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5.xml" ContentType="application/vnd.openxmlformats-officedocument.drawingml.chart+xml"/>
  <Override PartName="/xl/worksheets/sheet4.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charts/chart6.xml" ContentType="application/vnd.openxmlformats-officedocument.drawingml.chart+xml"/>
  <Override PartName="/xl/charts/chart4.xml" ContentType="application/vnd.openxmlformats-officedocument.drawingml.chart+xml"/>
  <Override PartName="/xl/charts/chart2.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05" windowWidth="15480" windowHeight="11520" tabRatio="677" firstSheet="13" activeTab="16"/>
  </bookViews>
  <sheets>
    <sheet name="список" sheetId="14" r:id="rId1"/>
    <sheet name="Социально-коммуникативное разви" sheetId="5" r:id="rId2"/>
    <sheet name="Познавательное развитие" sheetId="33" r:id="rId3"/>
    <sheet name="мотивация май" sheetId="13" state="hidden" r:id="rId4"/>
    <sheet name="учебно-позн. интерес октябрь" sheetId="16" state="hidden" r:id="rId5"/>
    <sheet name="целеполагание" sheetId="17" state="hidden" r:id="rId6"/>
    <sheet name="целеполагание май" sheetId="23" state="hidden" r:id="rId7"/>
    <sheet name="учебные действия" sheetId="18" state="hidden" r:id="rId8"/>
    <sheet name="учебные действия май " sheetId="27" state="hidden" r:id="rId9"/>
    <sheet name="действия контроля" sheetId="19" state="hidden" r:id="rId10"/>
    <sheet name="действие контроля май" sheetId="24" state="hidden" r:id="rId11"/>
    <sheet name="действия оценки" sheetId="20" state="hidden" r:id="rId12"/>
    <sheet name="действия оценки май" sheetId="25" state="hidden" r:id="rId13"/>
    <sheet name="Речевое развитие" sheetId="32" r:id="rId14"/>
    <sheet name="Художественно-эстетическое разв" sheetId="31" r:id="rId15"/>
    <sheet name="Физическое развитие" sheetId="30" r:id="rId16"/>
    <sheet name="сводная по группе" sheetId="11" r:id="rId17"/>
    <sheet name="Индивидуальная карта_1" sheetId="37" r:id="rId18"/>
    <sheet name="Целевые ориентиры" sheetId="34" r:id="rId19"/>
    <sheet name="Целевые ориентиры сводная" sheetId="36" r:id="rId20"/>
    <sheet name="Индивидуальная карта_2" sheetId="3" r:id="rId21"/>
    <sheet name="характ уровней" sheetId="26" state="hidden" r:id="rId22"/>
    <sheet name="Лист1" sheetId="29" state="hidden" r:id="rId23"/>
  </sheets>
  <externalReferences>
    <externalReference r:id="rId24"/>
    <externalReference r:id="rId25"/>
    <externalReference r:id="rId26"/>
  </externalReferences>
  <calcPr calcId="144525"/>
</workbook>
</file>

<file path=xl/calcChain.xml><?xml version="1.0" encoding="utf-8"?>
<calcChain xmlns="http://schemas.openxmlformats.org/spreadsheetml/2006/main">
  <c r="J6" i="33" l="1"/>
  <c r="J7" i="33"/>
  <c r="J8"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5" i="33"/>
  <c r="EG5" i="34" l="1"/>
  <c r="EG6" i="34"/>
  <c r="EG7" i="34"/>
  <c r="EG8" i="34"/>
  <c r="EG9" i="34"/>
  <c r="EG10" i="34"/>
  <c r="EG11" i="34"/>
  <c r="EG12" i="34"/>
  <c r="EG13" i="34"/>
  <c r="EG14" i="34"/>
  <c r="EG15" i="34"/>
  <c r="EG16" i="34"/>
  <c r="EG17" i="34"/>
  <c r="EG18" i="34"/>
  <c r="EG19" i="34"/>
  <c r="EG20" i="34"/>
  <c r="EG21" i="34"/>
  <c r="EG22" i="34"/>
  <c r="EG23" i="34"/>
  <c r="EG24" i="34"/>
  <c r="EG25" i="34"/>
  <c r="EG26" i="34"/>
  <c r="EG27" i="34"/>
  <c r="EG28" i="34"/>
  <c r="EG29" i="34"/>
  <c r="EG30" i="34"/>
  <c r="EG31" i="34"/>
  <c r="EG32" i="34"/>
  <c r="EG33" i="34"/>
  <c r="EG34" i="34"/>
  <c r="EG35" i="34"/>
  <c r="EG36" i="34"/>
  <c r="EG37" i="34"/>
  <c r="EG38" i="34"/>
  <c r="EG39" i="34"/>
  <c r="EG4" i="34"/>
  <c r="DR5" i="34"/>
  <c r="DR6" i="34"/>
  <c r="DR7" i="34"/>
  <c r="DR8" i="34"/>
  <c r="DR9" i="34"/>
  <c r="DR10" i="34"/>
  <c r="DR11" i="34"/>
  <c r="DR12" i="34"/>
  <c r="DR13" i="34"/>
  <c r="DR14" i="34"/>
  <c r="DR15" i="34"/>
  <c r="DR16" i="34"/>
  <c r="DR17" i="34"/>
  <c r="DR18" i="34"/>
  <c r="DR19" i="34"/>
  <c r="DR20" i="34"/>
  <c r="DR21" i="34"/>
  <c r="DR22" i="34"/>
  <c r="DR23" i="34"/>
  <c r="DR24" i="34"/>
  <c r="DR25" i="34"/>
  <c r="DR26" i="34"/>
  <c r="DR27" i="34"/>
  <c r="DR28" i="34"/>
  <c r="DR29" i="34"/>
  <c r="DR30" i="34"/>
  <c r="DR31" i="34"/>
  <c r="DR32" i="34"/>
  <c r="DR33" i="34"/>
  <c r="DR34" i="34"/>
  <c r="DR35" i="34"/>
  <c r="DR36" i="34"/>
  <c r="DR37" i="34"/>
  <c r="DR38" i="34"/>
  <c r="DR39" i="34"/>
  <c r="DR40" i="34"/>
  <c r="DR41" i="34"/>
  <c r="DQ5" i="34"/>
  <c r="DQ6" i="34"/>
  <c r="DQ7" i="34"/>
  <c r="DQ8" i="34"/>
  <c r="DQ9" i="34"/>
  <c r="DQ10" i="34"/>
  <c r="DQ11" i="34"/>
  <c r="DQ12" i="34"/>
  <c r="DQ13" i="34"/>
  <c r="DQ14" i="34"/>
  <c r="DQ15" i="34"/>
  <c r="DQ16" i="34"/>
  <c r="DQ17" i="34"/>
  <c r="DQ18" i="34"/>
  <c r="DQ19" i="34"/>
  <c r="DQ20" i="34"/>
  <c r="DQ21" i="34"/>
  <c r="DQ22" i="34"/>
  <c r="DQ23" i="34"/>
  <c r="DQ24" i="34"/>
  <c r="DQ25" i="34"/>
  <c r="DQ26" i="34"/>
  <c r="DQ27" i="34"/>
  <c r="DQ28" i="34"/>
  <c r="DQ29" i="34"/>
  <c r="DQ30" i="34"/>
  <c r="DQ31" i="34"/>
  <c r="DQ32" i="34"/>
  <c r="DQ33" i="34"/>
  <c r="DQ34" i="34"/>
  <c r="DQ35" i="34"/>
  <c r="DQ36" i="34"/>
  <c r="DQ37" i="34"/>
  <c r="DQ38" i="34"/>
  <c r="DQ39" i="34"/>
  <c r="DQ40" i="34"/>
  <c r="DP5" i="34"/>
  <c r="DP6" i="34"/>
  <c r="DP7" i="34"/>
  <c r="DP8" i="34"/>
  <c r="DP9" i="34"/>
  <c r="DP10" i="34"/>
  <c r="DP11" i="34"/>
  <c r="DP12" i="34"/>
  <c r="DP13" i="34"/>
  <c r="DP14" i="34"/>
  <c r="DP15" i="34"/>
  <c r="DP16" i="34"/>
  <c r="DP17" i="34"/>
  <c r="DP18" i="34"/>
  <c r="DP19" i="34"/>
  <c r="DP20" i="34"/>
  <c r="DP21" i="34"/>
  <c r="DP22" i="34"/>
  <c r="DP23" i="34"/>
  <c r="DP24" i="34"/>
  <c r="DP25" i="34"/>
  <c r="DP26" i="34"/>
  <c r="DP27" i="34"/>
  <c r="DP28" i="34"/>
  <c r="DP29" i="34"/>
  <c r="DP30" i="34"/>
  <c r="DP31" i="34"/>
  <c r="DP32" i="34"/>
  <c r="DP33" i="34"/>
  <c r="DP34" i="34"/>
  <c r="DP35" i="34"/>
  <c r="DP36" i="34"/>
  <c r="DP37" i="34"/>
  <c r="DP38" i="34"/>
  <c r="DP39" i="34"/>
  <c r="DO5" i="34"/>
  <c r="DO6" i="34"/>
  <c r="DO7" i="34"/>
  <c r="DO8" i="34"/>
  <c r="DO9" i="34"/>
  <c r="DO10" i="34"/>
  <c r="DO11" i="34"/>
  <c r="DO12" i="34"/>
  <c r="DO13" i="34"/>
  <c r="DO14" i="34"/>
  <c r="DO15" i="34"/>
  <c r="DO16" i="34"/>
  <c r="DO17" i="34"/>
  <c r="DO18" i="34"/>
  <c r="DO19" i="34"/>
  <c r="DO20" i="34"/>
  <c r="DO21" i="34"/>
  <c r="DO22" i="34"/>
  <c r="DO23" i="34"/>
  <c r="DO24" i="34"/>
  <c r="DO25" i="34"/>
  <c r="DO26" i="34"/>
  <c r="DO27" i="34"/>
  <c r="DO28" i="34"/>
  <c r="DO29" i="34"/>
  <c r="DO30" i="34"/>
  <c r="DO31" i="34"/>
  <c r="DO32" i="34"/>
  <c r="DO33" i="34"/>
  <c r="DO34" i="34"/>
  <c r="DO35" i="34"/>
  <c r="DO36" i="34"/>
  <c r="DO37" i="34"/>
  <c r="DO38" i="34"/>
  <c r="DO39" i="34"/>
  <c r="DM5" i="34"/>
  <c r="DN5" i="34"/>
  <c r="DM6" i="34"/>
  <c r="DN6" i="34"/>
  <c r="DM7" i="34"/>
  <c r="DN7" i="34"/>
  <c r="DM8" i="34"/>
  <c r="DN8" i="34"/>
  <c r="DM9" i="34"/>
  <c r="DN9" i="34"/>
  <c r="DM10" i="34"/>
  <c r="DN10" i="34"/>
  <c r="DM11" i="34"/>
  <c r="DN11" i="34"/>
  <c r="DM12" i="34"/>
  <c r="DN12" i="34"/>
  <c r="DM13" i="34"/>
  <c r="DN13" i="34"/>
  <c r="DM14" i="34"/>
  <c r="DN14" i="34"/>
  <c r="DM15" i="34"/>
  <c r="DN15" i="34"/>
  <c r="DM16" i="34"/>
  <c r="DN16" i="34"/>
  <c r="DM17" i="34"/>
  <c r="DN17" i="34"/>
  <c r="DM18" i="34"/>
  <c r="DN18" i="34"/>
  <c r="DM19" i="34"/>
  <c r="DN19" i="34"/>
  <c r="DM20" i="34"/>
  <c r="DN20" i="34"/>
  <c r="DM21" i="34"/>
  <c r="DN21" i="34"/>
  <c r="DM22" i="34"/>
  <c r="DN22" i="34"/>
  <c r="DM23" i="34"/>
  <c r="DN23" i="34"/>
  <c r="DM24" i="34"/>
  <c r="DN24" i="34"/>
  <c r="DM25" i="34"/>
  <c r="DN25" i="34"/>
  <c r="DM26" i="34"/>
  <c r="DN26" i="34"/>
  <c r="DM27" i="34"/>
  <c r="DN27" i="34"/>
  <c r="DM28" i="34"/>
  <c r="DN28" i="34"/>
  <c r="DM29" i="34"/>
  <c r="DN29" i="34"/>
  <c r="DM30" i="34"/>
  <c r="DN30" i="34"/>
  <c r="DM31" i="34"/>
  <c r="DN31" i="34"/>
  <c r="DM32" i="34"/>
  <c r="DN32" i="34"/>
  <c r="DM33" i="34"/>
  <c r="DN33" i="34"/>
  <c r="DM34" i="34"/>
  <c r="DN34" i="34"/>
  <c r="DM35" i="34"/>
  <c r="DN35" i="34"/>
  <c r="DM36" i="34"/>
  <c r="DN36" i="34"/>
  <c r="DM37" i="34"/>
  <c r="DN37" i="34"/>
  <c r="DM38" i="34"/>
  <c r="DN38" i="34"/>
  <c r="DM39" i="34"/>
  <c r="DN39" i="34"/>
  <c r="DN4" i="34"/>
  <c r="DH5" i="34"/>
  <c r="DI5" i="34"/>
  <c r="DJ5" i="34"/>
  <c r="DK5" i="34"/>
  <c r="DL5" i="34"/>
  <c r="DH6" i="34"/>
  <c r="DI6" i="34"/>
  <c r="DJ6" i="34"/>
  <c r="DK6" i="34"/>
  <c r="DL6" i="34"/>
  <c r="DH7" i="34"/>
  <c r="DI7" i="34"/>
  <c r="DJ7" i="34"/>
  <c r="DK7" i="34"/>
  <c r="DL7" i="34"/>
  <c r="DH8" i="34"/>
  <c r="DI8" i="34"/>
  <c r="DJ8" i="34"/>
  <c r="DK8" i="34"/>
  <c r="DL8" i="34"/>
  <c r="DH9" i="34"/>
  <c r="DI9" i="34"/>
  <c r="DJ9" i="34"/>
  <c r="DK9" i="34"/>
  <c r="DL9" i="34"/>
  <c r="DH10" i="34"/>
  <c r="DI10" i="34"/>
  <c r="DJ10" i="34"/>
  <c r="DK10" i="34"/>
  <c r="DL10" i="34"/>
  <c r="DH11" i="34"/>
  <c r="DI11" i="34"/>
  <c r="DJ11" i="34"/>
  <c r="DK11" i="34"/>
  <c r="DL11" i="34"/>
  <c r="DH12" i="34"/>
  <c r="DI12" i="34"/>
  <c r="DJ12" i="34"/>
  <c r="DK12" i="34"/>
  <c r="DL12" i="34"/>
  <c r="DH13" i="34"/>
  <c r="DI13" i="34"/>
  <c r="DJ13" i="34"/>
  <c r="DK13" i="34"/>
  <c r="DL13" i="34"/>
  <c r="DH14" i="34"/>
  <c r="DI14" i="34"/>
  <c r="DJ14" i="34"/>
  <c r="DK14" i="34"/>
  <c r="DL14" i="34"/>
  <c r="DH15" i="34"/>
  <c r="DI15" i="34"/>
  <c r="DJ15" i="34"/>
  <c r="DK15" i="34"/>
  <c r="DL15" i="34"/>
  <c r="DH16" i="34"/>
  <c r="DI16" i="34"/>
  <c r="DJ16" i="34"/>
  <c r="DK16" i="34"/>
  <c r="DL16" i="34"/>
  <c r="DH17" i="34"/>
  <c r="DI17" i="34"/>
  <c r="DJ17" i="34"/>
  <c r="DK17" i="34"/>
  <c r="DL17" i="34"/>
  <c r="DH18" i="34"/>
  <c r="DI18" i="34"/>
  <c r="DJ18" i="34"/>
  <c r="DK18" i="34"/>
  <c r="DL18" i="34"/>
  <c r="DH19" i="34"/>
  <c r="DI19" i="34"/>
  <c r="DJ19" i="34"/>
  <c r="DK19" i="34"/>
  <c r="DL19" i="34"/>
  <c r="DH20" i="34"/>
  <c r="DI20" i="34"/>
  <c r="DJ20" i="34"/>
  <c r="DK20" i="34"/>
  <c r="DL20" i="34"/>
  <c r="DH21" i="34"/>
  <c r="DI21" i="34"/>
  <c r="DJ21" i="34"/>
  <c r="DK21" i="34"/>
  <c r="DL21" i="34"/>
  <c r="DH22" i="34"/>
  <c r="DI22" i="34"/>
  <c r="DJ22" i="34"/>
  <c r="DK22" i="34"/>
  <c r="DL22" i="34"/>
  <c r="DH23" i="34"/>
  <c r="DI23" i="34"/>
  <c r="DJ23" i="34"/>
  <c r="DK23" i="34"/>
  <c r="DL23" i="34"/>
  <c r="DH24" i="34"/>
  <c r="DI24" i="34"/>
  <c r="DJ24" i="34"/>
  <c r="DK24" i="34"/>
  <c r="DL24" i="34"/>
  <c r="DH25" i="34"/>
  <c r="DI25" i="34"/>
  <c r="DJ25" i="34"/>
  <c r="DK25" i="34"/>
  <c r="DL25" i="34"/>
  <c r="DH26" i="34"/>
  <c r="DI26" i="34"/>
  <c r="DJ26" i="34"/>
  <c r="DK26" i="34"/>
  <c r="DL26" i="34"/>
  <c r="DH27" i="34"/>
  <c r="DI27" i="34"/>
  <c r="DJ27" i="34"/>
  <c r="DK27" i="34"/>
  <c r="DL27" i="34"/>
  <c r="DH28" i="34"/>
  <c r="DI28" i="34"/>
  <c r="DJ28" i="34"/>
  <c r="DK28" i="34"/>
  <c r="DL28" i="34"/>
  <c r="DH29" i="34"/>
  <c r="DI29" i="34"/>
  <c r="DJ29" i="34"/>
  <c r="DK29" i="34"/>
  <c r="DL29" i="34"/>
  <c r="DH30" i="34"/>
  <c r="DI30" i="34"/>
  <c r="DJ30" i="34"/>
  <c r="DK30" i="34"/>
  <c r="DL30" i="34"/>
  <c r="DH31" i="34"/>
  <c r="DI31" i="34"/>
  <c r="DJ31" i="34"/>
  <c r="DK31" i="34"/>
  <c r="DL31" i="34"/>
  <c r="DH32" i="34"/>
  <c r="DI32" i="34"/>
  <c r="DJ32" i="34"/>
  <c r="DK32" i="34"/>
  <c r="DL32" i="34"/>
  <c r="DH33" i="34"/>
  <c r="DI33" i="34"/>
  <c r="DJ33" i="34"/>
  <c r="DK33" i="34"/>
  <c r="DL33" i="34"/>
  <c r="DH34" i="34"/>
  <c r="DI34" i="34"/>
  <c r="DJ34" i="34"/>
  <c r="DK34" i="34"/>
  <c r="DL34" i="34"/>
  <c r="DH35" i="34"/>
  <c r="DI35" i="34"/>
  <c r="DJ35" i="34"/>
  <c r="DK35" i="34"/>
  <c r="DL35" i="34"/>
  <c r="DH36" i="34"/>
  <c r="DI36" i="34"/>
  <c r="DJ36" i="34"/>
  <c r="DK36" i="34"/>
  <c r="DL36" i="34"/>
  <c r="DH37" i="34"/>
  <c r="DI37" i="34"/>
  <c r="DJ37" i="34"/>
  <c r="DK37" i="34"/>
  <c r="DL37" i="34"/>
  <c r="DH38" i="34"/>
  <c r="DI38" i="34"/>
  <c r="DJ38" i="34"/>
  <c r="DK38" i="34"/>
  <c r="DL38" i="34"/>
  <c r="DH39" i="34"/>
  <c r="DI39" i="34"/>
  <c r="DJ39" i="34"/>
  <c r="DK39" i="34"/>
  <c r="DL39" i="34"/>
  <c r="DI4" i="34"/>
  <c r="DJ4" i="34"/>
  <c r="DK4" i="34"/>
  <c r="DL4" i="34"/>
  <c r="EC5" i="34"/>
  <c r="ED5" i="34"/>
  <c r="EE5" i="34"/>
  <c r="EF5" i="34"/>
  <c r="EC6" i="34"/>
  <c r="ED6" i="34"/>
  <c r="EE6" i="34"/>
  <c r="EF6" i="34"/>
  <c r="EC7" i="34"/>
  <c r="ED7" i="34"/>
  <c r="EE7" i="34"/>
  <c r="EF7" i="34"/>
  <c r="EC8" i="34"/>
  <c r="ED8" i="34"/>
  <c r="EE8" i="34"/>
  <c r="EF8" i="34"/>
  <c r="EC9" i="34"/>
  <c r="ED9" i="34"/>
  <c r="EE9" i="34"/>
  <c r="EF9" i="34"/>
  <c r="EC10" i="34"/>
  <c r="ED10" i="34"/>
  <c r="EE10" i="34"/>
  <c r="EF10" i="34"/>
  <c r="EC11" i="34"/>
  <c r="ED11" i="34"/>
  <c r="EE11" i="34"/>
  <c r="EF11" i="34"/>
  <c r="EC12" i="34"/>
  <c r="ED12" i="34"/>
  <c r="EE12" i="34"/>
  <c r="EF12" i="34"/>
  <c r="EC13" i="34"/>
  <c r="ED13" i="34"/>
  <c r="EE13" i="34"/>
  <c r="EF13" i="34"/>
  <c r="EC14" i="34"/>
  <c r="ED14" i="34"/>
  <c r="EE14" i="34"/>
  <c r="EF14" i="34"/>
  <c r="EC15" i="34"/>
  <c r="ED15" i="34"/>
  <c r="EE15" i="34"/>
  <c r="EF15" i="34"/>
  <c r="EC16" i="34"/>
  <c r="ED16" i="34"/>
  <c r="EE16" i="34"/>
  <c r="EF16" i="34"/>
  <c r="EC17" i="34"/>
  <c r="ED17" i="34"/>
  <c r="EE17" i="34"/>
  <c r="EF17" i="34"/>
  <c r="EC18" i="34"/>
  <c r="ED18" i="34"/>
  <c r="EE18" i="34"/>
  <c r="EF18" i="34"/>
  <c r="EC19" i="34"/>
  <c r="ED19" i="34"/>
  <c r="EE19" i="34"/>
  <c r="EF19" i="34"/>
  <c r="EC20" i="34"/>
  <c r="ED20" i="34"/>
  <c r="EE20" i="34"/>
  <c r="EF20" i="34"/>
  <c r="EC21" i="34"/>
  <c r="ED21" i="34"/>
  <c r="EE21" i="34"/>
  <c r="EF21" i="34"/>
  <c r="EC22" i="34"/>
  <c r="ED22" i="34"/>
  <c r="EE22" i="34"/>
  <c r="EF22" i="34"/>
  <c r="EC23" i="34"/>
  <c r="ED23" i="34"/>
  <c r="EE23" i="34"/>
  <c r="EF23" i="34"/>
  <c r="EC24" i="34"/>
  <c r="ED24" i="34"/>
  <c r="EE24" i="34"/>
  <c r="EF24" i="34"/>
  <c r="EC25" i="34"/>
  <c r="ED25" i="34"/>
  <c r="EE25" i="34"/>
  <c r="EF25" i="34"/>
  <c r="EC26" i="34"/>
  <c r="ED26" i="34"/>
  <c r="EE26" i="34"/>
  <c r="EF26" i="34"/>
  <c r="EC27" i="34"/>
  <c r="ED27" i="34"/>
  <c r="EE27" i="34"/>
  <c r="EF27" i="34"/>
  <c r="EC28" i="34"/>
  <c r="ED28" i="34"/>
  <c r="EE28" i="34"/>
  <c r="EF28" i="34"/>
  <c r="EC29" i="34"/>
  <c r="ED29" i="34"/>
  <c r="EE29" i="34"/>
  <c r="EF29" i="34"/>
  <c r="EC30" i="34"/>
  <c r="ED30" i="34"/>
  <c r="EE30" i="34"/>
  <c r="EF30" i="34"/>
  <c r="EC31" i="34"/>
  <c r="ED31" i="34"/>
  <c r="EE31" i="34"/>
  <c r="EF31" i="34"/>
  <c r="EC32" i="34"/>
  <c r="ED32" i="34"/>
  <c r="EE32" i="34"/>
  <c r="EF32" i="34"/>
  <c r="EC33" i="34"/>
  <c r="ED33" i="34"/>
  <c r="EE33" i="34"/>
  <c r="EF33" i="34"/>
  <c r="EC34" i="34"/>
  <c r="ED34" i="34"/>
  <c r="EE34" i="34"/>
  <c r="EF34" i="34"/>
  <c r="EC35" i="34"/>
  <c r="ED35" i="34"/>
  <c r="EE35" i="34"/>
  <c r="EF35" i="34"/>
  <c r="EC36" i="34"/>
  <c r="ED36" i="34"/>
  <c r="EE36" i="34"/>
  <c r="EF36" i="34"/>
  <c r="EC37" i="34"/>
  <c r="ED37" i="34"/>
  <c r="EE37" i="34"/>
  <c r="EF37" i="34"/>
  <c r="EC38" i="34"/>
  <c r="ED38" i="34"/>
  <c r="EE38" i="34"/>
  <c r="EF38" i="34"/>
  <c r="EC39" i="34"/>
  <c r="ED39" i="34"/>
  <c r="EE39" i="34"/>
  <c r="EF39" i="34"/>
  <c r="ED4" i="34"/>
  <c r="EE4" i="34"/>
  <c r="EF4" i="34"/>
  <c r="EC4" i="34"/>
  <c r="EB5" i="34"/>
  <c r="EB6" i="34"/>
  <c r="EB7" i="34"/>
  <c r="EB8" i="34"/>
  <c r="EB9" i="34"/>
  <c r="EB10" i="34"/>
  <c r="EB11" i="34"/>
  <c r="EB12" i="34"/>
  <c r="EB13" i="34"/>
  <c r="EB14" i="34"/>
  <c r="EB15" i="34"/>
  <c r="EB16" i="34"/>
  <c r="EB17" i="34"/>
  <c r="EB18" i="34"/>
  <c r="EB19" i="34"/>
  <c r="EB20" i="34"/>
  <c r="EB21" i="34"/>
  <c r="EB22" i="34"/>
  <c r="EB23" i="34"/>
  <c r="EB24" i="34"/>
  <c r="EB25" i="34"/>
  <c r="EB26" i="34"/>
  <c r="EB27" i="34"/>
  <c r="EB28" i="34"/>
  <c r="EB29" i="34"/>
  <c r="EB30" i="34"/>
  <c r="EB31" i="34"/>
  <c r="EB32" i="34"/>
  <c r="EB33" i="34"/>
  <c r="EB34" i="34"/>
  <c r="EB35" i="34"/>
  <c r="EB36" i="34"/>
  <c r="EB37" i="34"/>
  <c r="EB38" i="34"/>
  <c r="EB39" i="34"/>
  <c r="EA5" i="34"/>
  <c r="EA6" i="34"/>
  <c r="EA7" i="34"/>
  <c r="EA8" i="34"/>
  <c r="EA9" i="34"/>
  <c r="EA10" i="34"/>
  <c r="EA11" i="34"/>
  <c r="EA12" i="34"/>
  <c r="EA13" i="34"/>
  <c r="EA14" i="34"/>
  <c r="EA15" i="34"/>
  <c r="EA16" i="34"/>
  <c r="EA17" i="34"/>
  <c r="EA18" i="34"/>
  <c r="EA19" i="34"/>
  <c r="EA20" i="34"/>
  <c r="EA21" i="34"/>
  <c r="EA22" i="34"/>
  <c r="EA23" i="34"/>
  <c r="EA24" i="34"/>
  <c r="EA25" i="34"/>
  <c r="EA26" i="34"/>
  <c r="EA27" i="34"/>
  <c r="EA28" i="34"/>
  <c r="EA29" i="34"/>
  <c r="EA30" i="34"/>
  <c r="EA31" i="34"/>
  <c r="EA32" i="34"/>
  <c r="EA33" i="34"/>
  <c r="EA34" i="34"/>
  <c r="EA35" i="34"/>
  <c r="EA36" i="34"/>
  <c r="EA37" i="34"/>
  <c r="EA38" i="34"/>
  <c r="EA39" i="34"/>
  <c r="EB4" i="34"/>
  <c r="EA4" i="34"/>
  <c r="DS5" i="34"/>
  <c r="DT5" i="34"/>
  <c r="DU5" i="34"/>
  <c r="DV5" i="34"/>
  <c r="DW5" i="34"/>
  <c r="DX5" i="34"/>
  <c r="DY5" i="34"/>
  <c r="DZ5" i="34"/>
  <c r="DS6" i="34"/>
  <c r="DT6" i="34"/>
  <c r="DU6" i="34"/>
  <c r="DV6" i="34"/>
  <c r="DW6" i="34"/>
  <c r="DX6" i="34"/>
  <c r="DY6" i="34"/>
  <c r="DZ6" i="34"/>
  <c r="DS7" i="34"/>
  <c r="DT7" i="34"/>
  <c r="DU7" i="34"/>
  <c r="DV7" i="34"/>
  <c r="DW7" i="34"/>
  <c r="DX7" i="34"/>
  <c r="DY7" i="34"/>
  <c r="DZ7" i="34"/>
  <c r="DS8" i="34"/>
  <c r="DT8" i="34"/>
  <c r="DU8" i="34"/>
  <c r="DV8" i="34"/>
  <c r="DW8" i="34"/>
  <c r="DX8" i="34"/>
  <c r="DY8" i="34"/>
  <c r="DZ8" i="34"/>
  <c r="DS9" i="34"/>
  <c r="DT9" i="34"/>
  <c r="DU9" i="34"/>
  <c r="DV9" i="34"/>
  <c r="DW9" i="34"/>
  <c r="DX9" i="34"/>
  <c r="DY9" i="34"/>
  <c r="DZ9" i="34"/>
  <c r="DS10" i="34"/>
  <c r="DT10" i="34"/>
  <c r="DU10" i="34"/>
  <c r="DV10" i="34"/>
  <c r="DW10" i="34"/>
  <c r="DX10" i="34"/>
  <c r="DY10" i="34"/>
  <c r="DZ10" i="34"/>
  <c r="DS11" i="34"/>
  <c r="DT11" i="34"/>
  <c r="DU11" i="34"/>
  <c r="DV11" i="34"/>
  <c r="DW11" i="34"/>
  <c r="DX11" i="34"/>
  <c r="DY11" i="34"/>
  <c r="DZ11" i="34"/>
  <c r="DS12" i="34"/>
  <c r="DT12" i="34"/>
  <c r="DU12" i="34"/>
  <c r="DV12" i="34"/>
  <c r="DW12" i="34"/>
  <c r="DX12" i="34"/>
  <c r="DY12" i="34"/>
  <c r="DZ12" i="34"/>
  <c r="DS13" i="34"/>
  <c r="DT13" i="34"/>
  <c r="DU13" i="34"/>
  <c r="DV13" i="34"/>
  <c r="DW13" i="34"/>
  <c r="DX13" i="34"/>
  <c r="DY13" i="34"/>
  <c r="DZ13" i="34"/>
  <c r="DS14" i="34"/>
  <c r="DT14" i="34"/>
  <c r="DU14" i="34"/>
  <c r="DV14" i="34"/>
  <c r="DW14" i="34"/>
  <c r="DX14" i="34"/>
  <c r="DY14" i="34"/>
  <c r="DZ14" i="34"/>
  <c r="DS15" i="34"/>
  <c r="DT15" i="34"/>
  <c r="DU15" i="34"/>
  <c r="DV15" i="34"/>
  <c r="DW15" i="34"/>
  <c r="DX15" i="34"/>
  <c r="DY15" i="34"/>
  <c r="DZ15" i="34"/>
  <c r="DS16" i="34"/>
  <c r="DT16" i="34"/>
  <c r="DU16" i="34"/>
  <c r="DV16" i="34"/>
  <c r="DW16" i="34"/>
  <c r="DX16" i="34"/>
  <c r="DY16" i="34"/>
  <c r="DZ16" i="34"/>
  <c r="DS17" i="34"/>
  <c r="DT17" i="34"/>
  <c r="DU17" i="34"/>
  <c r="DV17" i="34"/>
  <c r="DW17" i="34"/>
  <c r="DX17" i="34"/>
  <c r="DY17" i="34"/>
  <c r="DZ17" i="34"/>
  <c r="DS18" i="34"/>
  <c r="DT18" i="34"/>
  <c r="DU18" i="34"/>
  <c r="DV18" i="34"/>
  <c r="DW18" i="34"/>
  <c r="DX18" i="34"/>
  <c r="DY18" i="34"/>
  <c r="DZ18" i="34"/>
  <c r="DS19" i="34"/>
  <c r="DT19" i="34"/>
  <c r="DU19" i="34"/>
  <c r="DV19" i="34"/>
  <c r="DW19" i="34"/>
  <c r="DX19" i="34"/>
  <c r="DY19" i="34"/>
  <c r="DZ19" i="34"/>
  <c r="DS20" i="34"/>
  <c r="DT20" i="34"/>
  <c r="DU20" i="34"/>
  <c r="DV20" i="34"/>
  <c r="DW20" i="34"/>
  <c r="DX20" i="34"/>
  <c r="DY20" i="34"/>
  <c r="DZ20" i="34"/>
  <c r="DS21" i="34"/>
  <c r="DT21" i="34"/>
  <c r="DU21" i="34"/>
  <c r="DV21" i="34"/>
  <c r="DW21" i="34"/>
  <c r="DX21" i="34"/>
  <c r="DY21" i="34"/>
  <c r="DZ21" i="34"/>
  <c r="DS22" i="34"/>
  <c r="DT22" i="34"/>
  <c r="DU22" i="34"/>
  <c r="DV22" i="34"/>
  <c r="DW22" i="34"/>
  <c r="DX22" i="34"/>
  <c r="DY22" i="34"/>
  <c r="DZ22" i="34"/>
  <c r="DS23" i="34"/>
  <c r="DT23" i="34"/>
  <c r="DU23" i="34"/>
  <c r="DV23" i="34"/>
  <c r="DW23" i="34"/>
  <c r="DX23" i="34"/>
  <c r="DY23" i="34"/>
  <c r="DZ23" i="34"/>
  <c r="DS24" i="34"/>
  <c r="DT24" i="34"/>
  <c r="DU24" i="34"/>
  <c r="DV24" i="34"/>
  <c r="DW24" i="34"/>
  <c r="DX24" i="34"/>
  <c r="DY24" i="34"/>
  <c r="DZ24" i="34"/>
  <c r="DS25" i="34"/>
  <c r="DT25" i="34"/>
  <c r="DU25" i="34"/>
  <c r="DV25" i="34"/>
  <c r="DW25" i="34"/>
  <c r="DX25" i="34"/>
  <c r="DY25" i="34"/>
  <c r="DZ25" i="34"/>
  <c r="DS26" i="34"/>
  <c r="DT26" i="34"/>
  <c r="DU26" i="34"/>
  <c r="DV26" i="34"/>
  <c r="DW26" i="34"/>
  <c r="DX26" i="34"/>
  <c r="DY26" i="34"/>
  <c r="DZ26" i="34"/>
  <c r="DS27" i="34"/>
  <c r="DT27" i="34"/>
  <c r="DU27" i="34"/>
  <c r="DV27" i="34"/>
  <c r="DW27" i="34"/>
  <c r="DX27" i="34"/>
  <c r="DY27" i="34"/>
  <c r="DZ27" i="34"/>
  <c r="DS28" i="34"/>
  <c r="DT28" i="34"/>
  <c r="DU28" i="34"/>
  <c r="DV28" i="34"/>
  <c r="DW28" i="34"/>
  <c r="DX28" i="34"/>
  <c r="DY28" i="34"/>
  <c r="DZ28" i="34"/>
  <c r="DS29" i="34"/>
  <c r="DT29" i="34"/>
  <c r="DU29" i="34"/>
  <c r="DV29" i="34"/>
  <c r="DW29" i="34"/>
  <c r="DX29" i="34"/>
  <c r="DY29" i="34"/>
  <c r="DZ29" i="34"/>
  <c r="DS30" i="34"/>
  <c r="DT30" i="34"/>
  <c r="DU30" i="34"/>
  <c r="DV30" i="34"/>
  <c r="DW30" i="34"/>
  <c r="DX30" i="34"/>
  <c r="DY30" i="34"/>
  <c r="DZ30" i="34"/>
  <c r="DS31" i="34"/>
  <c r="DT31" i="34"/>
  <c r="DU31" i="34"/>
  <c r="DV31" i="34"/>
  <c r="DW31" i="34"/>
  <c r="DX31" i="34"/>
  <c r="DY31" i="34"/>
  <c r="DZ31" i="34"/>
  <c r="DS32" i="34"/>
  <c r="DT32" i="34"/>
  <c r="DU32" i="34"/>
  <c r="DV32" i="34"/>
  <c r="DW32" i="34"/>
  <c r="DX32" i="34"/>
  <c r="DY32" i="34"/>
  <c r="DZ32" i="34"/>
  <c r="DS33" i="34"/>
  <c r="DT33" i="34"/>
  <c r="DU33" i="34"/>
  <c r="DV33" i="34"/>
  <c r="DW33" i="34"/>
  <c r="DX33" i="34"/>
  <c r="DY33" i="34"/>
  <c r="DZ33" i="34"/>
  <c r="DS34" i="34"/>
  <c r="DT34" i="34"/>
  <c r="DU34" i="34"/>
  <c r="DV34" i="34"/>
  <c r="DW34" i="34"/>
  <c r="DX34" i="34"/>
  <c r="DY34" i="34"/>
  <c r="DZ34" i="34"/>
  <c r="DS35" i="34"/>
  <c r="DT35" i="34"/>
  <c r="DU35" i="34"/>
  <c r="DV35" i="34"/>
  <c r="DW35" i="34"/>
  <c r="DX35" i="34"/>
  <c r="DY35" i="34"/>
  <c r="DZ35" i="34"/>
  <c r="DS36" i="34"/>
  <c r="DT36" i="34"/>
  <c r="DU36" i="34"/>
  <c r="DV36" i="34"/>
  <c r="DW36" i="34"/>
  <c r="DX36" i="34"/>
  <c r="DY36" i="34"/>
  <c r="DZ36" i="34"/>
  <c r="DS37" i="34"/>
  <c r="DT37" i="34"/>
  <c r="DU37" i="34"/>
  <c r="DV37" i="34"/>
  <c r="DW37" i="34"/>
  <c r="DX37" i="34"/>
  <c r="DY37" i="34"/>
  <c r="DZ37" i="34"/>
  <c r="DS38" i="34"/>
  <c r="DT38" i="34"/>
  <c r="DU38" i="34"/>
  <c r="DV38" i="34"/>
  <c r="DW38" i="34"/>
  <c r="DX38" i="34"/>
  <c r="DY38" i="34"/>
  <c r="DZ38" i="34"/>
  <c r="DT4" i="34"/>
  <c r="DU4" i="34"/>
  <c r="DV4" i="34"/>
  <c r="DW4" i="34"/>
  <c r="DX4" i="34"/>
  <c r="DY4" i="34"/>
  <c r="DZ4" i="34"/>
  <c r="DR4" i="34"/>
  <c r="DQ4" i="34"/>
  <c r="DM4" i="34"/>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5" i="3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 i="30"/>
  <c r="X6" i="33" l="1"/>
  <c r="X7" i="33"/>
  <c r="X8" i="33"/>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5" i="33"/>
  <c r="AZ5" i="34" l="1"/>
  <c r="AZ6" i="34"/>
  <c r="AZ7" i="34"/>
  <c r="AZ8" i="34"/>
  <c r="AZ9" i="34"/>
  <c r="AZ10" i="34"/>
  <c r="AZ11" i="34"/>
  <c r="AZ12" i="34"/>
  <c r="AZ13" i="34"/>
  <c r="AZ14" i="34"/>
  <c r="AZ15" i="34"/>
  <c r="AZ16" i="34"/>
  <c r="AZ17" i="34"/>
  <c r="AZ18" i="34"/>
  <c r="AZ19" i="34"/>
  <c r="AZ20" i="34"/>
  <c r="AZ21" i="34"/>
  <c r="AZ22" i="34"/>
  <c r="AZ23" i="34"/>
  <c r="AZ24" i="34"/>
  <c r="AZ25" i="34"/>
  <c r="AZ26" i="34"/>
  <c r="AZ27" i="34"/>
  <c r="AZ28" i="34"/>
  <c r="AZ29" i="34"/>
  <c r="AZ30" i="34"/>
  <c r="AZ31" i="34"/>
  <c r="AZ32" i="34"/>
  <c r="AZ33" i="34"/>
  <c r="AZ34" i="34"/>
  <c r="AZ35" i="34"/>
  <c r="AZ36" i="34"/>
  <c r="AZ37" i="34"/>
  <c r="AZ38" i="34"/>
  <c r="AZ4" i="34"/>
  <c r="AL5" i="34"/>
  <c r="AL6" i="34"/>
  <c r="AL7" i="34"/>
  <c r="AL8" i="34"/>
  <c r="AL9" i="34"/>
  <c r="AL10" i="34"/>
  <c r="AL11" i="34"/>
  <c r="AL12" i="34"/>
  <c r="AL13" i="34"/>
  <c r="AL14" i="34"/>
  <c r="AL15" i="34"/>
  <c r="AL16" i="34"/>
  <c r="AL17" i="34"/>
  <c r="AL18" i="34"/>
  <c r="AL19" i="34"/>
  <c r="AL20" i="34"/>
  <c r="AL21" i="34"/>
  <c r="AL22" i="34"/>
  <c r="AL23" i="34"/>
  <c r="AL24" i="34"/>
  <c r="AL25" i="34"/>
  <c r="AL26" i="34"/>
  <c r="AL27" i="34"/>
  <c r="AL28" i="34"/>
  <c r="AL29" i="34"/>
  <c r="AL30" i="34"/>
  <c r="AL31" i="34"/>
  <c r="AL32" i="34"/>
  <c r="AL33" i="34"/>
  <c r="AL34" i="34"/>
  <c r="AL35" i="34"/>
  <c r="AL36" i="34"/>
  <c r="AL37" i="34"/>
  <c r="AL38" i="34"/>
  <c r="AL4" i="34"/>
  <c r="X5" i="34"/>
  <c r="X6" i="34"/>
  <c r="X7" i="34"/>
  <c r="X8" i="34"/>
  <c r="X9" i="34"/>
  <c r="X10" i="34"/>
  <c r="X11" i="34"/>
  <c r="X12" i="34"/>
  <c r="X13" i="34"/>
  <c r="X14" i="34"/>
  <c r="X15" i="34"/>
  <c r="X16" i="34"/>
  <c r="X17" i="34"/>
  <c r="X18" i="34"/>
  <c r="X19" i="34"/>
  <c r="X20" i="34"/>
  <c r="X21" i="34"/>
  <c r="X22" i="34"/>
  <c r="X23" i="34"/>
  <c r="X24" i="34"/>
  <c r="X25" i="34"/>
  <c r="X26" i="34"/>
  <c r="X27" i="34"/>
  <c r="X28" i="34"/>
  <c r="X29" i="34"/>
  <c r="X30" i="34"/>
  <c r="X31" i="34"/>
  <c r="X32" i="34"/>
  <c r="X33" i="34"/>
  <c r="X34" i="34"/>
  <c r="X35" i="34"/>
  <c r="X36" i="34"/>
  <c r="X37" i="34"/>
  <c r="X38" i="34"/>
  <c r="X4" i="34"/>
  <c r="DS4" i="34" l="1"/>
  <c r="DP4" i="34"/>
  <c r="DO4" i="34"/>
  <c r="DH4" i="34"/>
  <c r="DG5" i="34"/>
  <c r="DG6" i="34"/>
  <c r="DG7" i="34"/>
  <c r="DG8" i="34"/>
  <c r="DG9" i="34"/>
  <c r="DG10" i="34"/>
  <c r="DG11" i="34"/>
  <c r="DG12" i="34"/>
  <c r="DG13" i="34"/>
  <c r="DG14" i="34"/>
  <c r="DG15" i="34"/>
  <c r="DG16" i="34"/>
  <c r="DG17" i="34"/>
  <c r="DG18" i="34"/>
  <c r="DG19" i="34"/>
  <c r="DG20" i="34"/>
  <c r="DG21" i="34"/>
  <c r="DG22" i="34"/>
  <c r="DG23" i="34"/>
  <c r="DG24" i="34"/>
  <c r="DG25" i="34"/>
  <c r="DG26" i="34"/>
  <c r="DG27" i="34"/>
  <c r="DG28" i="34"/>
  <c r="DG29" i="34"/>
  <c r="DG30" i="34"/>
  <c r="DG31" i="34"/>
  <c r="DG32" i="34"/>
  <c r="DG33" i="34"/>
  <c r="DG34" i="34"/>
  <c r="DG35" i="34"/>
  <c r="DG36" i="34"/>
  <c r="DG37" i="34"/>
  <c r="DG38" i="34"/>
  <c r="DG4" i="34"/>
  <c r="DF5" i="34"/>
  <c r="DF6" i="34"/>
  <c r="DF7" i="34"/>
  <c r="DF8" i="34"/>
  <c r="DF9" i="34"/>
  <c r="DF10" i="34"/>
  <c r="DF11" i="34"/>
  <c r="DF12" i="34"/>
  <c r="DF13" i="34"/>
  <c r="DF14" i="34"/>
  <c r="DF15" i="34"/>
  <c r="DF16" i="34"/>
  <c r="DF17" i="34"/>
  <c r="DF18" i="34"/>
  <c r="DF19" i="34"/>
  <c r="DF20" i="34"/>
  <c r="DF21" i="34"/>
  <c r="DF22" i="34"/>
  <c r="DF23" i="34"/>
  <c r="DF24" i="34"/>
  <c r="DF25" i="34"/>
  <c r="DF26" i="34"/>
  <c r="DF27" i="34"/>
  <c r="DF28" i="34"/>
  <c r="DF29" i="34"/>
  <c r="DF30" i="34"/>
  <c r="DF31" i="34"/>
  <c r="DF32" i="34"/>
  <c r="DF33" i="34"/>
  <c r="DF34" i="34"/>
  <c r="DF35" i="34"/>
  <c r="DF36" i="34"/>
  <c r="DF37" i="34"/>
  <c r="DF38" i="34"/>
  <c r="DF4" i="34"/>
  <c r="DE5" i="34"/>
  <c r="DE6" i="34"/>
  <c r="DE7" i="34"/>
  <c r="DE8" i="34"/>
  <c r="DE9" i="34"/>
  <c r="DE10" i="34"/>
  <c r="DE11" i="34"/>
  <c r="DE12" i="34"/>
  <c r="DE13" i="34"/>
  <c r="DE14" i="34"/>
  <c r="DE15" i="34"/>
  <c r="DE16" i="34"/>
  <c r="DE17" i="34"/>
  <c r="DE18" i="34"/>
  <c r="DE19" i="34"/>
  <c r="DE20" i="34"/>
  <c r="DE21" i="34"/>
  <c r="DE22" i="34"/>
  <c r="DE23" i="34"/>
  <c r="DE24" i="34"/>
  <c r="DE25" i="34"/>
  <c r="DE26" i="34"/>
  <c r="DE27" i="34"/>
  <c r="DE28" i="34"/>
  <c r="DE29" i="34"/>
  <c r="DE30" i="34"/>
  <c r="DE31" i="34"/>
  <c r="DE32" i="34"/>
  <c r="DE33" i="34"/>
  <c r="DE34" i="34"/>
  <c r="DE35" i="34"/>
  <c r="DE36" i="34"/>
  <c r="DE37" i="34"/>
  <c r="DE38" i="34"/>
  <c r="DE4" i="34"/>
  <c r="DD5" i="34"/>
  <c r="DD6" i="34"/>
  <c r="DD7" i="34"/>
  <c r="DD8" i="34"/>
  <c r="DD9" i="34"/>
  <c r="DD10" i="34"/>
  <c r="DD11" i="34"/>
  <c r="DD12" i="34"/>
  <c r="DD13" i="34"/>
  <c r="DD14" i="34"/>
  <c r="DD15" i="34"/>
  <c r="DD16" i="34"/>
  <c r="DD17" i="34"/>
  <c r="DD18" i="34"/>
  <c r="DD19" i="34"/>
  <c r="DD20" i="34"/>
  <c r="DD21" i="34"/>
  <c r="DD22" i="34"/>
  <c r="DD23" i="34"/>
  <c r="DD24" i="34"/>
  <c r="DD25" i="34"/>
  <c r="DD26" i="34"/>
  <c r="DD27" i="34"/>
  <c r="DD28" i="34"/>
  <c r="DD29" i="34"/>
  <c r="DD30" i="34"/>
  <c r="DD31" i="34"/>
  <c r="DD32" i="34"/>
  <c r="DD33" i="34"/>
  <c r="DD34" i="34"/>
  <c r="DD35" i="34"/>
  <c r="DD36" i="34"/>
  <c r="DD37" i="34"/>
  <c r="DD38" i="34"/>
  <c r="DD4" i="34"/>
  <c r="DC5" i="34"/>
  <c r="DC6" i="34"/>
  <c r="DC7" i="34"/>
  <c r="DC8" i="34"/>
  <c r="DC9" i="34"/>
  <c r="DC10" i="34"/>
  <c r="DC11" i="34"/>
  <c r="DC12" i="34"/>
  <c r="DC13" i="34"/>
  <c r="DC14" i="34"/>
  <c r="DC15" i="34"/>
  <c r="DC16" i="34"/>
  <c r="DC17" i="34"/>
  <c r="DC18" i="34"/>
  <c r="DC19" i="34"/>
  <c r="DC20" i="34"/>
  <c r="DC21" i="34"/>
  <c r="DC22" i="34"/>
  <c r="DC23" i="34"/>
  <c r="DC24" i="34"/>
  <c r="DC25" i="34"/>
  <c r="DC26" i="34"/>
  <c r="DC27" i="34"/>
  <c r="DC28" i="34"/>
  <c r="DC29" i="34"/>
  <c r="DC30" i="34"/>
  <c r="DC31" i="34"/>
  <c r="DC32" i="34"/>
  <c r="DC33" i="34"/>
  <c r="DC34" i="34"/>
  <c r="DC35" i="34"/>
  <c r="DC36" i="34"/>
  <c r="DC37" i="34"/>
  <c r="DC38" i="34"/>
  <c r="DC4" i="34"/>
  <c r="DB5" i="34"/>
  <c r="DB6" i="34"/>
  <c r="DB7" i="34"/>
  <c r="DB8" i="34"/>
  <c r="DB9" i="34"/>
  <c r="DB10" i="34"/>
  <c r="DB11" i="34"/>
  <c r="DB12" i="34"/>
  <c r="DB13" i="34"/>
  <c r="DB14" i="34"/>
  <c r="DB15" i="34"/>
  <c r="DB16" i="34"/>
  <c r="DB17" i="34"/>
  <c r="DB18" i="34"/>
  <c r="DB19" i="34"/>
  <c r="DB20" i="34"/>
  <c r="DB21" i="34"/>
  <c r="DB22" i="34"/>
  <c r="DB23" i="34"/>
  <c r="DB24" i="34"/>
  <c r="DB25" i="34"/>
  <c r="DB26" i="34"/>
  <c r="DB27" i="34"/>
  <c r="DB28" i="34"/>
  <c r="DB29" i="34"/>
  <c r="DB30" i="34"/>
  <c r="DB31" i="34"/>
  <c r="DB32" i="34"/>
  <c r="DB33" i="34"/>
  <c r="DB34" i="34"/>
  <c r="DB35" i="34"/>
  <c r="DB36" i="34"/>
  <c r="DB37" i="34"/>
  <c r="DB38" i="34"/>
  <c r="DB4" i="34"/>
  <c r="CY5" i="34"/>
  <c r="CY6" i="34"/>
  <c r="CY7" i="34"/>
  <c r="CY8" i="34"/>
  <c r="CY9" i="34"/>
  <c r="CY10" i="34"/>
  <c r="CY11" i="34"/>
  <c r="CY12" i="34"/>
  <c r="CY13" i="34"/>
  <c r="CY14" i="34"/>
  <c r="CY15" i="34"/>
  <c r="CY16" i="34"/>
  <c r="CY17" i="34"/>
  <c r="CY18" i="34"/>
  <c r="CY19" i="34"/>
  <c r="CY20" i="34"/>
  <c r="CY21" i="34"/>
  <c r="CY22" i="34"/>
  <c r="CY23" i="34"/>
  <c r="CY24" i="34"/>
  <c r="CY25" i="34"/>
  <c r="CY26" i="34"/>
  <c r="CY27" i="34"/>
  <c r="CY28" i="34"/>
  <c r="CY29" i="34"/>
  <c r="CY30" i="34"/>
  <c r="CY31" i="34"/>
  <c r="CY32" i="34"/>
  <c r="CY33" i="34"/>
  <c r="CY34" i="34"/>
  <c r="CY35" i="34"/>
  <c r="CY36" i="34"/>
  <c r="CY37" i="34"/>
  <c r="CY38" i="34"/>
  <c r="CY4" i="34"/>
  <c r="CX5" i="34"/>
  <c r="CX6" i="34"/>
  <c r="CX7" i="34"/>
  <c r="CX8" i="34"/>
  <c r="CX9" i="34"/>
  <c r="CX10" i="34"/>
  <c r="CX11" i="34"/>
  <c r="CX12" i="34"/>
  <c r="CX13" i="34"/>
  <c r="CX14" i="34"/>
  <c r="CX15" i="34"/>
  <c r="CX16" i="34"/>
  <c r="CX17" i="34"/>
  <c r="CX18" i="34"/>
  <c r="CX19" i="34"/>
  <c r="CX20" i="34"/>
  <c r="CX21" i="34"/>
  <c r="CX22" i="34"/>
  <c r="CX23" i="34"/>
  <c r="CX24" i="34"/>
  <c r="CX25" i="34"/>
  <c r="CX26" i="34"/>
  <c r="CX27" i="34"/>
  <c r="CX28" i="34"/>
  <c r="CX29" i="34"/>
  <c r="CX30" i="34"/>
  <c r="CX31" i="34"/>
  <c r="CX32" i="34"/>
  <c r="CX33" i="34"/>
  <c r="CX34" i="34"/>
  <c r="CX35" i="34"/>
  <c r="CX36" i="34"/>
  <c r="CX37" i="34"/>
  <c r="CX38" i="34"/>
  <c r="CX4" i="34"/>
  <c r="CW5" i="34"/>
  <c r="CW6" i="34"/>
  <c r="CW7" i="34"/>
  <c r="CW8" i="34"/>
  <c r="CW9" i="34"/>
  <c r="CW10" i="34"/>
  <c r="CW11" i="34"/>
  <c r="CW12" i="34"/>
  <c r="CW13" i="34"/>
  <c r="CW14" i="34"/>
  <c r="CW15" i="34"/>
  <c r="CW16" i="34"/>
  <c r="CW17" i="34"/>
  <c r="CW18" i="34"/>
  <c r="CW19" i="34"/>
  <c r="CW20" i="34"/>
  <c r="CW21" i="34"/>
  <c r="CW22" i="34"/>
  <c r="CW23" i="34"/>
  <c r="CW24" i="34"/>
  <c r="CW25" i="34"/>
  <c r="CW26" i="34"/>
  <c r="CW27" i="34"/>
  <c r="CW28" i="34"/>
  <c r="CW29" i="34"/>
  <c r="CW30" i="34"/>
  <c r="CW31" i="34"/>
  <c r="CW32" i="34"/>
  <c r="CW33" i="34"/>
  <c r="CW34" i="34"/>
  <c r="CW35" i="34"/>
  <c r="CW36" i="34"/>
  <c r="CW37" i="34"/>
  <c r="CW38" i="34"/>
  <c r="CW4" i="34"/>
  <c r="CV5" i="34"/>
  <c r="CV6" i="34"/>
  <c r="CV7" i="34"/>
  <c r="CV8" i="34"/>
  <c r="CV9" i="34"/>
  <c r="CV10" i="34"/>
  <c r="CV11" i="34"/>
  <c r="CV12" i="34"/>
  <c r="CV13" i="34"/>
  <c r="CV14" i="34"/>
  <c r="CV15" i="34"/>
  <c r="CV16" i="34"/>
  <c r="CV17" i="34"/>
  <c r="CV18" i="34"/>
  <c r="CV19" i="34"/>
  <c r="CV20" i="34"/>
  <c r="CV21" i="34"/>
  <c r="CV22" i="34"/>
  <c r="CV23" i="34"/>
  <c r="CV24" i="34"/>
  <c r="CV25" i="34"/>
  <c r="CV26" i="34"/>
  <c r="CV27" i="34"/>
  <c r="CV28" i="34"/>
  <c r="CV29" i="34"/>
  <c r="CV30" i="34"/>
  <c r="CV31" i="34"/>
  <c r="CV32" i="34"/>
  <c r="CV33" i="34"/>
  <c r="CV34" i="34"/>
  <c r="CV35" i="34"/>
  <c r="CV36" i="34"/>
  <c r="CV37" i="34"/>
  <c r="CV38" i="34"/>
  <c r="CV4" i="34"/>
  <c r="CU5" i="34"/>
  <c r="CU6" i="34"/>
  <c r="CU7" i="34"/>
  <c r="CU8" i="34"/>
  <c r="CU9" i="34"/>
  <c r="CU10" i="34"/>
  <c r="CU11" i="34"/>
  <c r="CU12" i="34"/>
  <c r="CU13" i="34"/>
  <c r="CU14" i="34"/>
  <c r="CU15" i="34"/>
  <c r="CU16" i="34"/>
  <c r="CU17" i="34"/>
  <c r="CU18" i="34"/>
  <c r="CU19" i="34"/>
  <c r="CU20" i="34"/>
  <c r="CU21" i="34"/>
  <c r="CU22" i="34"/>
  <c r="CU23" i="34"/>
  <c r="CU24" i="34"/>
  <c r="CU25" i="34"/>
  <c r="CU26" i="34"/>
  <c r="CU27" i="34"/>
  <c r="CU28" i="34"/>
  <c r="CU29" i="34"/>
  <c r="CU30" i="34"/>
  <c r="CU31" i="34"/>
  <c r="CU32" i="34"/>
  <c r="CU33" i="34"/>
  <c r="CU34" i="34"/>
  <c r="CU35" i="34"/>
  <c r="CU36" i="34"/>
  <c r="CU37" i="34"/>
  <c r="CU38" i="34"/>
  <c r="CU4" i="34"/>
  <c r="CT5" i="34"/>
  <c r="CT6" i="34"/>
  <c r="CT7" i="34"/>
  <c r="CT8" i="34"/>
  <c r="CT9" i="34"/>
  <c r="CT10" i="34"/>
  <c r="CT11" i="34"/>
  <c r="CT12" i="34"/>
  <c r="CT13" i="34"/>
  <c r="CT14" i="34"/>
  <c r="CT15" i="34"/>
  <c r="CT16" i="34"/>
  <c r="CT17" i="34"/>
  <c r="CT18" i="34"/>
  <c r="CT19" i="34"/>
  <c r="CT20" i="34"/>
  <c r="CT21" i="34"/>
  <c r="CT22" i="34"/>
  <c r="CT23" i="34"/>
  <c r="CT24" i="34"/>
  <c r="CT25" i="34"/>
  <c r="CT26" i="34"/>
  <c r="CT27" i="34"/>
  <c r="CT28" i="34"/>
  <c r="CT29" i="34"/>
  <c r="CT30" i="34"/>
  <c r="CT31" i="34"/>
  <c r="CT32" i="34"/>
  <c r="CT33" i="34"/>
  <c r="CT34" i="34"/>
  <c r="CT35" i="34"/>
  <c r="CT36" i="34"/>
  <c r="CT37" i="34"/>
  <c r="CT38" i="34"/>
  <c r="CT4" i="34"/>
  <c r="CS5" i="34"/>
  <c r="CS6" i="34"/>
  <c r="CS7" i="34"/>
  <c r="CS8" i="34"/>
  <c r="CS9" i="34"/>
  <c r="CS10" i="34"/>
  <c r="CS11" i="34"/>
  <c r="CS12" i="34"/>
  <c r="CS13" i="34"/>
  <c r="CS14" i="34"/>
  <c r="CS15" i="34"/>
  <c r="CS16" i="34"/>
  <c r="CS17" i="34"/>
  <c r="CS18" i="34"/>
  <c r="CS19" i="34"/>
  <c r="CS20" i="34"/>
  <c r="CS21" i="34"/>
  <c r="CS22" i="34"/>
  <c r="CS23" i="34"/>
  <c r="CS24" i="34"/>
  <c r="CS25" i="34"/>
  <c r="CS26" i="34"/>
  <c r="CS27" i="34"/>
  <c r="CS28" i="34"/>
  <c r="CS29" i="34"/>
  <c r="CS30" i="34"/>
  <c r="CS31" i="34"/>
  <c r="CS32" i="34"/>
  <c r="CS33" i="34"/>
  <c r="CS34" i="34"/>
  <c r="CS35" i="34"/>
  <c r="CS36" i="34"/>
  <c r="CS37" i="34"/>
  <c r="CS38" i="34"/>
  <c r="CS4" i="34"/>
  <c r="CR5" i="34"/>
  <c r="CR6" i="34"/>
  <c r="CR7" i="34"/>
  <c r="CR8" i="34"/>
  <c r="CR9" i="34"/>
  <c r="CR10" i="34"/>
  <c r="CR11" i="34"/>
  <c r="CR12" i="34"/>
  <c r="CR13" i="34"/>
  <c r="CR14" i="34"/>
  <c r="CR15" i="34"/>
  <c r="CR16" i="34"/>
  <c r="CR17" i="34"/>
  <c r="CR18" i="34"/>
  <c r="CR19" i="34"/>
  <c r="CR20" i="34"/>
  <c r="CR21" i="34"/>
  <c r="CR22" i="34"/>
  <c r="CR23" i="34"/>
  <c r="CR24" i="34"/>
  <c r="CR25" i="34"/>
  <c r="CR26" i="34"/>
  <c r="CR27" i="34"/>
  <c r="CR28" i="34"/>
  <c r="CR29" i="34"/>
  <c r="CR30" i="34"/>
  <c r="CR31" i="34"/>
  <c r="CR32" i="34"/>
  <c r="CR33" i="34"/>
  <c r="CR34" i="34"/>
  <c r="CR35" i="34"/>
  <c r="CR36" i="34"/>
  <c r="CR37" i="34"/>
  <c r="CR38" i="34"/>
  <c r="CR4" i="34"/>
  <c r="CQ5" i="34"/>
  <c r="CQ6" i="34"/>
  <c r="CQ7" i="34"/>
  <c r="CQ8" i="34"/>
  <c r="CQ9" i="34"/>
  <c r="CQ10" i="34"/>
  <c r="CQ11" i="34"/>
  <c r="CQ12" i="34"/>
  <c r="CQ13" i="34"/>
  <c r="CQ14" i="34"/>
  <c r="CQ15" i="34"/>
  <c r="CQ16" i="34"/>
  <c r="CQ17" i="34"/>
  <c r="CQ18" i="34"/>
  <c r="CQ19" i="34"/>
  <c r="CQ20" i="34"/>
  <c r="CQ21" i="34"/>
  <c r="CQ22" i="34"/>
  <c r="CQ23" i="34"/>
  <c r="CQ24" i="34"/>
  <c r="CQ25" i="34"/>
  <c r="CQ26" i="34"/>
  <c r="CQ27" i="34"/>
  <c r="CQ28" i="34"/>
  <c r="CQ29" i="34"/>
  <c r="CQ30" i="34"/>
  <c r="CQ31" i="34"/>
  <c r="CQ32" i="34"/>
  <c r="CQ33" i="34"/>
  <c r="CQ34" i="34"/>
  <c r="CQ35" i="34"/>
  <c r="CQ36" i="34"/>
  <c r="CQ37" i="34"/>
  <c r="CQ38" i="34"/>
  <c r="CQ4" i="34"/>
  <c r="CP5" i="34"/>
  <c r="CP6" i="34"/>
  <c r="CP7" i="34"/>
  <c r="CP8" i="34"/>
  <c r="CP9" i="34"/>
  <c r="CP10" i="34"/>
  <c r="CP11" i="34"/>
  <c r="CP12" i="34"/>
  <c r="CP13" i="34"/>
  <c r="CP14" i="34"/>
  <c r="CP15" i="34"/>
  <c r="CP16" i="34"/>
  <c r="CP17" i="34"/>
  <c r="CP18" i="34"/>
  <c r="CP19" i="34"/>
  <c r="CP20" i="34"/>
  <c r="CP21" i="34"/>
  <c r="CP22" i="34"/>
  <c r="CP23" i="34"/>
  <c r="CP24" i="34"/>
  <c r="CP25" i="34"/>
  <c r="CP26" i="34"/>
  <c r="CP27" i="34"/>
  <c r="CP28" i="34"/>
  <c r="CP29" i="34"/>
  <c r="CP30" i="34"/>
  <c r="CP31" i="34"/>
  <c r="CP32" i="34"/>
  <c r="CP33" i="34"/>
  <c r="CP34" i="34"/>
  <c r="CP35" i="34"/>
  <c r="CP36" i="34"/>
  <c r="CP37" i="34"/>
  <c r="CP38" i="34"/>
  <c r="CP4" i="34"/>
  <c r="CO5" i="34"/>
  <c r="CO6" i="34"/>
  <c r="CO7" i="34"/>
  <c r="CO8" i="34"/>
  <c r="CO9" i="34"/>
  <c r="CO10" i="34"/>
  <c r="CO11" i="34"/>
  <c r="CO12" i="34"/>
  <c r="CO13" i="34"/>
  <c r="CO14" i="34"/>
  <c r="CO15" i="34"/>
  <c r="CO16" i="34"/>
  <c r="CO17" i="34"/>
  <c r="CO18" i="34"/>
  <c r="CO19" i="34"/>
  <c r="CO20" i="34"/>
  <c r="CO21" i="34"/>
  <c r="CO22" i="34"/>
  <c r="CO23" i="34"/>
  <c r="CO24" i="34"/>
  <c r="CO25" i="34"/>
  <c r="CO26" i="34"/>
  <c r="CO27" i="34"/>
  <c r="CO28" i="34"/>
  <c r="CO29" i="34"/>
  <c r="CO30" i="34"/>
  <c r="CO31" i="34"/>
  <c r="CO32" i="34"/>
  <c r="CO33" i="34"/>
  <c r="CO34" i="34"/>
  <c r="CO35" i="34"/>
  <c r="CO36" i="34"/>
  <c r="CO37" i="34"/>
  <c r="CO38" i="34"/>
  <c r="CO4" i="34"/>
  <c r="CN5" i="34"/>
  <c r="CN6" i="34"/>
  <c r="CN7" i="34"/>
  <c r="CN8" i="34"/>
  <c r="CN9" i="34"/>
  <c r="CN10" i="34"/>
  <c r="CN11" i="34"/>
  <c r="CN12" i="34"/>
  <c r="CN13" i="34"/>
  <c r="CN14" i="34"/>
  <c r="CN15" i="34"/>
  <c r="CN16" i="34"/>
  <c r="CN17" i="34"/>
  <c r="CN18" i="34"/>
  <c r="CN19" i="34"/>
  <c r="CN20" i="34"/>
  <c r="CN21" i="34"/>
  <c r="CN22" i="34"/>
  <c r="CN23" i="34"/>
  <c r="CN24" i="34"/>
  <c r="CN25" i="34"/>
  <c r="CN26" i="34"/>
  <c r="CN27" i="34"/>
  <c r="CN28" i="34"/>
  <c r="CN29" i="34"/>
  <c r="CN30" i="34"/>
  <c r="CN31" i="34"/>
  <c r="CN32" i="34"/>
  <c r="CN33" i="34"/>
  <c r="CN34" i="34"/>
  <c r="CN35" i="34"/>
  <c r="CN36" i="34"/>
  <c r="CN37" i="34"/>
  <c r="CN38" i="34"/>
  <c r="CN4" i="34"/>
  <c r="CM5" i="34"/>
  <c r="CM6" i="34"/>
  <c r="CM7" i="34"/>
  <c r="CM8" i="34"/>
  <c r="CM9" i="34"/>
  <c r="CM10" i="34"/>
  <c r="CM11" i="34"/>
  <c r="CM12" i="34"/>
  <c r="CM13" i="34"/>
  <c r="CM14" i="34"/>
  <c r="CM15" i="34"/>
  <c r="CM16" i="34"/>
  <c r="CM17" i="34"/>
  <c r="CM18" i="34"/>
  <c r="CM19" i="34"/>
  <c r="CM20" i="34"/>
  <c r="CM21" i="34"/>
  <c r="CM22" i="34"/>
  <c r="CM23" i="34"/>
  <c r="CM24" i="34"/>
  <c r="CM25" i="34"/>
  <c r="CM26" i="34"/>
  <c r="CM27" i="34"/>
  <c r="CM28" i="34"/>
  <c r="CM29" i="34"/>
  <c r="CM30" i="34"/>
  <c r="CM31" i="34"/>
  <c r="CM32" i="34"/>
  <c r="CM33" i="34"/>
  <c r="CM34" i="34"/>
  <c r="CM35" i="34"/>
  <c r="CM36" i="34"/>
  <c r="CM37" i="34"/>
  <c r="CM38" i="34"/>
  <c r="CM4" i="34"/>
  <c r="CL5" i="34"/>
  <c r="CL6" i="34"/>
  <c r="CL7" i="34"/>
  <c r="CL8" i="34"/>
  <c r="CL9" i="34"/>
  <c r="CL10" i="34"/>
  <c r="CL11" i="34"/>
  <c r="CL12" i="34"/>
  <c r="CL13" i="34"/>
  <c r="CL14" i="34"/>
  <c r="CL15" i="34"/>
  <c r="CL16" i="34"/>
  <c r="CL17" i="34"/>
  <c r="CL18" i="34"/>
  <c r="CL19" i="34"/>
  <c r="CL20" i="34"/>
  <c r="CL21" i="34"/>
  <c r="CL22" i="34"/>
  <c r="CL23" i="34"/>
  <c r="CL24" i="34"/>
  <c r="CL25" i="34"/>
  <c r="CL26" i="34"/>
  <c r="CL27" i="34"/>
  <c r="CL28" i="34"/>
  <c r="CL29" i="34"/>
  <c r="CL30" i="34"/>
  <c r="CL31" i="34"/>
  <c r="CL32" i="34"/>
  <c r="CL33" i="34"/>
  <c r="CL34" i="34"/>
  <c r="CL35" i="34"/>
  <c r="CL36" i="34"/>
  <c r="CL37" i="34"/>
  <c r="CL38" i="34"/>
  <c r="CL4" i="34"/>
  <c r="CI5" i="34"/>
  <c r="CI6" i="34"/>
  <c r="CI7" i="34"/>
  <c r="CI8" i="34"/>
  <c r="CI9" i="34"/>
  <c r="CI10" i="34"/>
  <c r="CI11" i="34"/>
  <c r="CI12" i="34"/>
  <c r="CI13" i="34"/>
  <c r="CI14" i="34"/>
  <c r="CI15" i="34"/>
  <c r="CI16" i="34"/>
  <c r="CI17" i="34"/>
  <c r="CI18" i="34"/>
  <c r="CI19" i="34"/>
  <c r="CI20" i="34"/>
  <c r="CI21" i="34"/>
  <c r="CI22" i="34"/>
  <c r="CI23" i="34"/>
  <c r="CI24" i="34"/>
  <c r="CI25" i="34"/>
  <c r="CI26" i="34"/>
  <c r="CI27" i="34"/>
  <c r="CI28" i="34"/>
  <c r="CI29" i="34"/>
  <c r="CI30" i="34"/>
  <c r="CI31" i="34"/>
  <c r="CI32" i="34"/>
  <c r="CI33" i="34"/>
  <c r="CI34" i="34"/>
  <c r="CI35" i="34"/>
  <c r="CI36" i="34"/>
  <c r="CI37" i="34"/>
  <c r="CI38" i="34"/>
  <c r="CI4" i="34"/>
  <c r="CH5" i="34"/>
  <c r="CH6" i="34"/>
  <c r="CH7" i="34"/>
  <c r="CH8" i="34"/>
  <c r="CH9" i="34"/>
  <c r="CH10" i="34"/>
  <c r="CH11" i="34"/>
  <c r="CH12" i="34"/>
  <c r="CH13" i="34"/>
  <c r="CH14" i="34"/>
  <c r="CH15" i="34"/>
  <c r="CH16" i="34"/>
  <c r="CH17" i="34"/>
  <c r="CH18" i="34"/>
  <c r="CH19" i="34"/>
  <c r="CH20" i="34"/>
  <c r="CH21" i="34"/>
  <c r="CH22" i="34"/>
  <c r="CH23" i="34"/>
  <c r="CH24" i="34"/>
  <c r="CH25" i="34"/>
  <c r="CH26" i="34"/>
  <c r="CH27" i="34"/>
  <c r="CH28" i="34"/>
  <c r="CH29" i="34"/>
  <c r="CH30" i="34"/>
  <c r="CH31" i="34"/>
  <c r="CH32" i="34"/>
  <c r="CH33" i="34"/>
  <c r="CH34" i="34"/>
  <c r="CH35" i="34"/>
  <c r="CH36" i="34"/>
  <c r="CH37" i="34"/>
  <c r="CH38" i="34"/>
  <c r="CH4" i="34"/>
  <c r="CG5" i="34"/>
  <c r="CG6" i="34"/>
  <c r="CG7" i="34"/>
  <c r="CG8" i="34"/>
  <c r="CG9" i="34"/>
  <c r="CG10" i="34"/>
  <c r="CG11" i="34"/>
  <c r="CG12" i="34"/>
  <c r="CG13" i="34"/>
  <c r="CG14" i="34"/>
  <c r="CG15" i="34"/>
  <c r="CG16" i="34"/>
  <c r="CG17" i="34"/>
  <c r="CG18" i="34"/>
  <c r="CG19" i="34"/>
  <c r="CG20" i="34"/>
  <c r="CG21" i="34"/>
  <c r="CG22" i="34"/>
  <c r="CG23" i="34"/>
  <c r="CG24" i="34"/>
  <c r="CG25" i="34"/>
  <c r="CG26" i="34"/>
  <c r="CG27" i="34"/>
  <c r="CG28" i="34"/>
  <c r="CG29" i="34"/>
  <c r="CG30" i="34"/>
  <c r="CG31" i="34"/>
  <c r="CG32" i="34"/>
  <c r="CG33" i="34"/>
  <c r="CG34" i="34"/>
  <c r="CG35" i="34"/>
  <c r="CG36" i="34"/>
  <c r="CG37" i="34"/>
  <c r="CG38" i="34"/>
  <c r="CG4" i="34"/>
  <c r="CF5" i="34"/>
  <c r="CF6" i="34"/>
  <c r="CF7" i="34"/>
  <c r="CF8" i="34"/>
  <c r="CF9" i="34"/>
  <c r="CF10" i="34"/>
  <c r="CF11" i="34"/>
  <c r="CF12" i="34"/>
  <c r="CF13" i="34"/>
  <c r="CF14" i="34"/>
  <c r="CF15" i="34"/>
  <c r="CF16" i="34"/>
  <c r="CF17" i="34"/>
  <c r="CF18" i="34"/>
  <c r="CF19" i="34"/>
  <c r="CF20" i="34"/>
  <c r="CF21" i="34"/>
  <c r="CF22" i="34"/>
  <c r="CF23" i="34"/>
  <c r="CF24" i="34"/>
  <c r="CF25" i="34"/>
  <c r="CF26" i="34"/>
  <c r="CF27" i="34"/>
  <c r="CF28" i="34"/>
  <c r="CF29" i="34"/>
  <c r="CF30" i="34"/>
  <c r="CF31" i="34"/>
  <c r="CF32" i="34"/>
  <c r="CF33" i="34"/>
  <c r="CF34" i="34"/>
  <c r="CF35" i="34"/>
  <c r="CF36" i="34"/>
  <c r="CF37" i="34"/>
  <c r="CF38" i="34"/>
  <c r="CF4" i="34"/>
  <c r="CE5" i="34"/>
  <c r="CE6" i="34"/>
  <c r="CE7" i="34"/>
  <c r="CE8" i="34"/>
  <c r="CE9" i="34"/>
  <c r="CE10" i="34"/>
  <c r="CE11" i="34"/>
  <c r="CE12" i="34"/>
  <c r="CE13" i="34"/>
  <c r="CE14" i="34"/>
  <c r="CE15" i="34"/>
  <c r="CE16" i="34"/>
  <c r="CE17" i="34"/>
  <c r="CE18" i="34"/>
  <c r="CE19" i="34"/>
  <c r="CE20" i="34"/>
  <c r="CE21" i="34"/>
  <c r="CE22" i="34"/>
  <c r="CE23" i="34"/>
  <c r="CE24" i="34"/>
  <c r="CE25" i="34"/>
  <c r="CE26" i="34"/>
  <c r="CE27" i="34"/>
  <c r="CE28" i="34"/>
  <c r="CE29" i="34"/>
  <c r="CE30" i="34"/>
  <c r="CE31" i="34"/>
  <c r="CE32" i="34"/>
  <c r="CE33" i="34"/>
  <c r="CE34" i="34"/>
  <c r="CE35" i="34"/>
  <c r="CE36" i="34"/>
  <c r="CE37" i="34"/>
  <c r="CE38" i="34"/>
  <c r="CE4" i="34"/>
  <c r="CD5" i="34"/>
  <c r="CD6" i="34"/>
  <c r="CD7" i="34"/>
  <c r="CD8" i="34"/>
  <c r="CD9" i="34"/>
  <c r="CD10" i="34"/>
  <c r="CD11" i="34"/>
  <c r="CD12" i="34"/>
  <c r="CD13" i="34"/>
  <c r="CD14" i="34"/>
  <c r="CD15" i="34"/>
  <c r="CD16" i="34"/>
  <c r="CD17" i="34"/>
  <c r="CD18" i="34"/>
  <c r="CD19" i="34"/>
  <c r="CD20" i="34"/>
  <c r="CD21" i="34"/>
  <c r="CD22" i="34"/>
  <c r="CD23" i="34"/>
  <c r="CD24" i="34"/>
  <c r="CD25" i="34"/>
  <c r="CD26" i="34"/>
  <c r="CD27" i="34"/>
  <c r="CD28" i="34"/>
  <c r="CD29" i="34"/>
  <c r="CD30" i="34"/>
  <c r="CD31" i="34"/>
  <c r="CD32" i="34"/>
  <c r="CD33" i="34"/>
  <c r="CD34" i="34"/>
  <c r="CD35" i="34"/>
  <c r="CD36" i="34"/>
  <c r="CD37" i="34"/>
  <c r="CD38" i="34"/>
  <c r="CD4" i="34"/>
  <c r="CC5" i="34"/>
  <c r="CC6" i="34"/>
  <c r="CC7" i="34"/>
  <c r="CC8" i="34"/>
  <c r="CC9" i="34"/>
  <c r="CC10" i="34"/>
  <c r="CC11" i="34"/>
  <c r="CC12" i="34"/>
  <c r="CC13" i="34"/>
  <c r="CC14" i="34"/>
  <c r="CC15" i="34"/>
  <c r="CC16" i="34"/>
  <c r="CC17" i="34"/>
  <c r="CC18" i="34"/>
  <c r="CC19" i="34"/>
  <c r="CC20" i="34"/>
  <c r="CC21" i="34"/>
  <c r="CC22" i="34"/>
  <c r="CC23" i="34"/>
  <c r="CC24" i="34"/>
  <c r="CC25" i="34"/>
  <c r="CC26" i="34"/>
  <c r="CC27" i="34"/>
  <c r="CC28" i="34"/>
  <c r="CC29" i="34"/>
  <c r="CC30" i="34"/>
  <c r="CC31" i="34"/>
  <c r="CC32" i="34"/>
  <c r="CC33" i="34"/>
  <c r="CC34" i="34"/>
  <c r="CC35" i="34"/>
  <c r="CC36" i="34"/>
  <c r="CC37" i="34"/>
  <c r="CC38" i="34"/>
  <c r="CC4" i="34"/>
  <c r="CB5" i="34"/>
  <c r="CB6" i="34"/>
  <c r="CB7" i="34"/>
  <c r="CB8" i="34"/>
  <c r="CB9" i="34"/>
  <c r="CB10" i="34"/>
  <c r="CB11" i="34"/>
  <c r="CB12" i="34"/>
  <c r="CB13" i="34"/>
  <c r="CB14" i="34"/>
  <c r="CB15" i="34"/>
  <c r="CB16" i="34"/>
  <c r="CB17" i="34"/>
  <c r="CB18" i="34"/>
  <c r="CB19" i="34"/>
  <c r="CB20" i="34"/>
  <c r="CB21" i="34"/>
  <c r="CB22" i="34"/>
  <c r="CB23" i="34"/>
  <c r="CB24" i="34"/>
  <c r="CB25" i="34"/>
  <c r="CB26" i="34"/>
  <c r="CB27" i="34"/>
  <c r="CB28" i="34"/>
  <c r="CB29" i="34"/>
  <c r="CB30" i="34"/>
  <c r="CB31" i="34"/>
  <c r="CB32" i="34"/>
  <c r="CB33" i="34"/>
  <c r="CB34" i="34"/>
  <c r="CB35" i="34"/>
  <c r="CB36" i="34"/>
  <c r="CB37" i="34"/>
  <c r="CB38" i="34"/>
  <c r="CB4" i="34"/>
  <c r="CA5" i="34"/>
  <c r="CA6" i="34"/>
  <c r="CA7" i="34"/>
  <c r="CA8" i="34"/>
  <c r="CA9" i="34"/>
  <c r="CA10" i="34"/>
  <c r="CA11" i="34"/>
  <c r="CA12" i="34"/>
  <c r="CA13" i="34"/>
  <c r="CA14" i="34"/>
  <c r="CA15" i="34"/>
  <c r="CA16" i="34"/>
  <c r="CA17" i="34"/>
  <c r="CA18" i="34"/>
  <c r="CA19" i="34"/>
  <c r="CA20" i="34"/>
  <c r="CA21" i="34"/>
  <c r="CA22" i="34"/>
  <c r="CA23" i="34"/>
  <c r="CA24" i="34"/>
  <c r="CA25" i="34"/>
  <c r="CA26" i="34"/>
  <c r="CA27" i="34"/>
  <c r="CA28" i="34"/>
  <c r="CA29" i="34"/>
  <c r="CA30" i="34"/>
  <c r="CA31" i="34"/>
  <c r="CA32" i="34"/>
  <c r="CA33" i="34"/>
  <c r="CA34" i="34"/>
  <c r="CA35" i="34"/>
  <c r="CA36" i="34"/>
  <c r="CA37" i="34"/>
  <c r="CA38" i="34"/>
  <c r="CA4" i="34"/>
  <c r="BZ5" i="34"/>
  <c r="BZ6" i="34"/>
  <c r="BZ7" i="34"/>
  <c r="BZ8" i="34"/>
  <c r="BZ9" i="34"/>
  <c r="BZ10" i="34"/>
  <c r="BZ11" i="34"/>
  <c r="BZ12" i="34"/>
  <c r="BZ13" i="34"/>
  <c r="BZ14" i="34"/>
  <c r="BZ15" i="34"/>
  <c r="BZ16" i="34"/>
  <c r="BZ17" i="34"/>
  <c r="BZ18" i="34"/>
  <c r="BZ19" i="34"/>
  <c r="BZ20" i="34"/>
  <c r="BZ21" i="34"/>
  <c r="BZ22" i="34"/>
  <c r="BZ23" i="34"/>
  <c r="BZ24" i="34"/>
  <c r="BZ25" i="34"/>
  <c r="BZ26" i="34"/>
  <c r="BZ27" i="34"/>
  <c r="BZ28" i="34"/>
  <c r="BZ29" i="34"/>
  <c r="BZ30" i="34"/>
  <c r="BZ31" i="34"/>
  <c r="BZ32" i="34"/>
  <c r="BZ33" i="34"/>
  <c r="BZ34" i="34"/>
  <c r="BZ35" i="34"/>
  <c r="BZ36" i="34"/>
  <c r="BZ37" i="34"/>
  <c r="BZ4" i="34"/>
  <c r="BY5" i="34"/>
  <c r="BY6" i="34"/>
  <c r="BY7" i="34"/>
  <c r="BY8" i="34"/>
  <c r="BY9" i="34"/>
  <c r="BY10" i="34"/>
  <c r="BY11" i="34"/>
  <c r="BY12" i="34"/>
  <c r="BY13" i="34"/>
  <c r="BY14" i="34"/>
  <c r="BY15" i="34"/>
  <c r="BY16" i="34"/>
  <c r="BY17" i="34"/>
  <c r="BY18" i="34"/>
  <c r="BY19" i="34"/>
  <c r="BY20" i="34"/>
  <c r="BY21" i="34"/>
  <c r="BY22" i="34"/>
  <c r="BY23" i="34"/>
  <c r="BY24" i="34"/>
  <c r="BY25" i="34"/>
  <c r="BY26" i="34"/>
  <c r="BY27" i="34"/>
  <c r="BY28" i="34"/>
  <c r="BY29" i="34"/>
  <c r="BY30" i="34"/>
  <c r="BY31" i="34"/>
  <c r="BY32" i="34"/>
  <c r="BY33" i="34"/>
  <c r="BY34" i="34"/>
  <c r="BY35" i="34"/>
  <c r="BY36" i="34"/>
  <c r="BY37" i="34"/>
  <c r="BY38" i="34"/>
  <c r="BY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4" i="34"/>
  <c r="BW5" i="34"/>
  <c r="BW6" i="34"/>
  <c r="BW7" i="34"/>
  <c r="BW8" i="34"/>
  <c r="BW9" i="34"/>
  <c r="BW10" i="34"/>
  <c r="BW11" i="34"/>
  <c r="BW12" i="34"/>
  <c r="BW13" i="34"/>
  <c r="BW14" i="34"/>
  <c r="BW15" i="34"/>
  <c r="BW16" i="34"/>
  <c r="BW17" i="34"/>
  <c r="BW18" i="34"/>
  <c r="BW19" i="34"/>
  <c r="BW20" i="34"/>
  <c r="BW21" i="34"/>
  <c r="BW22" i="34"/>
  <c r="BW23" i="34"/>
  <c r="BW24" i="34"/>
  <c r="BW25" i="34"/>
  <c r="BW26" i="34"/>
  <c r="BW27" i="34"/>
  <c r="BW28" i="34"/>
  <c r="BW29" i="34"/>
  <c r="BW30" i="34"/>
  <c r="BW31" i="34"/>
  <c r="BW32" i="34"/>
  <c r="BW33" i="34"/>
  <c r="BW34" i="34"/>
  <c r="BW35" i="34"/>
  <c r="BW36" i="34"/>
  <c r="BW37" i="34"/>
  <c r="BW38" i="34"/>
  <c r="BW4" i="34"/>
  <c r="BV5" i="34"/>
  <c r="BV6" i="34"/>
  <c r="BV7" i="34"/>
  <c r="BV8" i="34"/>
  <c r="BV9" i="34"/>
  <c r="BV10" i="34"/>
  <c r="BV11" i="34"/>
  <c r="BV12" i="34"/>
  <c r="BV13" i="34"/>
  <c r="BV14" i="34"/>
  <c r="BV15" i="34"/>
  <c r="BV16" i="34"/>
  <c r="BV17" i="34"/>
  <c r="BV18" i="34"/>
  <c r="BV19" i="34"/>
  <c r="BV20" i="34"/>
  <c r="BV21" i="34"/>
  <c r="BV22" i="34"/>
  <c r="BV23" i="34"/>
  <c r="BV24" i="34"/>
  <c r="BV25" i="34"/>
  <c r="BV26" i="34"/>
  <c r="BV27" i="34"/>
  <c r="BV28" i="34"/>
  <c r="BV29" i="34"/>
  <c r="BV30" i="34"/>
  <c r="BV31" i="34"/>
  <c r="BV32" i="34"/>
  <c r="BV33" i="34"/>
  <c r="BV34" i="34"/>
  <c r="BV35" i="34"/>
  <c r="BV36" i="34"/>
  <c r="BV37" i="34"/>
  <c r="BV38" i="34"/>
  <c r="BV4" i="34"/>
  <c r="BS5" i="34"/>
  <c r="BS6" i="34"/>
  <c r="BS7" i="34"/>
  <c r="BS8" i="34"/>
  <c r="BS9" i="34"/>
  <c r="BS10" i="34"/>
  <c r="BS11" i="34"/>
  <c r="BS12" i="34"/>
  <c r="BS13" i="34"/>
  <c r="BS14" i="34"/>
  <c r="BS15" i="34"/>
  <c r="BS16" i="34"/>
  <c r="BS17" i="34"/>
  <c r="BS18" i="34"/>
  <c r="BS19" i="34"/>
  <c r="BS20" i="34"/>
  <c r="BS21" i="34"/>
  <c r="BS22" i="34"/>
  <c r="BS23" i="34"/>
  <c r="BS24" i="34"/>
  <c r="BS25" i="34"/>
  <c r="BS26" i="34"/>
  <c r="BS27" i="34"/>
  <c r="BS28" i="34"/>
  <c r="BS29" i="34"/>
  <c r="BS30" i="34"/>
  <c r="BS31" i="34"/>
  <c r="BS32" i="34"/>
  <c r="BS33" i="34"/>
  <c r="BS34" i="34"/>
  <c r="BS35" i="34"/>
  <c r="BS36" i="34"/>
  <c r="BS37" i="34"/>
  <c r="BS38" i="34"/>
  <c r="BS4" i="34"/>
  <c r="BR5" i="34"/>
  <c r="BR6" i="34"/>
  <c r="BR7" i="34"/>
  <c r="BR8" i="34"/>
  <c r="BR9" i="34"/>
  <c r="BR10" i="34"/>
  <c r="BR11" i="34"/>
  <c r="BR12" i="34"/>
  <c r="BR13" i="34"/>
  <c r="BR14" i="34"/>
  <c r="BR15" i="34"/>
  <c r="BR16" i="34"/>
  <c r="BR17" i="34"/>
  <c r="BR18" i="34"/>
  <c r="BR19" i="34"/>
  <c r="BR20" i="34"/>
  <c r="BR21" i="34"/>
  <c r="BR22" i="34"/>
  <c r="BR23" i="34"/>
  <c r="BR24" i="34"/>
  <c r="BR25" i="34"/>
  <c r="BR26" i="34"/>
  <c r="BR27" i="34"/>
  <c r="BR28" i="34"/>
  <c r="BR29" i="34"/>
  <c r="BR30" i="34"/>
  <c r="BR31" i="34"/>
  <c r="BR32" i="34"/>
  <c r="BR33" i="34"/>
  <c r="BR34" i="34"/>
  <c r="BR35" i="34"/>
  <c r="BR36" i="34"/>
  <c r="BR37" i="34"/>
  <c r="BR38" i="34"/>
  <c r="BR4" i="34"/>
  <c r="BQ5" i="34"/>
  <c r="BQ6" i="34"/>
  <c r="BQ7" i="34"/>
  <c r="BQ8" i="34"/>
  <c r="BQ9" i="34"/>
  <c r="BQ10" i="34"/>
  <c r="BQ11" i="34"/>
  <c r="BQ12" i="34"/>
  <c r="BQ13" i="34"/>
  <c r="BQ14" i="34"/>
  <c r="BQ15" i="34"/>
  <c r="BQ16" i="34"/>
  <c r="BQ17" i="34"/>
  <c r="BQ18" i="34"/>
  <c r="BQ19" i="34"/>
  <c r="BQ20" i="34"/>
  <c r="BQ21" i="34"/>
  <c r="BQ22" i="34"/>
  <c r="BQ23" i="34"/>
  <c r="BQ24" i="34"/>
  <c r="BQ25" i="34"/>
  <c r="BQ26" i="34"/>
  <c r="BQ27" i="34"/>
  <c r="BQ28" i="34"/>
  <c r="BQ29" i="34"/>
  <c r="BQ30" i="34"/>
  <c r="BQ31" i="34"/>
  <c r="BQ32" i="34"/>
  <c r="BQ33" i="34"/>
  <c r="BQ34" i="34"/>
  <c r="BQ35" i="34"/>
  <c r="BQ36" i="34"/>
  <c r="BQ37" i="34"/>
  <c r="BQ38" i="34"/>
  <c r="BQ4" i="34"/>
  <c r="BP5" i="34"/>
  <c r="BP6" i="34"/>
  <c r="BP7" i="34"/>
  <c r="BP8" i="34"/>
  <c r="BP9" i="34"/>
  <c r="BP10" i="34"/>
  <c r="BP11" i="34"/>
  <c r="BP12" i="34"/>
  <c r="BP13" i="34"/>
  <c r="BP14" i="34"/>
  <c r="BP15" i="34"/>
  <c r="BP16" i="34"/>
  <c r="BP17" i="34"/>
  <c r="BP18" i="34"/>
  <c r="BP19" i="34"/>
  <c r="BP20" i="34"/>
  <c r="BP21" i="34"/>
  <c r="BP22" i="34"/>
  <c r="BP23" i="34"/>
  <c r="BP24" i="34"/>
  <c r="BP25" i="34"/>
  <c r="BP26" i="34"/>
  <c r="BP27" i="34"/>
  <c r="BP28" i="34"/>
  <c r="BP29" i="34"/>
  <c r="BP30" i="34"/>
  <c r="BP31" i="34"/>
  <c r="BP32" i="34"/>
  <c r="BP33" i="34"/>
  <c r="BP34" i="34"/>
  <c r="BP35" i="34"/>
  <c r="BP36" i="34"/>
  <c r="BP37" i="34"/>
  <c r="BP38" i="34"/>
  <c r="BP4" i="34"/>
  <c r="BO5" i="34"/>
  <c r="BO6" i="34"/>
  <c r="BO7" i="34"/>
  <c r="BO8" i="34"/>
  <c r="BO9" i="34"/>
  <c r="BO10" i="34"/>
  <c r="BO11" i="34"/>
  <c r="BO12" i="34"/>
  <c r="BO13" i="34"/>
  <c r="BO14" i="34"/>
  <c r="BO15" i="34"/>
  <c r="BO16" i="34"/>
  <c r="BO17" i="34"/>
  <c r="BO18" i="34"/>
  <c r="BO19" i="34"/>
  <c r="BO20" i="34"/>
  <c r="BO21" i="34"/>
  <c r="BO22" i="34"/>
  <c r="BO23" i="34"/>
  <c r="BO24" i="34"/>
  <c r="BO25" i="34"/>
  <c r="BO26" i="34"/>
  <c r="BO27" i="34"/>
  <c r="BO28" i="34"/>
  <c r="BO29" i="34"/>
  <c r="BO30" i="34"/>
  <c r="BO31" i="34"/>
  <c r="BO32" i="34"/>
  <c r="BO33" i="34"/>
  <c r="BO34" i="34"/>
  <c r="BO35" i="34"/>
  <c r="BO36" i="34"/>
  <c r="BO37" i="34"/>
  <c r="BO38" i="34"/>
  <c r="BO4" i="34"/>
  <c r="BN5" i="34"/>
  <c r="BN6" i="34"/>
  <c r="BN7" i="34"/>
  <c r="BN8" i="34"/>
  <c r="BN9" i="34"/>
  <c r="BN10" i="34"/>
  <c r="BN11" i="34"/>
  <c r="BN12" i="34"/>
  <c r="BN13" i="34"/>
  <c r="BN14" i="34"/>
  <c r="BN15" i="34"/>
  <c r="BN16" i="34"/>
  <c r="BN17" i="34"/>
  <c r="BN18" i="34"/>
  <c r="BN19" i="34"/>
  <c r="BN20" i="34"/>
  <c r="BN21" i="34"/>
  <c r="BN22" i="34"/>
  <c r="BN23" i="34"/>
  <c r="BN24" i="34"/>
  <c r="BN25" i="34"/>
  <c r="BN26" i="34"/>
  <c r="BN27" i="34"/>
  <c r="BN28" i="34"/>
  <c r="BN29" i="34"/>
  <c r="BN30" i="34"/>
  <c r="BN31" i="34"/>
  <c r="BN32" i="34"/>
  <c r="BN33" i="34"/>
  <c r="BN34" i="34"/>
  <c r="BN35" i="34"/>
  <c r="BN36" i="34"/>
  <c r="BN37" i="34"/>
  <c r="BN38" i="34"/>
  <c r="BN4" i="34"/>
  <c r="BM5" i="34"/>
  <c r="BM6" i="34"/>
  <c r="BM7" i="34"/>
  <c r="BM8" i="34"/>
  <c r="BM9" i="34"/>
  <c r="BM10" i="34"/>
  <c r="BM11" i="34"/>
  <c r="BM12" i="34"/>
  <c r="BM13" i="34"/>
  <c r="BM14" i="34"/>
  <c r="BM15" i="34"/>
  <c r="BM16" i="34"/>
  <c r="BM17" i="34"/>
  <c r="BM18" i="34"/>
  <c r="BM19" i="34"/>
  <c r="BM20" i="34"/>
  <c r="BM21" i="34"/>
  <c r="BM22" i="34"/>
  <c r="BM23" i="34"/>
  <c r="BM24" i="34"/>
  <c r="BM25" i="34"/>
  <c r="BM26" i="34"/>
  <c r="BM27" i="34"/>
  <c r="BM28" i="34"/>
  <c r="BM29" i="34"/>
  <c r="BM30" i="34"/>
  <c r="BM31" i="34"/>
  <c r="BM32" i="34"/>
  <c r="BM33" i="34"/>
  <c r="BM34" i="34"/>
  <c r="BM35" i="34"/>
  <c r="BM36" i="34"/>
  <c r="BM37" i="34"/>
  <c r="BM38" i="34"/>
  <c r="BM4" i="34"/>
  <c r="BL5" i="34"/>
  <c r="BL6" i="34"/>
  <c r="BL7" i="34"/>
  <c r="BL8" i="34"/>
  <c r="BL9" i="34"/>
  <c r="BL10" i="34"/>
  <c r="BL11" i="34"/>
  <c r="BL12" i="34"/>
  <c r="BL13" i="34"/>
  <c r="BL14" i="34"/>
  <c r="BL15" i="34"/>
  <c r="BL16" i="34"/>
  <c r="BL17" i="34"/>
  <c r="BL18" i="34"/>
  <c r="BL19" i="34"/>
  <c r="BL20" i="34"/>
  <c r="BL21" i="34"/>
  <c r="BL22" i="34"/>
  <c r="BL23" i="34"/>
  <c r="BL24" i="34"/>
  <c r="BL25" i="34"/>
  <c r="BL26" i="34"/>
  <c r="BL27" i="34"/>
  <c r="BL28" i="34"/>
  <c r="BL29" i="34"/>
  <c r="BL30" i="34"/>
  <c r="BL31" i="34"/>
  <c r="BL32" i="34"/>
  <c r="BL33" i="34"/>
  <c r="BL34" i="34"/>
  <c r="BL35" i="34"/>
  <c r="BL36" i="34"/>
  <c r="BL37" i="34"/>
  <c r="BL38" i="34"/>
  <c r="BL4" i="34"/>
  <c r="BK5" i="34"/>
  <c r="BK6" i="34"/>
  <c r="BK7" i="34"/>
  <c r="BK8" i="34"/>
  <c r="BK9" i="34"/>
  <c r="BK10" i="34"/>
  <c r="BK11" i="34"/>
  <c r="BK12" i="34"/>
  <c r="BK13" i="34"/>
  <c r="BK14" i="34"/>
  <c r="BK15" i="34"/>
  <c r="BK16" i="34"/>
  <c r="BK17" i="34"/>
  <c r="BK18" i="34"/>
  <c r="BK19" i="34"/>
  <c r="BK20" i="34"/>
  <c r="BK21" i="34"/>
  <c r="BK22" i="34"/>
  <c r="BK23" i="34"/>
  <c r="BK24" i="34"/>
  <c r="BK25" i="34"/>
  <c r="BK26" i="34"/>
  <c r="BK27" i="34"/>
  <c r="BK28" i="34"/>
  <c r="BK29" i="34"/>
  <c r="BK30" i="34"/>
  <c r="BK31" i="34"/>
  <c r="BK32" i="34"/>
  <c r="BK33" i="34"/>
  <c r="BK34" i="34"/>
  <c r="BK35" i="34"/>
  <c r="BK36" i="34"/>
  <c r="BK37" i="34"/>
  <c r="BK38" i="34"/>
  <c r="BK4" i="34"/>
  <c r="BJ5" i="34"/>
  <c r="BJ6" i="34"/>
  <c r="BJ7" i="34"/>
  <c r="BJ8" i="34"/>
  <c r="BJ9" i="34"/>
  <c r="BJ10" i="34"/>
  <c r="BJ11" i="34"/>
  <c r="BJ12" i="34"/>
  <c r="BJ13" i="34"/>
  <c r="BJ14" i="34"/>
  <c r="BJ15" i="34"/>
  <c r="BJ16" i="34"/>
  <c r="BJ17" i="34"/>
  <c r="BJ18" i="34"/>
  <c r="BJ19" i="34"/>
  <c r="BJ20" i="34"/>
  <c r="BJ21" i="34"/>
  <c r="BJ22" i="34"/>
  <c r="BJ23" i="34"/>
  <c r="BJ24" i="34"/>
  <c r="BJ25" i="34"/>
  <c r="BJ26" i="34"/>
  <c r="BJ27" i="34"/>
  <c r="BJ28" i="34"/>
  <c r="BJ29" i="34"/>
  <c r="BJ30" i="34"/>
  <c r="BJ31" i="34"/>
  <c r="BJ32" i="34"/>
  <c r="BJ33" i="34"/>
  <c r="BJ34" i="34"/>
  <c r="BJ35" i="34"/>
  <c r="BJ36" i="34"/>
  <c r="BJ37" i="34"/>
  <c r="BJ38" i="34"/>
  <c r="BJ4" i="34"/>
  <c r="BI5" i="34"/>
  <c r="BI6" i="34"/>
  <c r="BI7" i="34"/>
  <c r="BI8" i="34"/>
  <c r="BI9" i="34"/>
  <c r="BI10" i="34"/>
  <c r="BI11" i="34"/>
  <c r="BI12" i="34"/>
  <c r="BI13" i="34"/>
  <c r="BI14" i="34"/>
  <c r="BI15" i="34"/>
  <c r="BI16" i="34"/>
  <c r="BI17" i="34"/>
  <c r="BI18" i="34"/>
  <c r="BI19" i="34"/>
  <c r="BI20" i="34"/>
  <c r="BI21" i="34"/>
  <c r="BI22" i="34"/>
  <c r="BI23" i="34"/>
  <c r="BI24" i="34"/>
  <c r="BI25" i="34"/>
  <c r="BI26" i="34"/>
  <c r="BI27" i="34"/>
  <c r="BI28" i="34"/>
  <c r="BI29" i="34"/>
  <c r="BI30" i="34"/>
  <c r="BI31" i="34"/>
  <c r="BI32" i="34"/>
  <c r="BI33" i="34"/>
  <c r="BI34" i="34"/>
  <c r="BI35" i="34"/>
  <c r="BI36" i="34"/>
  <c r="BI37" i="34"/>
  <c r="BI38" i="34"/>
  <c r="BI4" i="34"/>
  <c r="BH5" i="34"/>
  <c r="BH6" i="34"/>
  <c r="BH7" i="34"/>
  <c r="BH8" i="34"/>
  <c r="BH9" i="34"/>
  <c r="BH10" i="34"/>
  <c r="BH11" i="34"/>
  <c r="BH12" i="34"/>
  <c r="BH13" i="34"/>
  <c r="BH14" i="34"/>
  <c r="BH15" i="34"/>
  <c r="BH16" i="34"/>
  <c r="BH17" i="34"/>
  <c r="BH18" i="34"/>
  <c r="BH19" i="34"/>
  <c r="BH20" i="34"/>
  <c r="BH21" i="34"/>
  <c r="BH22" i="34"/>
  <c r="BH23" i="34"/>
  <c r="BH24" i="34"/>
  <c r="BH25" i="34"/>
  <c r="BH26" i="34"/>
  <c r="BH27" i="34"/>
  <c r="BH28" i="34"/>
  <c r="BH29" i="34"/>
  <c r="BH30" i="34"/>
  <c r="BH31" i="34"/>
  <c r="BH32" i="34"/>
  <c r="BH33" i="34"/>
  <c r="BH34" i="34"/>
  <c r="BH35" i="34"/>
  <c r="BH36" i="34"/>
  <c r="BH37" i="34"/>
  <c r="BH38" i="34"/>
  <c r="BH4" i="34"/>
  <c r="BG5" i="34"/>
  <c r="BG6" i="34"/>
  <c r="BG7" i="34"/>
  <c r="BG8" i="34"/>
  <c r="BG9" i="34"/>
  <c r="BG10" i="34"/>
  <c r="BG11" i="34"/>
  <c r="BG12" i="34"/>
  <c r="BG13" i="34"/>
  <c r="BG14" i="34"/>
  <c r="BG15" i="34"/>
  <c r="BG16" i="34"/>
  <c r="BG17" i="34"/>
  <c r="BG18" i="34"/>
  <c r="BG19" i="34"/>
  <c r="BG20" i="34"/>
  <c r="BG21" i="34"/>
  <c r="BG22" i="34"/>
  <c r="BG23" i="34"/>
  <c r="BG24" i="34"/>
  <c r="BG25" i="34"/>
  <c r="BG26" i="34"/>
  <c r="BG27" i="34"/>
  <c r="BG28" i="34"/>
  <c r="BG29" i="34"/>
  <c r="BG30" i="34"/>
  <c r="BG31" i="34"/>
  <c r="BG32" i="34"/>
  <c r="BG33" i="34"/>
  <c r="BG34" i="34"/>
  <c r="BG35" i="34"/>
  <c r="BG36" i="34"/>
  <c r="BG37" i="34"/>
  <c r="BG38" i="34"/>
  <c r="BG4" i="34"/>
  <c r="BF5" i="34"/>
  <c r="BF6" i="34"/>
  <c r="BF7" i="34"/>
  <c r="BF8" i="34"/>
  <c r="BF9" i="34"/>
  <c r="BF10" i="34"/>
  <c r="BF11" i="34"/>
  <c r="BF12" i="34"/>
  <c r="BF13" i="34"/>
  <c r="BF14" i="34"/>
  <c r="BF15" i="34"/>
  <c r="BF16" i="34"/>
  <c r="BF17" i="34"/>
  <c r="BF18" i="34"/>
  <c r="BF19" i="34"/>
  <c r="BF20" i="34"/>
  <c r="BF21" i="34"/>
  <c r="BF22" i="34"/>
  <c r="BF23" i="34"/>
  <c r="BF24" i="34"/>
  <c r="BF25" i="34"/>
  <c r="BF26" i="34"/>
  <c r="BF27" i="34"/>
  <c r="BF28" i="34"/>
  <c r="BF29" i="34"/>
  <c r="BF30" i="34"/>
  <c r="BF31" i="34"/>
  <c r="BF32" i="34"/>
  <c r="BF33" i="34"/>
  <c r="BF34" i="34"/>
  <c r="BF35" i="34"/>
  <c r="BF36" i="34"/>
  <c r="BF37" i="34"/>
  <c r="BF38" i="34"/>
  <c r="BF4" i="34"/>
  <c r="BE5" i="34"/>
  <c r="BE6" i="34"/>
  <c r="BE7" i="34"/>
  <c r="BE8" i="34"/>
  <c r="BE9" i="34"/>
  <c r="BE10" i="34"/>
  <c r="BE11" i="34"/>
  <c r="BE12" i="34"/>
  <c r="BE13" i="34"/>
  <c r="BE14" i="34"/>
  <c r="BE15" i="34"/>
  <c r="BE16" i="34"/>
  <c r="BE17" i="34"/>
  <c r="BE18" i="34"/>
  <c r="BE19" i="34"/>
  <c r="BE20" i="34"/>
  <c r="BE21" i="34"/>
  <c r="BE22" i="34"/>
  <c r="BE23" i="34"/>
  <c r="BE24" i="34"/>
  <c r="BE25" i="34"/>
  <c r="BE26" i="34"/>
  <c r="BE27" i="34"/>
  <c r="BE28" i="34"/>
  <c r="BE29" i="34"/>
  <c r="BE30" i="34"/>
  <c r="BE31" i="34"/>
  <c r="BE32" i="34"/>
  <c r="BE33" i="34"/>
  <c r="BE34" i="34"/>
  <c r="BE35" i="34"/>
  <c r="BE36" i="34"/>
  <c r="BE37" i="34"/>
  <c r="BE38" i="34"/>
  <c r="BE4" i="34"/>
  <c r="BD5" i="34"/>
  <c r="BD6" i="34"/>
  <c r="BD7" i="34"/>
  <c r="BD8" i="34"/>
  <c r="BD9" i="34"/>
  <c r="BD10" i="34"/>
  <c r="BD11" i="34"/>
  <c r="BD12" i="34"/>
  <c r="BD13" i="34"/>
  <c r="BD14" i="34"/>
  <c r="BD15" i="34"/>
  <c r="BD16" i="34"/>
  <c r="BD17" i="34"/>
  <c r="BD18" i="34"/>
  <c r="BD19" i="34"/>
  <c r="BD20" i="34"/>
  <c r="BD21" i="34"/>
  <c r="BD22" i="34"/>
  <c r="BD23" i="34"/>
  <c r="BD24" i="34"/>
  <c r="BD25" i="34"/>
  <c r="BD26" i="34"/>
  <c r="BD27" i="34"/>
  <c r="BD28" i="34"/>
  <c r="BD29" i="34"/>
  <c r="BD30" i="34"/>
  <c r="BD31" i="34"/>
  <c r="BD32" i="34"/>
  <c r="BD33" i="34"/>
  <c r="BD34" i="34"/>
  <c r="BD35" i="34"/>
  <c r="BD36" i="34"/>
  <c r="BD37" i="34"/>
  <c r="BD38" i="34"/>
  <c r="BD4" i="34"/>
  <c r="BC5" i="34"/>
  <c r="BC6" i="34"/>
  <c r="BC7" i="34"/>
  <c r="BC8" i="34"/>
  <c r="BC9" i="34"/>
  <c r="BC10" i="34"/>
  <c r="BC11" i="34"/>
  <c r="BC12" i="34"/>
  <c r="BC13" i="34"/>
  <c r="BC14" i="34"/>
  <c r="BC15" i="34"/>
  <c r="BC16" i="34"/>
  <c r="BC17" i="34"/>
  <c r="BC18" i="34"/>
  <c r="BC19" i="34"/>
  <c r="BC20" i="34"/>
  <c r="BC21" i="34"/>
  <c r="BC22" i="34"/>
  <c r="BC23" i="34"/>
  <c r="BC24" i="34"/>
  <c r="BC25" i="34"/>
  <c r="BC26" i="34"/>
  <c r="BC27" i="34"/>
  <c r="BC28" i="34"/>
  <c r="BC29" i="34"/>
  <c r="BC30" i="34"/>
  <c r="BC31" i="34"/>
  <c r="BC32" i="34"/>
  <c r="BC33" i="34"/>
  <c r="BC34" i="34"/>
  <c r="BC35" i="34"/>
  <c r="BC36" i="34"/>
  <c r="BC37" i="34"/>
  <c r="BC38" i="34"/>
  <c r="BC4" i="34"/>
  <c r="BB5" i="34"/>
  <c r="BB6" i="34"/>
  <c r="BB7" i="34"/>
  <c r="BB8" i="34"/>
  <c r="BB9" i="34"/>
  <c r="BB10" i="34"/>
  <c r="BB11" i="34"/>
  <c r="BB12" i="34"/>
  <c r="BB13" i="34"/>
  <c r="BB14" i="34"/>
  <c r="BB15" i="34"/>
  <c r="BB16" i="34"/>
  <c r="BB17" i="34"/>
  <c r="BB18" i="34"/>
  <c r="BB19" i="34"/>
  <c r="BB20" i="34"/>
  <c r="BB21" i="34"/>
  <c r="BB22" i="34"/>
  <c r="BB23" i="34"/>
  <c r="BB24" i="34"/>
  <c r="BB25" i="34"/>
  <c r="BB26" i="34"/>
  <c r="BB27" i="34"/>
  <c r="BB28" i="34"/>
  <c r="BB29" i="34"/>
  <c r="BB30" i="34"/>
  <c r="BB31" i="34"/>
  <c r="BB32" i="34"/>
  <c r="BB33" i="34"/>
  <c r="BB34" i="34"/>
  <c r="BB35" i="34"/>
  <c r="BB36" i="34"/>
  <c r="BB37" i="34"/>
  <c r="BB38" i="34"/>
  <c r="BB4" i="34"/>
  <c r="BA33" i="34"/>
  <c r="BA34" i="34"/>
  <c r="BA35" i="34"/>
  <c r="BA36" i="34"/>
  <c r="BA37" i="34"/>
  <c r="BA38" i="34"/>
  <c r="AY5" i="34"/>
  <c r="AY6" i="34"/>
  <c r="AY7" i="34"/>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4" i="34"/>
  <c r="AX5" i="34"/>
  <c r="AX6" i="34"/>
  <c r="AX7" i="34"/>
  <c r="AX8" i="34"/>
  <c r="AX9" i="34"/>
  <c r="AX10" i="34"/>
  <c r="AX11" i="34"/>
  <c r="AX12" i="34"/>
  <c r="AX13" i="34"/>
  <c r="AX14" i="34"/>
  <c r="AX15" i="34"/>
  <c r="AX16" i="34"/>
  <c r="AX17" i="34"/>
  <c r="AX18" i="34"/>
  <c r="AX19" i="34"/>
  <c r="AX20" i="34"/>
  <c r="AX21" i="34"/>
  <c r="AX22" i="34"/>
  <c r="AX23" i="34"/>
  <c r="AX24" i="34"/>
  <c r="AX25" i="34"/>
  <c r="AX26" i="34"/>
  <c r="AX27" i="34"/>
  <c r="AX28" i="34"/>
  <c r="AX29" i="34"/>
  <c r="AX30" i="34"/>
  <c r="AX31" i="34"/>
  <c r="AX32" i="34"/>
  <c r="AX33" i="34"/>
  <c r="AX34" i="34"/>
  <c r="AX35" i="34"/>
  <c r="AX36" i="34"/>
  <c r="AX37" i="34"/>
  <c r="AX38" i="34"/>
  <c r="AX4" i="34"/>
  <c r="AW5" i="34"/>
  <c r="AW6" i="34"/>
  <c r="AW7" i="34"/>
  <c r="AW8" i="34"/>
  <c r="AW9" i="34"/>
  <c r="AW10" i="34"/>
  <c r="AW11" i="34"/>
  <c r="AW12" i="34"/>
  <c r="AW13" i="34"/>
  <c r="AW14" i="34"/>
  <c r="AW15" i="34"/>
  <c r="AW16" i="34"/>
  <c r="AW17" i="34"/>
  <c r="AW18" i="34"/>
  <c r="AW19" i="34"/>
  <c r="AW20" i="34"/>
  <c r="AW21" i="34"/>
  <c r="AW22" i="34"/>
  <c r="AW23" i="34"/>
  <c r="AW24" i="34"/>
  <c r="AW25" i="34"/>
  <c r="AW26" i="34"/>
  <c r="AW27" i="34"/>
  <c r="AW28" i="34"/>
  <c r="AW29" i="34"/>
  <c r="AW30" i="34"/>
  <c r="AW31" i="34"/>
  <c r="AW32" i="34"/>
  <c r="AW33" i="34"/>
  <c r="AW34" i="34"/>
  <c r="AW35" i="34"/>
  <c r="AW36" i="34"/>
  <c r="AW37" i="34"/>
  <c r="AW38" i="34"/>
  <c r="AW4" i="34"/>
  <c r="AV5" i="34"/>
  <c r="AV6" i="34"/>
  <c r="AV7" i="34"/>
  <c r="AV8" i="34"/>
  <c r="AV9" i="34"/>
  <c r="AV10" i="34"/>
  <c r="AV11" i="34"/>
  <c r="AV12" i="34"/>
  <c r="AV13" i="34"/>
  <c r="AV14" i="34"/>
  <c r="AV15" i="34"/>
  <c r="AV16" i="34"/>
  <c r="AV17" i="34"/>
  <c r="AV18" i="34"/>
  <c r="AV19" i="34"/>
  <c r="AV20" i="34"/>
  <c r="AV21" i="34"/>
  <c r="AV22" i="34"/>
  <c r="AV23" i="34"/>
  <c r="AV24" i="34"/>
  <c r="AV25" i="34"/>
  <c r="AV26" i="34"/>
  <c r="AV27" i="34"/>
  <c r="AV28" i="34"/>
  <c r="AV29" i="34"/>
  <c r="AV30" i="34"/>
  <c r="AV31" i="34"/>
  <c r="AV32" i="34"/>
  <c r="AV33" i="34"/>
  <c r="AV34" i="34"/>
  <c r="AV35" i="34"/>
  <c r="AV36" i="34"/>
  <c r="AV37" i="34"/>
  <c r="AV38" i="34"/>
  <c r="AV4" i="34"/>
  <c r="AU5" i="34"/>
  <c r="AU6" i="34"/>
  <c r="AU7" i="34"/>
  <c r="AU8" i="34"/>
  <c r="AU9" i="34"/>
  <c r="AU10" i="34"/>
  <c r="AU11" i="34"/>
  <c r="AU12" i="34"/>
  <c r="AU13" i="34"/>
  <c r="AU14" i="34"/>
  <c r="AU15" i="34"/>
  <c r="AU16" i="34"/>
  <c r="AU17" i="34"/>
  <c r="AU18" i="34"/>
  <c r="AU19" i="34"/>
  <c r="AU20" i="34"/>
  <c r="AU21" i="34"/>
  <c r="AU22" i="34"/>
  <c r="AU23" i="34"/>
  <c r="AU24" i="34"/>
  <c r="AU25" i="34"/>
  <c r="AU26" i="34"/>
  <c r="AU27" i="34"/>
  <c r="AU28" i="34"/>
  <c r="AU29" i="34"/>
  <c r="AU30" i="34"/>
  <c r="AU31" i="34"/>
  <c r="AU32" i="34"/>
  <c r="AU33" i="34"/>
  <c r="AU34" i="34"/>
  <c r="AU35" i="34"/>
  <c r="AU36" i="34"/>
  <c r="AU37" i="34"/>
  <c r="AU38" i="34"/>
  <c r="AU4" i="34"/>
  <c r="AT5" i="34"/>
  <c r="AT6" i="34"/>
  <c r="AT7" i="34"/>
  <c r="AT8" i="34"/>
  <c r="AT9" i="34"/>
  <c r="AT10" i="34"/>
  <c r="AT11" i="34"/>
  <c r="AT12" i="34"/>
  <c r="AT13" i="34"/>
  <c r="AT14" i="34"/>
  <c r="AT15" i="34"/>
  <c r="AT16" i="34"/>
  <c r="AT17" i="34"/>
  <c r="AT18" i="34"/>
  <c r="AT19" i="34"/>
  <c r="AT20" i="34"/>
  <c r="AT21" i="34"/>
  <c r="AT22" i="34"/>
  <c r="AT23" i="34"/>
  <c r="AT24" i="34"/>
  <c r="AT25" i="34"/>
  <c r="AT26" i="34"/>
  <c r="AT27" i="34"/>
  <c r="AT28" i="34"/>
  <c r="AT29" i="34"/>
  <c r="AT30" i="34"/>
  <c r="AT31" i="34"/>
  <c r="AT32" i="34"/>
  <c r="AT33" i="34"/>
  <c r="AT34" i="34"/>
  <c r="AT35" i="34"/>
  <c r="AT36" i="34"/>
  <c r="AT37" i="34"/>
  <c r="AT38" i="34"/>
  <c r="AT4" i="34"/>
  <c r="AS5" i="34"/>
  <c r="AS6" i="34"/>
  <c r="AS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4" i="34"/>
  <c r="AR5" i="34"/>
  <c r="AR6" i="34"/>
  <c r="AR7" i="34"/>
  <c r="AR8" i="34"/>
  <c r="AR9" i="34"/>
  <c r="AR10" i="34"/>
  <c r="AR11" i="34"/>
  <c r="AR12" i="34"/>
  <c r="AR13" i="34"/>
  <c r="AR14" i="34"/>
  <c r="AR15" i="34"/>
  <c r="AR16" i="34"/>
  <c r="AR17" i="34"/>
  <c r="AR18" i="34"/>
  <c r="AR19" i="34"/>
  <c r="AR20" i="34"/>
  <c r="AR21" i="34"/>
  <c r="AR22" i="34"/>
  <c r="AR23" i="34"/>
  <c r="AR24" i="34"/>
  <c r="AR25" i="34"/>
  <c r="AR26" i="34"/>
  <c r="AR27" i="34"/>
  <c r="AR28" i="34"/>
  <c r="AR29" i="34"/>
  <c r="AR30" i="34"/>
  <c r="AR31" i="34"/>
  <c r="AR32" i="34"/>
  <c r="AR33" i="34"/>
  <c r="AR34" i="34"/>
  <c r="AR35" i="34"/>
  <c r="AR36" i="34"/>
  <c r="AR37" i="34"/>
  <c r="AR38" i="34"/>
  <c r="AR4" i="34"/>
  <c r="AQ5" i="34"/>
  <c r="AQ6" i="34"/>
  <c r="AQ7" i="34"/>
  <c r="AQ8" i="34"/>
  <c r="AQ9" i="34"/>
  <c r="AQ10" i="34"/>
  <c r="AQ11" i="34"/>
  <c r="AQ12" i="34"/>
  <c r="AQ13" i="34"/>
  <c r="AQ14" i="34"/>
  <c r="AQ15" i="34"/>
  <c r="AQ16" i="34"/>
  <c r="AQ17" i="34"/>
  <c r="AQ18" i="34"/>
  <c r="AQ19" i="34"/>
  <c r="AQ20" i="34"/>
  <c r="AQ21" i="34"/>
  <c r="AQ22" i="34"/>
  <c r="AQ23" i="34"/>
  <c r="AQ24" i="34"/>
  <c r="AQ25" i="34"/>
  <c r="AQ26" i="34"/>
  <c r="AQ27" i="34"/>
  <c r="AQ28" i="34"/>
  <c r="AQ29" i="34"/>
  <c r="AQ30" i="34"/>
  <c r="AQ31" i="34"/>
  <c r="AQ32" i="34"/>
  <c r="AQ33" i="34"/>
  <c r="AQ34" i="34"/>
  <c r="AQ35" i="34"/>
  <c r="AQ36" i="34"/>
  <c r="AQ37" i="34"/>
  <c r="AQ38" i="34"/>
  <c r="AQ4" i="34"/>
  <c r="AP5" i="34"/>
  <c r="AP6" i="34"/>
  <c r="AP7" i="34"/>
  <c r="AP8" i="34"/>
  <c r="AP9" i="34"/>
  <c r="AP10" i="34"/>
  <c r="AP11" i="34"/>
  <c r="AP12" i="34"/>
  <c r="AP13" i="34"/>
  <c r="AP14" i="34"/>
  <c r="AP15" i="34"/>
  <c r="AP16" i="34"/>
  <c r="AP17" i="34"/>
  <c r="AP18" i="34"/>
  <c r="AP19" i="34"/>
  <c r="AP20" i="34"/>
  <c r="AP21" i="34"/>
  <c r="AP22" i="34"/>
  <c r="AP23" i="34"/>
  <c r="AP24" i="34"/>
  <c r="AP25" i="34"/>
  <c r="AP26" i="34"/>
  <c r="AP27" i="34"/>
  <c r="AP28" i="34"/>
  <c r="AP29" i="34"/>
  <c r="AP30" i="34"/>
  <c r="AP31" i="34"/>
  <c r="AP32" i="34"/>
  <c r="AP33" i="34"/>
  <c r="AP34" i="34"/>
  <c r="AP35" i="34"/>
  <c r="AP36" i="34"/>
  <c r="AP37" i="34"/>
  <c r="AP38" i="34"/>
  <c r="AP4" i="34"/>
  <c r="AO5" i="34"/>
  <c r="AO6" i="34"/>
  <c r="AO7" i="34"/>
  <c r="AO8" i="34"/>
  <c r="AO9" i="34"/>
  <c r="AO10" i="34"/>
  <c r="AO11" i="34"/>
  <c r="AO12" i="34"/>
  <c r="AO13" i="34"/>
  <c r="AO14" i="34"/>
  <c r="AO15" i="34"/>
  <c r="AO16" i="34"/>
  <c r="AO17" i="34"/>
  <c r="AO18" i="34"/>
  <c r="AO19" i="34"/>
  <c r="AO20" i="34"/>
  <c r="AO21" i="34"/>
  <c r="AO22" i="34"/>
  <c r="AO23" i="34"/>
  <c r="AO24" i="34"/>
  <c r="AO25" i="34"/>
  <c r="AO26" i="34"/>
  <c r="AO27" i="34"/>
  <c r="AO28" i="34"/>
  <c r="AO29" i="34"/>
  <c r="AO30" i="34"/>
  <c r="AO31" i="34"/>
  <c r="AO32" i="34"/>
  <c r="AO33" i="34"/>
  <c r="AO34" i="34"/>
  <c r="AO35" i="34"/>
  <c r="AO36" i="34"/>
  <c r="AO37" i="34"/>
  <c r="AO38" i="34"/>
  <c r="AO4" i="34"/>
  <c r="AN5" i="34"/>
  <c r="AN6" i="34"/>
  <c r="AN7" i="34"/>
  <c r="AN8" i="34"/>
  <c r="AN9" i="34"/>
  <c r="AN10" i="34"/>
  <c r="AN11" i="34"/>
  <c r="AN12" i="34"/>
  <c r="AN13" i="34"/>
  <c r="AN14" i="34"/>
  <c r="AN15" i="34"/>
  <c r="AN16" i="34"/>
  <c r="AN17" i="34"/>
  <c r="AN18" i="34"/>
  <c r="AN19" i="34"/>
  <c r="AN20" i="34"/>
  <c r="AN21" i="34"/>
  <c r="AN22" i="34"/>
  <c r="AN23" i="34"/>
  <c r="AN24" i="34"/>
  <c r="AN25" i="34"/>
  <c r="AN26" i="34"/>
  <c r="AN27" i="34"/>
  <c r="AN28" i="34"/>
  <c r="AN29" i="34"/>
  <c r="AN30" i="34"/>
  <c r="AN31" i="34"/>
  <c r="AN32" i="34"/>
  <c r="AN33" i="34"/>
  <c r="AN34" i="34"/>
  <c r="AN35" i="34"/>
  <c r="AN36" i="34"/>
  <c r="AN37" i="34"/>
  <c r="AN38" i="34"/>
  <c r="AN4" i="34"/>
  <c r="AM32" i="34"/>
  <c r="AM33" i="34"/>
  <c r="AM34" i="34"/>
  <c r="AM35" i="34"/>
  <c r="AM36" i="34"/>
  <c r="AM37" i="34"/>
  <c r="AM38" i="34"/>
  <c r="AK5" i="34"/>
  <c r="AK6" i="34"/>
  <c r="AK7" i="34"/>
  <c r="AK8" i="34"/>
  <c r="AK9" i="34"/>
  <c r="AK10" i="34"/>
  <c r="AK11" i="34"/>
  <c r="AK12" i="34"/>
  <c r="AK13" i="34"/>
  <c r="AK14" i="34"/>
  <c r="AK15" i="34"/>
  <c r="AK16" i="34"/>
  <c r="AK17" i="34"/>
  <c r="AK18" i="34"/>
  <c r="AK19" i="34"/>
  <c r="AK20" i="34"/>
  <c r="AK21" i="34"/>
  <c r="AK22" i="34"/>
  <c r="AK23" i="34"/>
  <c r="AK24" i="34"/>
  <c r="AK25" i="34"/>
  <c r="AK26" i="34"/>
  <c r="AK27" i="34"/>
  <c r="AK28" i="34"/>
  <c r="AK29" i="34"/>
  <c r="AK30" i="34"/>
  <c r="AK31" i="34"/>
  <c r="AK32" i="34"/>
  <c r="AK33" i="34"/>
  <c r="AK34" i="34"/>
  <c r="AK35" i="34"/>
  <c r="AK36" i="34"/>
  <c r="AK37" i="34"/>
  <c r="AK38" i="34"/>
  <c r="AK4" i="34"/>
  <c r="AJ5" i="34"/>
  <c r="AJ6" i="34"/>
  <c r="AJ7" i="34"/>
  <c r="AJ8" i="34"/>
  <c r="AJ9" i="34"/>
  <c r="AJ10" i="34"/>
  <c r="AJ11" i="34"/>
  <c r="AJ12" i="34"/>
  <c r="AJ13" i="34"/>
  <c r="AJ14" i="34"/>
  <c r="AJ15" i="34"/>
  <c r="AJ16" i="34"/>
  <c r="AJ17" i="34"/>
  <c r="AJ18" i="34"/>
  <c r="AJ19" i="34"/>
  <c r="AJ20" i="34"/>
  <c r="AJ21" i="34"/>
  <c r="AJ22" i="34"/>
  <c r="AJ23" i="34"/>
  <c r="AJ24" i="34"/>
  <c r="AJ25" i="34"/>
  <c r="AJ26" i="34"/>
  <c r="AJ27" i="34"/>
  <c r="AJ28" i="34"/>
  <c r="AJ29" i="34"/>
  <c r="AJ30" i="34"/>
  <c r="AJ31" i="34"/>
  <c r="AJ32" i="34"/>
  <c r="AJ33" i="34"/>
  <c r="AJ34" i="34"/>
  <c r="AJ35" i="34"/>
  <c r="AJ36" i="34"/>
  <c r="AJ37" i="34"/>
  <c r="AJ38" i="34"/>
  <c r="AJ4" i="34"/>
  <c r="AI5" i="34"/>
  <c r="AI6" i="34"/>
  <c r="AI7" i="34"/>
  <c r="AI8" i="34"/>
  <c r="AI9" i="34"/>
  <c r="AI10" i="34"/>
  <c r="AI11" i="34"/>
  <c r="AI12" i="34"/>
  <c r="AI13" i="34"/>
  <c r="AI14" i="34"/>
  <c r="AI15" i="34"/>
  <c r="AI16" i="34"/>
  <c r="AI17" i="34"/>
  <c r="AI18" i="34"/>
  <c r="AI19" i="34"/>
  <c r="AI20" i="34"/>
  <c r="AI21" i="34"/>
  <c r="AI22" i="34"/>
  <c r="AI23" i="34"/>
  <c r="AI24" i="34"/>
  <c r="AI25" i="34"/>
  <c r="AI26" i="34"/>
  <c r="AI27" i="34"/>
  <c r="AI28" i="34"/>
  <c r="AI29" i="34"/>
  <c r="AI30" i="34"/>
  <c r="AI31" i="34"/>
  <c r="AI32" i="34"/>
  <c r="AI33" i="34"/>
  <c r="AI34" i="34"/>
  <c r="AI35" i="34"/>
  <c r="AI36" i="34"/>
  <c r="AI37" i="34"/>
  <c r="AI38" i="34"/>
  <c r="AI4" i="34"/>
  <c r="AH5" i="34"/>
  <c r="AH6" i="34"/>
  <c r="AH7" i="34"/>
  <c r="AH8" i="34"/>
  <c r="AH9" i="34"/>
  <c r="AH10" i="34"/>
  <c r="AH11" i="34"/>
  <c r="AH12" i="34"/>
  <c r="AH13" i="34"/>
  <c r="AH14" i="34"/>
  <c r="AH15" i="34"/>
  <c r="AH16" i="34"/>
  <c r="AH17" i="34"/>
  <c r="AH18" i="34"/>
  <c r="AH19" i="34"/>
  <c r="AH20" i="34"/>
  <c r="AH21" i="34"/>
  <c r="AH22" i="34"/>
  <c r="AH23" i="34"/>
  <c r="AH24" i="34"/>
  <c r="AH25" i="34"/>
  <c r="AH26" i="34"/>
  <c r="AH27" i="34"/>
  <c r="AH28" i="34"/>
  <c r="AH29" i="34"/>
  <c r="AH30" i="34"/>
  <c r="AH31" i="34"/>
  <c r="AH32" i="34"/>
  <c r="AH33" i="34"/>
  <c r="AH34" i="34"/>
  <c r="AH35" i="34"/>
  <c r="AH36" i="34"/>
  <c r="AH37" i="34"/>
  <c r="AH38" i="34"/>
  <c r="AH4" i="34"/>
  <c r="AG5" i="34"/>
  <c r="AG6" i="34"/>
  <c r="AG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4" i="34"/>
  <c r="AF5" i="34"/>
  <c r="AF6" i="34"/>
  <c r="AF7" i="34"/>
  <c r="AF8" i="34"/>
  <c r="AF9" i="34"/>
  <c r="AF10" i="34"/>
  <c r="AF11" i="34"/>
  <c r="AF12" i="34"/>
  <c r="AF13" i="34"/>
  <c r="AF14" i="34"/>
  <c r="AF15" i="34"/>
  <c r="AF16" i="34"/>
  <c r="AF17" i="34"/>
  <c r="AF18" i="34"/>
  <c r="AF19" i="34"/>
  <c r="AF20" i="34"/>
  <c r="AF21" i="34"/>
  <c r="AF22" i="34"/>
  <c r="AF23" i="34"/>
  <c r="AF24" i="34"/>
  <c r="AF25" i="34"/>
  <c r="AF26" i="34"/>
  <c r="AF27" i="34"/>
  <c r="AF28" i="34"/>
  <c r="AF29" i="34"/>
  <c r="AF30" i="34"/>
  <c r="AF31" i="34"/>
  <c r="AF32" i="34"/>
  <c r="AF33" i="34"/>
  <c r="AF34" i="34"/>
  <c r="AF35" i="34"/>
  <c r="AF36" i="34"/>
  <c r="AF37" i="34"/>
  <c r="AF38" i="34"/>
  <c r="AF4" i="34"/>
  <c r="AE5" i="34"/>
  <c r="AE6" i="34"/>
  <c r="AE7" i="34"/>
  <c r="AE8" i="34"/>
  <c r="AE9" i="34"/>
  <c r="AE10" i="34"/>
  <c r="AE11" i="34"/>
  <c r="AE12" i="34"/>
  <c r="AE13" i="34"/>
  <c r="AE14" i="34"/>
  <c r="AE15" i="34"/>
  <c r="AE16" i="34"/>
  <c r="AE17" i="34"/>
  <c r="AE18" i="34"/>
  <c r="AE19" i="34"/>
  <c r="AE20" i="34"/>
  <c r="AE21" i="34"/>
  <c r="AE22" i="34"/>
  <c r="AE23" i="34"/>
  <c r="AE24" i="34"/>
  <c r="AE25" i="34"/>
  <c r="AE26" i="34"/>
  <c r="AE27" i="34"/>
  <c r="AE28" i="34"/>
  <c r="AE29" i="34"/>
  <c r="AE30" i="34"/>
  <c r="AE31" i="34"/>
  <c r="AE32" i="34"/>
  <c r="AE33" i="34"/>
  <c r="AE34" i="34"/>
  <c r="AE35" i="34"/>
  <c r="AE36" i="34"/>
  <c r="AE37" i="34"/>
  <c r="AE38" i="34"/>
  <c r="AE4" i="34"/>
  <c r="AD5" i="34"/>
  <c r="AD6" i="34"/>
  <c r="AD7" i="34"/>
  <c r="AD8" i="34"/>
  <c r="AD9" i="34"/>
  <c r="AD10" i="34"/>
  <c r="AD11" i="34"/>
  <c r="AD12" i="34"/>
  <c r="AD13" i="34"/>
  <c r="AD14" i="34"/>
  <c r="AD15" i="34"/>
  <c r="AD16" i="34"/>
  <c r="AD17" i="34"/>
  <c r="AD18" i="34"/>
  <c r="AD19" i="34"/>
  <c r="AD20" i="34"/>
  <c r="AD21" i="34"/>
  <c r="AD22" i="34"/>
  <c r="AD23" i="34"/>
  <c r="AD24" i="34"/>
  <c r="AD25" i="34"/>
  <c r="AD26" i="34"/>
  <c r="AD27" i="34"/>
  <c r="AD28" i="34"/>
  <c r="AD29" i="34"/>
  <c r="AD30" i="34"/>
  <c r="AD31" i="34"/>
  <c r="AD32" i="34"/>
  <c r="AD33" i="34"/>
  <c r="AD34" i="34"/>
  <c r="AD35" i="34"/>
  <c r="AD36" i="34"/>
  <c r="AD37" i="34"/>
  <c r="AD38" i="34"/>
  <c r="AD4" i="34"/>
  <c r="AC5" i="34"/>
  <c r="AC6" i="34"/>
  <c r="AC7" i="34"/>
  <c r="AC8" i="34"/>
  <c r="AC9" i="34"/>
  <c r="AC10" i="34"/>
  <c r="AC11" i="34"/>
  <c r="AC12" i="34"/>
  <c r="AC13" i="34"/>
  <c r="AC14" i="34"/>
  <c r="AC15" i="34"/>
  <c r="AC16" i="34"/>
  <c r="AC17" i="34"/>
  <c r="AC18" i="34"/>
  <c r="AC19" i="34"/>
  <c r="AC20" i="34"/>
  <c r="AC21" i="34"/>
  <c r="AC22" i="34"/>
  <c r="AC23" i="34"/>
  <c r="AC24" i="34"/>
  <c r="AC25" i="34"/>
  <c r="AC26" i="34"/>
  <c r="AC27" i="34"/>
  <c r="AC28" i="34"/>
  <c r="AC29" i="34"/>
  <c r="AC30" i="34"/>
  <c r="AC31" i="34"/>
  <c r="AC32" i="34"/>
  <c r="AC33" i="34"/>
  <c r="AC34" i="34"/>
  <c r="AC35" i="34"/>
  <c r="AC36" i="34"/>
  <c r="AC37" i="34"/>
  <c r="AC38" i="34"/>
  <c r="AC4" i="34"/>
  <c r="AB5" i="34"/>
  <c r="AB6" i="34"/>
  <c r="AB7" i="34"/>
  <c r="AB8" i="34"/>
  <c r="AB9" i="34"/>
  <c r="AB10" i="34"/>
  <c r="AB11" i="34"/>
  <c r="AB12" i="34"/>
  <c r="AB13" i="34"/>
  <c r="AB14" i="34"/>
  <c r="AB15" i="34"/>
  <c r="AB16" i="34"/>
  <c r="AB17" i="34"/>
  <c r="AB18" i="34"/>
  <c r="AB19" i="34"/>
  <c r="AB20" i="34"/>
  <c r="AB21" i="34"/>
  <c r="AB22" i="34"/>
  <c r="AB23" i="34"/>
  <c r="AB24" i="34"/>
  <c r="AB25" i="34"/>
  <c r="AB26" i="34"/>
  <c r="AB27" i="34"/>
  <c r="AB28" i="34"/>
  <c r="AB29" i="34"/>
  <c r="AB30" i="34"/>
  <c r="AB31" i="34"/>
  <c r="AB32" i="34"/>
  <c r="AB33" i="34"/>
  <c r="AB34" i="34"/>
  <c r="AB35" i="34"/>
  <c r="AB36" i="34"/>
  <c r="AB37" i="34"/>
  <c r="AB38" i="34"/>
  <c r="AB4" i="34"/>
  <c r="AA5" i="34"/>
  <c r="AA6" i="34"/>
  <c r="AA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4" i="34"/>
  <c r="Z5" i="34"/>
  <c r="Z6" i="34"/>
  <c r="Z7" i="34"/>
  <c r="Z8" i="34"/>
  <c r="Z9" i="34"/>
  <c r="Z10" i="34"/>
  <c r="Z11" i="34"/>
  <c r="Z12" i="34"/>
  <c r="Z13" i="34"/>
  <c r="Z14" i="34"/>
  <c r="Z15" i="34"/>
  <c r="Z16" i="34"/>
  <c r="Z17" i="34"/>
  <c r="Z18" i="34"/>
  <c r="Z19" i="34"/>
  <c r="Z20" i="34"/>
  <c r="Z21" i="34"/>
  <c r="Z22" i="34"/>
  <c r="Z23" i="34"/>
  <c r="Z24" i="34"/>
  <c r="Z25" i="34"/>
  <c r="Z26" i="34"/>
  <c r="Z27" i="34"/>
  <c r="Z28" i="34"/>
  <c r="Z29" i="34"/>
  <c r="Z30" i="34"/>
  <c r="Z31" i="34"/>
  <c r="Z32" i="34"/>
  <c r="Z33" i="34"/>
  <c r="Z34" i="34"/>
  <c r="Z35" i="34"/>
  <c r="Z36" i="34"/>
  <c r="Z37" i="34"/>
  <c r="Z38" i="34"/>
  <c r="Z4" i="34"/>
  <c r="Y33" i="34"/>
  <c r="Y34" i="34"/>
  <c r="Y35" i="34"/>
  <c r="Y36" i="34"/>
  <c r="Y37" i="34"/>
  <c r="Y38" i="34"/>
  <c r="W5" i="34"/>
  <c r="W6" i="34"/>
  <c r="W7" i="34"/>
  <c r="W8" i="34"/>
  <c r="W9" i="34"/>
  <c r="W10" i="34"/>
  <c r="W11" i="34"/>
  <c r="W12" i="34"/>
  <c r="W13" i="34"/>
  <c r="W14" i="34"/>
  <c r="W15" i="34"/>
  <c r="W16" i="34"/>
  <c r="W17" i="34"/>
  <c r="W18" i="34"/>
  <c r="W19" i="34"/>
  <c r="W20" i="34"/>
  <c r="W21" i="34"/>
  <c r="W22" i="34"/>
  <c r="W23" i="34"/>
  <c r="W24" i="34"/>
  <c r="W25" i="34"/>
  <c r="W26" i="34"/>
  <c r="W27" i="34"/>
  <c r="W28" i="34"/>
  <c r="W29" i="34"/>
  <c r="W30" i="34"/>
  <c r="W31" i="34"/>
  <c r="W32" i="34"/>
  <c r="W33" i="34"/>
  <c r="W34" i="34"/>
  <c r="W35" i="34"/>
  <c r="W36" i="34"/>
  <c r="W37" i="34"/>
  <c r="W38" i="34"/>
  <c r="W4" i="34"/>
  <c r="V5" i="34"/>
  <c r="V6" i="34"/>
  <c r="V7" i="34"/>
  <c r="V8" i="34"/>
  <c r="V9" i="34"/>
  <c r="V10" i="34"/>
  <c r="V11" i="34"/>
  <c r="V12" i="34"/>
  <c r="V13" i="34"/>
  <c r="V14" i="34"/>
  <c r="V15" i="34"/>
  <c r="V16" i="34"/>
  <c r="V17" i="34"/>
  <c r="V18" i="34"/>
  <c r="V19" i="34"/>
  <c r="V20" i="34"/>
  <c r="V21" i="34"/>
  <c r="V22" i="34"/>
  <c r="V23" i="34"/>
  <c r="V24" i="34"/>
  <c r="V25" i="34"/>
  <c r="V26" i="34"/>
  <c r="V27" i="34"/>
  <c r="V28" i="34"/>
  <c r="V29" i="34"/>
  <c r="V30" i="34"/>
  <c r="V31" i="34"/>
  <c r="V32" i="34"/>
  <c r="V33" i="34"/>
  <c r="V34" i="34"/>
  <c r="V35" i="34"/>
  <c r="V36" i="34"/>
  <c r="V37" i="34"/>
  <c r="V38" i="34"/>
  <c r="V4" i="34"/>
  <c r="U5" i="34"/>
  <c r="U6" i="34"/>
  <c r="U7" i="34"/>
  <c r="U8" i="34"/>
  <c r="U9" i="34"/>
  <c r="U10" i="34"/>
  <c r="U11" i="34"/>
  <c r="U12" i="34"/>
  <c r="U13" i="34"/>
  <c r="U14" i="34"/>
  <c r="U15" i="34"/>
  <c r="U16" i="34"/>
  <c r="U17" i="34"/>
  <c r="U18" i="34"/>
  <c r="U19" i="34"/>
  <c r="U20" i="34"/>
  <c r="U21" i="34"/>
  <c r="U22" i="34"/>
  <c r="U23" i="34"/>
  <c r="U24" i="34"/>
  <c r="U25" i="34"/>
  <c r="U26" i="34"/>
  <c r="U27" i="34"/>
  <c r="U28" i="34"/>
  <c r="U29" i="34"/>
  <c r="U30" i="34"/>
  <c r="U31" i="34"/>
  <c r="U32" i="34"/>
  <c r="U33" i="34"/>
  <c r="U34" i="34"/>
  <c r="U35" i="34"/>
  <c r="U36" i="34"/>
  <c r="U37" i="34"/>
  <c r="U38" i="34"/>
  <c r="U4" i="34"/>
  <c r="T5" i="34"/>
  <c r="T6" i="34"/>
  <c r="T7"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4" i="34"/>
  <c r="S5" i="34"/>
  <c r="S6" i="34"/>
  <c r="S7" i="34"/>
  <c r="S8" i="34"/>
  <c r="S9" i="34"/>
  <c r="S10" i="34"/>
  <c r="S11" i="34"/>
  <c r="S12" i="34"/>
  <c r="S13" i="34"/>
  <c r="S14" i="34"/>
  <c r="S15" i="34"/>
  <c r="S16" i="34"/>
  <c r="S17" i="34"/>
  <c r="S18" i="34"/>
  <c r="S19" i="34"/>
  <c r="S20" i="34"/>
  <c r="S21" i="34"/>
  <c r="S22" i="34"/>
  <c r="S23" i="34"/>
  <c r="S24" i="34"/>
  <c r="S25" i="34"/>
  <c r="S26" i="34"/>
  <c r="S27" i="34"/>
  <c r="S28" i="34"/>
  <c r="S29" i="34"/>
  <c r="S30" i="34"/>
  <c r="S31" i="34"/>
  <c r="S32" i="34"/>
  <c r="S33" i="34"/>
  <c r="S34" i="34"/>
  <c r="S35" i="34"/>
  <c r="S36" i="34"/>
  <c r="S37" i="34"/>
  <c r="S38" i="34"/>
  <c r="S4" i="34"/>
  <c r="R5" i="34"/>
  <c r="R6" i="34"/>
  <c r="R7"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4" i="34"/>
  <c r="Q5" i="34"/>
  <c r="Q6" i="34"/>
  <c r="Q7" i="34"/>
  <c r="Q8" i="34"/>
  <c r="Q9" i="34"/>
  <c r="Q10"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4" i="34"/>
  <c r="P5" i="34"/>
  <c r="P6" i="34"/>
  <c r="P7"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4" i="34"/>
  <c r="O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4" i="34"/>
  <c r="N5" i="34"/>
  <c r="N6" i="34"/>
  <c r="N7" i="34"/>
  <c r="N8" i="34"/>
  <c r="N9" i="34"/>
  <c r="N10" i="34"/>
  <c r="N11" i="34"/>
  <c r="N12" i="34"/>
  <c r="N13" i="34"/>
  <c r="N14" i="34"/>
  <c r="N15" i="34"/>
  <c r="N16" i="34"/>
  <c r="N17" i="34"/>
  <c r="N18" i="34"/>
  <c r="N19" i="34"/>
  <c r="N20" i="34"/>
  <c r="N21" i="34"/>
  <c r="N22" i="34"/>
  <c r="N23" i="34"/>
  <c r="N24" i="34"/>
  <c r="N25" i="34"/>
  <c r="N26" i="34"/>
  <c r="N27" i="34"/>
  <c r="N28" i="34"/>
  <c r="N29" i="34"/>
  <c r="N30" i="34"/>
  <c r="N31" i="34"/>
  <c r="N32" i="34"/>
  <c r="N33" i="34"/>
  <c r="N34" i="34"/>
  <c r="N35" i="34"/>
  <c r="N36" i="34"/>
  <c r="N37" i="34"/>
  <c r="N38" i="34"/>
  <c r="N4" i="34"/>
  <c r="M5" i="34"/>
  <c r="M6" i="34"/>
  <c r="M7" i="34"/>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4" i="34"/>
  <c r="L5" i="34"/>
  <c r="L6" i="34"/>
  <c r="L7" i="34"/>
  <c r="L8" i="34"/>
  <c r="L9" i="34"/>
  <c r="L10" i="34"/>
  <c r="L11" i="34"/>
  <c r="L12" i="34"/>
  <c r="L13"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4" i="34"/>
  <c r="J5" i="34"/>
  <c r="J6" i="34"/>
  <c r="J7" i="34"/>
  <c r="J8" i="34"/>
  <c r="J9" i="34"/>
  <c r="J10" i="34"/>
  <c r="J11" i="34"/>
  <c r="J12" i="34"/>
  <c r="J13" i="34"/>
  <c r="J14" i="34"/>
  <c r="J15" i="34"/>
  <c r="J16" i="34"/>
  <c r="J17" i="34"/>
  <c r="J18" i="34"/>
  <c r="J19" i="34"/>
  <c r="J20" i="34"/>
  <c r="J21" i="34"/>
  <c r="J22" i="34"/>
  <c r="J23" i="34"/>
  <c r="J24" i="34"/>
  <c r="J25" i="34"/>
  <c r="J26" i="34"/>
  <c r="J27" i="34"/>
  <c r="J28" i="34"/>
  <c r="J29" i="34"/>
  <c r="J30" i="34"/>
  <c r="J31" i="34"/>
  <c r="J32" i="34"/>
  <c r="J33" i="34"/>
  <c r="J34" i="34"/>
  <c r="J35" i="34"/>
  <c r="J36" i="34"/>
  <c r="J37" i="34"/>
  <c r="J38" i="34"/>
  <c r="J4" i="34"/>
  <c r="I5" i="34"/>
  <c r="I6" i="34"/>
  <c r="I7"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4" i="34"/>
  <c r="H5" i="34"/>
  <c r="H6" i="34"/>
  <c r="H7"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4" i="34"/>
  <c r="F5" i="34"/>
  <c r="F6" i="34"/>
  <c r="F7"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4" i="34"/>
  <c r="E4" i="34"/>
  <c r="E5" i="34"/>
  <c r="E6" i="34"/>
  <c r="E7" i="34"/>
  <c r="E8" i="34"/>
  <c r="E9" i="34"/>
  <c r="E10" i="34"/>
  <c r="E11" i="34"/>
  <c r="E12" i="34"/>
  <c r="E13" i="34"/>
  <c r="E14" i="34"/>
  <c r="E15" i="34"/>
  <c r="E16" i="34"/>
  <c r="E17" i="34"/>
  <c r="E18" i="34"/>
  <c r="E19" i="34"/>
  <c r="E20" i="34"/>
  <c r="E21" i="34"/>
  <c r="E22" i="34"/>
  <c r="E23" i="34"/>
  <c r="E24" i="34"/>
  <c r="E25" i="34"/>
  <c r="E26" i="34"/>
  <c r="E27" i="34"/>
  <c r="E28" i="34"/>
  <c r="E29" i="34"/>
  <c r="E30" i="34"/>
  <c r="E31" i="34"/>
  <c r="E32" i="34"/>
  <c r="E33" i="34"/>
  <c r="E34" i="34"/>
  <c r="E35" i="34"/>
  <c r="E36" i="34"/>
  <c r="E37" i="34"/>
  <c r="E38"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4" i="34"/>
  <c r="C2" i="3"/>
  <c r="C2" i="37"/>
  <c r="BC37" i="36" l="1"/>
  <c r="BC38" i="36"/>
  <c r="AO37" i="36"/>
  <c r="AO38" i="36"/>
  <c r="AA37" i="36"/>
  <c r="AA38" i="36"/>
  <c r="B37" i="36"/>
  <c r="B38" i="36"/>
  <c r="EH5" i="34"/>
  <c r="EH6" i="34"/>
  <c r="EH7" i="34"/>
  <c r="EH8" i="34"/>
  <c r="EH9" i="34"/>
  <c r="EH10" i="34"/>
  <c r="EH11" i="34"/>
  <c r="EH12" i="34"/>
  <c r="EH13" i="34"/>
  <c r="EH14" i="34"/>
  <c r="EH15" i="34"/>
  <c r="EH16" i="34"/>
  <c r="EH17" i="34"/>
  <c r="EH18" i="34"/>
  <c r="EH19" i="34"/>
  <c r="EH20" i="34"/>
  <c r="EH21" i="34"/>
  <c r="EH22" i="34"/>
  <c r="EH23" i="34"/>
  <c r="EH24" i="34"/>
  <c r="EH25" i="34"/>
  <c r="EH26" i="34"/>
  <c r="EH27" i="34"/>
  <c r="EH28" i="34"/>
  <c r="EH29" i="34"/>
  <c r="EH30" i="34"/>
  <c r="EH31" i="34"/>
  <c r="EH32" i="34"/>
  <c r="EH33" i="34"/>
  <c r="EH34" i="34"/>
  <c r="EH35" i="34"/>
  <c r="EH36" i="34"/>
  <c r="EH37" i="34"/>
  <c r="EH38" i="34"/>
  <c r="CZ5" i="34"/>
  <c r="DA5" i="34" s="1"/>
  <c r="CZ6" i="34"/>
  <c r="DA6" i="34" s="1"/>
  <c r="CZ7" i="34"/>
  <c r="DA7" i="34" s="1"/>
  <c r="CZ8" i="34"/>
  <c r="DA8" i="34" s="1"/>
  <c r="CZ9" i="34"/>
  <c r="DA9" i="34" s="1"/>
  <c r="CZ10" i="34"/>
  <c r="DA10" i="34" s="1"/>
  <c r="CZ11" i="34"/>
  <c r="DA11" i="34" s="1"/>
  <c r="CZ12" i="34"/>
  <c r="DA12" i="34" s="1"/>
  <c r="CZ13" i="34"/>
  <c r="DA13" i="34" s="1"/>
  <c r="CZ14" i="34"/>
  <c r="DA14" i="34" s="1"/>
  <c r="CZ15" i="34"/>
  <c r="DA15" i="34" s="1"/>
  <c r="CZ16" i="34"/>
  <c r="DA16" i="34" s="1"/>
  <c r="CZ17" i="34"/>
  <c r="DA17" i="34" s="1"/>
  <c r="CZ18" i="34"/>
  <c r="DA18" i="34" s="1"/>
  <c r="CZ19" i="34"/>
  <c r="DA19" i="34" s="1"/>
  <c r="CZ20" i="34"/>
  <c r="DA20" i="34" s="1"/>
  <c r="CZ21" i="34"/>
  <c r="DA21" i="34" s="1"/>
  <c r="CZ22" i="34"/>
  <c r="DA22" i="34" s="1"/>
  <c r="CZ23" i="34"/>
  <c r="DA23" i="34" s="1"/>
  <c r="CZ24" i="34"/>
  <c r="DA24" i="34" s="1"/>
  <c r="CZ25" i="34"/>
  <c r="DA25" i="34" s="1"/>
  <c r="CZ26" i="34"/>
  <c r="DA26" i="34" s="1"/>
  <c r="CZ27" i="34"/>
  <c r="DA27" i="34" s="1"/>
  <c r="CZ28" i="34"/>
  <c r="DA28" i="34" s="1"/>
  <c r="CZ29" i="34"/>
  <c r="DA29" i="34" s="1"/>
  <c r="CZ30" i="34"/>
  <c r="DA30" i="34" s="1"/>
  <c r="CZ31" i="34"/>
  <c r="DA31" i="34" s="1"/>
  <c r="CZ32" i="34"/>
  <c r="DA32" i="34" s="1"/>
  <c r="CZ33" i="34"/>
  <c r="DA33" i="34" s="1"/>
  <c r="CZ34" i="34"/>
  <c r="DA34" i="34" s="1"/>
  <c r="CZ35" i="34"/>
  <c r="DA35" i="34" s="1"/>
  <c r="CZ36" i="34"/>
  <c r="DA36" i="34" s="1"/>
  <c r="CZ37" i="34"/>
  <c r="DA37" i="34" s="1"/>
  <c r="CZ38" i="34"/>
  <c r="DA38" i="34" s="1"/>
  <c r="CJ5" i="34"/>
  <c r="CK5" i="34" s="1"/>
  <c r="CO5" i="36" s="1"/>
  <c r="CJ6" i="34"/>
  <c r="CK6" i="34" s="1"/>
  <c r="CO6" i="36" s="1"/>
  <c r="CJ7" i="34"/>
  <c r="CK7" i="34" s="1"/>
  <c r="CO7" i="36" s="1"/>
  <c r="CJ8" i="34"/>
  <c r="CK8" i="34" s="1"/>
  <c r="CO8" i="36" s="1"/>
  <c r="CJ9" i="34"/>
  <c r="CK9" i="34" s="1"/>
  <c r="CO9" i="36" s="1"/>
  <c r="CJ10" i="34"/>
  <c r="CK10" i="34" s="1"/>
  <c r="CO10" i="36" s="1"/>
  <c r="CJ11" i="34"/>
  <c r="CK11" i="34" s="1"/>
  <c r="CO11" i="36" s="1"/>
  <c r="CJ12" i="34"/>
  <c r="CK12" i="34" s="1"/>
  <c r="CO12" i="36" s="1"/>
  <c r="CJ13" i="34"/>
  <c r="CK13" i="34" s="1"/>
  <c r="CO13" i="36" s="1"/>
  <c r="CJ14" i="34"/>
  <c r="CK14" i="34" s="1"/>
  <c r="CO14" i="36" s="1"/>
  <c r="CJ15" i="34"/>
  <c r="CK15" i="34" s="1"/>
  <c r="CO15" i="36" s="1"/>
  <c r="CJ16" i="34"/>
  <c r="CK16" i="34" s="1"/>
  <c r="CO16" i="36" s="1"/>
  <c r="CJ17" i="34"/>
  <c r="CK17" i="34" s="1"/>
  <c r="CO17" i="36" s="1"/>
  <c r="CJ18" i="34"/>
  <c r="CK18" i="34" s="1"/>
  <c r="CO18" i="36" s="1"/>
  <c r="CJ19" i="34"/>
  <c r="CK19" i="34" s="1"/>
  <c r="CO19" i="36" s="1"/>
  <c r="CJ20" i="34"/>
  <c r="CK20" i="34" s="1"/>
  <c r="CO20" i="36" s="1"/>
  <c r="CJ21" i="34"/>
  <c r="CK21" i="34" s="1"/>
  <c r="CO21" i="36" s="1"/>
  <c r="CJ22" i="34"/>
  <c r="CK22" i="34" s="1"/>
  <c r="CO22" i="36" s="1"/>
  <c r="CJ23" i="34"/>
  <c r="CK23" i="34" s="1"/>
  <c r="CO23" i="36" s="1"/>
  <c r="CJ24" i="34"/>
  <c r="CK24" i="34" s="1"/>
  <c r="CO24" i="36" s="1"/>
  <c r="CJ25" i="34"/>
  <c r="CK25" i="34" s="1"/>
  <c r="CO25" i="36" s="1"/>
  <c r="CJ26" i="34"/>
  <c r="CK26" i="34" s="1"/>
  <c r="CO26" i="36" s="1"/>
  <c r="CJ27" i="34"/>
  <c r="CK27" i="34" s="1"/>
  <c r="CO27" i="36" s="1"/>
  <c r="CJ28" i="34"/>
  <c r="CK28" i="34" s="1"/>
  <c r="CO28" i="36" s="1"/>
  <c r="CJ29" i="34"/>
  <c r="CK29" i="34" s="1"/>
  <c r="CO29" i="36" s="1"/>
  <c r="CJ30" i="34"/>
  <c r="CK30" i="34" s="1"/>
  <c r="CO30" i="36" s="1"/>
  <c r="CJ31" i="34"/>
  <c r="CK31" i="34" s="1"/>
  <c r="CO31" i="36" s="1"/>
  <c r="CJ32" i="34"/>
  <c r="CK32" i="34" s="1"/>
  <c r="CO32" i="36" s="1"/>
  <c r="CJ33" i="34"/>
  <c r="CK33" i="34" s="1"/>
  <c r="CO33" i="36" s="1"/>
  <c r="CJ34" i="34"/>
  <c r="CK34" i="34" s="1"/>
  <c r="CO34" i="36" s="1"/>
  <c r="CJ35" i="34"/>
  <c r="CK35" i="34" s="1"/>
  <c r="CO35" i="36" s="1"/>
  <c r="CJ36" i="34"/>
  <c r="CK36" i="34" s="1"/>
  <c r="CO36" i="36" s="1"/>
  <c r="CJ37" i="34"/>
  <c r="CK37" i="34" s="1"/>
  <c r="CO37" i="36" s="1"/>
  <c r="CJ38" i="34"/>
  <c r="CK38" i="34" s="1"/>
  <c r="CO38" i="36" s="1"/>
  <c r="BT5" i="34"/>
  <c r="BU5" i="34" s="1"/>
  <c r="BX5" i="36" s="1"/>
  <c r="BT6" i="34"/>
  <c r="BU6" i="34" s="1"/>
  <c r="BX6" i="36" s="1"/>
  <c r="BT7" i="34"/>
  <c r="BU7" i="34" s="1"/>
  <c r="BX7" i="36" s="1"/>
  <c r="BT8" i="34"/>
  <c r="BU8" i="34" s="1"/>
  <c r="BX8" i="36" s="1"/>
  <c r="BT9" i="34"/>
  <c r="BU9" i="34" s="1"/>
  <c r="BX9" i="36" s="1"/>
  <c r="BT10" i="34"/>
  <c r="BU10" i="34" s="1"/>
  <c r="BX10" i="36" s="1"/>
  <c r="BT11" i="34"/>
  <c r="BU11" i="34" s="1"/>
  <c r="BX11" i="36" s="1"/>
  <c r="BT12" i="34"/>
  <c r="BU12" i="34" s="1"/>
  <c r="BX12" i="36" s="1"/>
  <c r="BT13" i="34"/>
  <c r="BU13" i="34" s="1"/>
  <c r="BX13" i="36" s="1"/>
  <c r="BT14" i="34"/>
  <c r="BU14" i="34" s="1"/>
  <c r="BX14" i="36" s="1"/>
  <c r="BT15" i="34"/>
  <c r="BU15" i="34" s="1"/>
  <c r="BX15" i="36" s="1"/>
  <c r="BT16" i="34"/>
  <c r="BU16" i="34" s="1"/>
  <c r="BX16" i="36" s="1"/>
  <c r="BT17" i="34"/>
  <c r="BU17" i="34" s="1"/>
  <c r="BX17" i="36" s="1"/>
  <c r="BT18" i="34"/>
  <c r="BU18" i="34" s="1"/>
  <c r="BX18" i="36" s="1"/>
  <c r="BT19" i="34"/>
  <c r="BU19" i="34" s="1"/>
  <c r="BX19" i="36" s="1"/>
  <c r="BT20" i="34"/>
  <c r="BU20" i="34" s="1"/>
  <c r="BX20" i="36" s="1"/>
  <c r="BT21" i="34"/>
  <c r="BU21" i="34" s="1"/>
  <c r="BX21" i="36" s="1"/>
  <c r="BT22" i="34"/>
  <c r="BU22" i="34" s="1"/>
  <c r="BX22" i="36" s="1"/>
  <c r="BT23" i="34"/>
  <c r="BU23" i="34" s="1"/>
  <c r="BX23" i="36" s="1"/>
  <c r="BT24" i="34"/>
  <c r="BU24" i="34" s="1"/>
  <c r="BX24" i="36" s="1"/>
  <c r="BT25" i="34"/>
  <c r="BU25" i="34" s="1"/>
  <c r="BX25" i="36" s="1"/>
  <c r="BT26" i="34"/>
  <c r="BU26" i="34" s="1"/>
  <c r="BX26" i="36" s="1"/>
  <c r="BT27" i="34"/>
  <c r="BU27" i="34" s="1"/>
  <c r="BX27" i="36" s="1"/>
  <c r="BT28" i="34"/>
  <c r="BU28" i="34" s="1"/>
  <c r="BX28" i="36" s="1"/>
  <c r="BT29" i="34"/>
  <c r="BU29" i="34" s="1"/>
  <c r="BX29" i="36" s="1"/>
  <c r="BT30" i="34"/>
  <c r="BU30" i="34" s="1"/>
  <c r="BX30" i="36" s="1"/>
  <c r="BT31" i="34"/>
  <c r="BU31" i="34" s="1"/>
  <c r="BX31" i="36" s="1"/>
  <c r="BT32" i="34"/>
  <c r="BU32" i="34" s="1"/>
  <c r="BX32" i="36" s="1"/>
  <c r="BT33" i="34"/>
  <c r="BU33" i="34" s="1"/>
  <c r="BX33" i="36" s="1"/>
  <c r="BT34" i="34"/>
  <c r="BU34" i="34" s="1"/>
  <c r="BX34" i="36" s="1"/>
  <c r="BT35" i="34"/>
  <c r="BU35" i="34" s="1"/>
  <c r="BX35" i="36" s="1"/>
  <c r="BT36" i="34"/>
  <c r="BU36" i="34" s="1"/>
  <c r="BX36" i="36" s="1"/>
  <c r="BT37" i="34"/>
  <c r="BU37" i="34" s="1"/>
  <c r="BX37" i="36" s="1"/>
  <c r="BT38" i="34"/>
  <c r="BU38" i="34" s="1"/>
  <c r="BX38" i="36" s="1"/>
  <c r="BA5" i="34"/>
  <c r="BA6" i="34"/>
  <c r="BA7" i="34"/>
  <c r="BA8" i="34"/>
  <c r="BA9" i="34"/>
  <c r="BA10" i="34"/>
  <c r="BA11" i="34"/>
  <c r="BA12" i="34"/>
  <c r="BA13" i="34"/>
  <c r="BA14" i="34"/>
  <c r="BA15" i="34"/>
  <c r="BA16" i="34"/>
  <c r="BA17" i="34"/>
  <c r="BA18" i="34"/>
  <c r="BA19" i="34"/>
  <c r="BA20" i="34"/>
  <c r="BA21" i="34"/>
  <c r="BA22" i="34"/>
  <c r="BA23" i="34"/>
  <c r="BA24" i="34"/>
  <c r="BA25" i="34"/>
  <c r="BA26" i="34"/>
  <c r="BA27" i="34"/>
  <c r="BA28" i="34"/>
  <c r="BA29" i="34"/>
  <c r="BA30" i="34"/>
  <c r="BA31" i="34"/>
  <c r="BA32" i="34"/>
  <c r="AM5" i="34"/>
  <c r="AM6" i="34"/>
  <c r="AM7"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Y5" i="34"/>
  <c r="Y6" i="34"/>
  <c r="Y7" i="34"/>
  <c r="Y8" i="34"/>
  <c r="Y9" i="34"/>
  <c r="Y10" i="34"/>
  <c r="Y11" i="34"/>
  <c r="Y12" i="34"/>
  <c r="Y13" i="34"/>
  <c r="Y14" i="34"/>
  <c r="Y15" i="34"/>
  <c r="Y16" i="34"/>
  <c r="Y17" i="34"/>
  <c r="Y18" i="34"/>
  <c r="Y19" i="34"/>
  <c r="Y20" i="34"/>
  <c r="Y21" i="34"/>
  <c r="Y22" i="34"/>
  <c r="Y23" i="34"/>
  <c r="Y24" i="34"/>
  <c r="Y25" i="34"/>
  <c r="Y26" i="34"/>
  <c r="Y27" i="34"/>
  <c r="Y28" i="34"/>
  <c r="Y29" i="34"/>
  <c r="Y30" i="34"/>
  <c r="Y31" i="34"/>
  <c r="Y32" i="34"/>
  <c r="R38" i="34"/>
  <c r="B37" i="34"/>
  <c r="B38" i="34"/>
  <c r="B37" i="11"/>
  <c r="B38" i="11"/>
  <c r="T38" i="30"/>
  <c r="U38" i="30" s="1"/>
  <c r="U38" i="11" s="1"/>
  <c r="T39" i="30"/>
  <c r="U39" i="30" s="1"/>
  <c r="P39" i="30"/>
  <c r="B37" i="30"/>
  <c r="B38" i="30"/>
  <c r="AB38" i="31"/>
  <c r="O37" i="11" s="1"/>
  <c r="R38" i="31"/>
  <c r="S38" i="31" s="1"/>
  <c r="R39" i="31"/>
  <c r="S39" i="31" s="1"/>
  <c r="M38" i="31"/>
  <c r="N38" i="31" s="1"/>
  <c r="M39" i="31"/>
  <c r="N39" i="31" s="1"/>
  <c r="H38" i="31"/>
  <c r="I38" i="31" s="1"/>
  <c r="H39" i="31"/>
  <c r="I39" i="31" s="1"/>
  <c r="B38" i="31"/>
  <c r="B39" i="31"/>
  <c r="O37" i="32"/>
  <c r="P37" i="32" s="1"/>
  <c r="R37" i="11" s="1"/>
  <c r="O38" i="32"/>
  <c r="H37" i="32"/>
  <c r="I37" i="32" s="1"/>
  <c r="Q37" i="11" s="1"/>
  <c r="H38" i="32"/>
  <c r="B37" i="32"/>
  <c r="B38" i="32"/>
  <c r="A4" i="32"/>
  <c r="AI38" i="33"/>
  <c r="AJ38" i="33" s="1"/>
  <c r="L37" i="11" s="1"/>
  <c r="AI39" i="33"/>
  <c r="R38" i="33"/>
  <c r="R39" i="33"/>
  <c r="M38" i="33"/>
  <c r="M39" i="33"/>
  <c r="I38" i="33"/>
  <c r="I39" i="33"/>
  <c r="B38" i="33"/>
  <c r="B39" i="33"/>
  <c r="R38" i="5"/>
  <c r="S38" i="5" s="1"/>
  <c r="E37" i="11" s="1"/>
  <c r="R39" i="5"/>
  <c r="Z38" i="5"/>
  <c r="AA38" i="5" s="1"/>
  <c r="F37" i="11" s="1"/>
  <c r="Z39" i="5"/>
  <c r="N38" i="5"/>
  <c r="O38" i="5" s="1"/>
  <c r="D37" i="11" s="1"/>
  <c r="N39" i="5"/>
  <c r="B38" i="5"/>
  <c r="B39" i="5"/>
  <c r="P38" i="30" l="1"/>
  <c r="AB39" i="31"/>
  <c r="T38" i="31"/>
  <c r="U38" i="31" s="1"/>
  <c r="N37" i="11" s="1"/>
  <c r="T39" i="31"/>
  <c r="P38" i="32"/>
  <c r="I38" i="32"/>
  <c r="AJ39" i="33"/>
  <c r="Y39" i="33"/>
  <c r="Y38" i="33"/>
  <c r="S39" i="33"/>
  <c r="S38" i="33"/>
  <c r="N39" i="33"/>
  <c r="N38" i="33"/>
  <c r="AA39" i="5"/>
  <c r="S39" i="5"/>
  <c r="O39" i="5"/>
  <c r="EH4" i="34"/>
  <c r="T38" i="11" l="1"/>
  <c r="O38" i="11"/>
  <c r="U39" i="31"/>
  <c r="R38" i="11"/>
  <c r="Q38" i="11"/>
  <c r="L38" i="11"/>
  <c r="K37" i="11"/>
  <c r="K38" i="11"/>
  <c r="J37" i="11"/>
  <c r="J38" i="11"/>
  <c r="I37" i="11"/>
  <c r="I38" i="11"/>
  <c r="H38" i="11"/>
  <c r="H37" i="11"/>
  <c r="F38" i="11"/>
  <c r="E38" i="11"/>
  <c r="D38" i="11"/>
  <c r="CJ4" i="34"/>
  <c r="CK4" i="34" s="1"/>
  <c r="BT4" i="34"/>
  <c r="BU4" i="34" s="1"/>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D12" i="37" s="1"/>
  <c r="R31" i="33"/>
  <c r="R32" i="33"/>
  <c r="R33" i="33"/>
  <c r="R34" i="33"/>
  <c r="R35" i="33"/>
  <c r="R36" i="33"/>
  <c r="R37" i="33"/>
  <c r="Y4" i="34"/>
  <c r="N38" i="11" l="1"/>
  <c r="S36" i="33"/>
  <c r="S34" i="33"/>
  <c r="S32" i="33"/>
  <c r="S30" i="33"/>
  <c r="S28" i="33"/>
  <c r="S26" i="33"/>
  <c r="S24" i="33"/>
  <c r="S22" i="33"/>
  <c r="S20" i="33"/>
  <c r="S18" i="33"/>
  <c r="S16" i="33"/>
  <c r="S14" i="33"/>
  <c r="S12" i="33"/>
  <c r="S10" i="33"/>
  <c r="S8" i="33"/>
  <c r="S6" i="33"/>
  <c r="S37" i="33"/>
  <c r="S35" i="33"/>
  <c r="S33" i="33"/>
  <c r="S31" i="33"/>
  <c r="S29" i="33"/>
  <c r="S27" i="33"/>
  <c r="S25" i="33"/>
  <c r="S23" i="33"/>
  <c r="S21" i="33"/>
  <c r="S19" i="33"/>
  <c r="S17" i="33"/>
  <c r="S15" i="33"/>
  <c r="S13" i="33"/>
  <c r="S11" i="33"/>
  <c r="S9" i="33"/>
  <c r="S7" i="33"/>
  <c r="S5" i="33"/>
  <c r="P5" i="30"/>
  <c r="P6" i="30"/>
  <c r="P7" i="30"/>
  <c r="P8" i="30"/>
  <c r="P9" i="30"/>
  <c r="P10" i="30"/>
  <c r="P11" i="30"/>
  <c r="P12" i="30"/>
  <c r="P13" i="30"/>
  <c r="P14" i="30"/>
  <c r="P15" i="30"/>
  <c r="P16" i="30"/>
  <c r="P17" i="30"/>
  <c r="P18" i="30"/>
  <c r="P19" i="30"/>
  <c r="P20" i="30"/>
  <c r="P21" i="30"/>
  <c r="P22" i="30"/>
  <c r="P23" i="30"/>
  <c r="P24" i="30"/>
  <c r="P25" i="30"/>
  <c r="P26" i="30"/>
  <c r="P27" i="30"/>
  <c r="P28" i="30"/>
  <c r="P30" i="30"/>
  <c r="P31" i="30"/>
  <c r="P32" i="30"/>
  <c r="P33" i="30"/>
  <c r="P34" i="30"/>
  <c r="P35" i="30"/>
  <c r="P36" i="30"/>
  <c r="P37" i="30"/>
  <c r="T37" i="11" s="1"/>
  <c r="P4" i="30"/>
  <c r="H5" i="32"/>
  <c r="I5" i="32" s="1"/>
  <c r="H6" i="32"/>
  <c r="I6" i="32" s="1"/>
  <c r="H7" i="32"/>
  <c r="I7" i="32" s="1"/>
  <c r="H8" i="32"/>
  <c r="I8" i="32" s="1"/>
  <c r="H9" i="32"/>
  <c r="I9" i="32" s="1"/>
  <c r="H10" i="32"/>
  <c r="I10" i="32" s="1"/>
  <c r="H11" i="32"/>
  <c r="I11" i="32" s="1"/>
  <c r="H12" i="32"/>
  <c r="I12" i="32" s="1"/>
  <c r="H13" i="32"/>
  <c r="I13" i="32" s="1"/>
  <c r="H14" i="32"/>
  <c r="I14" i="32" s="1"/>
  <c r="H15" i="32"/>
  <c r="I15" i="32" s="1"/>
  <c r="H16" i="32"/>
  <c r="I16" i="32" s="1"/>
  <c r="H17" i="32"/>
  <c r="I17" i="32" s="1"/>
  <c r="H18" i="32"/>
  <c r="I18" i="32" s="1"/>
  <c r="H19" i="32"/>
  <c r="I19" i="32" s="1"/>
  <c r="H20" i="32"/>
  <c r="I20" i="32" s="1"/>
  <c r="H21" i="32"/>
  <c r="I21" i="32" s="1"/>
  <c r="H22" i="32"/>
  <c r="I22" i="32" s="1"/>
  <c r="H23" i="32"/>
  <c r="I23" i="32" s="1"/>
  <c r="H24" i="32"/>
  <c r="I24" i="32" s="1"/>
  <c r="H25" i="32"/>
  <c r="I25" i="32" s="1"/>
  <c r="H26" i="32"/>
  <c r="I26" i="32" s="1"/>
  <c r="H27" i="32"/>
  <c r="I27" i="32" s="1"/>
  <c r="H28" i="32"/>
  <c r="I28" i="32" s="1"/>
  <c r="H29" i="32"/>
  <c r="H30" i="32"/>
  <c r="I30" i="32" s="1"/>
  <c r="H31" i="32"/>
  <c r="I31" i="32" s="1"/>
  <c r="H32" i="32"/>
  <c r="I32" i="32" s="1"/>
  <c r="H33" i="32"/>
  <c r="I33" i="32" s="1"/>
  <c r="H34" i="32"/>
  <c r="I34" i="32" s="1"/>
  <c r="H35" i="32"/>
  <c r="I35" i="32" s="1"/>
  <c r="H36" i="32"/>
  <c r="I36" i="32" s="1"/>
  <c r="H4" i="32"/>
  <c r="I4" i="32" s="1"/>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32" i="33"/>
  <c r="M33" i="33"/>
  <c r="M34" i="33"/>
  <c r="M35" i="33"/>
  <c r="M36" i="33"/>
  <c r="M37" i="33"/>
  <c r="M5" i="33"/>
  <c r="D11" i="37" l="1"/>
  <c r="P29" i="30"/>
  <c r="E22" i="37" s="1"/>
  <c r="D22" i="37"/>
  <c r="I29" i="32"/>
  <c r="E19" i="37" s="1"/>
  <c r="D19" i="37"/>
  <c r="E12" i="37"/>
  <c r="N37" i="33"/>
  <c r="N35" i="33"/>
  <c r="N33" i="33"/>
  <c r="N31" i="33"/>
  <c r="N29" i="33"/>
  <c r="N27" i="33"/>
  <c r="N25" i="33"/>
  <c r="N23" i="33"/>
  <c r="N21" i="33"/>
  <c r="N19" i="33"/>
  <c r="N17" i="33"/>
  <c r="N15" i="33"/>
  <c r="N13" i="33"/>
  <c r="N11" i="33"/>
  <c r="N9" i="33"/>
  <c r="N7" i="33"/>
  <c r="N5" i="33"/>
  <c r="N36" i="33"/>
  <c r="N34" i="33"/>
  <c r="N32" i="33"/>
  <c r="N30" i="33"/>
  <c r="N28" i="33"/>
  <c r="N26" i="33"/>
  <c r="N24" i="33"/>
  <c r="N22" i="33"/>
  <c r="N20" i="33"/>
  <c r="N18" i="33"/>
  <c r="N16" i="33"/>
  <c r="N14" i="33"/>
  <c r="N12" i="33"/>
  <c r="N10" i="33"/>
  <c r="N8" i="33"/>
  <c r="N6" i="33"/>
  <c r="R6" i="5"/>
  <c r="S6" i="5" s="1"/>
  <c r="R7" i="5"/>
  <c r="S7" i="5" s="1"/>
  <c r="R8" i="5"/>
  <c r="S8" i="5" s="1"/>
  <c r="R9" i="5"/>
  <c r="S9" i="5" s="1"/>
  <c r="R10" i="5"/>
  <c r="S10" i="5" s="1"/>
  <c r="R11" i="5"/>
  <c r="S11" i="5" s="1"/>
  <c r="R12" i="5"/>
  <c r="S12" i="5" s="1"/>
  <c r="R13" i="5"/>
  <c r="S13" i="5" s="1"/>
  <c r="R14" i="5"/>
  <c r="S14" i="5" s="1"/>
  <c r="R15" i="5"/>
  <c r="S15" i="5" s="1"/>
  <c r="R16" i="5"/>
  <c r="S16" i="5" s="1"/>
  <c r="R17" i="5"/>
  <c r="S17" i="5" s="1"/>
  <c r="R18" i="5"/>
  <c r="S18" i="5" s="1"/>
  <c r="R19" i="5"/>
  <c r="S19" i="5" s="1"/>
  <c r="R20" i="5"/>
  <c r="S20" i="5" s="1"/>
  <c r="R21" i="5"/>
  <c r="S21" i="5" s="1"/>
  <c r="R22" i="5"/>
  <c r="S22" i="5" s="1"/>
  <c r="R23" i="5"/>
  <c r="S23" i="5" s="1"/>
  <c r="R24" i="5"/>
  <c r="S24" i="5" s="1"/>
  <c r="R25" i="5"/>
  <c r="S25" i="5" s="1"/>
  <c r="R26" i="5"/>
  <c r="S26" i="5" s="1"/>
  <c r="R27" i="5"/>
  <c r="S27" i="5" s="1"/>
  <c r="R28" i="5"/>
  <c r="S28" i="5" s="1"/>
  <c r="R29" i="5"/>
  <c r="S29" i="5" s="1"/>
  <c r="R30" i="5"/>
  <c r="R31" i="5"/>
  <c r="S31" i="5" s="1"/>
  <c r="R32" i="5"/>
  <c r="S32" i="5" s="1"/>
  <c r="R33" i="5"/>
  <c r="S33" i="5" s="1"/>
  <c r="R34" i="5"/>
  <c r="S34" i="5" s="1"/>
  <c r="R35" i="5"/>
  <c r="S35" i="5" s="1"/>
  <c r="R36" i="5"/>
  <c r="S36" i="5" s="1"/>
  <c r="R37" i="5"/>
  <c r="S37" i="5" s="1"/>
  <c r="E11" i="37" l="1"/>
  <c r="S30" i="5"/>
  <c r="C4" i="3"/>
  <c r="C3" i="3"/>
  <c r="C40" i="36" l="1"/>
  <c r="A3" i="14" l="1"/>
  <c r="A6" i="5" l="1"/>
  <c r="A5" i="32"/>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l="1"/>
  <c r="C37" i="36"/>
  <c r="C37" i="34"/>
  <c r="C37" i="11"/>
  <c r="C38" i="33"/>
  <c r="C37" i="30"/>
  <c r="C38" i="31"/>
  <c r="C37" i="32"/>
  <c r="C38" i="5"/>
  <c r="B4" i="36"/>
  <c r="EP5" i="36"/>
  <c r="EP6" i="36"/>
  <c r="EP7" i="36"/>
  <c r="EP8" i="36"/>
  <c r="EP9"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C38" i="30" l="1"/>
  <c r="C39" i="31"/>
  <c r="C38" i="32"/>
  <c r="C38" i="36"/>
  <c r="C38" i="34"/>
  <c r="C38" i="11"/>
  <c r="C39" i="33"/>
  <c r="C39" i="5"/>
  <c r="A14" i="37"/>
  <c r="A12" i="37"/>
  <c r="F10" i="37"/>
  <c r="C4" i="37"/>
  <c r="D3" i="37"/>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AA4" i="36" l="1"/>
  <c r="B5" i="36" l="1"/>
  <c r="B6" i="36"/>
  <c r="B7" i="36"/>
  <c r="B8" i="36"/>
  <c r="B9" i="36"/>
  <c r="B10" i="36"/>
  <c r="B11" i="36"/>
  <c r="B12" i="36"/>
  <c r="B13" i="36"/>
  <c r="B14" i="36"/>
  <c r="B15" i="36"/>
  <c r="B16" i="36"/>
  <c r="B17" i="36"/>
  <c r="B18" i="36"/>
  <c r="B19" i="36"/>
  <c r="B20" i="36"/>
  <c r="B21" i="36"/>
  <c r="B22" i="36"/>
  <c r="B23" i="36"/>
  <c r="B24" i="36"/>
  <c r="B25" i="36"/>
  <c r="B26" i="36"/>
  <c r="B27" i="36"/>
  <c r="B28" i="36"/>
  <c r="B29" i="36"/>
  <c r="B30" i="36"/>
  <c r="B31" i="36"/>
  <c r="B32" i="36"/>
  <c r="B33" i="36"/>
  <c r="B34" i="36"/>
  <c r="B35" i="36"/>
  <c r="B36" i="36"/>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C5" i="32"/>
  <c r="C6" i="32"/>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B5" i="32"/>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CI39" i="36"/>
  <c r="Y39" i="36"/>
  <c r="EN36" i="36"/>
  <c r="EM36" i="36"/>
  <c r="EL36" i="36"/>
  <c r="EI36" i="36"/>
  <c r="EH36" i="36"/>
  <c r="EG36" i="36"/>
  <c r="EF36" i="36"/>
  <c r="EE36" i="36"/>
  <c r="ED36" i="36"/>
  <c r="EA36" i="36"/>
  <c r="DZ36" i="36"/>
  <c r="DY36" i="36"/>
  <c r="DV36" i="36"/>
  <c r="DU36" i="36"/>
  <c r="DT36" i="36"/>
  <c r="DS36" i="36"/>
  <c r="DP36" i="36"/>
  <c r="DO36" i="36"/>
  <c r="DN36" i="36"/>
  <c r="DM36" i="36"/>
  <c r="DL36" i="36"/>
  <c r="DK36" i="36"/>
  <c r="DJ36" i="36"/>
  <c r="DI36" i="36"/>
  <c r="DH36" i="36"/>
  <c r="DG36" i="36"/>
  <c r="DF36" i="36"/>
  <c r="DD36" i="36"/>
  <c r="DC36" i="36"/>
  <c r="DB36" i="36"/>
  <c r="DA36" i="36"/>
  <c r="CZ36" i="36"/>
  <c r="CY36" i="36"/>
  <c r="CX36" i="36"/>
  <c r="CW36" i="36"/>
  <c r="CV36" i="36"/>
  <c r="CU36" i="36"/>
  <c r="CT36" i="36"/>
  <c r="CS36" i="36"/>
  <c r="CR36" i="36"/>
  <c r="CQ36" i="36"/>
  <c r="CP36" i="36"/>
  <c r="CN36" i="36"/>
  <c r="CM36" i="36"/>
  <c r="CL36" i="36"/>
  <c r="CK36" i="36"/>
  <c r="CJ36" i="36"/>
  <c r="CI36" i="36"/>
  <c r="CH36" i="36"/>
  <c r="CG36" i="36"/>
  <c r="CF36" i="36"/>
  <c r="CE36" i="36"/>
  <c r="CD36" i="36"/>
  <c r="CC36" i="36"/>
  <c r="CB36" i="36"/>
  <c r="CA36" i="36"/>
  <c r="BZ36" i="36"/>
  <c r="BY36" i="36"/>
  <c r="BW36" i="36"/>
  <c r="BV36" i="36"/>
  <c r="BU36" i="36"/>
  <c r="BT36" i="36"/>
  <c r="BS36" i="36"/>
  <c r="BR36" i="36"/>
  <c r="BQ36" i="36"/>
  <c r="BP36" i="36"/>
  <c r="BO36" i="36"/>
  <c r="BN36" i="36"/>
  <c r="BM36" i="36"/>
  <c r="BL36" i="36"/>
  <c r="BK36" i="36"/>
  <c r="BJ36" i="36"/>
  <c r="BI36" i="36"/>
  <c r="BH36" i="36"/>
  <c r="BG36" i="36"/>
  <c r="BF36" i="36"/>
  <c r="BE36" i="36"/>
  <c r="BD36" i="36"/>
  <c r="BB36" i="36"/>
  <c r="AZ36" i="36"/>
  <c r="AY36" i="36"/>
  <c r="AX36" i="36"/>
  <c r="AW36" i="36"/>
  <c r="AV36" i="36"/>
  <c r="AU36" i="36"/>
  <c r="AT36" i="36"/>
  <c r="AS36" i="36"/>
  <c r="AR36" i="36"/>
  <c r="AQ36" i="36"/>
  <c r="AP36" i="36"/>
  <c r="AN36" i="36"/>
  <c r="AM36" i="36"/>
  <c r="AL36" i="36"/>
  <c r="AK36" i="36"/>
  <c r="AJ36" i="36"/>
  <c r="AI36" i="36"/>
  <c r="AH36" i="36"/>
  <c r="AG36" i="36"/>
  <c r="AF36" i="36"/>
  <c r="AE36" i="36"/>
  <c r="AD36" i="36"/>
  <c r="AC36" i="36"/>
  <c r="AB36" i="36"/>
  <c r="Z36" i="36"/>
  <c r="Y36" i="36"/>
  <c r="X36" i="36"/>
  <c r="W36" i="36"/>
  <c r="V36" i="36"/>
  <c r="U36" i="36"/>
  <c r="T36" i="36"/>
  <c r="S36" i="36"/>
  <c r="R36" i="36"/>
  <c r="Q36" i="36"/>
  <c r="P36" i="36"/>
  <c r="O36" i="36"/>
  <c r="N36" i="36"/>
  <c r="M36" i="36"/>
  <c r="L36" i="36"/>
  <c r="K36" i="36"/>
  <c r="J36" i="36"/>
  <c r="I36" i="36"/>
  <c r="H36" i="36"/>
  <c r="G36" i="36"/>
  <c r="E36" i="36"/>
  <c r="D36" i="36"/>
  <c r="C36" i="36"/>
  <c r="EN35" i="36"/>
  <c r="EM35" i="36"/>
  <c r="EL35" i="36"/>
  <c r="EI35" i="36"/>
  <c r="EH35" i="36"/>
  <c r="EG35" i="36"/>
  <c r="EF35" i="36"/>
  <c r="EE35" i="36"/>
  <c r="ED35" i="36"/>
  <c r="EA35" i="36"/>
  <c r="DZ35" i="36"/>
  <c r="DY35" i="36"/>
  <c r="DV35" i="36"/>
  <c r="DU35" i="36"/>
  <c r="DT35" i="36"/>
  <c r="DS35" i="36"/>
  <c r="DP35" i="36"/>
  <c r="DO35" i="36"/>
  <c r="DN35" i="36"/>
  <c r="DM35" i="36"/>
  <c r="DL35" i="36"/>
  <c r="DK35" i="36"/>
  <c r="DJ35" i="36"/>
  <c r="DI35" i="36"/>
  <c r="DH35" i="36"/>
  <c r="DG35" i="36"/>
  <c r="DF35" i="36"/>
  <c r="DD35" i="36"/>
  <c r="DC35" i="36"/>
  <c r="DB35" i="36"/>
  <c r="DA35" i="36"/>
  <c r="CZ35" i="36"/>
  <c r="CY35" i="36"/>
  <c r="CX35" i="36"/>
  <c r="CW35" i="36"/>
  <c r="CV35" i="36"/>
  <c r="CU35" i="36"/>
  <c r="CT35" i="36"/>
  <c r="CS35" i="36"/>
  <c r="CR35" i="36"/>
  <c r="CQ35" i="36"/>
  <c r="CP35" i="36"/>
  <c r="CN35" i="36"/>
  <c r="CM35" i="36"/>
  <c r="CL35" i="36"/>
  <c r="CK35" i="36"/>
  <c r="CJ35" i="36"/>
  <c r="CI35" i="36"/>
  <c r="CH35" i="36"/>
  <c r="CG35" i="36"/>
  <c r="CF35" i="36"/>
  <c r="CE35" i="36"/>
  <c r="CD35" i="36"/>
  <c r="CC35" i="36"/>
  <c r="CB35" i="36"/>
  <c r="CA35" i="36"/>
  <c r="BZ35" i="36"/>
  <c r="BW35" i="36"/>
  <c r="BV35" i="36"/>
  <c r="BU35" i="36"/>
  <c r="BT35" i="36"/>
  <c r="BS35" i="36"/>
  <c r="BR35" i="36"/>
  <c r="BQ35" i="36"/>
  <c r="BP35" i="36"/>
  <c r="BO35" i="36"/>
  <c r="BN35" i="36"/>
  <c r="BM35" i="36"/>
  <c r="BL35" i="36"/>
  <c r="BK35" i="36"/>
  <c r="BJ35" i="36"/>
  <c r="BI35" i="36"/>
  <c r="BH35" i="36"/>
  <c r="BG35" i="36"/>
  <c r="BF35" i="36"/>
  <c r="BE35" i="36"/>
  <c r="BD35" i="36"/>
  <c r="BB35" i="36"/>
  <c r="AZ35" i="36"/>
  <c r="AY35" i="36"/>
  <c r="AX35" i="36"/>
  <c r="AW35" i="36"/>
  <c r="AV35" i="36"/>
  <c r="AU35" i="36"/>
  <c r="AT35" i="36"/>
  <c r="AS35" i="36"/>
  <c r="AR35" i="36"/>
  <c r="AQ35" i="36"/>
  <c r="AP35" i="36"/>
  <c r="AN35" i="36"/>
  <c r="AM35" i="36"/>
  <c r="AL35" i="36"/>
  <c r="AK35" i="36"/>
  <c r="AJ35" i="36"/>
  <c r="AI35" i="36"/>
  <c r="AH35" i="36"/>
  <c r="AG35" i="36"/>
  <c r="AF35" i="36"/>
  <c r="AE35" i="36"/>
  <c r="AD35" i="36"/>
  <c r="AC35" i="36"/>
  <c r="AB35" i="36"/>
  <c r="Z35" i="36"/>
  <c r="Y35" i="36"/>
  <c r="X35" i="36"/>
  <c r="W35" i="36"/>
  <c r="V35" i="36"/>
  <c r="U35" i="36"/>
  <c r="T35" i="36"/>
  <c r="S35" i="36"/>
  <c r="R35" i="36"/>
  <c r="Q35" i="36"/>
  <c r="P35" i="36"/>
  <c r="O35" i="36"/>
  <c r="N35" i="36"/>
  <c r="M35" i="36"/>
  <c r="L35" i="36"/>
  <c r="K35" i="36"/>
  <c r="J35" i="36"/>
  <c r="I35" i="36"/>
  <c r="H35" i="36"/>
  <c r="G35" i="36"/>
  <c r="E35" i="36"/>
  <c r="D35" i="36"/>
  <c r="C35" i="36"/>
  <c r="EN34" i="36"/>
  <c r="EM34" i="36"/>
  <c r="EL34" i="36"/>
  <c r="EI34" i="36"/>
  <c r="EH34" i="36"/>
  <c r="EG34" i="36"/>
  <c r="EF34" i="36"/>
  <c r="EE34" i="36"/>
  <c r="ED34" i="36"/>
  <c r="EA34" i="36"/>
  <c r="DZ34" i="36"/>
  <c r="DY34" i="36"/>
  <c r="DV34" i="36"/>
  <c r="DU34" i="36"/>
  <c r="DT34" i="36"/>
  <c r="DS34" i="36"/>
  <c r="DP34" i="36"/>
  <c r="DO34" i="36"/>
  <c r="DN34" i="36"/>
  <c r="DM34" i="36"/>
  <c r="DL34" i="36"/>
  <c r="DK34" i="36"/>
  <c r="DJ34" i="36"/>
  <c r="DI34" i="36"/>
  <c r="DH34" i="36"/>
  <c r="DG34" i="36"/>
  <c r="DF34" i="36"/>
  <c r="DD34" i="36"/>
  <c r="DC34" i="36"/>
  <c r="DB34" i="36"/>
  <c r="DA34" i="36"/>
  <c r="CZ34" i="36"/>
  <c r="CY34" i="36"/>
  <c r="CX34" i="36"/>
  <c r="CW34" i="36"/>
  <c r="CV34" i="36"/>
  <c r="CU34" i="36"/>
  <c r="CT34" i="36"/>
  <c r="CS34" i="36"/>
  <c r="CR34" i="36"/>
  <c r="CQ34" i="36"/>
  <c r="CP34" i="36"/>
  <c r="CN34" i="36"/>
  <c r="CM34" i="36"/>
  <c r="CL34" i="36"/>
  <c r="CK34" i="36"/>
  <c r="CJ34" i="36"/>
  <c r="CI34" i="36"/>
  <c r="CH34" i="36"/>
  <c r="CG34" i="36"/>
  <c r="CF34" i="36"/>
  <c r="CE34" i="36"/>
  <c r="CD34" i="36"/>
  <c r="CC34" i="36"/>
  <c r="CB34" i="36"/>
  <c r="CA34" i="36"/>
  <c r="BZ34" i="36"/>
  <c r="BW34" i="36"/>
  <c r="BV34" i="36"/>
  <c r="BU34" i="36"/>
  <c r="BT34" i="36"/>
  <c r="BS34" i="36"/>
  <c r="BR34" i="36"/>
  <c r="BQ34" i="36"/>
  <c r="BP34" i="36"/>
  <c r="BO34" i="36"/>
  <c r="BN34" i="36"/>
  <c r="BM34" i="36"/>
  <c r="BL34" i="36"/>
  <c r="BK34" i="36"/>
  <c r="BJ34" i="36"/>
  <c r="BI34" i="36"/>
  <c r="BH34" i="36"/>
  <c r="BG34" i="36"/>
  <c r="BF34" i="36"/>
  <c r="BE34" i="36"/>
  <c r="BD34" i="36"/>
  <c r="BB34" i="36"/>
  <c r="AZ34" i="36"/>
  <c r="AY34" i="36"/>
  <c r="AX34" i="36"/>
  <c r="AW34" i="36"/>
  <c r="AV34" i="36"/>
  <c r="AU34" i="36"/>
  <c r="AT34" i="36"/>
  <c r="AS34" i="36"/>
  <c r="AR34" i="36"/>
  <c r="AQ34" i="36"/>
  <c r="AP34" i="36"/>
  <c r="AN34" i="36"/>
  <c r="AM34" i="36"/>
  <c r="AL34" i="36"/>
  <c r="AK34" i="36"/>
  <c r="AJ34" i="36"/>
  <c r="AI34" i="36"/>
  <c r="AH34" i="36"/>
  <c r="AG34" i="36"/>
  <c r="AF34" i="36"/>
  <c r="AE34" i="36"/>
  <c r="AD34" i="36"/>
  <c r="AC34" i="36"/>
  <c r="AB34" i="36"/>
  <c r="Z34" i="36"/>
  <c r="Y34" i="36"/>
  <c r="X34" i="36"/>
  <c r="W34" i="36"/>
  <c r="V34" i="36"/>
  <c r="U34" i="36"/>
  <c r="T34" i="36"/>
  <c r="S34" i="36"/>
  <c r="R34" i="36"/>
  <c r="Q34" i="36"/>
  <c r="P34" i="36"/>
  <c r="O34" i="36"/>
  <c r="N34" i="36"/>
  <c r="M34" i="36"/>
  <c r="L34" i="36"/>
  <c r="K34" i="36"/>
  <c r="J34" i="36"/>
  <c r="I34" i="36"/>
  <c r="H34" i="36"/>
  <c r="G34" i="36"/>
  <c r="E34" i="36"/>
  <c r="D34" i="36"/>
  <c r="C34" i="36"/>
  <c r="EN33" i="36"/>
  <c r="EM33" i="36"/>
  <c r="EL33" i="36"/>
  <c r="EI33" i="36"/>
  <c r="EH33" i="36"/>
  <c r="EG33" i="36"/>
  <c r="EF33" i="36"/>
  <c r="EE33" i="36"/>
  <c r="ED33" i="36"/>
  <c r="EA33" i="36"/>
  <c r="DZ33" i="36"/>
  <c r="DY33" i="36"/>
  <c r="DV33" i="36"/>
  <c r="DU33" i="36"/>
  <c r="DT33" i="36"/>
  <c r="DS33" i="36"/>
  <c r="DP33" i="36"/>
  <c r="DO33" i="36"/>
  <c r="DN33" i="36"/>
  <c r="DM33" i="36"/>
  <c r="DL33" i="36"/>
  <c r="DK33" i="36"/>
  <c r="DJ33" i="36"/>
  <c r="DI33" i="36"/>
  <c r="DH33" i="36"/>
  <c r="DG33" i="36"/>
  <c r="DF33" i="36"/>
  <c r="DD33" i="36"/>
  <c r="DC33" i="36"/>
  <c r="DB33" i="36"/>
  <c r="DA33" i="36"/>
  <c r="CZ33" i="36"/>
  <c r="CY33" i="36"/>
  <c r="CX33" i="36"/>
  <c r="CW33" i="36"/>
  <c r="CV33" i="36"/>
  <c r="CU33" i="36"/>
  <c r="CT33" i="36"/>
  <c r="CS33" i="36"/>
  <c r="CR33" i="36"/>
  <c r="CQ33" i="36"/>
  <c r="CP33" i="36"/>
  <c r="CN33" i="36"/>
  <c r="CM33" i="36"/>
  <c r="CL33" i="36"/>
  <c r="CK33" i="36"/>
  <c r="CJ33" i="36"/>
  <c r="CI33" i="36"/>
  <c r="CH33" i="36"/>
  <c r="CG33" i="36"/>
  <c r="CF33" i="36"/>
  <c r="CE33" i="36"/>
  <c r="CD33" i="36"/>
  <c r="CC33" i="36"/>
  <c r="CB33" i="36"/>
  <c r="CA33" i="36"/>
  <c r="BZ33" i="36"/>
  <c r="BW33" i="36"/>
  <c r="BV33" i="36"/>
  <c r="BU33" i="36"/>
  <c r="BT33" i="36"/>
  <c r="BS33" i="36"/>
  <c r="BR33" i="36"/>
  <c r="BQ33" i="36"/>
  <c r="BP33" i="36"/>
  <c r="BO33" i="36"/>
  <c r="BN33" i="36"/>
  <c r="BM33" i="36"/>
  <c r="BL33" i="36"/>
  <c r="BK33" i="36"/>
  <c r="BJ33" i="36"/>
  <c r="BI33" i="36"/>
  <c r="BH33" i="36"/>
  <c r="BG33" i="36"/>
  <c r="BF33" i="36"/>
  <c r="BE33" i="36"/>
  <c r="BD33" i="36"/>
  <c r="BB33" i="36"/>
  <c r="AZ33" i="36"/>
  <c r="AY33" i="36"/>
  <c r="AX33" i="36"/>
  <c r="AW33" i="36"/>
  <c r="AV33" i="36"/>
  <c r="AU33" i="36"/>
  <c r="AT33" i="36"/>
  <c r="AS33" i="36"/>
  <c r="AR33" i="36"/>
  <c r="AQ33" i="36"/>
  <c r="AP33" i="36"/>
  <c r="AN33" i="36"/>
  <c r="AM33" i="36"/>
  <c r="AL33" i="36"/>
  <c r="AK33" i="36"/>
  <c r="AJ33" i="36"/>
  <c r="AI33" i="36"/>
  <c r="AH33" i="36"/>
  <c r="AG33" i="36"/>
  <c r="AF33" i="36"/>
  <c r="AE33" i="36"/>
  <c r="AD33" i="36"/>
  <c r="AC33" i="36"/>
  <c r="AB33" i="36"/>
  <c r="Z33" i="36"/>
  <c r="Y33" i="36"/>
  <c r="X33" i="36"/>
  <c r="W33" i="36"/>
  <c r="V33" i="36"/>
  <c r="U33" i="36"/>
  <c r="T33" i="36"/>
  <c r="S33" i="36"/>
  <c r="R33" i="36"/>
  <c r="Q33" i="36"/>
  <c r="P33" i="36"/>
  <c r="O33" i="36"/>
  <c r="N33" i="36"/>
  <c r="M33" i="36"/>
  <c r="L33" i="36"/>
  <c r="K33" i="36"/>
  <c r="J33" i="36"/>
  <c r="I33" i="36"/>
  <c r="H33" i="36"/>
  <c r="G33" i="36"/>
  <c r="E33" i="36"/>
  <c r="D33" i="36"/>
  <c r="C33" i="36"/>
  <c r="EN32" i="36"/>
  <c r="EM32" i="36"/>
  <c r="EL32" i="36"/>
  <c r="EI32" i="36"/>
  <c r="EH32" i="36"/>
  <c r="EG32" i="36"/>
  <c r="EF32" i="36"/>
  <c r="EE32" i="36"/>
  <c r="ED32" i="36"/>
  <c r="EA32" i="36"/>
  <c r="DZ32" i="36"/>
  <c r="DY32" i="36"/>
  <c r="DV32" i="36"/>
  <c r="DU32" i="36"/>
  <c r="DT32" i="36"/>
  <c r="DS32" i="36"/>
  <c r="DP32" i="36"/>
  <c r="DO32" i="36"/>
  <c r="DN32" i="36"/>
  <c r="DM32" i="36"/>
  <c r="DL32" i="36"/>
  <c r="DK32" i="36"/>
  <c r="DJ32" i="36"/>
  <c r="DI32" i="36"/>
  <c r="DH32" i="36"/>
  <c r="DG32" i="36"/>
  <c r="DF32" i="36"/>
  <c r="DD32" i="36"/>
  <c r="DC32" i="36"/>
  <c r="DB32" i="36"/>
  <c r="DA32" i="36"/>
  <c r="CZ32" i="36"/>
  <c r="CY32" i="36"/>
  <c r="CX32" i="36"/>
  <c r="CW32" i="36"/>
  <c r="CV32" i="36"/>
  <c r="CU32" i="36"/>
  <c r="CT32" i="36"/>
  <c r="CS32" i="36"/>
  <c r="CR32" i="36"/>
  <c r="CQ32" i="36"/>
  <c r="CP32" i="36"/>
  <c r="CN32" i="36"/>
  <c r="CM32" i="36"/>
  <c r="CL32" i="36"/>
  <c r="CK32" i="36"/>
  <c r="CJ32" i="36"/>
  <c r="CI32" i="36"/>
  <c r="CH32" i="36"/>
  <c r="CG32" i="36"/>
  <c r="CF32" i="36"/>
  <c r="CE32" i="36"/>
  <c r="CD32" i="36"/>
  <c r="CC32" i="36"/>
  <c r="CB32" i="36"/>
  <c r="CA32" i="36"/>
  <c r="BZ32" i="36"/>
  <c r="BW32" i="36"/>
  <c r="BV32" i="36"/>
  <c r="BU32" i="36"/>
  <c r="BT32" i="36"/>
  <c r="BS32" i="36"/>
  <c r="BR32" i="36"/>
  <c r="BQ32" i="36"/>
  <c r="BP32" i="36"/>
  <c r="BO32" i="36"/>
  <c r="BN32" i="36"/>
  <c r="BM32" i="36"/>
  <c r="BL32" i="36"/>
  <c r="BK32" i="36"/>
  <c r="BJ32" i="36"/>
  <c r="BI32" i="36"/>
  <c r="BH32" i="36"/>
  <c r="BG32" i="36"/>
  <c r="BF32" i="36"/>
  <c r="BE32" i="36"/>
  <c r="BD32" i="36"/>
  <c r="BB32" i="36"/>
  <c r="AZ32" i="36"/>
  <c r="AY32" i="36"/>
  <c r="AX32" i="36"/>
  <c r="AW32" i="36"/>
  <c r="AV32" i="36"/>
  <c r="AU32" i="36"/>
  <c r="AT32" i="36"/>
  <c r="AS32" i="36"/>
  <c r="AR32" i="36"/>
  <c r="AQ32" i="36"/>
  <c r="AP32" i="36"/>
  <c r="AN32" i="36"/>
  <c r="AM32" i="36"/>
  <c r="AL32" i="36"/>
  <c r="AK32" i="36"/>
  <c r="AJ32" i="36"/>
  <c r="AI32" i="36"/>
  <c r="AH32" i="36"/>
  <c r="AG32" i="36"/>
  <c r="AF32" i="36"/>
  <c r="AE32" i="36"/>
  <c r="AD32" i="36"/>
  <c r="AC32" i="36"/>
  <c r="AB32" i="36"/>
  <c r="Z32" i="36"/>
  <c r="Y32" i="36"/>
  <c r="X32" i="36"/>
  <c r="W32" i="36"/>
  <c r="V32" i="36"/>
  <c r="U32" i="36"/>
  <c r="T32" i="36"/>
  <c r="S32" i="36"/>
  <c r="R32" i="36"/>
  <c r="Q32" i="36"/>
  <c r="P32" i="36"/>
  <c r="O32" i="36"/>
  <c r="N32" i="36"/>
  <c r="M32" i="36"/>
  <c r="L32" i="36"/>
  <c r="K32" i="36"/>
  <c r="J32" i="36"/>
  <c r="I32" i="36"/>
  <c r="H32" i="36"/>
  <c r="G32" i="36"/>
  <c r="E32" i="36"/>
  <c r="D32" i="36"/>
  <c r="C32" i="36"/>
  <c r="EN31" i="36"/>
  <c r="EM31" i="36"/>
  <c r="EL31" i="36"/>
  <c r="EI31" i="36"/>
  <c r="EH31" i="36"/>
  <c r="EG31" i="36"/>
  <c r="EF31" i="36"/>
  <c r="EE31" i="36"/>
  <c r="ED31" i="36"/>
  <c r="EA31" i="36"/>
  <c r="DZ31" i="36"/>
  <c r="DY31" i="36"/>
  <c r="DV31" i="36"/>
  <c r="DU31" i="36"/>
  <c r="DT31" i="36"/>
  <c r="DS31" i="36"/>
  <c r="DP31" i="36"/>
  <c r="DO31" i="36"/>
  <c r="DN31" i="36"/>
  <c r="DM31" i="36"/>
  <c r="DL31" i="36"/>
  <c r="DK31" i="36"/>
  <c r="DJ31" i="36"/>
  <c r="DI31" i="36"/>
  <c r="DH31" i="36"/>
  <c r="DG31" i="36"/>
  <c r="DF31" i="36"/>
  <c r="DD31" i="36"/>
  <c r="DC31" i="36"/>
  <c r="DB31" i="36"/>
  <c r="DA31" i="36"/>
  <c r="CZ31" i="36"/>
  <c r="CY31" i="36"/>
  <c r="CX31" i="36"/>
  <c r="CW31" i="36"/>
  <c r="CV31" i="36"/>
  <c r="CU31" i="36"/>
  <c r="CT31" i="36"/>
  <c r="CS31" i="36"/>
  <c r="CR31" i="36"/>
  <c r="CQ31" i="36"/>
  <c r="CP31" i="36"/>
  <c r="CN31" i="36"/>
  <c r="CM31" i="36"/>
  <c r="CL31" i="36"/>
  <c r="CK31" i="36"/>
  <c r="CJ31" i="36"/>
  <c r="CI31" i="36"/>
  <c r="CH31" i="36"/>
  <c r="CG31" i="36"/>
  <c r="CF31" i="36"/>
  <c r="CE31" i="36"/>
  <c r="CD31" i="36"/>
  <c r="CC31" i="36"/>
  <c r="CB31" i="36"/>
  <c r="CA31" i="36"/>
  <c r="BZ31" i="36"/>
  <c r="BW31" i="36"/>
  <c r="BV31" i="36"/>
  <c r="BU31" i="36"/>
  <c r="BT31" i="36"/>
  <c r="BS31" i="36"/>
  <c r="BR31" i="36"/>
  <c r="BQ31" i="36"/>
  <c r="BP31" i="36"/>
  <c r="BO31" i="36"/>
  <c r="BN31" i="36"/>
  <c r="BM31" i="36"/>
  <c r="BL31" i="36"/>
  <c r="BK31" i="36"/>
  <c r="BJ31" i="36"/>
  <c r="BI31" i="36"/>
  <c r="BH31" i="36"/>
  <c r="BG31" i="36"/>
  <c r="BF31" i="36"/>
  <c r="BE31" i="36"/>
  <c r="BD31" i="36"/>
  <c r="BB31" i="36"/>
  <c r="AZ31" i="36"/>
  <c r="AY31" i="36"/>
  <c r="AX31" i="36"/>
  <c r="AW31" i="36"/>
  <c r="AV31" i="36"/>
  <c r="AU31" i="36"/>
  <c r="AT31" i="36"/>
  <c r="AS31" i="36"/>
  <c r="AR31" i="36"/>
  <c r="AQ31" i="36"/>
  <c r="AP31" i="36"/>
  <c r="AN31" i="36"/>
  <c r="AM31" i="36"/>
  <c r="AL31" i="36"/>
  <c r="AK31" i="36"/>
  <c r="AJ31" i="36"/>
  <c r="AI31" i="36"/>
  <c r="AH31" i="36"/>
  <c r="AG31" i="36"/>
  <c r="AF31" i="36"/>
  <c r="AE31" i="36"/>
  <c r="AD31" i="36"/>
  <c r="AC31" i="36"/>
  <c r="AB31" i="36"/>
  <c r="Z31" i="36"/>
  <c r="Y31" i="36"/>
  <c r="X31" i="36"/>
  <c r="W31" i="36"/>
  <c r="V31" i="36"/>
  <c r="U31" i="36"/>
  <c r="T31" i="36"/>
  <c r="S31" i="36"/>
  <c r="R31" i="36"/>
  <c r="Q31" i="36"/>
  <c r="P31" i="36"/>
  <c r="O31" i="36"/>
  <c r="N31" i="36"/>
  <c r="M31" i="36"/>
  <c r="L31" i="36"/>
  <c r="K31" i="36"/>
  <c r="J31" i="36"/>
  <c r="I31" i="36"/>
  <c r="H31" i="36"/>
  <c r="G31" i="36"/>
  <c r="E31" i="36"/>
  <c r="D31" i="36"/>
  <c r="C31" i="36"/>
  <c r="EN30" i="36"/>
  <c r="EM30" i="36"/>
  <c r="EL30" i="36"/>
  <c r="EI30" i="36"/>
  <c r="EH30" i="36"/>
  <c r="EG30" i="36"/>
  <c r="EF30" i="36"/>
  <c r="EE30" i="36"/>
  <c r="ED30" i="36"/>
  <c r="EA30" i="36"/>
  <c r="DZ30" i="36"/>
  <c r="DY30" i="36"/>
  <c r="DV30" i="36"/>
  <c r="DU30" i="36"/>
  <c r="DT30" i="36"/>
  <c r="DS30" i="36"/>
  <c r="DP30" i="36"/>
  <c r="DO30" i="36"/>
  <c r="DN30" i="36"/>
  <c r="DM30" i="36"/>
  <c r="DL30" i="36"/>
  <c r="DK30" i="36"/>
  <c r="DJ30" i="36"/>
  <c r="DI30" i="36"/>
  <c r="DH30" i="36"/>
  <c r="DG30" i="36"/>
  <c r="DF30" i="36"/>
  <c r="DD30" i="36"/>
  <c r="DC30" i="36"/>
  <c r="DB30" i="36"/>
  <c r="DA30" i="36"/>
  <c r="CZ30" i="36"/>
  <c r="CY30" i="36"/>
  <c r="CX30" i="36"/>
  <c r="CW30" i="36"/>
  <c r="CV30" i="36"/>
  <c r="CU30" i="36"/>
  <c r="CT30" i="36"/>
  <c r="CS30" i="36"/>
  <c r="CR30" i="36"/>
  <c r="CQ30" i="36"/>
  <c r="CP30" i="36"/>
  <c r="CN30" i="36"/>
  <c r="CM30" i="36"/>
  <c r="CL30" i="36"/>
  <c r="CK30" i="36"/>
  <c r="CJ30" i="36"/>
  <c r="CI30" i="36"/>
  <c r="CH30" i="36"/>
  <c r="CG30" i="36"/>
  <c r="CF30" i="36"/>
  <c r="CE30" i="36"/>
  <c r="CD30" i="36"/>
  <c r="CC30" i="36"/>
  <c r="CB30" i="36"/>
  <c r="CA30" i="36"/>
  <c r="BZ30" i="36"/>
  <c r="BW30" i="36"/>
  <c r="BV30" i="36"/>
  <c r="BU30" i="36"/>
  <c r="BT30" i="36"/>
  <c r="BS30" i="36"/>
  <c r="BR30" i="36"/>
  <c r="BQ30" i="36"/>
  <c r="BP30" i="36"/>
  <c r="BO30" i="36"/>
  <c r="BN30" i="36"/>
  <c r="BM30" i="36"/>
  <c r="BL30" i="36"/>
  <c r="BK30" i="36"/>
  <c r="BJ30" i="36"/>
  <c r="BI30" i="36"/>
  <c r="BH30" i="36"/>
  <c r="BG30" i="36"/>
  <c r="BF30" i="36"/>
  <c r="BE30" i="36"/>
  <c r="BD30" i="36"/>
  <c r="BB30" i="36"/>
  <c r="AZ30" i="36"/>
  <c r="AY30" i="36"/>
  <c r="AX30" i="36"/>
  <c r="AW30" i="36"/>
  <c r="AV30" i="36"/>
  <c r="AU30" i="36"/>
  <c r="AT30" i="36"/>
  <c r="AS30" i="36"/>
  <c r="AR30" i="36"/>
  <c r="AQ30" i="36"/>
  <c r="AP30" i="36"/>
  <c r="AN30" i="36"/>
  <c r="AM30" i="36"/>
  <c r="AL30" i="36"/>
  <c r="AK30" i="36"/>
  <c r="AJ30" i="36"/>
  <c r="AI30" i="36"/>
  <c r="AH30" i="36"/>
  <c r="AG30" i="36"/>
  <c r="AF30" i="36"/>
  <c r="AE30" i="36"/>
  <c r="AD30" i="36"/>
  <c r="AC30" i="36"/>
  <c r="AB30" i="36"/>
  <c r="Z30" i="36"/>
  <c r="Y30" i="36"/>
  <c r="X30" i="36"/>
  <c r="W30" i="36"/>
  <c r="V30" i="36"/>
  <c r="U30" i="36"/>
  <c r="T30" i="36"/>
  <c r="S30" i="36"/>
  <c r="R30" i="36"/>
  <c r="Q30" i="36"/>
  <c r="P30" i="36"/>
  <c r="O30" i="36"/>
  <c r="N30" i="36"/>
  <c r="M30" i="36"/>
  <c r="L30" i="36"/>
  <c r="K30" i="36"/>
  <c r="J30" i="36"/>
  <c r="I30" i="36"/>
  <c r="H30" i="36"/>
  <c r="G30" i="36"/>
  <c r="E30" i="36"/>
  <c r="D30" i="36"/>
  <c r="C30" i="36"/>
  <c r="EN29" i="36"/>
  <c r="EM29" i="36"/>
  <c r="EL29" i="36"/>
  <c r="EI29" i="36"/>
  <c r="EH29" i="36"/>
  <c r="EG29" i="36"/>
  <c r="EF29" i="36"/>
  <c r="EE29" i="36"/>
  <c r="ED29" i="36"/>
  <c r="EA29" i="36"/>
  <c r="DZ29" i="36"/>
  <c r="DY29" i="36"/>
  <c r="DV29" i="36"/>
  <c r="DU29" i="36"/>
  <c r="DT29" i="36"/>
  <c r="DS29" i="36"/>
  <c r="DP29" i="36"/>
  <c r="DO29" i="36"/>
  <c r="DN29" i="36"/>
  <c r="DM29" i="36"/>
  <c r="DL29" i="36"/>
  <c r="DK29" i="36"/>
  <c r="DJ29" i="36"/>
  <c r="DI29" i="36"/>
  <c r="DH29" i="36"/>
  <c r="DG29" i="36"/>
  <c r="DF29" i="36"/>
  <c r="DD29" i="36"/>
  <c r="DC29" i="36"/>
  <c r="DB29" i="36"/>
  <c r="DA29" i="36"/>
  <c r="CZ29" i="36"/>
  <c r="CY29" i="36"/>
  <c r="CX29" i="36"/>
  <c r="CW29" i="36"/>
  <c r="CV29" i="36"/>
  <c r="CU29" i="36"/>
  <c r="CT29" i="36"/>
  <c r="CS29" i="36"/>
  <c r="CR29" i="36"/>
  <c r="CQ29" i="36"/>
  <c r="CP29" i="36"/>
  <c r="CN29" i="36"/>
  <c r="CM29" i="36"/>
  <c r="CL29" i="36"/>
  <c r="CK29" i="36"/>
  <c r="CJ29" i="36"/>
  <c r="CI29" i="36"/>
  <c r="CH29" i="36"/>
  <c r="CG29" i="36"/>
  <c r="CF29" i="36"/>
  <c r="CE29" i="36"/>
  <c r="CD29" i="36"/>
  <c r="CC29" i="36"/>
  <c r="CB29" i="36"/>
  <c r="CA29" i="36"/>
  <c r="BZ29" i="36"/>
  <c r="BW29" i="36"/>
  <c r="BV29" i="36"/>
  <c r="BU29" i="36"/>
  <c r="BT29" i="36"/>
  <c r="BS29" i="36"/>
  <c r="BR29" i="36"/>
  <c r="BQ29" i="36"/>
  <c r="BP29" i="36"/>
  <c r="BO29" i="36"/>
  <c r="BN29" i="36"/>
  <c r="BM29" i="36"/>
  <c r="BL29" i="36"/>
  <c r="BK29" i="36"/>
  <c r="BJ29" i="36"/>
  <c r="BI29" i="36"/>
  <c r="BH29" i="36"/>
  <c r="BG29" i="36"/>
  <c r="BF29" i="36"/>
  <c r="BE29" i="36"/>
  <c r="BD29" i="36"/>
  <c r="BB29" i="36"/>
  <c r="AZ29" i="36"/>
  <c r="AY29" i="36"/>
  <c r="AX29" i="36"/>
  <c r="AW29" i="36"/>
  <c r="AV29" i="36"/>
  <c r="AU29" i="36"/>
  <c r="AT29" i="36"/>
  <c r="AS29" i="36"/>
  <c r="AR29" i="36"/>
  <c r="AQ29" i="36"/>
  <c r="AP29" i="36"/>
  <c r="AN29" i="36"/>
  <c r="AM29" i="36"/>
  <c r="AL29" i="36"/>
  <c r="AK29" i="36"/>
  <c r="AJ29" i="36"/>
  <c r="AI29" i="36"/>
  <c r="AH29" i="36"/>
  <c r="AG29" i="36"/>
  <c r="AF29" i="36"/>
  <c r="AE29" i="36"/>
  <c r="AD29" i="36"/>
  <c r="AC29" i="36"/>
  <c r="AB29" i="36"/>
  <c r="Z29" i="36"/>
  <c r="Y29" i="36"/>
  <c r="X29" i="36"/>
  <c r="W29" i="36"/>
  <c r="V29" i="36"/>
  <c r="U29" i="36"/>
  <c r="T29" i="36"/>
  <c r="S29" i="36"/>
  <c r="R29" i="36"/>
  <c r="Q29" i="36"/>
  <c r="P29" i="36"/>
  <c r="O29" i="36"/>
  <c r="N29" i="36"/>
  <c r="M29" i="36"/>
  <c r="L29" i="36"/>
  <c r="K29" i="36"/>
  <c r="J29" i="36"/>
  <c r="I29" i="36"/>
  <c r="H29" i="36"/>
  <c r="G29" i="36"/>
  <c r="E29" i="36"/>
  <c r="D29" i="36"/>
  <c r="C29" i="36"/>
  <c r="EN28" i="36"/>
  <c r="EM28" i="36"/>
  <c r="EL28" i="36"/>
  <c r="EI28" i="36"/>
  <c r="EH28" i="36"/>
  <c r="EG28" i="36"/>
  <c r="EF28" i="36"/>
  <c r="EE28" i="36"/>
  <c r="ED28" i="36"/>
  <c r="EA28" i="36"/>
  <c r="DZ28" i="36"/>
  <c r="DY28" i="36"/>
  <c r="DV28" i="36"/>
  <c r="DU28" i="36"/>
  <c r="DT28" i="36"/>
  <c r="DS28" i="36"/>
  <c r="DP28" i="36"/>
  <c r="DO28" i="36"/>
  <c r="DN28" i="36"/>
  <c r="DM28" i="36"/>
  <c r="DL28" i="36"/>
  <c r="DK28" i="36"/>
  <c r="DJ28" i="36"/>
  <c r="DI28" i="36"/>
  <c r="DH28" i="36"/>
  <c r="DG28" i="36"/>
  <c r="DF28" i="36"/>
  <c r="DD28" i="36"/>
  <c r="DC28" i="36"/>
  <c r="DB28" i="36"/>
  <c r="DA28" i="36"/>
  <c r="CZ28" i="36"/>
  <c r="CY28" i="36"/>
  <c r="CX28" i="36"/>
  <c r="CW28" i="36"/>
  <c r="CV28" i="36"/>
  <c r="CU28" i="36"/>
  <c r="CT28" i="36"/>
  <c r="CS28" i="36"/>
  <c r="CR28" i="36"/>
  <c r="CQ28" i="36"/>
  <c r="CP28" i="36"/>
  <c r="CN28" i="36"/>
  <c r="CM28" i="36"/>
  <c r="CL28" i="36"/>
  <c r="CK28" i="36"/>
  <c r="CJ28" i="36"/>
  <c r="CI28" i="36"/>
  <c r="CH28" i="36"/>
  <c r="CG28" i="36"/>
  <c r="CF28" i="36"/>
  <c r="CE28" i="36"/>
  <c r="CD28" i="36"/>
  <c r="CC28" i="36"/>
  <c r="CB28" i="36"/>
  <c r="CA28" i="36"/>
  <c r="BZ28" i="36"/>
  <c r="BW28" i="36"/>
  <c r="BV28" i="36"/>
  <c r="BU28" i="36"/>
  <c r="BT28" i="36"/>
  <c r="BS28" i="36"/>
  <c r="BR28" i="36"/>
  <c r="BQ28" i="36"/>
  <c r="BP28" i="36"/>
  <c r="BO28" i="36"/>
  <c r="BN28" i="36"/>
  <c r="BM28" i="36"/>
  <c r="BL28" i="36"/>
  <c r="BK28" i="36"/>
  <c r="BJ28" i="36"/>
  <c r="BI28" i="36"/>
  <c r="BH28" i="36"/>
  <c r="BG28" i="36"/>
  <c r="BF28" i="36"/>
  <c r="BE28" i="36"/>
  <c r="BD28" i="36"/>
  <c r="BB28" i="36"/>
  <c r="AZ28" i="36"/>
  <c r="AY28" i="36"/>
  <c r="AX28" i="36"/>
  <c r="AW28" i="36"/>
  <c r="AV28" i="36"/>
  <c r="AU28" i="36"/>
  <c r="AT28" i="36"/>
  <c r="AS28" i="36"/>
  <c r="AR28" i="36"/>
  <c r="AQ28" i="36"/>
  <c r="AP28" i="36"/>
  <c r="AN28" i="36"/>
  <c r="AM28" i="36"/>
  <c r="AL28" i="36"/>
  <c r="AK28" i="36"/>
  <c r="AJ28" i="36"/>
  <c r="AI28" i="36"/>
  <c r="AH28" i="36"/>
  <c r="AG28" i="36"/>
  <c r="AF28" i="36"/>
  <c r="AE28" i="36"/>
  <c r="AD28" i="36"/>
  <c r="AC28" i="36"/>
  <c r="AB28" i="36"/>
  <c r="Z28" i="36"/>
  <c r="Y28" i="36"/>
  <c r="X28" i="36"/>
  <c r="W28" i="36"/>
  <c r="V28" i="36"/>
  <c r="U28" i="36"/>
  <c r="T28" i="36"/>
  <c r="S28" i="36"/>
  <c r="R28" i="36"/>
  <c r="Q28" i="36"/>
  <c r="P28" i="36"/>
  <c r="O28" i="36"/>
  <c r="N28" i="36"/>
  <c r="M28" i="36"/>
  <c r="L28" i="36"/>
  <c r="K28" i="36"/>
  <c r="J28" i="36"/>
  <c r="I28" i="36"/>
  <c r="H28" i="36"/>
  <c r="G28" i="36"/>
  <c r="F28" i="36"/>
  <c r="E28" i="36"/>
  <c r="D28" i="36"/>
  <c r="C28" i="36"/>
  <c r="EN27" i="36"/>
  <c r="EM27" i="36"/>
  <c r="EL27" i="36"/>
  <c r="EI27" i="36"/>
  <c r="EH27" i="36"/>
  <c r="EG27" i="36"/>
  <c r="EF27" i="36"/>
  <c r="EE27" i="36"/>
  <c r="ED27" i="36"/>
  <c r="EA27" i="36"/>
  <c r="DZ27" i="36"/>
  <c r="DY27" i="36"/>
  <c r="DV27" i="36"/>
  <c r="DU27" i="36"/>
  <c r="DT27" i="36"/>
  <c r="DS27" i="36"/>
  <c r="DP27" i="36"/>
  <c r="DO27" i="36"/>
  <c r="DN27" i="36"/>
  <c r="DM27" i="36"/>
  <c r="DL27" i="36"/>
  <c r="DK27" i="36"/>
  <c r="DJ27" i="36"/>
  <c r="DI27" i="36"/>
  <c r="DH27" i="36"/>
  <c r="DG27" i="36"/>
  <c r="DF27" i="36"/>
  <c r="DD27" i="36"/>
  <c r="DC27" i="36"/>
  <c r="DB27" i="36"/>
  <c r="DA27" i="36"/>
  <c r="CZ27" i="36"/>
  <c r="CY27" i="36"/>
  <c r="CX27" i="36"/>
  <c r="CW27" i="36"/>
  <c r="CV27" i="36"/>
  <c r="CU27" i="36"/>
  <c r="CT27" i="36"/>
  <c r="CS27" i="36"/>
  <c r="CR27" i="36"/>
  <c r="CQ27" i="36"/>
  <c r="CP27" i="36"/>
  <c r="CN27" i="36"/>
  <c r="CM27" i="36"/>
  <c r="CL27" i="36"/>
  <c r="CK27" i="36"/>
  <c r="CJ27" i="36"/>
  <c r="CI27" i="36"/>
  <c r="CH27" i="36"/>
  <c r="CG27" i="36"/>
  <c r="CF27" i="36"/>
  <c r="CE27" i="36"/>
  <c r="CD27" i="36"/>
  <c r="CC27" i="36"/>
  <c r="CB27" i="36"/>
  <c r="CA27" i="36"/>
  <c r="BZ27" i="36"/>
  <c r="BW27" i="36"/>
  <c r="BV27" i="36"/>
  <c r="BU27" i="36"/>
  <c r="BT27" i="36"/>
  <c r="BS27" i="36"/>
  <c r="BR27" i="36"/>
  <c r="BQ27" i="36"/>
  <c r="BP27" i="36"/>
  <c r="BO27" i="36"/>
  <c r="BN27" i="36"/>
  <c r="BM27" i="36"/>
  <c r="BL27" i="36"/>
  <c r="BK27" i="36"/>
  <c r="BJ27" i="36"/>
  <c r="BI27" i="36"/>
  <c r="BH27" i="36"/>
  <c r="BG27" i="36"/>
  <c r="BF27" i="36"/>
  <c r="BE27" i="36"/>
  <c r="BD27" i="36"/>
  <c r="BB27" i="36"/>
  <c r="AZ27" i="36"/>
  <c r="AY27" i="36"/>
  <c r="AX27" i="36"/>
  <c r="AW27" i="36"/>
  <c r="AV27" i="36"/>
  <c r="AU27" i="36"/>
  <c r="AT27" i="36"/>
  <c r="AS27" i="36"/>
  <c r="AR27" i="36"/>
  <c r="AQ27" i="36"/>
  <c r="AP27" i="36"/>
  <c r="AN27" i="36"/>
  <c r="AM27" i="36"/>
  <c r="AL27" i="36"/>
  <c r="AK27" i="36"/>
  <c r="AJ27" i="36"/>
  <c r="AI27" i="36"/>
  <c r="AH27" i="36"/>
  <c r="AG27" i="36"/>
  <c r="AF27" i="36"/>
  <c r="AE27" i="36"/>
  <c r="AD27" i="36"/>
  <c r="AC27" i="36"/>
  <c r="AB27" i="36"/>
  <c r="Z27" i="36"/>
  <c r="Y27" i="36"/>
  <c r="X27" i="36"/>
  <c r="W27" i="36"/>
  <c r="V27" i="36"/>
  <c r="U27" i="36"/>
  <c r="T27" i="36"/>
  <c r="S27" i="36"/>
  <c r="R27" i="36"/>
  <c r="Q27" i="36"/>
  <c r="P27" i="36"/>
  <c r="O27" i="36"/>
  <c r="N27" i="36"/>
  <c r="M27" i="36"/>
  <c r="L27" i="36"/>
  <c r="K27" i="36"/>
  <c r="J27" i="36"/>
  <c r="I27" i="36"/>
  <c r="H27" i="36"/>
  <c r="G27" i="36"/>
  <c r="F27" i="36"/>
  <c r="E27" i="36"/>
  <c r="D27" i="36"/>
  <c r="C27" i="36"/>
  <c r="EN26" i="36"/>
  <c r="EM26" i="36"/>
  <c r="EL26" i="36"/>
  <c r="EI26" i="36"/>
  <c r="EH26" i="36"/>
  <c r="EG26" i="36"/>
  <c r="EF26" i="36"/>
  <c r="EE26" i="36"/>
  <c r="ED26" i="36"/>
  <c r="EA26" i="36"/>
  <c r="DZ26" i="36"/>
  <c r="DY26" i="36"/>
  <c r="DV26" i="36"/>
  <c r="DU26" i="36"/>
  <c r="DT26" i="36"/>
  <c r="DS26" i="36"/>
  <c r="DP26" i="36"/>
  <c r="DO26" i="36"/>
  <c r="DN26" i="36"/>
  <c r="DM26" i="36"/>
  <c r="DL26" i="36"/>
  <c r="DK26" i="36"/>
  <c r="DJ26" i="36"/>
  <c r="DI26" i="36"/>
  <c r="DH26" i="36"/>
  <c r="DG26" i="36"/>
  <c r="DF26" i="36"/>
  <c r="DD26" i="36"/>
  <c r="DC26" i="36"/>
  <c r="DB26" i="36"/>
  <c r="DA26" i="36"/>
  <c r="CZ26" i="36"/>
  <c r="CY26" i="36"/>
  <c r="CX26" i="36"/>
  <c r="CW26" i="36"/>
  <c r="CV26" i="36"/>
  <c r="CU26" i="36"/>
  <c r="CT26" i="36"/>
  <c r="CS26" i="36"/>
  <c r="CR26" i="36"/>
  <c r="CQ26" i="36"/>
  <c r="CP26" i="36"/>
  <c r="CN26" i="36"/>
  <c r="CM26" i="36"/>
  <c r="CL26" i="36"/>
  <c r="CK26" i="36"/>
  <c r="CJ26" i="36"/>
  <c r="CI26" i="36"/>
  <c r="CH26" i="36"/>
  <c r="CG26" i="36"/>
  <c r="CF26" i="36"/>
  <c r="CE26" i="36"/>
  <c r="CD26" i="36"/>
  <c r="CC26" i="36"/>
  <c r="CB26" i="36"/>
  <c r="CA26" i="36"/>
  <c r="BZ26" i="36"/>
  <c r="BW26" i="36"/>
  <c r="BV26" i="36"/>
  <c r="BU26" i="36"/>
  <c r="BT26" i="36"/>
  <c r="BS26" i="36"/>
  <c r="BR26" i="36"/>
  <c r="BQ26" i="36"/>
  <c r="BP26" i="36"/>
  <c r="BO26" i="36"/>
  <c r="BN26" i="36"/>
  <c r="BM26" i="36"/>
  <c r="BL26" i="36"/>
  <c r="BK26" i="36"/>
  <c r="BJ26" i="36"/>
  <c r="BI26" i="36"/>
  <c r="BH26" i="36"/>
  <c r="BG26" i="36"/>
  <c r="BF26" i="36"/>
  <c r="BE26" i="36"/>
  <c r="BD26" i="36"/>
  <c r="BB26" i="36"/>
  <c r="AZ26" i="36"/>
  <c r="AY26" i="36"/>
  <c r="AX26" i="36"/>
  <c r="AW26" i="36"/>
  <c r="AV26" i="36"/>
  <c r="AU26" i="36"/>
  <c r="AT26" i="36"/>
  <c r="AS26" i="36"/>
  <c r="AR26" i="36"/>
  <c r="AQ26" i="36"/>
  <c r="AP26" i="36"/>
  <c r="AN26" i="36"/>
  <c r="AM26" i="36"/>
  <c r="AL26" i="36"/>
  <c r="AK26" i="36"/>
  <c r="AJ26" i="36"/>
  <c r="AI26" i="36"/>
  <c r="AH26" i="36"/>
  <c r="AG26" i="36"/>
  <c r="AF26" i="36"/>
  <c r="AE26" i="36"/>
  <c r="AD26" i="36"/>
  <c r="AC26" i="36"/>
  <c r="AB26" i="36"/>
  <c r="Z26" i="36"/>
  <c r="Y26" i="36"/>
  <c r="X26" i="36"/>
  <c r="W26" i="36"/>
  <c r="V26" i="36"/>
  <c r="U26" i="36"/>
  <c r="T26" i="36"/>
  <c r="S26" i="36"/>
  <c r="R26" i="36"/>
  <c r="Q26" i="36"/>
  <c r="P26" i="36"/>
  <c r="O26" i="36"/>
  <c r="N26" i="36"/>
  <c r="M26" i="36"/>
  <c r="L26" i="36"/>
  <c r="K26" i="36"/>
  <c r="J26" i="36"/>
  <c r="I26" i="36"/>
  <c r="H26" i="36"/>
  <c r="G26" i="36"/>
  <c r="F26" i="36"/>
  <c r="E26" i="36"/>
  <c r="D26" i="36"/>
  <c r="C26" i="36"/>
  <c r="EN25" i="36"/>
  <c r="EM25" i="36"/>
  <c r="EL25" i="36"/>
  <c r="EI25" i="36"/>
  <c r="EH25" i="36"/>
  <c r="EG25" i="36"/>
  <c r="EF25" i="36"/>
  <c r="EE25" i="36"/>
  <c r="ED25" i="36"/>
  <c r="EA25" i="36"/>
  <c r="DZ25" i="36"/>
  <c r="DY25" i="36"/>
  <c r="DV25" i="36"/>
  <c r="DU25" i="36"/>
  <c r="DT25" i="36"/>
  <c r="DS25" i="36"/>
  <c r="DP25" i="36"/>
  <c r="DO25" i="36"/>
  <c r="DN25" i="36"/>
  <c r="DM25" i="36"/>
  <c r="DL25" i="36"/>
  <c r="DK25" i="36"/>
  <c r="DJ25" i="36"/>
  <c r="DI25" i="36"/>
  <c r="DH25" i="36"/>
  <c r="DG25" i="36"/>
  <c r="DF25" i="36"/>
  <c r="DD25" i="36"/>
  <c r="DC25" i="36"/>
  <c r="DB25" i="36"/>
  <c r="DA25" i="36"/>
  <c r="CZ25" i="36"/>
  <c r="CY25" i="36"/>
  <c r="CX25" i="36"/>
  <c r="CW25" i="36"/>
  <c r="CV25" i="36"/>
  <c r="CU25" i="36"/>
  <c r="CT25" i="36"/>
  <c r="CS25" i="36"/>
  <c r="CR25" i="36"/>
  <c r="CQ25" i="36"/>
  <c r="CP25" i="36"/>
  <c r="CN25" i="36"/>
  <c r="CM25" i="36"/>
  <c r="CL25" i="36"/>
  <c r="CK25" i="36"/>
  <c r="CJ25" i="36"/>
  <c r="CI25" i="36"/>
  <c r="CH25" i="36"/>
  <c r="CG25" i="36"/>
  <c r="CF25" i="36"/>
  <c r="CE25" i="36"/>
  <c r="CD25" i="36"/>
  <c r="CC25" i="36"/>
  <c r="CB25" i="36"/>
  <c r="CA25" i="36"/>
  <c r="BZ25" i="36"/>
  <c r="BW25" i="36"/>
  <c r="BV25" i="36"/>
  <c r="BU25" i="36"/>
  <c r="BT25" i="36"/>
  <c r="BS25" i="36"/>
  <c r="BR25" i="36"/>
  <c r="BQ25" i="36"/>
  <c r="BP25" i="36"/>
  <c r="BO25" i="36"/>
  <c r="BN25" i="36"/>
  <c r="BM25" i="36"/>
  <c r="BL25" i="36"/>
  <c r="BK25" i="36"/>
  <c r="BJ25" i="36"/>
  <c r="BI25" i="36"/>
  <c r="BH25" i="36"/>
  <c r="BG25" i="36"/>
  <c r="BF25" i="36"/>
  <c r="BE25" i="36"/>
  <c r="BD25" i="36"/>
  <c r="BB25" i="36"/>
  <c r="AZ25" i="36"/>
  <c r="AY25" i="36"/>
  <c r="AX25" i="36"/>
  <c r="AW25" i="36"/>
  <c r="AV25" i="36"/>
  <c r="AU25" i="36"/>
  <c r="AT25" i="36"/>
  <c r="AS25" i="36"/>
  <c r="AR25" i="36"/>
  <c r="AQ25" i="36"/>
  <c r="AP25" i="36"/>
  <c r="AN25" i="36"/>
  <c r="AM25" i="36"/>
  <c r="AL25" i="36"/>
  <c r="AK25" i="36"/>
  <c r="AJ25" i="36"/>
  <c r="AI25" i="36"/>
  <c r="AH25" i="36"/>
  <c r="AG25" i="36"/>
  <c r="AF25" i="36"/>
  <c r="AE25" i="36"/>
  <c r="AD25" i="36"/>
  <c r="AC25" i="36"/>
  <c r="AB25" i="36"/>
  <c r="Z25" i="36"/>
  <c r="Y25" i="36"/>
  <c r="X25" i="36"/>
  <c r="W25" i="36"/>
  <c r="V25" i="36"/>
  <c r="U25" i="36"/>
  <c r="T25" i="36"/>
  <c r="S25" i="36"/>
  <c r="R25" i="36"/>
  <c r="Q25" i="36"/>
  <c r="P25" i="36"/>
  <c r="O25" i="36"/>
  <c r="N25" i="36"/>
  <c r="M25" i="36"/>
  <c r="L25" i="36"/>
  <c r="K25" i="36"/>
  <c r="J25" i="36"/>
  <c r="I25" i="36"/>
  <c r="H25" i="36"/>
  <c r="G25" i="36"/>
  <c r="F25" i="36"/>
  <c r="E25" i="36"/>
  <c r="D25" i="36"/>
  <c r="C25" i="36"/>
  <c r="EN24" i="36"/>
  <c r="EM24" i="36"/>
  <c r="EL24" i="36"/>
  <c r="EI24" i="36"/>
  <c r="EH24" i="36"/>
  <c r="EG24" i="36"/>
  <c r="EF24" i="36"/>
  <c r="EE24" i="36"/>
  <c r="ED24" i="36"/>
  <c r="EA24" i="36"/>
  <c r="DZ24" i="36"/>
  <c r="DY24" i="36"/>
  <c r="DV24" i="36"/>
  <c r="DU24" i="36"/>
  <c r="DT24" i="36"/>
  <c r="DS24" i="36"/>
  <c r="DP24" i="36"/>
  <c r="DO24" i="36"/>
  <c r="DN24" i="36"/>
  <c r="DM24" i="36"/>
  <c r="DL24" i="36"/>
  <c r="DK24" i="36"/>
  <c r="DJ24" i="36"/>
  <c r="DI24" i="36"/>
  <c r="DH24" i="36"/>
  <c r="DG24" i="36"/>
  <c r="DF24" i="36"/>
  <c r="DD24" i="36"/>
  <c r="DC24" i="36"/>
  <c r="DB24" i="36"/>
  <c r="DA24" i="36"/>
  <c r="CZ24" i="36"/>
  <c r="CY24" i="36"/>
  <c r="CX24" i="36"/>
  <c r="CW24" i="36"/>
  <c r="CV24" i="36"/>
  <c r="CU24" i="36"/>
  <c r="CT24" i="36"/>
  <c r="CS24" i="36"/>
  <c r="CR24" i="36"/>
  <c r="CQ24" i="36"/>
  <c r="CP24" i="36"/>
  <c r="CN24" i="36"/>
  <c r="CM24" i="36"/>
  <c r="CL24" i="36"/>
  <c r="CK24" i="36"/>
  <c r="CJ24" i="36"/>
  <c r="CI24" i="36"/>
  <c r="CH24" i="36"/>
  <c r="CG24" i="36"/>
  <c r="CF24" i="36"/>
  <c r="CE24" i="36"/>
  <c r="CD24" i="36"/>
  <c r="CC24" i="36"/>
  <c r="CB24" i="36"/>
  <c r="CA24" i="36"/>
  <c r="BZ24" i="36"/>
  <c r="BW24" i="36"/>
  <c r="BV24" i="36"/>
  <c r="BU24" i="36"/>
  <c r="BT24" i="36"/>
  <c r="BS24" i="36"/>
  <c r="BR24" i="36"/>
  <c r="BQ24" i="36"/>
  <c r="BP24" i="36"/>
  <c r="BO24" i="36"/>
  <c r="BN24" i="36"/>
  <c r="BM24" i="36"/>
  <c r="BL24" i="36"/>
  <c r="BK24" i="36"/>
  <c r="BJ24" i="36"/>
  <c r="BI24" i="36"/>
  <c r="BH24" i="36"/>
  <c r="BG24" i="36"/>
  <c r="BF24" i="36"/>
  <c r="BE24" i="36"/>
  <c r="BD24" i="36"/>
  <c r="BB24" i="36"/>
  <c r="AZ24" i="36"/>
  <c r="AY24" i="36"/>
  <c r="AX24" i="36"/>
  <c r="AW24" i="36"/>
  <c r="AV24" i="36"/>
  <c r="AU24" i="36"/>
  <c r="AT24" i="36"/>
  <c r="AS24" i="36"/>
  <c r="AR24" i="36"/>
  <c r="AQ24" i="36"/>
  <c r="AP24" i="36"/>
  <c r="AN24" i="36"/>
  <c r="AM24" i="36"/>
  <c r="AL24" i="36"/>
  <c r="AK24" i="36"/>
  <c r="AJ24" i="36"/>
  <c r="AI24" i="36"/>
  <c r="AH24" i="36"/>
  <c r="AG24" i="36"/>
  <c r="AF24" i="36"/>
  <c r="AE24" i="36"/>
  <c r="AD24" i="36"/>
  <c r="AC24" i="36"/>
  <c r="AB24" i="36"/>
  <c r="Z24" i="36"/>
  <c r="Y24" i="36"/>
  <c r="X24" i="36"/>
  <c r="W24" i="36"/>
  <c r="V24" i="36"/>
  <c r="U24" i="36"/>
  <c r="T24" i="36"/>
  <c r="S24" i="36"/>
  <c r="R24" i="36"/>
  <c r="Q24" i="36"/>
  <c r="P24" i="36"/>
  <c r="O24" i="36"/>
  <c r="N24" i="36"/>
  <c r="M24" i="36"/>
  <c r="L24" i="36"/>
  <c r="K24" i="36"/>
  <c r="J24" i="36"/>
  <c r="I24" i="36"/>
  <c r="H24" i="36"/>
  <c r="G24" i="36"/>
  <c r="F24" i="36"/>
  <c r="E24" i="36"/>
  <c r="D24" i="36"/>
  <c r="C24" i="36"/>
  <c r="EN23" i="36"/>
  <c r="EM23" i="36"/>
  <c r="EL23" i="36"/>
  <c r="EI23" i="36"/>
  <c r="EH23" i="36"/>
  <c r="EG23" i="36"/>
  <c r="EF23" i="36"/>
  <c r="EE23" i="36"/>
  <c r="ED23" i="36"/>
  <c r="EA23" i="36"/>
  <c r="DZ23" i="36"/>
  <c r="DY23" i="36"/>
  <c r="DV23" i="36"/>
  <c r="DU23" i="36"/>
  <c r="DT23" i="36"/>
  <c r="DS23" i="36"/>
  <c r="DP23" i="36"/>
  <c r="DO23" i="36"/>
  <c r="DN23" i="36"/>
  <c r="DM23" i="36"/>
  <c r="DL23" i="36"/>
  <c r="DK23" i="36"/>
  <c r="DJ23" i="36"/>
  <c r="DI23" i="36"/>
  <c r="DH23" i="36"/>
  <c r="DG23" i="36"/>
  <c r="DF23" i="36"/>
  <c r="DD23" i="36"/>
  <c r="DC23" i="36"/>
  <c r="DB23" i="36"/>
  <c r="DA23" i="36"/>
  <c r="CZ23" i="36"/>
  <c r="CY23" i="36"/>
  <c r="CX23" i="36"/>
  <c r="CW23" i="36"/>
  <c r="CV23" i="36"/>
  <c r="CU23" i="36"/>
  <c r="CT23" i="36"/>
  <c r="CS23" i="36"/>
  <c r="CR23" i="36"/>
  <c r="CQ23" i="36"/>
  <c r="CP23" i="36"/>
  <c r="CN23" i="36"/>
  <c r="CM23" i="36"/>
  <c r="CL23" i="36"/>
  <c r="CK23" i="36"/>
  <c r="CJ23" i="36"/>
  <c r="CI23" i="36"/>
  <c r="CH23" i="36"/>
  <c r="CG23" i="36"/>
  <c r="CF23" i="36"/>
  <c r="CE23" i="36"/>
  <c r="CD23" i="36"/>
  <c r="CC23" i="36"/>
  <c r="CB23" i="36"/>
  <c r="CA23" i="36"/>
  <c r="BZ23" i="36"/>
  <c r="BW23" i="36"/>
  <c r="BV23" i="36"/>
  <c r="BU23" i="36"/>
  <c r="BT23" i="36"/>
  <c r="BS23" i="36"/>
  <c r="BR23" i="36"/>
  <c r="BQ23" i="36"/>
  <c r="BP23" i="36"/>
  <c r="BO23" i="36"/>
  <c r="BN23" i="36"/>
  <c r="BM23" i="36"/>
  <c r="BL23" i="36"/>
  <c r="BK23" i="36"/>
  <c r="BJ23" i="36"/>
  <c r="BI23" i="36"/>
  <c r="BH23" i="36"/>
  <c r="BG23" i="36"/>
  <c r="BF23" i="36"/>
  <c r="BE23" i="36"/>
  <c r="BD23" i="36"/>
  <c r="BB23" i="36"/>
  <c r="AZ23" i="36"/>
  <c r="AY23" i="36"/>
  <c r="AX23" i="36"/>
  <c r="AW23" i="36"/>
  <c r="AV23" i="36"/>
  <c r="AU23" i="36"/>
  <c r="AT23" i="36"/>
  <c r="AS23" i="36"/>
  <c r="AR23" i="36"/>
  <c r="AQ23" i="36"/>
  <c r="AP23" i="36"/>
  <c r="AN23" i="36"/>
  <c r="AM23" i="36"/>
  <c r="AL23" i="36"/>
  <c r="AK23" i="36"/>
  <c r="AJ23" i="36"/>
  <c r="AI23" i="36"/>
  <c r="AH23" i="36"/>
  <c r="AG23" i="36"/>
  <c r="AF23" i="36"/>
  <c r="AE23" i="36"/>
  <c r="AD23" i="36"/>
  <c r="AC23" i="36"/>
  <c r="AB23" i="36"/>
  <c r="Z23" i="36"/>
  <c r="Y23" i="36"/>
  <c r="X23" i="36"/>
  <c r="W23" i="36"/>
  <c r="V23" i="36"/>
  <c r="U23" i="36"/>
  <c r="T23" i="36"/>
  <c r="S23" i="36"/>
  <c r="R23" i="36"/>
  <c r="Q23" i="36"/>
  <c r="P23" i="36"/>
  <c r="O23" i="36"/>
  <c r="N23" i="36"/>
  <c r="M23" i="36"/>
  <c r="L23" i="36"/>
  <c r="K23" i="36"/>
  <c r="J23" i="36"/>
  <c r="I23" i="36"/>
  <c r="H23" i="36"/>
  <c r="G23" i="36"/>
  <c r="F23" i="36"/>
  <c r="E23" i="36"/>
  <c r="D23" i="36"/>
  <c r="C23" i="36"/>
  <c r="EN22" i="36"/>
  <c r="EM22" i="36"/>
  <c r="EL22" i="36"/>
  <c r="EI22" i="36"/>
  <c r="EH22" i="36"/>
  <c r="EG22" i="36"/>
  <c r="EF22" i="36"/>
  <c r="EE22" i="36"/>
  <c r="ED22" i="36"/>
  <c r="EA22" i="36"/>
  <c r="DZ22" i="36"/>
  <c r="DY22" i="36"/>
  <c r="DV22" i="36"/>
  <c r="DU22" i="36"/>
  <c r="DT22" i="36"/>
  <c r="DS22" i="36"/>
  <c r="DP22" i="36"/>
  <c r="DO22" i="36"/>
  <c r="DN22" i="36"/>
  <c r="DM22" i="36"/>
  <c r="DL22" i="36"/>
  <c r="DK22" i="36"/>
  <c r="DJ22" i="36"/>
  <c r="DI22" i="36"/>
  <c r="DH22" i="36"/>
  <c r="DG22" i="36"/>
  <c r="DF22" i="36"/>
  <c r="DD22" i="36"/>
  <c r="DC22" i="36"/>
  <c r="DB22" i="36"/>
  <c r="DA22" i="36"/>
  <c r="CZ22" i="36"/>
  <c r="CY22" i="36"/>
  <c r="CX22" i="36"/>
  <c r="CW22" i="36"/>
  <c r="CV22" i="36"/>
  <c r="CU22" i="36"/>
  <c r="CT22" i="36"/>
  <c r="CS22" i="36"/>
  <c r="CR22" i="36"/>
  <c r="CQ22" i="36"/>
  <c r="CP22" i="36"/>
  <c r="CN22" i="36"/>
  <c r="CM22" i="36"/>
  <c r="CL22" i="36"/>
  <c r="CK22" i="36"/>
  <c r="CJ22" i="36"/>
  <c r="CI22" i="36"/>
  <c r="CH22" i="36"/>
  <c r="CG22" i="36"/>
  <c r="CF22" i="36"/>
  <c r="CE22" i="36"/>
  <c r="CD22" i="36"/>
  <c r="CC22" i="36"/>
  <c r="CB22" i="36"/>
  <c r="CA22" i="36"/>
  <c r="BZ22" i="36"/>
  <c r="BW22" i="36"/>
  <c r="BV22" i="36"/>
  <c r="BU22" i="36"/>
  <c r="BT22" i="36"/>
  <c r="BS22" i="36"/>
  <c r="BR22" i="36"/>
  <c r="BQ22" i="36"/>
  <c r="BP22" i="36"/>
  <c r="BO22" i="36"/>
  <c r="BN22" i="36"/>
  <c r="BM22" i="36"/>
  <c r="BL22" i="36"/>
  <c r="BK22" i="36"/>
  <c r="BJ22" i="36"/>
  <c r="BI22" i="36"/>
  <c r="BH22" i="36"/>
  <c r="BG22" i="36"/>
  <c r="BF22" i="36"/>
  <c r="BE22" i="36"/>
  <c r="BD22" i="36"/>
  <c r="BB22" i="36"/>
  <c r="AZ22" i="36"/>
  <c r="AY22" i="36"/>
  <c r="AX22" i="36"/>
  <c r="AW22" i="36"/>
  <c r="AV22" i="36"/>
  <c r="AU22" i="36"/>
  <c r="AT22" i="36"/>
  <c r="AS22" i="36"/>
  <c r="AR22" i="36"/>
  <c r="AQ22" i="36"/>
  <c r="AP22" i="36"/>
  <c r="AN22" i="36"/>
  <c r="AM22" i="36"/>
  <c r="AL22" i="36"/>
  <c r="AK22" i="36"/>
  <c r="AJ22" i="36"/>
  <c r="AI22" i="36"/>
  <c r="AH22" i="36"/>
  <c r="AG22" i="36"/>
  <c r="AF22" i="36"/>
  <c r="AE22" i="36"/>
  <c r="AD22" i="36"/>
  <c r="AC22" i="36"/>
  <c r="AB22" i="36"/>
  <c r="Z22" i="36"/>
  <c r="Y22" i="36"/>
  <c r="X22" i="36"/>
  <c r="W22" i="36"/>
  <c r="V22" i="36"/>
  <c r="U22" i="36"/>
  <c r="T22" i="36"/>
  <c r="S22" i="36"/>
  <c r="R22" i="36"/>
  <c r="Q22" i="36"/>
  <c r="P22" i="36"/>
  <c r="O22" i="36"/>
  <c r="N22" i="36"/>
  <c r="M22" i="36"/>
  <c r="L22" i="36"/>
  <c r="K22" i="36"/>
  <c r="J22" i="36"/>
  <c r="I22" i="36"/>
  <c r="H22" i="36"/>
  <c r="G22" i="36"/>
  <c r="F22" i="36"/>
  <c r="E22" i="36"/>
  <c r="D22" i="36"/>
  <c r="C22" i="36"/>
  <c r="EN21" i="36"/>
  <c r="EM21" i="36"/>
  <c r="EL21" i="36"/>
  <c r="EI21" i="36"/>
  <c r="EH21" i="36"/>
  <c r="EG21" i="36"/>
  <c r="EF21" i="36"/>
  <c r="EE21" i="36"/>
  <c r="ED21" i="36"/>
  <c r="EA21" i="36"/>
  <c r="DZ21" i="36"/>
  <c r="DY21" i="36"/>
  <c r="DV21" i="36"/>
  <c r="DU21" i="36"/>
  <c r="DT21" i="36"/>
  <c r="DS21" i="36"/>
  <c r="DP21" i="36"/>
  <c r="DO21" i="36"/>
  <c r="DN21" i="36"/>
  <c r="DM21" i="36"/>
  <c r="DL21" i="36"/>
  <c r="DK21" i="36"/>
  <c r="DJ21" i="36"/>
  <c r="DI21" i="36"/>
  <c r="DH21" i="36"/>
  <c r="DG21" i="36"/>
  <c r="DF21" i="36"/>
  <c r="DD21" i="36"/>
  <c r="DC21" i="36"/>
  <c r="DB21" i="36"/>
  <c r="DA21" i="36"/>
  <c r="CZ21" i="36"/>
  <c r="CY21" i="36"/>
  <c r="CX21" i="36"/>
  <c r="CW21" i="36"/>
  <c r="CV21" i="36"/>
  <c r="CU21" i="36"/>
  <c r="CT21" i="36"/>
  <c r="CS21" i="36"/>
  <c r="CR21" i="36"/>
  <c r="CQ21" i="36"/>
  <c r="CP21" i="36"/>
  <c r="CN21" i="36"/>
  <c r="CM21" i="36"/>
  <c r="CL21" i="36"/>
  <c r="CK21" i="36"/>
  <c r="CJ21" i="36"/>
  <c r="CI21" i="36"/>
  <c r="CH21" i="36"/>
  <c r="CG21" i="36"/>
  <c r="CF21" i="36"/>
  <c r="CE21" i="36"/>
  <c r="CD21" i="36"/>
  <c r="CC21" i="36"/>
  <c r="CB21" i="36"/>
  <c r="CA21" i="36"/>
  <c r="BZ21" i="36"/>
  <c r="BW21" i="36"/>
  <c r="BV21" i="36"/>
  <c r="BU21" i="36"/>
  <c r="BT21" i="36"/>
  <c r="BS21" i="36"/>
  <c r="BR21" i="36"/>
  <c r="BQ21" i="36"/>
  <c r="BP21" i="36"/>
  <c r="BO21" i="36"/>
  <c r="BN21" i="36"/>
  <c r="BM21" i="36"/>
  <c r="BL21" i="36"/>
  <c r="BK21" i="36"/>
  <c r="BJ21" i="36"/>
  <c r="BI21" i="36"/>
  <c r="BH21" i="36"/>
  <c r="BG21" i="36"/>
  <c r="BF21" i="36"/>
  <c r="BE21" i="36"/>
  <c r="BD21" i="36"/>
  <c r="BB21" i="36"/>
  <c r="AZ21" i="36"/>
  <c r="AY21" i="36"/>
  <c r="AX21" i="36"/>
  <c r="AW21" i="36"/>
  <c r="AV21" i="36"/>
  <c r="AU21" i="36"/>
  <c r="AT21" i="36"/>
  <c r="AS21" i="36"/>
  <c r="AR21" i="36"/>
  <c r="AQ21" i="36"/>
  <c r="AP21" i="36"/>
  <c r="AN21" i="36"/>
  <c r="AM21" i="36"/>
  <c r="AL21" i="36"/>
  <c r="AK21" i="36"/>
  <c r="AJ21" i="36"/>
  <c r="AI21" i="36"/>
  <c r="AH21" i="36"/>
  <c r="AG21" i="36"/>
  <c r="AF21" i="36"/>
  <c r="AE21" i="36"/>
  <c r="AD21" i="36"/>
  <c r="AC21" i="36"/>
  <c r="AB21" i="36"/>
  <c r="Z21" i="36"/>
  <c r="Y21" i="36"/>
  <c r="X21" i="36"/>
  <c r="W21" i="36"/>
  <c r="V21" i="36"/>
  <c r="U21" i="36"/>
  <c r="T21" i="36"/>
  <c r="S21" i="36"/>
  <c r="R21" i="36"/>
  <c r="Q21" i="36"/>
  <c r="P21" i="36"/>
  <c r="O21" i="36"/>
  <c r="N21" i="36"/>
  <c r="M21" i="36"/>
  <c r="L21" i="36"/>
  <c r="K21" i="36"/>
  <c r="J21" i="36"/>
  <c r="I21" i="36"/>
  <c r="H21" i="36"/>
  <c r="G21" i="36"/>
  <c r="F21" i="36"/>
  <c r="E21" i="36"/>
  <c r="D21" i="36"/>
  <c r="C21" i="36"/>
  <c r="EN20" i="36"/>
  <c r="EM20" i="36"/>
  <c r="EL20" i="36"/>
  <c r="EI20" i="36"/>
  <c r="EH20" i="36"/>
  <c r="EG20" i="36"/>
  <c r="EF20" i="36"/>
  <c r="EE20" i="36"/>
  <c r="ED20" i="36"/>
  <c r="EA20" i="36"/>
  <c r="DZ20" i="36"/>
  <c r="DY20" i="36"/>
  <c r="DV20" i="36"/>
  <c r="DU20" i="36"/>
  <c r="DT20" i="36"/>
  <c r="DS20" i="36"/>
  <c r="DP20" i="36"/>
  <c r="DO20" i="36"/>
  <c r="DN20" i="36"/>
  <c r="DM20" i="36"/>
  <c r="DL20" i="36"/>
  <c r="DK20" i="36"/>
  <c r="DJ20" i="36"/>
  <c r="DI20" i="36"/>
  <c r="DH20" i="36"/>
  <c r="DG20" i="36"/>
  <c r="DF20" i="36"/>
  <c r="DD20" i="36"/>
  <c r="DC20" i="36"/>
  <c r="DB20" i="36"/>
  <c r="DA20" i="36"/>
  <c r="CZ20" i="36"/>
  <c r="CY20" i="36"/>
  <c r="CX20" i="36"/>
  <c r="CW20" i="36"/>
  <c r="CV20" i="36"/>
  <c r="CU20" i="36"/>
  <c r="CT20" i="36"/>
  <c r="CS20" i="36"/>
  <c r="CR20" i="36"/>
  <c r="CQ20" i="36"/>
  <c r="CP20" i="36"/>
  <c r="CN20" i="36"/>
  <c r="CM20" i="36"/>
  <c r="CL20" i="36"/>
  <c r="CK20" i="36"/>
  <c r="CJ20" i="36"/>
  <c r="CI20" i="36"/>
  <c r="CH20" i="36"/>
  <c r="CG20" i="36"/>
  <c r="CF20" i="36"/>
  <c r="CE20" i="36"/>
  <c r="CD20" i="36"/>
  <c r="CC20" i="36"/>
  <c r="CB20" i="36"/>
  <c r="CA20" i="36"/>
  <c r="BZ20" i="36"/>
  <c r="BW20" i="36"/>
  <c r="BV20" i="36"/>
  <c r="BU20" i="36"/>
  <c r="BT20" i="36"/>
  <c r="BS20" i="36"/>
  <c r="BR20" i="36"/>
  <c r="BQ20" i="36"/>
  <c r="BP20" i="36"/>
  <c r="BO20" i="36"/>
  <c r="BN20" i="36"/>
  <c r="BM20" i="36"/>
  <c r="BL20" i="36"/>
  <c r="BK20" i="36"/>
  <c r="BJ20" i="36"/>
  <c r="BI20" i="36"/>
  <c r="BH20" i="36"/>
  <c r="BG20" i="36"/>
  <c r="BF20" i="36"/>
  <c r="BE20" i="36"/>
  <c r="BD20" i="36"/>
  <c r="BB20" i="36"/>
  <c r="AZ20" i="36"/>
  <c r="AY20" i="36"/>
  <c r="AX20" i="36"/>
  <c r="AW20" i="36"/>
  <c r="AV20" i="36"/>
  <c r="AU20" i="36"/>
  <c r="AT20" i="36"/>
  <c r="AS20" i="36"/>
  <c r="AR20" i="36"/>
  <c r="AQ20" i="36"/>
  <c r="AP20" i="36"/>
  <c r="AN20" i="36"/>
  <c r="AM20" i="36"/>
  <c r="AL20" i="36"/>
  <c r="AK20" i="36"/>
  <c r="AJ20" i="36"/>
  <c r="AI20" i="36"/>
  <c r="AH20" i="36"/>
  <c r="AG20" i="36"/>
  <c r="AF20" i="36"/>
  <c r="AE20" i="36"/>
  <c r="AD20" i="36"/>
  <c r="AC20" i="36"/>
  <c r="AB20" i="36"/>
  <c r="Z20" i="36"/>
  <c r="Y20" i="36"/>
  <c r="X20" i="36"/>
  <c r="W20" i="36"/>
  <c r="V20" i="36"/>
  <c r="U20" i="36"/>
  <c r="T20" i="36"/>
  <c r="S20" i="36"/>
  <c r="R20" i="36"/>
  <c r="Q20" i="36"/>
  <c r="P20" i="36"/>
  <c r="O20" i="36"/>
  <c r="N20" i="36"/>
  <c r="M20" i="36"/>
  <c r="L20" i="36"/>
  <c r="K20" i="36"/>
  <c r="J20" i="36"/>
  <c r="I20" i="36"/>
  <c r="H20" i="36"/>
  <c r="G20" i="36"/>
  <c r="F20" i="36"/>
  <c r="E20" i="36"/>
  <c r="D20" i="36"/>
  <c r="C20" i="36"/>
  <c r="EN19" i="36"/>
  <c r="EM19" i="36"/>
  <c r="EL19" i="36"/>
  <c r="EI19" i="36"/>
  <c r="EH19" i="36"/>
  <c r="EG19" i="36"/>
  <c r="EF19" i="36"/>
  <c r="EE19" i="36"/>
  <c r="ED19" i="36"/>
  <c r="EA19" i="36"/>
  <c r="DZ19" i="36"/>
  <c r="DY19" i="36"/>
  <c r="DV19" i="36"/>
  <c r="DU19" i="36"/>
  <c r="DT19" i="36"/>
  <c r="DS19" i="36"/>
  <c r="DP19" i="36"/>
  <c r="DO19" i="36"/>
  <c r="DN19" i="36"/>
  <c r="DM19" i="36"/>
  <c r="DL19" i="36"/>
  <c r="DK19" i="36"/>
  <c r="DJ19" i="36"/>
  <c r="DI19" i="36"/>
  <c r="DH19" i="36"/>
  <c r="DG19" i="36"/>
  <c r="DF19" i="36"/>
  <c r="DD19" i="36"/>
  <c r="DC19" i="36"/>
  <c r="DB19" i="36"/>
  <c r="DA19" i="36"/>
  <c r="CZ19" i="36"/>
  <c r="CY19" i="36"/>
  <c r="CX19" i="36"/>
  <c r="CW19" i="36"/>
  <c r="CV19" i="36"/>
  <c r="CU19" i="36"/>
  <c r="CT19" i="36"/>
  <c r="CS19" i="36"/>
  <c r="CR19" i="36"/>
  <c r="CQ19" i="36"/>
  <c r="CP19" i="36"/>
  <c r="CN19" i="36"/>
  <c r="CM19" i="36"/>
  <c r="CL19" i="36"/>
  <c r="CK19" i="36"/>
  <c r="CJ19" i="36"/>
  <c r="CI19" i="36"/>
  <c r="CH19" i="36"/>
  <c r="CG19" i="36"/>
  <c r="CF19" i="36"/>
  <c r="CE19" i="36"/>
  <c r="CD19" i="36"/>
  <c r="CC19" i="36"/>
  <c r="CB19" i="36"/>
  <c r="CA19" i="36"/>
  <c r="BZ19" i="36"/>
  <c r="BW19" i="36"/>
  <c r="BV19" i="36"/>
  <c r="BU19" i="36"/>
  <c r="BT19" i="36"/>
  <c r="BS19" i="36"/>
  <c r="BR19" i="36"/>
  <c r="BQ19" i="36"/>
  <c r="BP19" i="36"/>
  <c r="BO19" i="36"/>
  <c r="BN19" i="36"/>
  <c r="BM19" i="36"/>
  <c r="BL19" i="36"/>
  <c r="BK19" i="36"/>
  <c r="BJ19" i="36"/>
  <c r="BI19" i="36"/>
  <c r="BH19" i="36"/>
  <c r="BG19" i="36"/>
  <c r="BF19" i="36"/>
  <c r="BE19" i="36"/>
  <c r="BD19" i="36"/>
  <c r="BB19" i="36"/>
  <c r="AZ19" i="36"/>
  <c r="AY19" i="36"/>
  <c r="AX19" i="36"/>
  <c r="AW19" i="36"/>
  <c r="AV19" i="36"/>
  <c r="AU19" i="36"/>
  <c r="AT19" i="36"/>
  <c r="AS19" i="36"/>
  <c r="AR19" i="36"/>
  <c r="AQ19" i="36"/>
  <c r="AP19" i="36"/>
  <c r="AN19" i="36"/>
  <c r="AM19" i="36"/>
  <c r="AL19" i="36"/>
  <c r="AK19" i="36"/>
  <c r="AJ19" i="36"/>
  <c r="AI19" i="36"/>
  <c r="AH19" i="36"/>
  <c r="AG19" i="36"/>
  <c r="AF19" i="36"/>
  <c r="AE19" i="36"/>
  <c r="AD19" i="36"/>
  <c r="AC19" i="36"/>
  <c r="AB19" i="36"/>
  <c r="Z19" i="36"/>
  <c r="Y19" i="36"/>
  <c r="X19" i="36"/>
  <c r="W19" i="36"/>
  <c r="V19" i="36"/>
  <c r="U19" i="36"/>
  <c r="T19" i="36"/>
  <c r="S19" i="36"/>
  <c r="R19" i="36"/>
  <c r="Q19" i="36"/>
  <c r="P19" i="36"/>
  <c r="O19" i="36"/>
  <c r="N19" i="36"/>
  <c r="M19" i="36"/>
  <c r="L19" i="36"/>
  <c r="K19" i="36"/>
  <c r="J19" i="36"/>
  <c r="I19" i="36"/>
  <c r="H19" i="36"/>
  <c r="G19" i="36"/>
  <c r="F19" i="36"/>
  <c r="E19" i="36"/>
  <c r="D19" i="36"/>
  <c r="C19" i="36"/>
  <c r="EN18" i="36"/>
  <c r="EM18" i="36"/>
  <c r="EL18" i="36"/>
  <c r="EI18" i="36"/>
  <c r="EH18" i="36"/>
  <c r="EG18" i="36"/>
  <c r="EF18" i="36"/>
  <c r="EE18" i="36"/>
  <c r="ED18" i="36"/>
  <c r="EA18" i="36"/>
  <c r="DZ18" i="36"/>
  <c r="DY18" i="36"/>
  <c r="DV18" i="36"/>
  <c r="DU18" i="36"/>
  <c r="DT18" i="36"/>
  <c r="DS18" i="36"/>
  <c r="DP18" i="36"/>
  <c r="DO18" i="36"/>
  <c r="DN18" i="36"/>
  <c r="DM18" i="36"/>
  <c r="DL18" i="36"/>
  <c r="DK18" i="36"/>
  <c r="DJ18" i="36"/>
  <c r="DI18" i="36"/>
  <c r="DH18" i="36"/>
  <c r="DG18" i="36"/>
  <c r="DF18" i="36"/>
  <c r="DD18" i="36"/>
  <c r="DC18" i="36"/>
  <c r="DB18" i="36"/>
  <c r="DA18" i="36"/>
  <c r="CZ18" i="36"/>
  <c r="CY18" i="36"/>
  <c r="CX18" i="36"/>
  <c r="CW18" i="36"/>
  <c r="CV18" i="36"/>
  <c r="CU18" i="36"/>
  <c r="CT18" i="36"/>
  <c r="CS18" i="36"/>
  <c r="CR18" i="36"/>
  <c r="CQ18" i="36"/>
  <c r="CP18" i="36"/>
  <c r="CN18" i="36"/>
  <c r="CM18" i="36"/>
  <c r="CL18" i="36"/>
  <c r="CK18" i="36"/>
  <c r="CJ18" i="36"/>
  <c r="CI18" i="36"/>
  <c r="CH18" i="36"/>
  <c r="CG18" i="36"/>
  <c r="CF18" i="36"/>
  <c r="CE18" i="36"/>
  <c r="CD18" i="36"/>
  <c r="CC18" i="36"/>
  <c r="CB18" i="36"/>
  <c r="CA18" i="36"/>
  <c r="BZ18" i="36"/>
  <c r="BW18" i="36"/>
  <c r="BV18" i="36"/>
  <c r="BU18" i="36"/>
  <c r="BT18" i="36"/>
  <c r="BS18" i="36"/>
  <c r="BR18" i="36"/>
  <c r="BQ18" i="36"/>
  <c r="BP18" i="36"/>
  <c r="BO18" i="36"/>
  <c r="BN18" i="36"/>
  <c r="BM18" i="36"/>
  <c r="BL18" i="36"/>
  <c r="BK18" i="36"/>
  <c r="BJ18" i="36"/>
  <c r="BI18" i="36"/>
  <c r="BH18" i="36"/>
  <c r="BG18" i="36"/>
  <c r="BF18" i="36"/>
  <c r="BE18" i="36"/>
  <c r="BD18" i="36"/>
  <c r="BB18" i="36"/>
  <c r="AZ18" i="36"/>
  <c r="AY18" i="36"/>
  <c r="AX18" i="36"/>
  <c r="AW18" i="36"/>
  <c r="AV18" i="36"/>
  <c r="AU18" i="36"/>
  <c r="AT18" i="36"/>
  <c r="AS18" i="36"/>
  <c r="AR18" i="36"/>
  <c r="AQ18" i="36"/>
  <c r="AP18" i="36"/>
  <c r="AN18" i="36"/>
  <c r="AM18" i="36"/>
  <c r="AL18" i="36"/>
  <c r="AK18" i="36"/>
  <c r="AJ18" i="36"/>
  <c r="AI18" i="36"/>
  <c r="AH18" i="36"/>
  <c r="AG18" i="36"/>
  <c r="AF18" i="36"/>
  <c r="AE18" i="36"/>
  <c r="AD18" i="36"/>
  <c r="AC18" i="36"/>
  <c r="AB18" i="36"/>
  <c r="Z18" i="36"/>
  <c r="Y18" i="36"/>
  <c r="X18" i="36"/>
  <c r="W18" i="36"/>
  <c r="V18" i="36"/>
  <c r="U18" i="36"/>
  <c r="T18" i="36"/>
  <c r="S18" i="36"/>
  <c r="R18" i="36"/>
  <c r="Q18" i="36"/>
  <c r="P18" i="36"/>
  <c r="O18" i="36"/>
  <c r="N18" i="36"/>
  <c r="M18" i="36"/>
  <c r="L18" i="36"/>
  <c r="K18" i="36"/>
  <c r="J18" i="36"/>
  <c r="I18" i="36"/>
  <c r="H18" i="36"/>
  <c r="G18" i="36"/>
  <c r="F18" i="36"/>
  <c r="E18" i="36"/>
  <c r="D18" i="36"/>
  <c r="C18" i="36"/>
  <c r="EN17" i="36"/>
  <c r="EM17" i="36"/>
  <c r="EL17" i="36"/>
  <c r="EI17" i="36"/>
  <c r="EH17" i="36"/>
  <c r="EG17" i="36"/>
  <c r="EF17" i="36"/>
  <c r="EE17" i="36"/>
  <c r="ED17" i="36"/>
  <c r="EA17" i="36"/>
  <c r="DZ17" i="36"/>
  <c r="DY17" i="36"/>
  <c r="DV17" i="36"/>
  <c r="DU17" i="36"/>
  <c r="DT17" i="36"/>
  <c r="DS17" i="36"/>
  <c r="DP17" i="36"/>
  <c r="DO17" i="36"/>
  <c r="DN17" i="36"/>
  <c r="DM17" i="36"/>
  <c r="DL17" i="36"/>
  <c r="DK17" i="36"/>
  <c r="DJ17" i="36"/>
  <c r="DI17" i="36"/>
  <c r="DH17" i="36"/>
  <c r="DG17" i="36"/>
  <c r="DF17" i="36"/>
  <c r="DD17" i="36"/>
  <c r="DC17" i="36"/>
  <c r="DB17" i="36"/>
  <c r="DA17" i="36"/>
  <c r="CZ17" i="36"/>
  <c r="CY17" i="36"/>
  <c r="CX17" i="36"/>
  <c r="CW17" i="36"/>
  <c r="CV17" i="36"/>
  <c r="CU17" i="36"/>
  <c r="CT17" i="36"/>
  <c r="CS17" i="36"/>
  <c r="CR17" i="36"/>
  <c r="CQ17" i="36"/>
  <c r="CP17" i="36"/>
  <c r="CN17" i="36"/>
  <c r="CM17" i="36"/>
  <c r="CL17" i="36"/>
  <c r="CK17" i="36"/>
  <c r="CJ17" i="36"/>
  <c r="CI17" i="36"/>
  <c r="CH17" i="36"/>
  <c r="CG17" i="36"/>
  <c r="CF17" i="36"/>
  <c r="CE17" i="36"/>
  <c r="CD17" i="36"/>
  <c r="CC17" i="36"/>
  <c r="CB17" i="36"/>
  <c r="CA17" i="36"/>
  <c r="BZ17" i="36"/>
  <c r="BW17" i="36"/>
  <c r="BV17" i="36"/>
  <c r="BU17" i="36"/>
  <c r="BT17" i="36"/>
  <c r="BS17" i="36"/>
  <c r="BR17" i="36"/>
  <c r="BQ17" i="36"/>
  <c r="BP17" i="36"/>
  <c r="BO17" i="36"/>
  <c r="BN17" i="36"/>
  <c r="BM17" i="36"/>
  <c r="BL17" i="36"/>
  <c r="BK17" i="36"/>
  <c r="BJ17" i="36"/>
  <c r="BI17" i="36"/>
  <c r="BH17" i="36"/>
  <c r="BG17" i="36"/>
  <c r="BF17" i="36"/>
  <c r="BE17" i="36"/>
  <c r="BD17" i="36"/>
  <c r="BB17" i="36"/>
  <c r="AZ17" i="36"/>
  <c r="AY17" i="36"/>
  <c r="AX17" i="36"/>
  <c r="AW17" i="36"/>
  <c r="AV17" i="36"/>
  <c r="AU17" i="36"/>
  <c r="AT17" i="36"/>
  <c r="AS17" i="36"/>
  <c r="AR17" i="36"/>
  <c r="AQ17" i="36"/>
  <c r="AP17" i="36"/>
  <c r="AN17" i="36"/>
  <c r="AM17" i="36"/>
  <c r="AL17" i="36"/>
  <c r="AK17" i="36"/>
  <c r="AJ17" i="36"/>
  <c r="AI17" i="36"/>
  <c r="AH17" i="36"/>
  <c r="AG17" i="36"/>
  <c r="AF17" i="36"/>
  <c r="AE17" i="36"/>
  <c r="AD17" i="36"/>
  <c r="AC17" i="36"/>
  <c r="AB17" i="36"/>
  <c r="Z17" i="36"/>
  <c r="Y17" i="36"/>
  <c r="X17" i="36"/>
  <c r="W17" i="36"/>
  <c r="V17" i="36"/>
  <c r="U17" i="36"/>
  <c r="T17" i="36"/>
  <c r="S17" i="36"/>
  <c r="R17" i="36"/>
  <c r="Q17" i="36"/>
  <c r="P17" i="36"/>
  <c r="O17" i="36"/>
  <c r="N17" i="36"/>
  <c r="M17" i="36"/>
  <c r="L17" i="36"/>
  <c r="K17" i="36"/>
  <c r="J17" i="36"/>
  <c r="I17" i="36"/>
  <c r="H17" i="36"/>
  <c r="G17" i="36"/>
  <c r="F17" i="36"/>
  <c r="E17" i="36"/>
  <c r="D17" i="36"/>
  <c r="C17" i="36"/>
  <c r="EN16" i="36"/>
  <c r="EM16" i="36"/>
  <c r="EL16" i="36"/>
  <c r="EI16" i="36"/>
  <c r="EH16" i="36"/>
  <c r="EG16" i="36"/>
  <c r="EF16" i="36"/>
  <c r="EE16" i="36"/>
  <c r="ED16" i="36"/>
  <c r="EA16" i="36"/>
  <c r="DZ16" i="36"/>
  <c r="DY16" i="36"/>
  <c r="DV16" i="36"/>
  <c r="DU16" i="36"/>
  <c r="DT16" i="36"/>
  <c r="DS16" i="36"/>
  <c r="DP16" i="36"/>
  <c r="DO16" i="36"/>
  <c r="DN16" i="36"/>
  <c r="DM16" i="36"/>
  <c r="DL16" i="36"/>
  <c r="DK16" i="36"/>
  <c r="DJ16" i="36"/>
  <c r="DI16" i="36"/>
  <c r="DH16" i="36"/>
  <c r="DG16" i="36"/>
  <c r="DF16" i="36"/>
  <c r="DD16" i="36"/>
  <c r="DC16" i="36"/>
  <c r="DB16" i="36"/>
  <c r="DA16" i="36"/>
  <c r="CZ16" i="36"/>
  <c r="CY16" i="36"/>
  <c r="CX16" i="36"/>
  <c r="CW16" i="36"/>
  <c r="CV16" i="36"/>
  <c r="CU16" i="36"/>
  <c r="CT16" i="36"/>
  <c r="CS16" i="36"/>
  <c r="CR16" i="36"/>
  <c r="CQ16" i="36"/>
  <c r="CP16" i="36"/>
  <c r="CN16" i="36"/>
  <c r="CM16" i="36"/>
  <c r="CL16" i="36"/>
  <c r="CK16" i="36"/>
  <c r="CJ16" i="36"/>
  <c r="CI16" i="36"/>
  <c r="CH16" i="36"/>
  <c r="CG16" i="36"/>
  <c r="CF16" i="36"/>
  <c r="CE16" i="36"/>
  <c r="CD16" i="36"/>
  <c r="CC16" i="36"/>
  <c r="CB16" i="36"/>
  <c r="CA16" i="36"/>
  <c r="BZ16" i="36"/>
  <c r="BW16" i="36"/>
  <c r="BV16" i="36"/>
  <c r="BU16" i="36"/>
  <c r="BT16" i="36"/>
  <c r="BS16" i="36"/>
  <c r="BR16" i="36"/>
  <c r="BQ16" i="36"/>
  <c r="BP16" i="36"/>
  <c r="BO16" i="36"/>
  <c r="BN16" i="36"/>
  <c r="BM16" i="36"/>
  <c r="BL16" i="36"/>
  <c r="BK16" i="36"/>
  <c r="BJ16" i="36"/>
  <c r="BI16" i="36"/>
  <c r="BH16" i="36"/>
  <c r="BG16" i="36"/>
  <c r="BF16" i="36"/>
  <c r="BE16" i="36"/>
  <c r="BD16" i="36"/>
  <c r="BB16" i="36"/>
  <c r="AZ16" i="36"/>
  <c r="AY16" i="36"/>
  <c r="AX16" i="36"/>
  <c r="AW16" i="36"/>
  <c r="AV16" i="36"/>
  <c r="AU16" i="36"/>
  <c r="AT16" i="36"/>
  <c r="AS16" i="36"/>
  <c r="AR16" i="36"/>
  <c r="AQ16" i="36"/>
  <c r="AP16" i="36"/>
  <c r="AN16" i="36"/>
  <c r="AM16" i="36"/>
  <c r="AL16" i="36"/>
  <c r="AK16" i="36"/>
  <c r="AJ16" i="36"/>
  <c r="AI16" i="36"/>
  <c r="AH16" i="36"/>
  <c r="AG16" i="36"/>
  <c r="AF16" i="36"/>
  <c r="AE16" i="36"/>
  <c r="AD16" i="36"/>
  <c r="AC16" i="36"/>
  <c r="AB16" i="36"/>
  <c r="Z16" i="36"/>
  <c r="Y16" i="36"/>
  <c r="X16" i="36"/>
  <c r="W16" i="36"/>
  <c r="V16" i="36"/>
  <c r="U16" i="36"/>
  <c r="T16" i="36"/>
  <c r="S16" i="36"/>
  <c r="R16" i="36"/>
  <c r="Q16" i="36"/>
  <c r="P16" i="36"/>
  <c r="O16" i="36"/>
  <c r="N16" i="36"/>
  <c r="M16" i="36"/>
  <c r="L16" i="36"/>
  <c r="K16" i="36"/>
  <c r="J16" i="36"/>
  <c r="I16" i="36"/>
  <c r="H16" i="36"/>
  <c r="G16" i="36"/>
  <c r="F16" i="36"/>
  <c r="E16" i="36"/>
  <c r="D16" i="36"/>
  <c r="C16" i="36"/>
  <c r="EN15" i="36"/>
  <c r="EM15" i="36"/>
  <c r="EL15" i="36"/>
  <c r="EI15" i="36"/>
  <c r="EH15" i="36"/>
  <c r="EG15" i="36"/>
  <c r="EF15" i="36"/>
  <c r="EE15" i="36"/>
  <c r="ED15" i="36"/>
  <c r="EA15" i="36"/>
  <c r="DZ15" i="36"/>
  <c r="DY15" i="36"/>
  <c r="DV15" i="36"/>
  <c r="DU15" i="36"/>
  <c r="DT15" i="36"/>
  <c r="DS15" i="36"/>
  <c r="DP15" i="36"/>
  <c r="DO15" i="36"/>
  <c r="DN15" i="36"/>
  <c r="DM15" i="36"/>
  <c r="DL15" i="36"/>
  <c r="DK15" i="36"/>
  <c r="DJ15" i="36"/>
  <c r="DI15" i="36"/>
  <c r="DH15" i="36"/>
  <c r="DG15" i="36"/>
  <c r="DF15" i="36"/>
  <c r="DD15" i="36"/>
  <c r="DC15" i="36"/>
  <c r="DB15" i="36"/>
  <c r="DA15" i="36"/>
  <c r="CZ15" i="36"/>
  <c r="CY15" i="36"/>
  <c r="CX15" i="36"/>
  <c r="CW15" i="36"/>
  <c r="CV15" i="36"/>
  <c r="CU15" i="36"/>
  <c r="CT15" i="36"/>
  <c r="CS15" i="36"/>
  <c r="CR15" i="36"/>
  <c r="CQ15" i="36"/>
  <c r="CP15" i="36"/>
  <c r="CN15" i="36"/>
  <c r="CM15" i="36"/>
  <c r="CL15" i="36"/>
  <c r="CK15" i="36"/>
  <c r="CJ15" i="36"/>
  <c r="CI15" i="36"/>
  <c r="CH15" i="36"/>
  <c r="CG15" i="36"/>
  <c r="CF15" i="36"/>
  <c r="CE15" i="36"/>
  <c r="CD15" i="36"/>
  <c r="CC15" i="36"/>
  <c r="CB15" i="36"/>
  <c r="CA15" i="36"/>
  <c r="BZ15" i="36"/>
  <c r="BW15" i="36"/>
  <c r="BV15" i="36"/>
  <c r="BU15" i="36"/>
  <c r="BT15" i="36"/>
  <c r="BS15" i="36"/>
  <c r="BR15" i="36"/>
  <c r="BQ15" i="36"/>
  <c r="BP15" i="36"/>
  <c r="BO15" i="36"/>
  <c r="BN15" i="36"/>
  <c r="BM15" i="36"/>
  <c r="BL15" i="36"/>
  <c r="BK15" i="36"/>
  <c r="BJ15" i="36"/>
  <c r="BI15" i="36"/>
  <c r="BH15" i="36"/>
  <c r="BG15" i="36"/>
  <c r="BF15" i="36"/>
  <c r="BE15" i="36"/>
  <c r="BD15" i="36"/>
  <c r="BB15" i="36"/>
  <c r="AZ15" i="36"/>
  <c r="AY15" i="36"/>
  <c r="AX15" i="36"/>
  <c r="AW15" i="36"/>
  <c r="AV15" i="36"/>
  <c r="AU15" i="36"/>
  <c r="AT15" i="36"/>
  <c r="AS15" i="36"/>
  <c r="AR15" i="36"/>
  <c r="AQ15" i="36"/>
  <c r="AP15" i="36"/>
  <c r="AN15" i="36"/>
  <c r="AM15" i="36"/>
  <c r="AL15" i="36"/>
  <c r="AK15" i="36"/>
  <c r="AJ15" i="36"/>
  <c r="AI15" i="36"/>
  <c r="AH15" i="36"/>
  <c r="AG15" i="36"/>
  <c r="AF15" i="36"/>
  <c r="AE15" i="36"/>
  <c r="AD15" i="36"/>
  <c r="AC15" i="36"/>
  <c r="AB15" i="36"/>
  <c r="Z15" i="36"/>
  <c r="Y15" i="36"/>
  <c r="X15" i="36"/>
  <c r="W15" i="36"/>
  <c r="V15" i="36"/>
  <c r="U15" i="36"/>
  <c r="T15" i="36"/>
  <c r="S15" i="36"/>
  <c r="R15" i="36"/>
  <c r="Q15" i="36"/>
  <c r="P15" i="36"/>
  <c r="O15" i="36"/>
  <c r="N15" i="36"/>
  <c r="M15" i="36"/>
  <c r="L15" i="36"/>
  <c r="K15" i="36"/>
  <c r="J15" i="36"/>
  <c r="I15" i="36"/>
  <c r="H15" i="36"/>
  <c r="G15" i="36"/>
  <c r="F15" i="36"/>
  <c r="E15" i="36"/>
  <c r="D15" i="36"/>
  <c r="C15" i="36"/>
  <c r="EN14" i="36"/>
  <c r="EM14" i="36"/>
  <c r="EL14" i="36"/>
  <c r="EI14" i="36"/>
  <c r="EH14" i="36"/>
  <c r="EG14" i="36"/>
  <c r="EF14" i="36"/>
  <c r="EE14" i="36"/>
  <c r="ED14" i="36"/>
  <c r="EA14" i="36"/>
  <c r="DZ14" i="36"/>
  <c r="DY14" i="36"/>
  <c r="DV14" i="36"/>
  <c r="DU14" i="36"/>
  <c r="DT14" i="36"/>
  <c r="DS14" i="36"/>
  <c r="DP14" i="36"/>
  <c r="DO14" i="36"/>
  <c r="DN14" i="36"/>
  <c r="DM14" i="36"/>
  <c r="DL14" i="36"/>
  <c r="DK14" i="36"/>
  <c r="DJ14" i="36"/>
  <c r="DI14" i="36"/>
  <c r="DH14" i="36"/>
  <c r="DG14" i="36"/>
  <c r="DF14" i="36"/>
  <c r="DD14" i="36"/>
  <c r="DC14" i="36"/>
  <c r="DB14" i="36"/>
  <c r="DA14" i="36"/>
  <c r="CZ14" i="36"/>
  <c r="CY14" i="36"/>
  <c r="CX14" i="36"/>
  <c r="CW14" i="36"/>
  <c r="CV14" i="36"/>
  <c r="CU14" i="36"/>
  <c r="CT14" i="36"/>
  <c r="CS14" i="36"/>
  <c r="CR14" i="36"/>
  <c r="CQ14" i="36"/>
  <c r="CP14" i="36"/>
  <c r="CN14" i="36"/>
  <c r="CM14" i="36"/>
  <c r="CL14" i="36"/>
  <c r="CK14" i="36"/>
  <c r="CJ14" i="36"/>
  <c r="CI14" i="36"/>
  <c r="CH14" i="36"/>
  <c r="CG14" i="36"/>
  <c r="CF14" i="36"/>
  <c r="CE14" i="36"/>
  <c r="CD14" i="36"/>
  <c r="CC14" i="36"/>
  <c r="CB14" i="36"/>
  <c r="CA14" i="36"/>
  <c r="BZ14" i="36"/>
  <c r="BW14" i="36"/>
  <c r="BV14" i="36"/>
  <c r="BU14" i="36"/>
  <c r="BT14" i="36"/>
  <c r="BS14" i="36"/>
  <c r="BR14" i="36"/>
  <c r="BQ14" i="36"/>
  <c r="BP14" i="36"/>
  <c r="BO14" i="36"/>
  <c r="BN14" i="36"/>
  <c r="BM14" i="36"/>
  <c r="BL14" i="36"/>
  <c r="BK14" i="36"/>
  <c r="BJ14" i="36"/>
  <c r="BI14" i="36"/>
  <c r="BH14" i="36"/>
  <c r="BG14" i="36"/>
  <c r="BF14" i="36"/>
  <c r="BE14" i="36"/>
  <c r="BD14" i="36"/>
  <c r="BB14" i="36"/>
  <c r="AZ14" i="36"/>
  <c r="AY14" i="36"/>
  <c r="AX14" i="36"/>
  <c r="AW14" i="36"/>
  <c r="AV14" i="36"/>
  <c r="AU14" i="36"/>
  <c r="AT14" i="36"/>
  <c r="AS14" i="36"/>
  <c r="AR14" i="36"/>
  <c r="AQ14" i="36"/>
  <c r="AP14" i="36"/>
  <c r="AN14" i="36"/>
  <c r="AM14" i="36"/>
  <c r="AL14" i="36"/>
  <c r="AK14" i="36"/>
  <c r="AJ14" i="36"/>
  <c r="AI14" i="36"/>
  <c r="AH14" i="36"/>
  <c r="AG14" i="36"/>
  <c r="AF14" i="36"/>
  <c r="AE14" i="36"/>
  <c r="AD14" i="36"/>
  <c r="AC14" i="36"/>
  <c r="AB14" i="36"/>
  <c r="Z14" i="36"/>
  <c r="Y14" i="36"/>
  <c r="X14" i="36"/>
  <c r="W14" i="36"/>
  <c r="V14" i="36"/>
  <c r="U14" i="36"/>
  <c r="T14" i="36"/>
  <c r="S14" i="36"/>
  <c r="R14" i="36"/>
  <c r="Q14" i="36"/>
  <c r="P14" i="36"/>
  <c r="O14" i="36"/>
  <c r="N14" i="36"/>
  <c r="M14" i="36"/>
  <c r="L14" i="36"/>
  <c r="K14" i="36"/>
  <c r="J14" i="36"/>
  <c r="I14" i="36"/>
  <c r="H14" i="36"/>
  <c r="G14" i="36"/>
  <c r="F14" i="36"/>
  <c r="E14" i="36"/>
  <c r="D14" i="36"/>
  <c r="C14" i="36"/>
  <c r="EN13" i="36"/>
  <c r="EM13" i="36"/>
  <c r="EL13" i="36"/>
  <c r="EI13" i="36"/>
  <c r="EH13" i="36"/>
  <c r="EG13" i="36"/>
  <c r="EF13" i="36"/>
  <c r="EE13" i="36"/>
  <c r="ED13" i="36"/>
  <c r="EA13" i="36"/>
  <c r="DZ13" i="36"/>
  <c r="DY13" i="36"/>
  <c r="DV13" i="36"/>
  <c r="DU13" i="36"/>
  <c r="DT13" i="36"/>
  <c r="DS13" i="36"/>
  <c r="DP13" i="36"/>
  <c r="DO13" i="36"/>
  <c r="DN13" i="36"/>
  <c r="DM13" i="36"/>
  <c r="DL13" i="36"/>
  <c r="DK13" i="36"/>
  <c r="DJ13" i="36"/>
  <c r="DI13" i="36"/>
  <c r="DH13" i="36"/>
  <c r="DG13" i="36"/>
  <c r="DF13" i="36"/>
  <c r="DD13" i="36"/>
  <c r="DC13" i="36"/>
  <c r="DB13" i="36"/>
  <c r="DA13" i="36"/>
  <c r="CZ13" i="36"/>
  <c r="CY13" i="36"/>
  <c r="CX13" i="36"/>
  <c r="CW13" i="36"/>
  <c r="CV13" i="36"/>
  <c r="CU13" i="36"/>
  <c r="CT13" i="36"/>
  <c r="CS13" i="36"/>
  <c r="CR13" i="36"/>
  <c r="CQ13" i="36"/>
  <c r="CP13" i="36"/>
  <c r="CN13" i="36"/>
  <c r="CM13" i="36"/>
  <c r="CL13" i="36"/>
  <c r="CK13" i="36"/>
  <c r="CJ13" i="36"/>
  <c r="CI13" i="36"/>
  <c r="CH13" i="36"/>
  <c r="CG13" i="36"/>
  <c r="CF13" i="36"/>
  <c r="CE13" i="36"/>
  <c r="CD13" i="36"/>
  <c r="CC13" i="36"/>
  <c r="CB13" i="36"/>
  <c r="CA13" i="36"/>
  <c r="BZ13" i="36"/>
  <c r="BW13" i="36"/>
  <c r="BV13" i="36"/>
  <c r="BU13" i="36"/>
  <c r="BT13" i="36"/>
  <c r="BS13" i="36"/>
  <c r="BR13" i="36"/>
  <c r="BQ13" i="36"/>
  <c r="BP13" i="36"/>
  <c r="BO13" i="36"/>
  <c r="BN13" i="36"/>
  <c r="BM13" i="36"/>
  <c r="BL13" i="36"/>
  <c r="BK13" i="36"/>
  <c r="BJ13" i="36"/>
  <c r="BI13" i="36"/>
  <c r="BH13" i="36"/>
  <c r="BG13" i="36"/>
  <c r="BF13" i="36"/>
  <c r="BE13" i="36"/>
  <c r="BD13" i="36"/>
  <c r="BB13" i="36"/>
  <c r="AZ13" i="36"/>
  <c r="AY13" i="36"/>
  <c r="AX13" i="36"/>
  <c r="AW13" i="36"/>
  <c r="AV13" i="36"/>
  <c r="AU13" i="36"/>
  <c r="AT13" i="36"/>
  <c r="AS13" i="36"/>
  <c r="AR13" i="36"/>
  <c r="AQ13" i="36"/>
  <c r="AP13" i="36"/>
  <c r="AN13" i="36"/>
  <c r="AM13" i="36"/>
  <c r="AL13" i="36"/>
  <c r="AK13" i="36"/>
  <c r="AJ13" i="36"/>
  <c r="AI13" i="36"/>
  <c r="AH13" i="36"/>
  <c r="AG13" i="36"/>
  <c r="AF13" i="36"/>
  <c r="AE13" i="36"/>
  <c r="AD13" i="36"/>
  <c r="AC13" i="36"/>
  <c r="AB13" i="36"/>
  <c r="Z13" i="36"/>
  <c r="Y13" i="36"/>
  <c r="X13" i="36"/>
  <c r="W13" i="36"/>
  <c r="V13" i="36"/>
  <c r="U13" i="36"/>
  <c r="T13" i="36"/>
  <c r="S13" i="36"/>
  <c r="R13" i="36"/>
  <c r="Q13" i="36"/>
  <c r="P13" i="36"/>
  <c r="O13" i="36"/>
  <c r="N13" i="36"/>
  <c r="M13" i="36"/>
  <c r="L13" i="36"/>
  <c r="K13" i="36"/>
  <c r="J13" i="36"/>
  <c r="I13" i="36"/>
  <c r="H13" i="36"/>
  <c r="G13" i="36"/>
  <c r="F13" i="36"/>
  <c r="E13" i="36"/>
  <c r="D13" i="36"/>
  <c r="C13" i="36"/>
  <c r="EN12" i="36"/>
  <c r="EM12" i="36"/>
  <c r="EL12" i="36"/>
  <c r="EI12" i="36"/>
  <c r="EH12" i="36"/>
  <c r="EG12" i="36"/>
  <c r="EF12" i="36"/>
  <c r="EE12" i="36"/>
  <c r="ED12" i="36"/>
  <c r="EA12" i="36"/>
  <c r="DZ12" i="36"/>
  <c r="DY12" i="36"/>
  <c r="DV12" i="36"/>
  <c r="DU12" i="36"/>
  <c r="DT12" i="36"/>
  <c r="DS12" i="36"/>
  <c r="DP12" i="36"/>
  <c r="DO12" i="36"/>
  <c r="DN12" i="36"/>
  <c r="DM12" i="36"/>
  <c r="DL12" i="36"/>
  <c r="DK12" i="36"/>
  <c r="DJ12" i="36"/>
  <c r="DI12" i="36"/>
  <c r="DH12" i="36"/>
  <c r="DG12" i="36"/>
  <c r="DF12" i="36"/>
  <c r="DD12" i="36"/>
  <c r="DC12" i="36"/>
  <c r="DB12" i="36"/>
  <c r="DA12" i="36"/>
  <c r="CZ12" i="36"/>
  <c r="CY12" i="36"/>
  <c r="CX12" i="36"/>
  <c r="CW12" i="36"/>
  <c r="CV12" i="36"/>
  <c r="CU12" i="36"/>
  <c r="CT12" i="36"/>
  <c r="CS12" i="36"/>
  <c r="CR12" i="36"/>
  <c r="CQ12" i="36"/>
  <c r="CP12" i="36"/>
  <c r="CN12" i="36"/>
  <c r="CM12" i="36"/>
  <c r="CL12" i="36"/>
  <c r="CK12" i="36"/>
  <c r="CJ12" i="36"/>
  <c r="CI12" i="36"/>
  <c r="CH12" i="36"/>
  <c r="CG12" i="36"/>
  <c r="CF12" i="36"/>
  <c r="CE12" i="36"/>
  <c r="CD12" i="36"/>
  <c r="CC12" i="36"/>
  <c r="CB12" i="36"/>
  <c r="CA12" i="36"/>
  <c r="BZ12" i="36"/>
  <c r="BW12" i="36"/>
  <c r="BV12" i="36"/>
  <c r="BU12" i="36"/>
  <c r="BT12" i="36"/>
  <c r="BS12" i="36"/>
  <c r="BR12" i="36"/>
  <c r="BQ12" i="36"/>
  <c r="BP12" i="36"/>
  <c r="BO12" i="36"/>
  <c r="BN12" i="36"/>
  <c r="BM12" i="36"/>
  <c r="BL12" i="36"/>
  <c r="BK12" i="36"/>
  <c r="BJ12" i="36"/>
  <c r="BI12" i="36"/>
  <c r="BH12" i="36"/>
  <c r="BG12" i="36"/>
  <c r="BF12" i="36"/>
  <c r="BE12" i="36"/>
  <c r="BD12" i="36"/>
  <c r="BB12" i="36"/>
  <c r="AZ12" i="36"/>
  <c r="AY12" i="36"/>
  <c r="AX12" i="36"/>
  <c r="AW12" i="36"/>
  <c r="AV12" i="36"/>
  <c r="AU12" i="36"/>
  <c r="AT12" i="36"/>
  <c r="AS12" i="36"/>
  <c r="AR12" i="36"/>
  <c r="AQ12" i="36"/>
  <c r="AP12" i="36"/>
  <c r="AN12" i="36"/>
  <c r="AM12" i="36"/>
  <c r="AL12" i="36"/>
  <c r="AK12" i="36"/>
  <c r="AJ12" i="36"/>
  <c r="AI12" i="36"/>
  <c r="AH12" i="36"/>
  <c r="AG12" i="36"/>
  <c r="AF12" i="36"/>
  <c r="AE12" i="36"/>
  <c r="AD12" i="36"/>
  <c r="AC12" i="36"/>
  <c r="AB12" i="36"/>
  <c r="Z12" i="36"/>
  <c r="Y12" i="36"/>
  <c r="X12" i="36"/>
  <c r="W12" i="36"/>
  <c r="V12" i="36"/>
  <c r="U12" i="36"/>
  <c r="T12" i="36"/>
  <c r="S12" i="36"/>
  <c r="R12" i="36"/>
  <c r="Q12" i="36"/>
  <c r="P12" i="36"/>
  <c r="O12" i="36"/>
  <c r="N12" i="36"/>
  <c r="M12" i="36"/>
  <c r="L12" i="36"/>
  <c r="K12" i="36"/>
  <c r="J12" i="36"/>
  <c r="I12" i="36"/>
  <c r="H12" i="36"/>
  <c r="G12" i="36"/>
  <c r="F12" i="36"/>
  <c r="E12" i="36"/>
  <c r="D12" i="36"/>
  <c r="C12" i="36"/>
  <c r="EN11" i="36"/>
  <c r="EM11" i="36"/>
  <c r="EL11" i="36"/>
  <c r="EI11" i="36"/>
  <c r="EH11" i="36"/>
  <c r="EG11" i="36"/>
  <c r="EF11" i="36"/>
  <c r="EE11" i="36"/>
  <c r="ED11" i="36"/>
  <c r="EA11" i="36"/>
  <c r="DZ11" i="36"/>
  <c r="DY11" i="36"/>
  <c r="DV11" i="36"/>
  <c r="DU11" i="36"/>
  <c r="DT11" i="36"/>
  <c r="DS11" i="36"/>
  <c r="DP11" i="36"/>
  <c r="DO11" i="36"/>
  <c r="DN11" i="36"/>
  <c r="DM11" i="36"/>
  <c r="DL11" i="36"/>
  <c r="DK11" i="36"/>
  <c r="DJ11" i="36"/>
  <c r="DI11" i="36"/>
  <c r="DH11" i="36"/>
  <c r="DG11" i="36"/>
  <c r="DF11" i="36"/>
  <c r="DD11" i="36"/>
  <c r="DC11" i="36"/>
  <c r="DB11" i="36"/>
  <c r="DA11" i="36"/>
  <c r="CZ11" i="36"/>
  <c r="CY11" i="36"/>
  <c r="CX11" i="36"/>
  <c r="CW11" i="36"/>
  <c r="CV11" i="36"/>
  <c r="CU11" i="36"/>
  <c r="CT11" i="36"/>
  <c r="CS11" i="36"/>
  <c r="CR11" i="36"/>
  <c r="CQ11" i="36"/>
  <c r="CP11" i="36"/>
  <c r="CN11" i="36"/>
  <c r="CM11" i="36"/>
  <c r="CL11" i="36"/>
  <c r="CK11" i="36"/>
  <c r="CJ11" i="36"/>
  <c r="CI11" i="36"/>
  <c r="CH11" i="36"/>
  <c r="CG11" i="36"/>
  <c r="CF11" i="36"/>
  <c r="CE11" i="36"/>
  <c r="CD11" i="36"/>
  <c r="CC11" i="36"/>
  <c r="CB11" i="36"/>
  <c r="CA11" i="36"/>
  <c r="BZ11" i="36"/>
  <c r="BW11" i="36"/>
  <c r="BV11" i="36"/>
  <c r="BU11" i="36"/>
  <c r="BT11" i="36"/>
  <c r="BS11" i="36"/>
  <c r="BR11" i="36"/>
  <c r="BQ11" i="36"/>
  <c r="BP11" i="36"/>
  <c r="BO11" i="36"/>
  <c r="BN11" i="36"/>
  <c r="BM11" i="36"/>
  <c r="BL11" i="36"/>
  <c r="BK11" i="36"/>
  <c r="BJ11" i="36"/>
  <c r="BI11" i="36"/>
  <c r="BH11" i="36"/>
  <c r="BG11" i="36"/>
  <c r="BF11" i="36"/>
  <c r="BE11" i="36"/>
  <c r="BD11" i="36"/>
  <c r="BB11" i="36"/>
  <c r="AZ11" i="36"/>
  <c r="AY11" i="36"/>
  <c r="AX11" i="36"/>
  <c r="AW11" i="36"/>
  <c r="AV11" i="36"/>
  <c r="AU11" i="36"/>
  <c r="AT11" i="36"/>
  <c r="AS11" i="36"/>
  <c r="AR11" i="36"/>
  <c r="AQ11" i="36"/>
  <c r="AP11" i="36"/>
  <c r="AN11" i="36"/>
  <c r="AM11" i="36"/>
  <c r="AL11" i="36"/>
  <c r="AK11" i="36"/>
  <c r="AJ11" i="36"/>
  <c r="AI11" i="36"/>
  <c r="AH11" i="36"/>
  <c r="AG11" i="36"/>
  <c r="AF11" i="36"/>
  <c r="AE11" i="36"/>
  <c r="AD11" i="36"/>
  <c r="AC11" i="36"/>
  <c r="AB11" i="36"/>
  <c r="Z11" i="36"/>
  <c r="Y11" i="36"/>
  <c r="X11" i="36"/>
  <c r="W11" i="36"/>
  <c r="V11" i="36"/>
  <c r="U11" i="36"/>
  <c r="T11" i="36"/>
  <c r="S11" i="36"/>
  <c r="R11" i="36"/>
  <c r="Q11" i="36"/>
  <c r="P11" i="36"/>
  <c r="O11" i="36"/>
  <c r="N11" i="36"/>
  <c r="M11" i="36"/>
  <c r="L11" i="36"/>
  <c r="K11" i="36"/>
  <c r="J11" i="36"/>
  <c r="I11" i="36"/>
  <c r="H11" i="36"/>
  <c r="G11" i="36"/>
  <c r="F11" i="36"/>
  <c r="E11" i="36"/>
  <c r="D11" i="36"/>
  <c r="C11" i="36"/>
  <c r="EN10" i="36"/>
  <c r="EM10" i="36"/>
  <c r="EL10" i="36"/>
  <c r="EI10" i="36"/>
  <c r="EH10" i="36"/>
  <c r="EG10" i="36"/>
  <c r="EF10" i="36"/>
  <c r="EE10" i="36"/>
  <c r="ED10" i="36"/>
  <c r="EA10" i="36"/>
  <c r="DZ10" i="36"/>
  <c r="DY10" i="36"/>
  <c r="DV10" i="36"/>
  <c r="DU10" i="36"/>
  <c r="DT10" i="36"/>
  <c r="DS10" i="36"/>
  <c r="DP10" i="36"/>
  <c r="DO10" i="36"/>
  <c r="DN10" i="36"/>
  <c r="DM10" i="36"/>
  <c r="DL10" i="36"/>
  <c r="DK10" i="36"/>
  <c r="DJ10" i="36"/>
  <c r="DI10" i="36"/>
  <c r="DH10" i="36"/>
  <c r="DG10" i="36"/>
  <c r="DF10" i="36"/>
  <c r="DD10" i="36"/>
  <c r="DC10" i="36"/>
  <c r="DB10" i="36"/>
  <c r="DA10" i="36"/>
  <c r="CZ10" i="36"/>
  <c r="CY10" i="36"/>
  <c r="CX10" i="36"/>
  <c r="CW10" i="36"/>
  <c r="CV10" i="36"/>
  <c r="CU10" i="36"/>
  <c r="CT10" i="36"/>
  <c r="CS10" i="36"/>
  <c r="CR10" i="36"/>
  <c r="CQ10" i="36"/>
  <c r="CP10" i="36"/>
  <c r="CN10" i="36"/>
  <c r="CM10" i="36"/>
  <c r="CL10" i="36"/>
  <c r="CK10" i="36"/>
  <c r="CJ10" i="36"/>
  <c r="CI10" i="36"/>
  <c r="CH10" i="36"/>
  <c r="CG10" i="36"/>
  <c r="CF10" i="36"/>
  <c r="CE10" i="36"/>
  <c r="CD10" i="36"/>
  <c r="CC10" i="36"/>
  <c r="CB10" i="36"/>
  <c r="CA10" i="36"/>
  <c r="BZ10" i="36"/>
  <c r="BW10" i="36"/>
  <c r="BV10" i="36"/>
  <c r="BU10" i="36"/>
  <c r="BT10" i="36"/>
  <c r="BS10" i="36"/>
  <c r="BR10" i="36"/>
  <c r="BQ10" i="36"/>
  <c r="BP10" i="36"/>
  <c r="BO10" i="36"/>
  <c r="BN10" i="36"/>
  <c r="BM10" i="36"/>
  <c r="BL10" i="36"/>
  <c r="BK10" i="36"/>
  <c r="BJ10" i="36"/>
  <c r="BI10" i="36"/>
  <c r="BH10" i="36"/>
  <c r="BG10" i="36"/>
  <c r="BF10" i="36"/>
  <c r="BE10" i="36"/>
  <c r="BD10" i="36"/>
  <c r="BB10" i="36"/>
  <c r="AZ10" i="36"/>
  <c r="AY10" i="36"/>
  <c r="AX10" i="36"/>
  <c r="AW10" i="36"/>
  <c r="AV10" i="36"/>
  <c r="AU10" i="36"/>
  <c r="AT10" i="36"/>
  <c r="AS10" i="36"/>
  <c r="AR10" i="36"/>
  <c r="AQ10" i="36"/>
  <c r="AP10" i="36"/>
  <c r="AN10" i="36"/>
  <c r="AM10" i="36"/>
  <c r="AL10" i="36"/>
  <c r="AK10" i="36"/>
  <c r="AJ10" i="36"/>
  <c r="AI10" i="36"/>
  <c r="AH10" i="36"/>
  <c r="AG10" i="36"/>
  <c r="AF10" i="36"/>
  <c r="AE10" i="36"/>
  <c r="AD10" i="36"/>
  <c r="AC10" i="36"/>
  <c r="AB10" i="36"/>
  <c r="Z10" i="36"/>
  <c r="Y10" i="36"/>
  <c r="X10" i="36"/>
  <c r="W10" i="36"/>
  <c r="V10" i="36"/>
  <c r="U10" i="36"/>
  <c r="T10" i="36"/>
  <c r="S10" i="36"/>
  <c r="R10" i="36"/>
  <c r="Q10" i="36"/>
  <c r="P10" i="36"/>
  <c r="O10" i="36"/>
  <c r="N10" i="36"/>
  <c r="M10" i="36"/>
  <c r="L10" i="36"/>
  <c r="K10" i="36"/>
  <c r="J10" i="36"/>
  <c r="I10" i="36"/>
  <c r="H10" i="36"/>
  <c r="G10" i="36"/>
  <c r="F10" i="36"/>
  <c r="E10" i="36"/>
  <c r="D10" i="36"/>
  <c r="C10" i="36"/>
  <c r="EN9" i="36"/>
  <c r="EM9" i="36"/>
  <c r="EL9" i="36"/>
  <c r="EI9" i="36"/>
  <c r="EH9" i="36"/>
  <c r="EG9" i="36"/>
  <c r="EF9" i="36"/>
  <c r="EE9" i="36"/>
  <c r="ED9" i="36"/>
  <c r="EA9" i="36"/>
  <c r="DZ9" i="36"/>
  <c r="DY9" i="36"/>
  <c r="DV9" i="36"/>
  <c r="DU9" i="36"/>
  <c r="DT9" i="36"/>
  <c r="DS9" i="36"/>
  <c r="DP9" i="36"/>
  <c r="DO9" i="36"/>
  <c r="DN9" i="36"/>
  <c r="DM9" i="36"/>
  <c r="DL9" i="36"/>
  <c r="DK9" i="36"/>
  <c r="DJ9" i="36"/>
  <c r="DI9" i="36"/>
  <c r="DH9" i="36"/>
  <c r="DG9" i="36"/>
  <c r="DF9" i="36"/>
  <c r="DD9" i="36"/>
  <c r="DC9" i="36"/>
  <c r="DB9" i="36"/>
  <c r="DA9" i="36"/>
  <c r="CZ9" i="36"/>
  <c r="CY9" i="36"/>
  <c r="CX9" i="36"/>
  <c r="CW9" i="36"/>
  <c r="CV9" i="36"/>
  <c r="CU9" i="36"/>
  <c r="CT9" i="36"/>
  <c r="CS9" i="36"/>
  <c r="CR9" i="36"/>
  <c r="CQ9" i="36"/>
  <c r="CP9" i="36"/>
  <c r="CN9" i="36"/>
  <c r="CM9" i="36"/>
  <c r="CL9" i="36"/>
  <c r="CK9" i="36"/>
  <c r="CJ9" i="36"/>
  <c r="CI9" i="36"/>
  <c r="CH9" i="36"/>
  <c r="CG9" i="36"/>
  <c r="CF9" i="36"/>
  <c r="CE9" i="36"/>
  <c r="CD9" i="36"/>
  <c r="CC9" i="36"/>
  <c r="CB9" i="36"/>
  <c r="CA9" i="36"/>
  <c r="BZ9" i="36"/>
  <c r="BW9" i="36"/>
  <c r="BV9" i="36"/>
  <c r="BU9" i="36"/>
  <c r="BT9" i="36"/>
  <c r="BS9" i="36"/>
  <c r="BR9" i="36"/>
  <c r="BQ9" i="36"/>
  <c r="BP9" i="36"/>
  <c r="BO9" i="36"/>
  <c r="BN9" i="36"/>
  <c r="BM9" i="36"/>
  <c r="BL9" i="36"/>
  <c r="BK9" i="36"/>
  <c r="BJ9" i="36"/>
  <c r="BI9" i="36"/>
  <c r="BH9" i="36"/>
  <c r="BG9" i="36"/>
  <c r="BF9" i="36"/>
  <c r="BE9" i="36"/>
  <c r="BD9" i="36"/>
  <c r="BB9" i="36"/>
  <c r="AZ9" i="36"/>
  <c r="AY9" i="36"/>
  <c r="AX9" i="36"/>
  <c r="AW9" i="36"/>
  <c r="AV9" i="36"/>
  <c r="AU9" i="36"/>
  <c r="AT9" i="36"/>
  <c r="AS9" i="36"/>
  <c r="AR9" i="36"/>
  <c r="AQ9" i="36"/>
  <c r="AP9" i="36"/>
  <c r="AN9" i="36"/>
  <c r="AM9" i="36"/>
  <c r="AL9" i="36"/>
  <c r="AK9" i="36"/>
  <c r="AJ9" i="36"/>
  <c r="AI9" i="36"/>
  <c r="AH9" i="36"/>
  <c r="AG9" i="36"/>
  <c r="AF9" i="36"/>
  <c r="AE9" i="36"/>
  <c r="AD9" i="36"/>
  <c r="AC9" i="36"/>
  <c r="AB9" i="36"/>
  <c r="Z9" i="36"/>
  <c r="Y9" i="36"/>
  <c r="X9" i="36"/>
  <c r="W9" i="36"/>
  <c r="V9" i="36"/>
  <c r="U9" i="36"/>
  <c r="T9" i="36"/>
  <c r="S9" i="36"/>
  <c r="R9" i="36"/>
  <c r="Q9" i="36"/>
  <c r="P9" i="36"/>
  <c r="O9" i="36"/>
  <c r="N9" i="36"/>
  <c r="M9" i="36"/>
  <c r="L9" i="36"/>
  <c r="K9" i="36"/>
  <c r="J9" i="36"/>
  <c r="I9" i="36"/>
  <c r="H9" i="36"/>
  <c r="G9" i="36"/>
  <c r="F9" i="36"/>
  <c r="E9" i="36"/>
  <c r="D9" i="36"/>
  <c r="C9" i="36"/>
  <c r="EN8" i="36"/>
  <c r="EM8" i="36"/>
  <c r="EL8" i="36"/>
  <c r="EI8" i="36"/>
  <c r="EH8" i="36"/>
  <c r="EG8" i="36"/>
  <c r="EF8" i="36"/>
  <c r="EE8" i="36"/>
  <c r="ED8" i="36"/>
  <c r="EA8" i="36"/>
  <c r="DZ8" i="36"/>
  <c r="DY8" i="36"/>
  <c r="DV8" i="36"/>
  <c r="DU8" i="36"/>
  <c r="DT8" i="36"/>
  <c r="DS8" i="36"/>
  <c r="DP8" i="36"/>
  <c r="DO8" i="36"/>
  <c r="DN8" i="36"/>
  <c r="DM8" i="36"/>
  <c r="DL8" i="36"/>
  <c r="DK8" i="36"/>
  <c r="DJ8" i="36"/>
  <c r="DI8" i="36"/>
  <c r="DH8" i="36"/>
  <c r="DG8" i="36"/>
  <c r="DF8" i="36"/>
  <c r="DD8" i="36"/>
  <c r="DC8" i="36"/>
  <c r="DB8" i="36"/>
  <c r="DA8" i="36"/>
  <c r="CZ8" i="36"/>
  <c r="CY8" i="36"/>
  <c r="CX8" i="36"/>
  <c r="CW8" i="36"/>
  <c r="CV8" i="36"/>
  <c r="CU8" i="36"/>
  <c r="CT8" i="36"/>
  <c r="CS8" i="36"/>
  <c r="CR8" i="36"/>
  <c r="CQ8" i="36"/>
  <c r="CP8" i="36"/>
  <c r="CN8" i="36"/>
  <c r="CM8" i="36"/>
  <c r="CL8" i="36"/>
  <c r="CK8" i="36"/>
  <c r="CJ8" i="36"/>
  <c r="CI8" i="36"/>
  <c r="CH8" i="36"/>
  <c r="CG8" i="36"/>
  <c r="CF8" i="36"/>
  <c r="CE8" i="36"/>
  <c r="CD8" i="36"/>
  <c r="CC8" i="36"/>
  <c r="CB8" i="36"/>
  <c r="CA8" i="36"/>
  <c r="BZ8" i="36"/>
  <c r="BW8" i="36"/>
  <c r="BV8" i="36"/>
  <c r="BU8" i="36"/>
  <c r="BT8" i="36"/>
  <c r="BS8" i="36"/>
  <c r="BR8" i="36"/>
  <c r="BQ8" i="36"/>
  <c r="BP8" i="36"/>
  <c r="BO8" i="36"/>
  <c r="BN8" i="36"/>
  <c r="BM8" i="36"/>
  <c r="BL8" i="36"/>
  <c r="BK8" i="36"/>
  <c r="BJ8" i="36"/>
  <c r="BI8" i="36"/>
  <c r="BH8" i="36"/>
  <c r="BG8" i="36"/>
  <c r="BF8" i="36"/>
  <c r="BE8" i="36"/>
  <c r="BD8" i="36"/>
  <c r="BB8" i="36"/>
  <c r="AZ8" i="36"/>
  <c r="AY8" i="36"/>
  <c r="AX8" i="36"/>
  <c r="AW8" i="36"/>
  <c r="AV8" i="36"/>
  <c r="AU8" i="36"/>
  <c r="AT8" i="36"/>
  <c r="AS8" i="36"/>
  <c r="AR8" i="36"/>
  <c r="AQ8" i="36"/>
  <c r="AP8" i="36"/>
  <c r="AN8" i="36"/>
  <c r="AM8" i="36"/>
  <c r="AL8" i="36"/>
  <c r="AK8" i="36"/>
  <c r="AJ8" i="36"/>
  <c r="AI8" i="36"/>
  <c r="AH8" i="36"/>
  <c r="AG8" i="36"/>
  <c r="AF8" i="36"/>
  <c r="AE8" i="36"/>
  <c r="AD8" i="36"/>
  <c r="AC8" i="36"/>
  <c r="AB8" i="36"/>
  <c r="Z8" i="36"/>
  <c r="Y8" i="36"/>
  <c r="X8" i="36"/>
  <c r="W8" i="36"/>
  <c r="V8" i="36"/>
  <c r="U8" i="36"/>
  <c r="T8" i="36"/>
  <c r="S8" i="36"/>
  <c r="R8" i="36"/>
  <c r="Q8" i="36"/>
  <c r="P8" i="36"/>
  <c r="O8" i="36"/>
  <c r="N8" i="36"/>
  <c r="M8" i="36"/>
  <c r="L8" i="36"/>
  <c r="K8" i="36"/>
  <c r="J8" i="36"/>
  <c r="I8" i="36"/>
  <c r="H8" i="36"/>
  <c r="G8" i="36"/>
  <c r="F8" i="36"/>
  <c r="E8" i="36"/>
  <c r="D8" i="36"/>
  <c r="C8" i="36"/>
  <c r="EN7" i="36"/>
  <c r="EM7" i="36"/>
  <c r="EL7" i="36"/>
  <c r="EI7" i="36"/>
  <c r="EH7" i="36"/>
  <c r="EG7" i="36"/>
  <c r="EF7" i="36"/>
  <c r="EE7" i="36"/>
  <c r="ED7" i="36"/>
  <c r="EA7" i="36"/>
  <c r="DZ7" i="36"/>
  <c r="DY7" i="36"/>
  <c r="DV7" i="36"/>
  <c r="DU7" i="36"/>
  <c r="DT7" i="36"/>
  <c r="DS7" i="36"/>
  <c r="DP7" i="36"/>
  <c r="DO7" i="36"/>
  <c r="DN7" i="36"/>
  <c r="DM7" i="36"/>
  <c r="DL7" i="36"/>
  <c r="DK7" i="36"/>
  <c r="DJ7" i="36"/>
  <c r="DI7" i="36"/>
  <c r="DH7" i="36"/>
  <c r="DG7" i="36"/>
  <c r="DF7" i="36"/>
  <c r="DD7" i="36"/>
  <c r="DC7" i="36"/>
  <c r="DB7" i="36"/>
  <c r="DA7" i="36"/>
  <c r="CZ7" i="36"/>
  <c r="CY7" i="36"/>
  <c r="CX7" i="36"/>
  <c r="CW7" i="36"/>
  <c r="CV7" i="36"/>
  <c r="CU7" i="36"/>
  <c r="CT7" i="36"/>
  <c r="CS7" i="36"/>
  <c r="CR7" i="36"/>
  <c r="CQ7" i="36"/>
  <c r="CP7" i="36"/>
  <c r="CN7" i="36"/>
  <c r="CM7" i="36"/>
  <c r="CL7" i="36"/>
  <c r="CK7" i="36"/>
  <c r="CJ7" i="36"/>
  <c r="CI7" i="36"/>
  <c r="CH7" i="36"/>
  <c r="CG7" i="36"/>
  <c r="CF7" i="36"/>
  <c r="CE7" i="36"/>
  <c r="CD7" i="36"/>
  <c r="CC7" i="36"/>
  <c r="CB7" i="36"/>
  <c r="CA7" i="36"/>
  <c r="BZ7" i="36"/>
  <c r="BW7" i="36"/>
  <c r="BV7" i="36"/>
  <c r="BU7" i="36"/>
  <c r="BT7" i="36"/>
  <c r="BS7" i="36"/>
  <c r="BR7" i="36"/>
  <c r="BQ7" i="36"/>
  <c r="BP7" i="36"/>
  <c r="BO7" i="36"/>
  <c r="BN7" i="36"/>
  <c r="BM7" i="36"/>
  <c r="BL7" i="36"/>
  <c r="BK7" i="36"/>
  <c r="BJ7" i="36"/>
  <c r="BI7" i="36"/>
  <c r="BH7" i="36"/>
  <c r="BG7" i="36"/>
  <c r="BF7" i="36"/>
  <c r="BE7" i="36"/>
  <c r="BD7" i="36"/>
  <c r="BB7" i="36"/>
  <c r="AZ7" i="36"/>
  <c r="AY7" i="36"/>
  <c r="AX7" i="36"/>
  <c r="AW7" i="36"/>
  <c r="AV7" i="36"/>
  <c r="AU7" i="36"/>
  <c r="AT7" i="36"/>
  <c r="AS7" i="36"/>
  <c r="AR7" i="36"/>
  <c r="AQ7" i="36"/>
  <c r="AP7" i="36"/>
  <c r="AN7" i="36"/>
  <c r="AM7" i="36"/>
  <c r="AL7" i="36"/>
  <c r="AK7" i="36"/>
  <c r="AJ7" i="36"/>
  <c r="AI7" i="36"/>
  <c r="AH7" i="36"/>
  <c r="AG7" i="36"/>
  <c r="AF7" i="36"/>
  <c r="AE7" i="36"/>
  <c r="AD7" i="36"/>
  <c r="AC7" i="36"/>
  <c r="AB7" i="36"/>
  <c r="Z7" i="36"/>
  <c r="Y7" i="36"/>
  <c r="X7" i="36"/>
  <c r="W7" i="36"/>
  <c r="V7" i="36"/>
  <c r="U7" i="36"/>
  <c r="T7" i="36"/>
  <c r="S7" i="36"/>
  <c r="R7" i="36"/>
  <c r="Q7" i="36"/>
  <c r="P7" i="36"/>
  <c r="O7" i="36"/>
  <c r="N7" i="36"/>
  <c r="M7" i="36"/>
  <c r="L7" i="36"/>
  <c r="K7" i="36"/>
  <c r="J7" i="36"/>
  <c r="I7" i="36"/>
  <c r="H7" i="36"/>
  <c r="G7" i="36"/>
  <c r="F7" i="36"/>
  <c r="E7" i="36"/>
  <c r="D7" i="36"/>
  <c r="C7" i="36"/>
  <c r="EN6" i="36"/>
  <c r="EM6" i="36"/>
  <c r="EL6" i="36"/>
  <c r="EI6" i="36"/>
  <c r="EH6" i="36"/>
  <c r="EG6" i="36"/>
  <c r="EF6" i="36"/>
  <c r="EE6" i="36"/>
  <c r="ED6" i="36"/>
  <c r="EA6" i="36"/>
  <c r="DZ6" i="36"/>
  <c r="DY6" i="36"/>
  <c r="DV6" i="36"/>
  <c r="DU6" i="36"/>
  <c r="DT6" i="36"/>
  <c r="DS6" i="36"/>
  <c r="DP6" i="36"/>
  <c r="DO6" i="36"/>
  <c r="DN6" i="36"/>
  <c r="DM6" i="36"/>
  <c r="DL6" i="36"/>
  <c r="DK6" i="36"/>
  <c r="DJ6" i="36"/>
  <c r="DI6" i="36"/>
  <c r="DH6" i="36"/>
  <c r="DG6" i="36"/>
  <c r="DF6" i="36"/>
  <c r="DD6" i="36"/>
  <c r="DC6" i="36"/>
  <c r="DB6" i="36"/>
  <c r="DA6" i="36"/>
  <c r="CZ6" i="36"/>
  <c r="CY6" i="36"/>
  <c r="CX6" i="36"/>
  <c r="CW6" i="36"/>
  <c r="CV6" i="36"/>
  <c r="CU6" i="36"/>
  <c r="CT6" i="36"/>
  <c r="CS6" i="36"/>
  <c r="CR6" i="36"/>
  <c r="CQ6" i="36"/>
  <c r="CP6" i="36"/>
  <c r="CN6" i="36"/>
  <c r="CM6" i="36"/>
  <c r="CL6" i="36"/>
  <c r="CK6" i="36"/>
  <c r="CJ6" i="36"/>
  <c r="CI6" i="36"/>
  <c r="CH6" i="36"/>
  <c r="CG6" i="36"/>
  <c r="CF6" i="36"/>
  <c r="CE6" i="36"/>
  <c r="CD6" i="36"/>
  <c r="CC6" i="36"/>
  <c r="CB6" i="36"/>
  <c r="CA6" i="36"/>
  <c r="BZ6" i="36"/>
  <c r="BW6" i="36"/>
  <c r="BV6" i="36"/>
  <c r="BU6" i="36"/>
  <c r="BT6" i="36"/>
  <c r="BS6" i="36"/>
  <c r="BR6" i="36"/>
  <c r="BQ6" i="36"/>
  <c r="BP6" i="36"/>
  <c r="BO6" i="36"/>
  <c r="BN6" i="36"/>
  <c r="BM6" i="36"/>
  <c r="BL6" i="36"/>
  <c r="BK6" i="36"/>
  <c r="BJ6" i="36"/>
  <c r="BI6" i="36"/>
  <c r="BH6" i="36"/>
  <c r="BG6" i="36"/>
  <c r="BF6" i="36"/>
  <c r="BE6" i="36"/>
  <c r="BD6" i="36"/>
  <c r="BB6" i="36"/>
  <c r="AZ6" i="36"/>
  <c r="AY6" i="36"/>
  <c r="AX6" i="36"/>
  <c r="AW6" i="36"/>
  <c r="AV6" i="36"/>
  <c r="AU6" i="36"/>
  <c r="AT6" i="36"/>
  <c r="AS6" i="36"/>
  <c r="AR6" i="36"/>
  <c r="AQ6" i="36"/>
  <c r="AP6" i="36"/>
  <c r="AN6" i="36"/>
  <c r="AM6" i="36"/>
  <c r="AL6" i="36"/>
  <c r="AK6" i="36"/>
  <c r="AJ6" i="36"/>
  <c r="AI6" i="36"/>
  <c r="AH6" i="36"/>
  <c r="AG6" i="36"/>
  <c r="AF6" i="36"/>
  <c r="AE6" i="36"/>
  <c r="AD6" i="36"/>
  <c r="AC6" i="36"/>
  <c r="AB6" i="36"/>
  <c r="Z6" i="36"/>
  <c r="Y6" i="36"/>
  <c r="X6" i="36"/>
  <c r="W6" i="36"/>
  <c r="V6" i="36"/>
  <c r="U6" i="36"/>
  <c r="T6" i="36"/>
  <c r="S6" i="36"/>
  <c r="R6" i="36"/>
  <c r="Q6" i="36"/>
  <c r="P6" i="36"/>
  <c r="O6" i="36"/>
  <c r="N6" i="36"/>
  <c r="M6" i="36"/>
  <c r="L6" i="36"/>
  <c r="K6" i="36"/>
  <c r="J6" i="36"/>
  <c r="I6" i="36"/>
  <c r="H6" i="36"/>
  <c r="G6" i="36"/>
  <c r="F6" i="36"/>
  <c r="E6" i="36"/>
  <c r="D6" i="36"/>
  <c r="C6" i="36"/>
  <c r="EN5" i="36"/>
  <c r="EM5" i="36"/>
  <c r="EL5" i="36"/>
  <c r="EI5" i="36"/>
  <c r="EH5" i="36"/>
  <c r="EG5" i="36"/>
  <c r="EF5" i="36"/>
  <c r="EE5" i="36"/>
  <c r="ED5" i="36"/>
  <c r="EA5" i="36"/>
  <c r="DZ5" i="36"/>
  <c r="DY5" i="36"/>
  <c r="DV5" i="36"/>
  <c r="DU5" i="36"/>
  <c r="DT5" i="36"/>
  <c r="DS5" i="36"/>
  <c r="DP5" i="36"/>
  <c r="DO5" i="36"/>
  <c r="DN5" i="36"/>
  <c r="DM5" i="36"/>
  <c r="DL5" i="36"/>
  <c r="DK5" i="36"/>
  <c r="DJ5" i="36"/>
  <c r="DI5" i="36"/>
  <c r="DH5" i="36"/>
  <c r="DG5" i="36"/>
  <c r="DF5" i="36"/>
  <c r="DD5" i="36"/>
  <c r="DC5" i="36"/>
  <c r="DB5" i="36"/>
  <c r="DA5" i="36"/>
  <c r="CZ5" i="36"/>
  <c r="CY5" i="36"/>
  <c r="CX5" i="36"/>
  <c r="CW5" i="36"/>
  <c r="CV5" i="36"/>
  <c r="CU5" i="36"/>
  <c r="CT5" i="36"/>
  <c r="CS5" i="36"/>
  <c r="CR5" i="36"/>
  <c r="CQ5" i="36"/>
  <c r="CP5" i="36"/>
  <c r="CN5" i="36"/>
  <c r="CM5" i="36"/>
  <c r="CL5" i="36"/>
  <c r="CK5" i="36"/>
  <c r="CJ5" i="36"/>
  <c r="CI5" i="36"/>
  <c r="CH5" i="36"/>
  <c r="CG5" i="36"/>
  <c r="CF5" i="36"/>
  <c r="CE5" i="36"/>
  <c r="CD5" i="36"/>
  <c r="CC5" i="36"/>
  <c r="CB5" i="36"/>
  <c r="CA5" i="36"/>
  <c r="BZ5" i="36"/>
  <c r="BW5" i="36"/>
  <c r="BV5" i="36"/>
  <c r="BU5" i="36"/>
  <c r="BT5" i="36"/>
  <c r="BS5" i="36"/>
  <c r="BR5" i="36"/>
  <c r="BQ5" i="36"/>
  <c r="BP5" i="36"/>
  <c r="BO5" i="36"/>
  <c r="BN5" i="36"/>
  <c r="BM5" i="36"/>
  <c r="BL5" i="36"/>
  <c r="BK5" i="36"/>
  <c r="BJ5" i="36"/>
  <c r="BI5" i="36"/>
  <c r="BH5" i="36"/>
  <c r="BG5" i="36"/>
  <c r="BF5" i="36"/>
  <c r="BE5" i="36"/>
  <c r="BD5" i="36"/>
  <c r="BB5" i="36"/>
  <c r="AZ5" i="36"/>
  <c r="AY5" i="36"/>
  <c r="AX5" i="36"/>
  <c r="AW5" i="36"/>
  <c r="AV5" i="36"/>
  <c r="AU5" i="36"/>
  <c r="AT5" i="36"/>
  <c r="AS5" i="36"/>
  <c r="AR5" i="36"/>
  <c r="AQ5" i="36"/>
  <c r="AP5" i="36"/>
  <c r="AN5" i="36"/>
  <c r="AM5" i="36"/>
  <c r="AL5" i="36"/>
  <c r="AK5" i="36"/>
  <c r="AJ5" i="36"/>
  <c r="AI5" i="36"/>
  <c r="AH5" i="36"/>
  <c r="AG5" i="36"/>
  <c r="AF5" i="36"/>
  <c r="AE5" i="36"/>
  <c r="AD5" i="36"/>
  <c r="AC5" i="36"/>
  <c r="AB5" i="36"/>
  <c r="Z5" i="36"/>
  <c r="Y5" i="36"/>
  <c r="X5" i="36"/>
  <c r="W5" i="36"/>
  <c r="V5" i="36"/>
  <c r="U5" i="36"/>
  <c r="T5" i="36"/>
  <c r="S5" i="36"/>
  <c r="R5" i="36"/>
  <c r="Q5" i="36"/>
  <c r="P5" i="36"/>
  <c r="O5" i="36"/>
  <c r="N5" i="36"/>
  <c r="M5" i="36"/>
  <c r="L5" i="36"/>
  <c r="K5" i="36"/>
  <c r="J5" i="36"/>
  <c r="I5" i="36"/>
  <c r="H5" i="36"/>
  <c r="G5" i="36"/>
  <c r="F5" i="36"/>
  <c r="E5" i="36"/>
  <c r="D5" i="36"/>
  <c r="C5" i="36"/>
  <c r="EO4" i="36"/>
  <c r="EN4" i="36"/>
  <c r="EM4" i="36"/>
  <c r="EL4" i="36"/>
  <c r="EI4" i="36"/>
  <c r="EH4" i="36"/>
  <c r="EG4" i="36"/>
  <c r="EF4" i="36"/>
  <c r="EE4" i="36"/>
  <c r="ED4" i="36"/>
  <c r="EA4" i="36"/>
  <c r="DZ4" i="36"/>
  <c r="DY4" i="36"/>
  <c r="DV4" i="36"/>
  <c r="DU4" i="36"/>
  <c r="DT4" i="36"/>
  <c r="DS4" i="36"/>
  <c r="DP4" i="36"/>
  <c r="DO4" i="36"/>
  <c r="DN4" i="36"/>
  <c r="DM4" i="36"/>
  <c r="DL4" i="36"/>
  <c r="DK4" i="36"/>
  <c r="DJ4" i="36"/>
  <c r="DI4" i="36"/>
  <c r="DH4" i="36"/>
  <c r="DG4" i="36"/>
  <c r="DF4" i="36"/>
  <c r="DD4" i="36"/>
  <c r="DC4" i="36"/>
  <c r="DB4" i="36"/>
  <c r="DA4" i="36"/>
  <c r="CZ4" i="36"/>
  <c r="CY4" i="36"/>
  <c r="CX4" i="36"/>
  <c r="CW4" i="36"/>
  <c r="CV4" i="36"/>
  <c r="CU4" i="36"/>
  <c r="CT4" i="36"/>
  <c r="CS4" i="36"/>
  <c r="CR4" i="36"/>
  <c r="CQ4" i="36"/>
  <c r="CP4" i="36"/>
  <c r="CN4" i="36"/>
  <c r="CM4" i="36"/>
  <c r="CL4" i="36"/>
  <c r="CK4" i="36"/>
  <c r="CJ4" i="36"/>
  <c r="CI4" i="36"/>
  <c r="CH4" i="36"/>
  <c r="CG4" i="36"/>
  <c r="CF4" i="36"/>
  <c r="CE4" i="36"/>
  <c r="CD4" i="36"/>
  <c r="CC4" i="36"/>
  <c r="CB4" i="36"/>
  <c r="CA4" i="36"/>
  <c r="BZ4" i="36"/>
  <c r="BY4" i="36"/>
  <c r="BW4" i="36"/>
  <c r="BV4" i="36"/>
  <c r="BU4" i="36"/>
  <c r="BT4" i="36"/>
  <c r="BS4" i="36"/>
  <c r="BR4" i="36"/>
  <c r="BQ4" i="36"/>
  <c r="BP4" i="36"/>
  <c r="BO4" i="36"/>
  <c r="BN4" i="36"/>
  <c r="BM4" i="36"/>
  <c r="BL4" i="36"/>
  <c r="BK4" i="36"/>
  <c r="BJ4" i="36"/>
  <c r="BI4" i="36"/>
  <c r="BH4" i="36"/>
  <c r="BG4" i="36"/>
  <c r="BF4" i="36"/>
  <c r="BE4" i="36"/>
  <c r="BD4" i="36"/>
  <c r="BB4" i="36"/>
  <c r="BA4" i="36"/>
  <c r="AZ4" i="36"/>
  <c r="AY4" i="36"/>
  <c r="AX4" i="36"/>
  <c r="AW4" i="36"/>
  <c r="AV4" i="36"/>
  <c r="AU4" i="36"/>
  <c r="AT4" i="36"/>
  <c r="AS4" i="36"/>
  <c r="AR4" i="36"/>
  <c r="AQ4" i="36"/>
  <c r="AP4" i="36"/>
  <c r="AN4" i="36"/>
  <c r="AM4" i="36"/>
  <c r="AL4" i="36"/>
  <c r="AK4" i="36"/>
  <c r="AJ4" i="36"/>
  <c r="AI4" i="36"/>
  <c r="AH4" i="36"/>
  <c r="AG4" i="36"/>
  <c r="AF4" i="36"/>
  <c r="AE4" i="36"/>
  <c r="AD4" i="36"/>
  <c r="AC4" i="36"/>
  <c r="AB4" i="36"/>
  <c r="Z4" i="36"/>
  <c r="Y4" i="36"/>
  <c r="X4" i="36"/>
  <c r="W4" i="36"/>
  <c r="V4" i="36"/>
  <c r="U4" i="36"/>
  <c r="T4" i="36"/>
  <c r="S4" i="36"/>
  <c r="R4" i="36"/>
  <c r="Q4" i="36"/>
  <c r="P4" i="36"/>
  <c r="O4" i="36"/>
  <c r="N4" i="36"/>
  <c r="M4" i="36"/>
  <c r="L4" i="36"/>
  <c r="K4" i="36"/>
  <c r="J4" i="36"/>
  <c r="I4" i="36"/>
  <c r="H4" i="36"/>
  <c r="G4" i="36"/>
  <c r="F4" i="36"/>
  <c r="E4" i="36"/>
  <c r="D4" i="36"/>
  <c r="C4" i="36"/>
  <c r="A4" i="36"/>
  <c r="C2" i="36"/>
  <c r="B2" i="36"/>
  <c r="A2" i="36"/>
  <c r="EP4" i="36"/>
  <c r="DE5" i="36"/>
  <c r="DE6" i="36"/>
  <c r="DE7" i="36"/>
  <c r="DE8" i="36"/>
  <c r="DE9"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CZ4" i="34"/>
  <c r="CO4" i="36"/>
  <c r="BX4" i="36"/>
  <c r="BC5" i="36"/>
  <c r="BC6" i="36"/>
  <c r="BC7" i="36"/>
  <c r="BC8" i="36"/>
  <c r="BC9" i="36"/>
  <c r="BC10" i="36"/>
  <c r="BC11" i="36"/>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C35" i="36"/>
  <c r="BC36" i="36"/>
  <c r="AA5"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5" i="36"/>
  <c r="AA36" i="36"/>
  <c r="AO14" i="36"/>
  <c r="AO5" i="36"/>
  <c r="AO6" i="36"/>
  <c r="AO7" i="36"/>
  <c r="AO8" i="36"/>
  <c r="AO9" i="36"/>
  <c r="AO10" i="36"/>
  <c r="AO11" i="36"/>
  <c r="AO12" i="36"/>
  <c r="AO13" i="36"/>
  <c r="AO15" i="36"/>
  <c r="AO16" i="36"/>
  <c r="AO17" i="36"/>
  <c r="AO18" i="36"/>
  <c r="AO19" i="36"/>
  <c r="AO20" i="36"/>
  <c r="AO21" i="36"/>
  <c r="AO22" i="36"/>
  <c r="AO23" i="36"/>
  <c r="AO24" i="36"/>
  <c r="AO25" i="36"/>
  <c r="AO26" i="36"/>
  <c r="AO27" i="36"/>
  <c r="AO28" i="36"/>
  <c r="AO29" i="36"/>
  <c r="AO30" i="36"/>
  <c r="AO31" i="36"/>
  <c r="AO32" i="36"/>
  <c r="AO33" i="36"/>
  <c r="AO34" i="36"/>
  <c r="AO35" i="36"/>
  <c r="AO36" i="36"/>
  <c r="AA6" i="36"/>
  <c r="AA34" i="36"/>
  <c r="C34" i="34"/>
  <c r="C35" i="34"/>
  <c r="C36" i="34"/>
  <c r="C29" i="34"/>
  <c r="C30" i="34"/>
  <c r="C31" i="34"/>
  <c r="C32" i="34"/>
  <c r="C33" i="34"/>
  <c r="BO43" i="36" l="1"/>
  <c r="BO42" i="36"/>
  <c r="BO41" i="36"/>
  <c r="DV43" i="36"/>
  <c r="DV42" i="36"/>
  <c r="DV41" i="36"/>
  <c r="EH43" i="36"/>
  <c r="EH42" i="36"/>
  <c r="EH41" i="36"/>
  <c r="AH43" i="36"/>
  <c r="AH42" i="36"/>
  <c r="AH41" i="36"/>
  <c r="CC43" i="36"/>
  <c r="CC42" i="36"/>
  <c r="CC41" i="36"/>
  <c r="DU43" i="36"/>
  <c r="DU42" i="36"/>
  <c r="DU41" i="36"/>
  <c r="EA43" i="36"/>
  <c r="EA42" i="36"/>
  <c r="EA41" i="36"/>
  <c r="EG43" i="36"/>
  <c r="EG42" i="36"/>
  <c r="EG41" i="36"/>
  <c r="DY42" i="36"/>
  <c r="DY46" i="36" s="1"/>
  <c r="DY43" i="36"/>
  <c r="DY41" i="36"/>
  <c r="AV43" i="36"/>
  <c r="AV41" i="36"/>
  <c r="AV45" i="36" s="1"/>
  <c r="AV42" i="36"/>
  <c r="DZ43" i="36"/>
  <c r="DZ47" i="36" s="1"/>
  <c r="DZ41" i="36"/>
  <c r="DZ42" i="36"/>
  <c r="DZ46" i="36" s="1"/>
  <c r="BJ42" i="36"/>
  <c r="BJ43" i="36"/>
  <c r="BJ41" i="36"/>
  <c r="BJ45" i="36" s="1"/>
  <c r="EM43" i="36"/>
  <c r="EM42" i="36"/>
  <c r="EM46" i="36" s="1"/>
  <c r="EM41" i="36"/>
  <c r="BI43" i="36"/>
  <c r="BI47" i="36" s="1"/>
  <c r="BI42" i="36"/>
  <c r="BI41" i="36"/>
  <c r="EL43" i="36"/>
  <c r="EL42" i="36"/>
  <c r="EL41" i="36"/>
  <c r="EN43" i="36"/>
  <c r="EN42" i="36"/>
  <c r="EN41" i="36"/>
  <c r="BH43" i="36"/>
  <c r="BH42" i="36"/>
  <c r="BH41" i="36"/>
  <c r="EE43" i="36"/>
  <c r="EE42" i="36"/>
  <c r="EE41" i="36"/>
  <c r="EI43" i="36"/>
  <c r="EI42" i="36"/>
  <c r="EI41" i="36"/>
  <c r="BG43" i="36"/>
  <c r="BG42" i="36"/>
  <c r="BG41" i="36"/>
  <c r="ED43" i="36"/>
  <c r="ED42" i="36"/>
  <c r="ED41" i="36"/>
  <c r="EF43" i="36"/>
  <c r="EF42" i="36"/>
  <c r="EF41" i="36"/>
  <c r="DS43" i="36"/>
  <c r="DS41" i="36"/>
  <c r="DS42" i="36"/>
  <c r="AG42" i="36"/>
  <c r="AG43" i="36"/>
  <c r="AG41" i="36"/>
  <c r="DT42" i="36"/>
  <c r="DT43" i="36"/>
  <c r="DT41" i="36"/>
  <c r="AA42" i="36"/>
  <c r="DM43" i="36"/>
  <c r="DM42" i="36"/>
  <c r="DM41" i="36"/>
  <c r="DO43" i="36"/>
  <c r="DO42" i="36"/>
  <c r="DO41" i="36"/>
  <c r="DL43" i="36"/>
  <c r="DL42" i="36"/>
  <c r="DL41" i="36"/>
  <c r="DN43" i="36"/>
  <c r="DN42" i="36"/>
  <c r="DN41" i="36"/>
  <c r="DP43" i="36"/>
  <c r="DP42" i="36"/>
  <c r="DP41" i="36"/>
  <c r="CV43" i="36"/>
  <c r="CV42" i="36"/>
  <c r="CV41" i="36"/>
  <c r="CX43" i="36"/>
  <c r="CX42" i="36"/>
  <c r="CX41" i="36"/>
  <c r="CZ43" i="36"/>
  <c r="CZ42" i="36"/>
  <c r="CZ41" i="36"/>
  <c r="DG43" i="36"/>
  <c r="DG42" i="36"/>
  <c r="DG41" i="36"/>
  <c r="DI43" i="36"/>
  <c r="DI42" i="36"/>
  <c r="DI41" i="36"/>
  <c r="DK43" i="36"/>
  <c r="DK42" i="36"/>
  <c r="DK41" i="36"/>
  <c r="CU43" i="36"/>
  <c r="CU42" i="36"/>
  <c r="CU41" i="36"/>
  <c r="CW43" i="36"/>
  <c r="CW42" i="36"/>
  <c r="CW41" i="36"/>
  <c r="CY43" i="36"/>
  <c r="CY42" i="36"/>
  <c r="CY41" i="36"/>
  <c r="DF43" i="36"/>
  <c r="DF42" i="36"/>
  <c r="DF41" i="36"/>
  <c r="DH43" i="36"/>
  <c r="DH42" i="36"/>
  <c r="DH41" i="36"/>
  <c r="DJ43" i="36"/>
  <c r="DJ42" i="36"/>
  <c r="DJ41" i="36"/>
  <c r="AF42" i="36"/>
  <c r="AF43" i="36"/>
  <c r="AF41" i="36"/>
  <c r="CT43" i="36"/>
  <c r="CT41" i="36"/>
  <c r="CT42" i="36"/>
  <c r="CS42" i="36"/>
  <c r="CS43" i="36"/>
  <c r="CS41" i="36"/>
  <c r="AB42" i="36"/>
  <c r="AB43" i="36"/>
  <c r="AB41" i="36"/>
  <c r="AD42" i="36"/>
  <c r="AD43" i="36"/>
  <c r="AD41" i="36"/>
  <c r="AQ42" i="36"/>
  <c r="AQ43" i="36"/>
  <c r="AQ41" i="36"/>
  <c r="AS42" i="36"/>
  <c r="AS43" i="36"/>
  <c r="AS41" i="36"/>
  <c r="AU42" i="36"/>
  <c r="AU43" i="36"/>
  <c r="AU41" i="36"/>
  <c r="BD42" i="36"/>
  <c r="BD43" i="36"/>
  <c r="BD41" i="36"/>
  <c r="BF42" i="36"/>
  <c r="BF43" i="36"/>
  <c r="BF41" i="36"/>
  <c r="CP43" i="36"/>
  <c r="CP41" i="36"/>
  <c r="CP42" i="36"/>
  <c r="CR43" i="36"/>
  <c r="CR41" i="36"/>
  <c r="CR42" i="36"/>
  <c r="AC43" i="36"/>
  <c r="AC41" i="36"/>
  <c r="AC42" i="36"/>
  <c r="AE43" i="36"/>
  <c r="AE41" i="36"/>
  <c r="AE42" i="36"/>
  <c r="AP43" i="36"/>
  <c r="AP41" i="36"/>
  <c r="AP42" i="36"/>
  <c r="AR43" i="36"/>
  <c r="AR41" i="36"/>
  <c r="AR42" i="36"/>
  <c r="AT43" i="36"/>
  <c r="AT41" i="36"/>
  <c r="AT42" i="36"/>
  <c r="BE43" i="36"/>
  <c r="BE41" i="36"/>
  <c r="BE42" i="36"/>
  <c r="CQ42" i="36"/>
  <c r="CQ43" i="36"/>
  <c r="CQ41" i="36"/>
  <c r="DB43" i="36"/>
  <c r="DB42" i="36"/>
  <c r="DB41" i="36"/>
  <c r="DD43" i="36"/>
  <c r="DD42" i="36"/>
  <c r="DD41" i="36"/>
  <c r="DA43" i="36"/>
  <c r="DA42" i="36"/>
  <c r="DA41" i="36"/>
  <c r="DC43" i="36"/>
  <c r="DC42" i="36"/>
  <c r="DC41" i="36"/>
  <c r="CE43" i="36"/>
  <c r="CE42" i="36"/>
  <c r="CE41" i="36"/>
  <c r="CG43" i="36"/>
  <c r="CG42" i="36"/>
  <c r="CG41" i="36"/>
  <c r="CI43" i="36"/>
  <c r="CI42" i="36"/>
  <c r="CI41" i="36"/>
  <c r="CK43" i="36"/>
  <c r="CK42" i="36"/>
  <c r="CK41" i="36"/>
  <c r="CM43" i="36"/>
  <c r="CM42" i="36"/>
  <c r="CM41" i="36"/>
  <c r="CD43" i="36"/>
  <c r="CD42" i="36"/>
  <c r="CD41" i="36"/>
  <c r="CF43" i="36"/>
  <c r="CF42" i="36"/>
  <c r="CF41" i="36"/>
  <c r="CH43" i="36"/>
  <c r="CH42" i="36"/>
  <c r="CH41" i="36"/>
  <c r="CJ43" i="36"/>
  <c r="CJ42" i="36"/>
  <c r="CJ41" i="36"/>
  <c r="CL43" i="36"/>
  <c r="CL42" i="36"/>
  <c r="CL41" i="36"/>
  <c r="BA43" i="36"/>
  <c r="BA42" i="36"/>
  <c r="BA41" i="36"/>
  <c r="CB43" i="36"/>
  <c r="CB42" i="36"/>
  <c r="CB41" i="36"/>
  <c r="AZ43" i="36"/>
  <c r="AZ41" i="36"/>
  <c r="AZ42" i="36"/>
  <c r="CA42" i="36"/>
  <c r="CA43" i="36"/>
  <c r="CA41" i="36"/>
  <c r="F9" i="3"/>
  <c r="CO42" i="36"/>
  <c r="CO43" i="36"/>
  <c r="CO41" i="36"/>
  <c r="BZ43" i="36"/>
  <c r="BZ41" i="36"/>
  <c r="BZ42" i="36"/>
  <c r="CN43" i="36"/>
  <c r="CN41" i="36"/>
  <c r="CN42" i="36"/>
  <c r="AY43" i="36"/>
  <c r="AY47" i="36" s="1"/>
  <c r="AY42" i="36"/>
  <c r="AY41" i="36"/>
  <c r="BV43" i="36"/>
  <c r="BV42" i="36"/>
  <c r="BV46" i="36" s="1"/>
  <c r="BV41" i="36"/>
  <c r="BU43" i="36"/>
  <c r="BU42" i="36"/>
  <c r="BU41" i="36"/>
  <c r="BU45" i="36" s="1"/>
  <c r="AL43" i="36"/>
  <c r="AL47" i="36" s="1"/>
  <c r="AL41" i="36"/>
  <c r="AL42" i="36"/>
  <c r="BP42" i="36"/>
  <c r="BP43" i="36"/>
  <c r="BP47" i="36" s="1"/>
  <c r="BP41" i="36"/>
  <c r="BR42" i="36"/>
  <c r="BR46" i="36" s="1"/>
  <c r="BR43" i="36"/>
  <c r="BR41" i="36"/>
  <c r="BT42" i="36"/>
  <c r="BT41" i="36"/>
  <c r="BT45" i="36" s="1"/>
  <c r="BT43" i="36"/>
  <c r="AK42" i="36"/>
  <c r="AK43" i="36"/>
  <c r="AK41" i="36"/>
  <c r="AM42" i="36"/>
  <c r="AM43" i="36"/>
  <c r="AM41" i="36"/>
  <c r="AX42" i="36"/>
  <c r="AX46" i="36" s="1"/>
  <c r="AX43" i="36"/>
  <c r="AX41" i="36"/>
  <c r="BQ43" i="36"/>
  <c r="BQ41" i="36"/>
  <c r="BQ45" i="36" s="1"/>
  <c r="BQ42" i="36"/>
  <c r="BS43" i="36"/>
  <c r="BS47" i="36" s="1"/>
  <c r="BS41" i="36"/>
  <c r="BS42" i="36"/>
  <c r="F11" i="3"/>
  <c r="EP42" i="36"/>
  <c r="EP43" i="36"/>
  <c r="EP41" i="36"/>
  <c r="EP45" i="36" s="1"/>
  <c r="AI43" i="36"/>
  <c r="AI41" i="36"/>
  <c r="AI42" i="36"/>
  <c r="BB42" i="36"/>
  <c r="BB46" i="36" s="1"/>
  <c r="BB43" i="36"/>
  <c r="BB47" i="36" s="1"/>
  <c r="BB41" i="36"/>
  <c r="BB45" i="36" s="1"/>
  <c r="BK43" i="36"/>
  <c r="BK41" i="36"/>
  <c r="BK42" i="36"/>
  <c r="BM43" i="36"/>
  <c r="BM41" i="36"/>
  <c r="BM42" i="36"/>
  <c r="BW43" i="36"/>
  <c r="BW47" i="36" s="1"/>
  <c r="BW41" i="36"/>
  <c r="BW45" i="36" s="1"/>
  <c r="BW42" i="36"/>
  <c r="AA43" i="36"/>
  <c r="AA41" i="36"/>
  <c r="F8" i="3"/>
  <c r="BX42" i="36"/>
  <c r="BX43" i="36"/>
  <c r="BX41" i="36"/>
  <c r="AJ42" i="36"/>
  <c r="AJ43" i="36"/>
  <c r="AJ41" i="36"/>
  <c r="AN42" i="36"/>
  <c r="AN43" i="36"/>
  <c r="AN41" i="36"/>
  <c r="AW43" i="36"/>
  <c r="AW41" i="36"/>
  <c r="AW42" i="36"/>
  <c r="BL42" i="36"/>
  <c r="BL43" i="36"/>
  <c r="BL41" i="36"/>
  <c r="BN42" i="36"/>
  <c r="BN43" i="36"/>
  <c r="BN41" i="36"/>
  <c r="EO43" i="36"/>
  <c r="EO41" i="36"/>
  <c r="EO45" i="36" s="1"/>
  <c r="EO42" i="36"/>
  <c r="EO46" i="36" s="1"/>
  <c r="F5" i="3"/>
  <c r="AM4" i="34"/>
  <c r="AO4" i="36" s="1"/>
  <c r="DA4" i="34"/>
  <c r="DE4" i="36" s="1"/>
  <c r="BA4" i="34"/>
  <c r="BC4" i="36" s="1"/>
  <c r="AA47" i="36"/>
  <c r="AA45" i="36"/>
  <c r="CO47" i="36"/>
  <c r="CO46" i="36"/>
  <c r="CO45" i="36"/>
  <c r="EP47" i="36"/>
  <c r="EP46" i="36"/>
  <c r="AC46" i="36"/>
  <c r="AC47" i="36"/>
  <c r="AC45" i="36"/>
  <c r="AE46" i="36"/>
  <c r="AE47" i="36"/>
  <c r="AE45" i="36"/>
  <c r="AG46" i="36"/>
  <c r="AG47" i="36"/>
  <c r="AG45" i="36"/>
  <c r="AI46" i="36"/>
  <c r="AI47" i="36"/>
  <c r="AI45" i="36"/>
  <c r="AK46" i="36"/>
  <c r="AK47" i="36"/>
  <c r="AK45" i="36"/>
  <c r="AM46" i="36"/>
  <c r="AM47" i="36"/>
  <c r="AM45" i="36"/>
  <c r="AP47" i="36"/>
  <c r="AP46" i="36"/>
  <c r="AP45" i="36"/>
  <c r="AR47" i="36"/>
  <c r="AR46" i="36"/>
  <c r="AR45" i="36"/>
  <c r="AT47" i="36"/>
  <c r="AT46" i="36"/>
  <c r="AT45" i="36"/>
  <c r="AV47" i="36"/>
  <c r="AV46" i="36"/>
  <c r="AX47" i="36"/>
  <c r="AX45" i="36"/>
  <c r="AZ47" i="36"/>
  <c r="AZ46" i="36"/>
  <c r="AZ45" i="36"/>
  <c r="BE46" i="36"/>
  <c r="BE47" i="36"/>
  <c r="BE45" i="36"/>
  <c r="BG46" i="36"/>
  <c r="BG47" i="36"/>
  <c r="BG45" i="36"/>
  <c r="BI46" i="36"/>
  <c r="BI45" i="36"/>
  <c r="BK46" i="36"/>
  <c r="BK47" i="36"/>
  <c r="BK45" i="36"/>
  <c r="BM46" i="36"/>
  <c r="BM47" i="36"/>
  <c r="BM45" i="36"/>
  <c r="BO46" i="36"/>
  <c r="BO47" i="36"/>
  <c r="BO45" i="36"/>
  <c r="BQ46" i="36"/>
  <c r="BQ47" i="36"/>
  <c r="BS46" i="36"/>
  <c r="BS45" i="36"/>
  <c r="BU46" i="36"/>
  <c r="BU47" i="36"/>
  <c r="BW46" i="36"/>
  <c r="BZ47" i="36"/>
  <c r="BZ46" i="36"/>
  <c r="BZ45" i="36"/>
  <c r="CB47" i="36"/>
  <c r="CB45" i="36"/>
  <c r="CB46" i="36"/>
  <c r="CD47" i="36"/>
  <c r="CD45" i="36"/>
  <c r="CD46" i="36"/>
  <c r="CF47" i="36"/>
  <c r="CF45" i="36"/>
  <c r="CF46" i="36"/>
  <c r="CH47" i="36"/>
  <c r="CH45" i="36"/>
  <c r="CH46" i="36"/>
  <c r="CJ47" i="36"/>
  <c r="CJ45" i="36"/>
  <c r="CJ46" i="36"/>
  <c r="CL47" i="36"/>
  <c r="CL45" i="36"/>
  <c r="CL46" i="36"/>
  <c r="CN47" i="36"/>
  <c r="CN45" i="36"/>
  <c r="CN46" i="36"/>
  <c r="CQ47" i="36"/>
  <c r="CQ46" i="36"/>
  <c r="CQ45" i="36"/>
  <c r="CS47" i="36"/>
  <c r="CS46" i="36"/>
  <c r="CS45" i="36"/>
  <c r="CU47" i="36"/>
  <c r="CU46" i="36"/>
  <c r="CU45" i="36"/>
  <c r="CW47" i="36"/>
  <c r="CW46" i="36"/>
  <c r="CW45" i="36"/>
  <c r="CY47" i="36"/>
  <c r="CY46" i="36"/>
  <c r="CY45" i="36"/>
  <c r="DA47" i="36"/>
  <c r="DA46" i="36"/>
  <c r="DA45" i="36"/>
  <c r="DC47" i="36"/>
  <c r="DC46" i="36"/>
  <c r="DC45" i="36"/>
  <c r="DF47" i="36"/>
  <c r="DF45" i="36"/>
  <c r="DF46" i="36"/>
  <c r="DH47" i="36"/>
  <c r="DH45" i="36"/>
  <c r="DH46" i="36"/>
  <c r="DJ47" i="36"/>
  <c r="DJ45" i="36"/>
  <c r="DJ46" i="36"/>
  <c r="DL47" i="36"/>
  <c r="DL45" i="36"/>
  <c r="DL46" i="36"/>
  <c r="DN47" i="36"/>
  <c r="DN45" i="36"/>
  <c r="DN46" i="36"/>
  <c r="DP47" i="36"/>
  <c r="DP45" i="36"/>
  <c r="DP46" i="36"/>
  <c r="DT47" i="36"/>
  <c r="DT45" i="36"/>
  <c r="DT46" i="36"/>
  <c r="DV47" i="36"/>
  <c r="DV45" i="36"/>
  <c r="DV46" i="36"/>
  <c r="DZ45" i="36"/>
  <c r="ED47" i="36"/>
  <c r="ED46" i="36"/>
  <c r="ED45" i="36"/>
  <c r="EF47" i="36"/>
  <c r="EF46" i="36"/>
  <c r="EF45" i="36"/>
  <c r="EH47" i="36"/>
  <c r="EH46" i="36"/>
  <c r="EH45" i="36"/>
  <c r="EL47" i="36"/>
  <c r="EL46" i="36"/>
  <c r="EL45" i="36"/>
  <c r="EN47" i="36"/>
  <c r="EN46" i="36"/>
  <c r="EN45" i="36"/>
  <c r="AB47" i="36"/>
  <c r="AB46" i="36"/>
  <c r="AB45" i="36"/>
  <c r="AD47" i="36"/>
  <c r="AD46" i="36"/>
  <c r="AD45" i="36"/>
  <c r="AF47" i="36"/>
  <c r="AF46" i="36"/>
  <c r="AF45" i="36"/>
  <c r="AH47" i="36"/>
  <c r="AH46" i="36"/>
  <c r="AH45" i="36"/>
  <c r="AJ47" i="36"/>
  <c r="AJ46" i="36"/>
  <c r="AJ45" i="36"/>
  <c r="AL46" i="36"/>
  <c r="AL45" i="36"/>
  <c r="AN47" i="36"/>
  <c r="AN46" i="36"/>
  <c r="AN45" i="36"/>
  <c r="AQ46" i="36"/>
  <c r="AQ47" i="36"/>
  <c r="AQ45" i="36"/>
  <c r="AS46" i="36"/>
  <c r="AS47" i="36"/>
  <c r="AS45" i="36"/>
  <c r="AU46" i="36"/>
  <c r="AU47" i="36"/>
  <c r="AU45" i="36"/>
  <c r="AW46" i="36"/>
  <c r="AW47" i="36"/>
  <c r="AW45" i="36"/>
  <c r="AY46" i="36"/>
  <c r="AY45" i="36"/>
  <c r="BA46" i="36"/>
  <c r="BA47" i="36"/>
  <c r="BA45" i="36"/>
  <c r="BD47" i="36"/>
  <c r="BD46" i="36"/>
  <c r="BD45" i="36"/>
  <c r="BF47" i="36"/>
  <c r="BF46" i="36"/>
  <c r="BF45" i="36"/>
  <c r="BH47" i="36"/>
  <c r="BH46" i="36"/>
  <c r="BH45" i="36"/>
  <c r="BJ47" i="36"/>
  <c r="BJ46" i="36"/>
  <c r="BL47" i="36"/>
  <c r="BL46" i="36"/>
  <c r="BL45" i="36"/>
  <c r="BN47" i="36"/>
  <c r="BN46" i="36"/>
  <c r="BN45" i="36"/>
  <c r="BP46" i="36"/>
  <c r="BP45" i="36"/>
  <c r="BR47" i="36"/>
  <c r="BR45" i="36"/>
  <c r="BT47" i="36"/>
  <c r="BT46" i="36"/>
  <c r="BV47" i="36"/>
  <c r="BV45" i="36"/>
  <c r="CA47" i="36"/>
  <c r="CA46" i="36"/>
  <c r="CA45" i="36"/>
  <c r="CC47" i="36"/>
  <c r="CC46" i="36"/>
  <c r="CC45" i="36"/>
  <c r="CE47" i="36"/>
  <c r="CE46" i="36"/>
  <c r="CE45" i="36"/>
  <c r="CG47" i="36"/>
  <c r="CG46" i="36"/>
  <c r="CG45" i="36"/>
  <c r="CI47" i="36"/>
  <c r="CI46" i="36"/>
  <c r="CI45" i="36"/>
  <c r="CK47" i="36"/>
  <c r="CK46" i="36"/>
  <c r="CK45" i="36"/>
  <c r="CM47" i="36"/>
  <c r="CM46" i="36"/>
  <c r="CM45" i="36"/>
  <c r="CP47" i="36"/>
  <c r="CP45" i="36"/>
  <c r="CP46" i="36"/>
  <c r="CR47" i="36"/>
  <c r="CR45" i="36"/>
  <c r="CR46" i="36"/>
  <c r="CT47" i="36"/>
  <c r="CT45" i="36"/>
  <c r="CT46" i="36"/>
  <c r="CV47" i="36"/>
  <c r="CV45" i="36"/>
  <c r="CV46" i="36"/>
  <c r="CX47" i="36"/>
  <c r="CX45" i="36"/>
  <c r="CX46" i="36"/>
  <c r="CZ47" i="36"/>
  <c r="CZ45" i="36"/>
  <c r="CZ46" i="36"/>
  <c r="DB47" i="36"/>
  <c r="DB45" i="36"/>
  <c r="DB46" i="36"/>
  <c r="DD47" i="36"/>
  <c r="DD45" i="36"/>
  <c r="DD46" i="36"/>
  <c r="DG47" i="36"/>
  <c r="DG46" i="36"/>
  <c r="DG45" i="36"/>
  <c r="DI47" i="36"/>
  <c r="DI46" i="36"/>
  <c r="DI45" i="36"/>
  <c r="DK47" i="36"/>
  <c r="DK46" i="36"/>
  <c r="DK45" i="36"/>
  <c r="DM47" i="36"/>
  <c r="DM46" i="36"/>
  <c r="DM45" i="36"/>
  <c r="DO47" i="36"/>
  <c r="DO46" i="36"/>
  <c r="DO45" i="36"/>
  <c r="DS47" i="36"/>
  <c r="DS46" i="36"/>
  <c r="DS45" i="36"/>
  <c r="DU47" i="36"/>
  <c r="DU46" i="36"/>
  <c r="DU45" i="36"/>
  <c r="DY47" i="36"/>
  <c r="DY45" i="36"/>
  <c r="EA47" i="36"/>
  <c r="EA46" i="36"/>
  <c r="EA45" i="36"/>
  <c r="EE47" i="36"/>
  <c r="EE46" i="36"/>
  <c r="EE45" i="36"/>
  <c r="EG47" i="36"/>
  <c r="EG46" i="36"/>
  <c r="EG45" i="36"/>
  <c r="EI47" i="36"/>
  <c r="EI46" i="36"/>
  <c r="EI45" i="36"/>
  <c r="EM47" i="36"/>
  <c r="EM45" i="36"/>
  <c r="EO47" i="36"/>
  <c r="AA46" i="36"/>
  <c r="BY34" i="36"/>
  <c r="BY30" i="36"/>
  <c r="BY26" i="36"/>
  <c r="BY22" i="36"/>
  <c r="BY14" i="36"/>
  <c r="BY10" i="36"/>
  <c r="BY32" i="36"/>
  <c r="BY28" i="36"/>
  <c r="BY24" i="36"/>
  <c r="BY20" i="36"/>
  <c r="BY18" i="36"/>
  <c r="BY16" i="36"/>
  <c r="BY12" i="36"/>
  <c r="BY8" i="36"/>
  <c r="BY6" i="36"/>
  <c r="BY35" i="36"/>
  <c r="BY33" i="36"/>
  <c r="BY31" i="36"/>
  <c r="BY29" i="36"/>
  <c r="BY27" i="36"/>
  <c r="BY25" i="36"/>
  <c r="BY23" i="36"/>
  <c r="BY21" i="36"/>
  <c r="BY19" i="36"/>
  <c r="BY17" i="36"/>
  <c r="BY15" i="36"/>
  <c r="BY13" i="36"/>
  <c r="BY11" i="36"/>
  <c r="BY9" i="36"/>
  <c r="BY5" i="36"/>
  <c r="C28" i="34"/>
  <c r="C27" i="34"/>
  <c r="C26" i="34"/>
  <c r="C25" i="34"/>
  <c r="C24" i="34"/>
  <c r="C23" i="34"/>
  <c r="C22" i="34"/>
  <c r="C21" i="34"/>
  <c r="C20" i="34"/>
  <c r="C19" i="34"/>
  <c r="C18" i="34"/>
  <c r="C17" i="34"/>
  <c r="C16" i="34"/>
  <c r="C15" i="34"/>
  <c r="C14" i="34"/>
  <c r="C13" i="34"/>
  <c r="C12" i="34"/>
  <c r="C11" i="34"/>
  <c r="C10" i="34"/>
  <c r="C9" i="34"/>
  <c r="C8" i="34"/>
  <c r="C7" i="34"/>
  <c r="C6" i="34"/>
  <c r="C5" i="34"/>
  <c r="C4" i="34"/>
  <c r="B4" i="34"/>
  <c r="A4" i="34"/>
  <c r="C2" i="34"/>
  <c r="B2" i="34"/>
  <c r="A2" i="34"/>
  <c r="B42" i="11"/>
  <c r="B41" i="11"/>
  <c r="B40" i="11"/>
  <c r="C4" i="11"/>
  <c r="B4" i="11"/>
  <c r="A4" i="11"/>
  <c r="C2" i="11"/>
  <c r="B2" i="11"/>
  <c r="A2" i="11"/>
  <c r="T37" i="30"/>
  <c r="U37" i="30" s="1"/>
  <c r="U37" i="11" s="1"/>
  <c r="T36" i="30"/>
  <c r="T36" i="11"/>
  <c r="T35" i="30"/>
  <c r="T35" i="11"/>
  <c r="T34" i="30"/>
  <c r="T34" i="11"/>
  <c r="T33" i="30"/>
  <c r="T33" i="11"/>
  <c r="T32" i="30"/>
  <c r="T32" i="11"/>
  <c r="T31" i="30"/>
  <c r="T31" i="11"/>
  <c r="T30" i="30"/>
  <c r="T30" i="11"/>
  <c r="T29" i="30"/>
  <c r="T29" i="11"/>
  <c r="T28" i="30"/>
  <c r="U28" i="30" s="1"/>
  <c r="T27" i="30"/>
  <c r="T27" i="11"/>
  <c r="T26" i="30"/>
  <c r="T26" i="11"/>
  <c r="T25" i="30"/>
  <c r="T25" i="11"/>
  <c r="T24" i="30"/>
  <c r="T24" i="11"/>
  <c r="T23" i="30"/>
  <c r="T23" i="11"/>
  <c r="T22" i="30"/>
  <c r="T22" i="11"/>
  <c r="T21" i="30"/>
  <c r="T21" i="11"/>
  <c r="T20" i="30"/>
  <c r="T20" i="11"/>
  <c r="T19" i="30"/>
  <c r="T19" i="11"/>
  <c r="T18" i="30"/>
  <c r="T18" i="11"/>
  <c r="T17" i="30"/>
  <c r="T17" i="11"/>
  <c r="T16" i="30"/>
  <c r="T16" i="11"/>
  <c r="T15" i="30"/>
  <c r="T15" i="11"/>
  <c r="T14" i="30"/>
  <c r="T14" i="11"/>
  <c r="T13" i="30"/>
  <c r="T13" i="11"/>
  <c r="T12" i="30"/>
  <c r="T12" i="11"/>
  <c r="T11" i="30"/>
  <c r="T11" i="11"/>
  <c r="T10" i="30"/>
  <c r="T10" i="11"/>
  <c r="T9" i="30"/>
  <c r="T9" i="11"/>
  <c r="T8" i="30"/>
  <c r="T8" i="11"/>
  <c r="T7" i="30"/>
  <c r="T7" i="11"/>
  <c r="T6" i="30"/>
  <c r="T6" i="11"/>
  <c r="T5" i="30"/>
  <c r="T5" i="11"/>
  <c r="T4" i="30"/>
  <c r="T4" i="11"/>
  <c r="C4" i="30"/>
  <c r="B4" i="30"/>
  <c r="A4" i="30"/>
  <c r="C2" i="30"/>
  <c r="B2" i="30"/>
  <c r="A2" i="30"/>
  <c r="O36" i="32"/>
  <c r="Q36" i="11"/>
  <c r="O35" i="32"/>
  <c r="Q35" i="11"/>
  <c r="O34" i="32"/>
  <c r="Q34" i="11"/>
  <c r="O33" i="32"/>
  <c r="Q33" i="11"/>
  <c r="O32" i="32"/>
  <c r="Q32" i="11"/>
  <c r="O31" i="32"/>
  <c r="Q31" i="11"/>
  <c r="O30" i="32"/>
  <c r="Q30" i="11"/>
  <c r="O29" i="32"/>
  <c r="Q29" i="11"/>
  <c r="O28" i="32"/>
  <c r="P28" i="32" s="1"/>
  <c r="O27" i="32"/>
  <c r="Q27" i="11"/>
  <c r="O26" i="32"/>
  <c r="Q26" i="11"/>
  <c r="O25" i="32"/>
  <c r="Q25" i="11"/>
  <c r="O24" i="32"/>
  <c r="Q24" i="11"/>
  <c r="O23" i="32"/>
  <c r="Q23" i="11"/>
  <c r="O22" i="32"/>
  <c r="Q22" i="11"/>
  <c r="O21" i="32"/>
  <c r="Q21" i="11"/>
  <c r="O20" i="32"/>
  <c r="Q20" i="11"/>
  <c r="O19" i="32"/>
  <c r="Q19" i="11"/>
  <c r="O18" i="32"/>
  <c r="Q18" i="11"/>
  <c r="O17" i="32"/>
  <c r="Q17" i="11"/>
  <c r="O16" i="32"/>
  <c r="Q16" i="11"/>
  <c r="O15" i="32"/>
  <c r="Q15" i="11"/>
  <c r="O14" i="32"/>
  <c r="Q14" i="11"/>
  <c r="O13" i="32"/>
  <c r="Q13" i="11"/>
  <c r="O12" i="32"/>
  <c r="Q12" i="11"/>
  <c r="O11" i="32"/>
  <c r="Q11" i="11"/>
  <c r="O10" i="32"/>
  <c r="Q10" i="11"/>
  <c r="O9" i="32"/>
  <c r="Q9" i="11"/>
  <c r="O8" i="32"/>
  <c r="Q8" i="11"/>
  <c r="O7" i="32"/>
  <c r="Q7" i="11"/>
  <c r="O6" i="32"/>
  <c r="Q6" i="11"/>
  <c r="O5" i="32"/>
  <c r="Q5" i="11"/>
  <c r="O4" i="32"/>
  <c r="Q4" i="11"/>
  <c r="C4" i="32"/>
  <c r="B4" i="32"/>
  <c r="C2" i="32"/>
  <c r="B2" i="32"/>
  <c r="A2" i="32"/>
  <c r="R37" i="31"/>
  <c r="S37" i="31" s="1"/>
  <c r="M37" i="31"/>
  <c r="N37" i="31" s="1"/>
  <c r="H37" i="31"/>
  <c r="I37" i="31" s="1"/>
  <c r="B37" i="31"/>
  <c r="R36" i="31"/>
  <c r="S36" i="31" s="1"/>
  <c r="M36" i="31"/>
  <c r="N36" i="31" s="1"/>
  <c r="H36" i="31"/>
  <c r="I36" i="31" s="1"/>
  <c r="R35" i="31"/>
  <c r="S35" i="31" s="1"/>
  <c r="M35" i="31"/>
  <c r="N35" i="31" s="1"/>
  <c r="H35" i="31"/>
  <c r="I35" i="31" s="1"/>
  <c r="R34" i="31"/>
  <c r="S34" i="31" s="1"/>
  <c r="M34" i="31"/>
  <c r="N34" i="31" s="1"/>
  <c r="H34" i="31"/>
  <c r="I34" i="31" s="1"/>
  <c r="R33" i="31"/>
  <c r="S33" i="31" s="1"/>
  <c r="M33" i="31"/>
  <c r="N33" i="31" s="1"/>
  <c r="H33" i="31"/>
  <c r="I33" i="31" s="1"/>
  <c r="R32" i="31"/>
  <c r="S32" i="31" s="1"/>
  <c r="M32" i="31"/>
  <c r="N32" i="31" s="1"/>
  <c r="H32" i="31"/>
  <c r="I32" i="31" s="1"/>
  <c r="R31" i="31"/>
  <c r="S31" i="31" s="1"/>
  <c r="M31" i="31"/>
  <c r="N31" i="31" s="1"/>
  <c r="H31" i="31"/>
  <c r="I31" i="31" s="1"/>
  <c r="R30" i="31"/>
  <c r="S30" i="31" s="1"/>
  <c r="M30" i="31"/>
  <c r="N30" i="31" s="1"/>
  <c r="H30" i="31"/>
  <c r="I30" i="31" s="1"/>
  <c r="AB29" i="31"/>
  <c r="R29" i="31"/>
  <c r="S29" i="31" s="1"/>
  <c r="M29" i="31"/>
  <c r="N29" i="31" s="1"/>
  <c r="H29" i="31"/>
  <c r="I29" i="31" s="1"/>
  <c r="R28" i="31"/>
  <c r="S28" i="31" s="1"/>
  <c r="M28" i="31"/>
  <c r="N28" i="31" s="1"/>
  <c r="H28" i="31"/>
  <c r="I28" i="31" s="1"/>
  <c r="R27" i="31"/>
  <c r="S27" i="31" s="1"/>
  <c r="M27" i="31"/>
  <c r="N27" i="31" s="1"/>
  <c r="H27" i="31"/>
  <c r="I27" i="31" s="1"/>
  <c r="R26" i="31"/>
  <c r="S26" i="31" s="1"/>
  <c r="M26" i="31"/>
  <c r="N26" i="31" s="1"/>
  <c r="H26" i="31"/>
  <c r="I26" i="31" s="1"/>
  <c r="R25" i="31"/>
  <c r="S25" i="31" s="1"/>
  <c r="M25" i="31"/>
  <c r="N25" i="31" s="1"/>
  <c r="H25" i="31"/>
  <c r="I25" i="31" s="1"/>
  <c r="R24" i="31"/>
  <c r="S24" i="31" s="1"/>
  <c r="M24" i="31"/>
  <c r="N24" i="31" s="1"/>
  <c r="H24" i="31"/>
  <c r="I24" i="31" s="1"/>
  <c r="R23" i="31"/>
  <c r="S23" i="31" s="1"/>
  <c r="M23" i="31"/>
  <c r="N23" i="31" s="1"/>
  <c r="H23" i="31"/>
  <c r="I23" i="31" s="1"/>
  <c r="R22" i="31"/>
  <c r="S22" i="31" s="1"/>
  <c r="M22" i="31"/>
  <c r="N22" i="31" s="1"/>
  <c r="H22" i="31"/>
  <c r="I22" i="31" s="1"/>
  <c r="R21" i="31"/>
  <c r="S21" i="31" s="1"/>
  <c r="M21" i="31"/>
  <c r="N21" i="31" s="1"/>
  <c r="H21" i="31"/>
  <c r="I21" i="31" s="1"/>
  <c r="R20" i="31"/>
  <c r="S20" i="31" s="1"/>
  <c r="M20" i="31"/>
  <c r="N20" i="31" s="1"/>
  <c r="H20" i="31"/>
  <c r="I20" i="31" s="1"/>
  <c r="R19" i="31"/>
  <c r="S19" i="31" s="1"/>
  <c r="M19" i="31"/>
  <c r="N19" i="31" s="1"/>
  <c r="H19" i="31"/>
  <c r="I19" i="31" s="1"/>
  <c r="R18" i="31"/>
  <c r="S18" i="31" s="1"/>
  <c r="M18" i="31"/>
  <c r="N18" i="31" s="1"/>
  <c r="H18" i="31"/>
  <c r="I18" i="31" s="1"/>
  <c r="R17" i="31"/>
  <c r="S17" i="31" s="1"/>
  <c r="M17" i="31"/>
  <c r="N17" i="31" s="1"/>
  <c r="H17" i="31"/>
  <c r="I17" i="31" s="1"/>
  <c r="R16" i="31"/>
  <c r="S16" i="31" s="1"/>
  <c r="M16" i="31"/>
  <c r="N16" i="31" s="1"/>
  <c r="H16" i="31"/>
  <c r="I16" i="31" s="1"/>
  <c r="R15" i="31"/>
  <c r="S15" i="31" s="1"/>
  <c r="M15" i="31"/>
  <c r="N15" i="31" s="1"/>
  <c r="H15" i="31"/>
  <c r="I15" i="31" s="1"/>
  <c r="R14" i="31"/>
  <c r="S14" i="31" s="1"/>
  <c r="M14" i="31"/>
  <c r="N14" i="31" s="1"/>
  <c r="H14" i="31"/>
  <c r="I14" i="31" s="1"/>
  <c r="R13" i="31"/>
  <c r="S13" i="31" s="1"/>
  <c r="M13" i="31"/>
  <c r="N13" i="31" s="1"/>
  <c r="H13" i="31"/>
  <c r="I13" i="31" s="1"/>
  <c r="R12" i="31"/>
  <c r="S12" i="31" s="1"/>
  <c r="M12" i="31"/>
  <c r="N12" i="31" s="1"/>
  <c r="H12" i="31"/>
  <c r="I12" i="31" s="1"/>
  <c r="R11" i="31"/>
  <c r="S11" i="31" s="1"/>
  <c r="M11" i="31"/>
  <c r="N11" i="31" s="1"/>
  <c r="H11" i="31"/>
  <c r="I11" i="31" s="1"/>
  <c r="R10" i="31"/>
  <c r="S10" i="31" s="1"/>
  <c r="M10" i="31"/>
  <c r="N10" i="31" s="1"/>
  <c r="H10" i="31"/>
  <c r="I10" i="31" s="1"/>
  <c r="R9" i="31"/>
  <c r="S9" i="31" s="1"/>
  <c r="M9" i="31"/>
  <c r="N9" i="31" s="1"/>
  <c r="H9" i="31"/>
  <c r="I9" i="31" s="1"/>
  <c r="R8" i="31"/>
  <c r="S8" i="31" s="1"/>
  <c r="M8" i="31"/>
  <c r="N8" i="31" s="1"/>
  <c r="H8" i="31"/>
  <c r="I8" i="31" s="1"/>
  <c r="R7" i="31"/>
  <c r="S7" i="31" s="1"/>
  <c r="M7" i="31"/>
  <c r="N7" i="31" s="1"/>
  <c r="H7" i="31"/>
  <c r="I7" i="31" s="1"/>
  <c r="R6" i="31"/>
  <c r="S6" i="31" s="1"/>
  <c r="M6" i="31"/>
  <c r="N6" i="31" s="1"/>
  <c r="H6" i="31"/>
  <c r="I6" i="31" s="1"/>
  <c r="R5" i="31"/>
  <c r="S5" i="31" s="1"/>
  <c r="M5" i="31"/>
  <c r="N5" i="31" s="1"/>
  <c r="H5" i="31"/>
  <c r="I5" i="31" s="1"/>
  <c r="C5" i="31"/>
  <c r="B5" i="31"/>
  <c r="A5" i="31"/>
  <c r="C3" i="31"/>
  <c r="B3" i="31"/>
  <c r="A3" i="31"/>
  <c r="I33" i="25"/>
  <c r="J33" i="25" s="1"/>
  <c r="G33" i="25"/>
  <c r="H33" i="25" s="1"/>
  <c r="E33" i="25"/>
  <c r="F33" i="25" s="1"/>
  <c r="K33" i="25" s="1"/>
  <c r="L33" i="25" s="1"/>
  <c r="C33" i="25"/>
  <c r="B33" i="25"/>
  <c r="I32" i="25"/>
  <c r="J32" i="25" s="1"/>
  <c r="G32" i="25"/>
  <c r="H32" i="25" s="1"/>
  <c r="E32" i="25"/>
  <c r="F32" i="25" s="1"/>
  <c r="K32" i="25" s="1"/>
  <c r="L32" i="25" s="1"/>
  <c r="C32" i="25"/>
  <c r="B32" i="25"/>
  <c r="I31" i="25"/>
  <c r="J31" i="25" s="1"/>
  <c r="G31" i="25"/>
  <c r="H31" i="25" s="1"/>
  <c r="E31" i="25"/>
  <c r="F31" i="25" s="1"/>
  <c r="K31" i="25" s="1"/>
  <c r="L31" i="25" s="1"/>
  <c r="C31" i="25"/>
  <c r="B31" i="25"/>
  <c r="I30" i="25"/>
  <c r="J30" i="25" s="1"/>
  <c r="G30" i="25"/>
  <c r="H30" i="25" s="1"/>
  <c r="E30" i="25"/>
  <c r="F30" i="25" s="1"/>
  <c r="K30" i="25" s="1"/>
  <c r="L30" i="25" s="1"/>
  <c r="C30" i="25"/>
  <c r="B30" i="25"/>
  <c r="I29" i="25"/>
  <c r="J29" i="25" s="1"/>
  <c r="G29" i="25"/>
  <c r="H29" i="25" s="1"/>
  <c r="E29" i="25"/>
  <c r="F29" i="25" s="1"/>
  <c r="K29" i="25" s="1"/>
  <c r="L29" i="25" s="1"/>
  <c r="C29" i="25"/>
  <c r="B29" i="25"/>
  <c r="I28" i="25"/>
  <c r="J28" i="25" s="1"/>
  <c r="G28" i="25"/>
  <c r="H28" i="25" s="1"/>
  <c r="E28" i="25"/>
  <c r="F28" i="25" s="1"/>
  <c r="K28" i="25" s="1"/>
  <c r="L28" i="25" s="1"/>
  <c r="C28" i="25"/>
  <c r="B28" i="25"/>
  <c r="I27" i="25"/>
  <c r="J27" i="25" s="1"/>
  <c r="G27" i="25"/>
  <c r="H27" i="25" s="1"/>
  <c r="E27" i="25"/>
  <c r="F27" i="25" s="1"/>
  <c r="K27" i="25" s="1"/>
  <c r="L27" i="25" s="1"/>
  <c r="C27" i="25"/>
  <c r="B27" i="25"/>
  <c r="I26" i="25"/>
  <c r="J26" i="25" s="1"/>
  <c r="G26" i="25"/>
  <c r="H26" i="25" s="1"/>
  <c r="E26" i="25"/>
  <c r="F26" i="25" s="1"/>
  <c r="K26" i="25" s="1"/>
  <c r="L26" i="25" s="1"/>
  <c r="C26" i="25"/>
  <c r="B26" i="25"/>
  <c r="I25" i="25"/>
  <c r="J25" i="25" s="1"/>
  <c r="G25" i="25"/>
  <c r="H25" i="25" s="1"/>
  <c r="E25" i="25"/>
  <c r="F25" i="25" s="1"/>
  <c r="K25" i="25" s="1"/>
  <c r="L25" i="25" s="1"/>
  <c r="C25" i="25"/>
  <c r="B25" i="25"/>
  <c r="I24" i="25"/>
  <c r="J24" i="25" s="1"/>
  <c r="G24" i="25"/>
  <c r="H24" i="25" s="1"/>
  <c r="E24" i="25"/>
  <c r="F24" i="25" s="1"/>
  <c r="K24" i="25" s="1"/>
  <c r="L24" i="25" s="1"/>
  <c r="C24" i="25"/>
  <c r="B24" i="25"/>
  <c r="I23" i="25"/>
  <c r="J23" i="25" s="1"/>
  <c r="G23" i="25"/>
  <c r="H23" i="25" s="1"/>
  <c r="E23" i="25"/>
  <c r="F23" i="25" s="1"/>
  <c r="K23" i="25" s="1"/>
  <c r="L23" i="25" s="1"/>
  <c r="C23" i="25"/>
  <c r="B23" i="25"/>
  <c r="I22" i="25"/>
  <c r="J22" i="25" s="1"/>
  <c r="G22" i="25"/>
  <c r="H22" i="25" s="1"/>
  <c r="E22" i="25"/>
  <c r="F22" i="25" s="1"/>
  <c r="K22" i="25" s="1"/>
  <c r="L22" i="25" s="1"/>
  <c r="C22" i="25"/>
  <c r="B22" i="25"/>
  <c r="I21" i="25"/>
  <c r="J21" i="25" s="1"/>
  <c r="G21" i="25"/>
  <c r="H21" i="25" s="1"/>
  <c r="E21" i="25"/>
  <c r="F21" i="25" s="1"/>
  <c r="K21" i="25" s="1"/>
  <c r="L21" i="25" s="1"/>
  <c r="C21" i="25"/>
  <c r="B21" i="25"/>
  <c r="I20" i="25"/>
  <c r="J20" i="25" s="1"/>
  <c r="G20" i="25"/>
  <c r="H20" i="25" s="1"/>
  <c r="E20" i="25"/>
  <c r="F20" i="25" s="1"/>
  <c r="K20" i="25" s="1"/>
  <c r="L20" i="25" s="1"/>
  <c r="C20" i="25"/>
  <c r="B20" i="25"/>
  <c r="I19" i="25"/>
  <c r="J19" i="25" s="1"/>
  <c r="G19" i="25"/>
  <c r="H19" i="25" s="1"/>
  <c r="E19" i="25"/>
  <c r="F19" i="25" s="1"/>
  <c r="K19" i="25" s="1"/>
  <c r="L19" i="25" s="1"/>
  <c r="C19" i="25"/>
  <c r="B19" i="25"/>
  <c r="I18" i="25"/>
  <c r="J18" i="25" s="1"/>
  <c r="G18" i="25"/>
  <c r="H18" i="25" s="1"/>
  <c r="E18" i="25"/>
  <c r="F18" i="25" s="1"/>
  <c r="K18" i="25" s="1"/>
  <c r="L18" i="25" s="1"/>
  <c r="C18" i="25"/>
  <c r="B18" i="25"/>
  <c r="I17" i="25"/>
  <c r="J17" i="25" s="1"/>
  <c r="G17" i="25"/>
  <c r="H17" i="25" s="1"/>
  <c r="E17" i="25"/>
  <c r="F17" i="25" s="1"/>
  <c r="K17" i="25" s="1"/>
  <c r="L17" i="25" s="1"/>
  <c r="C17" i="25"/>
  <c r="B17" i="25"/>
  <c r="I16" i="25"/>
  <c r="J16" i="25" s="1"/>
  <c r="G16" i="25"/>
  <c r="H16" i="25" s="1"/>
  <c r="E16" i="25"/>
  <c r="F16" i="25" s="1"/>
  <c r="K16" i="25" s="1"/>
  <c r="L16" i="25" s="1"/>
  <c r="C16" i="25"/>
  <c r="B16" i="25"/>
  <c r="I15" i="25"/>
  <c r="J15" i="25" s="1"/>
  <c r="G15" i="25"/>
  <c r="H15" i="25" s="1"/>
  <c r="E15" i="25"/>
  <c r="F15" i="25" s="1"/>
  <c r="K15" i="25" s="1"/>
  <c r="L15" i="25" s="1"/>
  <c r="C15" i="25"/>
  <c r="B15" i="25"/>
  <c r="I14" i="25"/>
  <c r="J14" i="25" s="1"/>
  <c r="G14" i="25"/>
  <c r="H14" i="25" s="1"/>
  <c r="E14" i="25"/>
  <c r="F14" i="25" s="1"/>
  <c r="K14" i="25" s="1"/>
  <c r="L14" i="25" s="1"/>
  <c r="C14" i="25"/>
  <c r="B14" i="25"/>
  <c r="I13" i="25"/>
  <c r="J13" i="25" s="1"/>
  <c r="G13" i="25"/>
  <c r="H13" i="25" s="1"/>
  <c r="E13" i="25"/>
  <c r="F13" i="25" s="1"/>
  <c r="K13" i="25" s="1"/>
  <c r="L13" i="25" s="1"/>
  <c r="C13" i="25"/>
  <c r="B13" i="25"/>
  <c r="I12" i="25"/>
  <c r="J12" i="25" s="1"/>
  <c r="G12" i="25"/>
  <c r="H12" i="25" s="1"/>
  <c r="E12" i="25"/>
  <c r="F12" i="25" s="1"/>
  <c r="K12" i="25" s="1"/>
  <c r="L12" i="25" s="1"/>
  <c r="C12" i="25"/>
  <c r="B12" i="25"/>
  <c r="I11" i="25"/>
  <c r="J11" i="25" s="1"/>
  <c r="G11" i="25"/>
  <c r="H11" i="25" s="1"/>
  <c r="E11" i="25"/>
  <c r="F11" i="25" s="1"/>
  <c r="K11" i="25" s="1"/>
  <c r="L11" i="25" s="1"/>
  <c r="C11" i="25"/>
  <c r="B11" i="25"/>
  <c r="I10" i="25"/>
  <c r="J10" i="25" s="1"/>
  <c r="G10" i="25"/>
  <c r="H10" i="25" s="1"/>
  <c r="E10" i="25"/>
  <c r="F10" i="25" s="1"/>
  <c r="K10" i="25" s="1"/>
  <c r="L10" i="25" s="1"/>
  <c r="C10" i="25"/>
  <c r="B10" i="25"/>
  <c r="I9" i="25"/>
  <c r="J9" i="25" s="1"/>
  <c r="G9" i="25"/>
  <c r="H9" i="25" s="1"/>
  <c r="E9" i="25"/>
  <c r="F9" i="25" s="1"/>
  <c r="K9" i="25" s="1"/>
  <c r="L9" i="25" s="1"/>
  <c r="C9" i="25"/>
  <c r="B9" i="25"/>
  <c r="I8" i="25"/>
  <c r="J8" i="25" s="1"/>
  <c r="G8" i="25"/>
  <c r="H8" i="25" s="1"/>
  <c r="E8" i="25"/>
  <c r="F8" i="25" s="1"/>
  <c r="K8" i="25" s="1"/>
  <c r="L8" i="25" s="1"/>
  <c r="C8" i="25"/>
  <c r="B8" i="25"/>
  <c r="I7" i="25"/>
  <c r="J7" i="25" s="1"/>
  <c r="G7" i="25"/>
  <c r="H7" i="25" s="1"/>
  <c r="E7" i="25"/>
  <c r="F7" i="25" s="1"/>
  <c r="K7" i="25" s="1"/>
  <c r="L7" i="25" s="1"/>
  <c r="C7" i="25"/>
  <c r="B7" i="25"/>
  <c r="I6" i="25"/>
  <c r="J6" i="25" s="1"/>
  <c r="G6" i="25"/>
  <c r="H6" i="25" s="1"/>
  <c r="E6" i="25"/>
  <c r="F6" i="25" s="1"/>
  <c r="K6" i="25" s="1"/>
  <c r="L6" i="25" s="1"/>
  <c r="C6" i="25"/>
  <c r="B6" i="25"/>
  <c r="I5" i="25"/>
  <c r="J5" i="25" s="1"/>
  <c r="G5" i="25"/>
  <c r="H5" i="25" s="1"/>
  <c r="E5" i="25"/>
  <c r="F5" i="25" s="1"/>
  <c r="K5" i="25" s="1"/>
  <c r="L5" i="25" s="1"/>
  <c r="C5" i="25"/>
  <c r="B5" i="25"/>
  <c r="I4" i="25"/>
  <c r="J4" i="25" s="1"/>
  <c r="G4" i="25"/>
  <c r="H4" i="25" s="1"/>
  <c r="E4" i="25"/>
  <c r="F4" i="25" s="1"/>
  <c r="K4" i="25" s="1"/>
  <c r="L4" i="25" s="1"/>
  <c r="C4" i="25"/>
  <c r="B4" i="25"/>
  <c r="I3" i="25"/>
  <c r="G3" i="25"/>
  <c r="E3" i="25"/>
  <c r="D3" i="25"/>
  <c r="C3" i="25"/>
  <c r="B3" i="25"/>
  <c r="A3" i="25"/>
  <c r="D2" i="25"/>
  <c r="C2" i="25"/>
  <c r="B2" i="25"/>
  <c r="A2" i="25"/>
  <c r="A1" i="25"/>
  <c r="I33" i="20"/>
  <c r="J33" i="20" s="1"/>
  <c r="G33" i="20"/>
  <c r="H33" i="20" s="1"/>
  <c r="E33" i="20"/>
  <c r="F33" i="20" s="1"/>
  <c r="K33" i="20" s="1"/>
  <c r="L33" i="20" s="1"/>
  <c r="C33" i="20"/>
  <c r="B33" i="20"/>
  <c r="I32" i="20"/>
  <c r="J32" i="20" s="1"/>
  <c r="G32" i="20"/>
  <c r="H32" i="20" s="1"/>
  <c r="E32" i="20"/>
  <c r="F32" i="20" s="1"/>
  <c r="K32" i="20" s="1"/>
  <c r="L32" i="20" s="1"/>
  <c r="C32" i="20"/>
  <c r="B32" i="20"/>
  <c r="I31" i="20"/>
  <c r="J31" i="20" s="1"/>
  <c r="G31" i="20"/>
  <c r="H31" i="20" s="1"/>
  <c r="E31" i="20"/>
  <c r="F31" i="20" s="1"/>
  <c r="K31" i="20" s="1"/>
  <c r="L31" i="20" s="1"/>
  <c r="C31" i="20"/>
  <c r="B31" i="20"/>
  <c r="I30" i="20"/>
  <c r="J30" i="20" s="1"/>
  <c r="G30" i="20"/>
  <c r="H30" i="20" s="1"/>
  <c r="E30" i="20"/>
  <c r="F30" i="20" s="1"/>
  <c r="K30" i="20" s="1"/>
  <c r="L30" i="20" s="1"/>
  <c r="C30" i="20"/>
  <c r="B30" i="20"/>
  <c r="I29" i="20"/>
  <c r="J29" i="20" s="1"/>
  <c r="G29" i="20"/>
  <c r="H29" i="20" s="1"/>
  <c r="E29" i="20"/>
  <c r="F29" i="20" s="1"/>
  <c r="K29" i="20" s="1"/>
  <c r="L29" i="20" s="1"/>
  <c r="C29" i="20"/>
  <c r="B29" i="20"/>
  <c r="I28" i="20"/>
  <c r="J28" i="20" s="1"/>
  <c r="G28" i="20"/>
  <c r="H28" i="20" s="1"/>
  <c r="E28" i="20"/>
  <c r="F28" i="20" s="1"/>
  <c r="K28" i="20" s="1"/>
  <c r="L28" i="20" s="1"/>
  <c r="C28" i="20"/>
  <c r="B28" i="20"/>
  <c r="I27" i="20"/>
  <c r="J27" i="20" s="1"/>
  <c r="G27" i="20"/>
  <c r="H27" i="20" s="1"/>
  <c r="E27" i="20"/>
  <c r="F27" i="20" s="1"/>
  <c r="K27" i="20" s="1"/>
  <c r="L27" i="20" s="1"/>
  <c r="C27" i="20"/>
  <c r="B27" i="20"/>
  <c r="I26" i="20"/>
  <c r="J26" i="20" s="1"/>
  <c r="G26" i="20"/>
  <c r="H26" i="20" s="1"/>
  <c r="E26" i="20"/>
  <c r="F26" i="20" s="1"/>
  <c r="K26" i="20" s="1"/>
  <c r="L26" i="20" s="1"/>
  <c r="C26" i="20"/>
  <c r="B26" i="20"/>
  <c r="I25" i="20"/>
  <c r="J25" i="20" s="1"/>
  <c r="G25" i="20"/>
  <c r="H25" i="20" s="1"/>
  <c r="E25" i="20"/>
  <c r="F25" i="20" s="1"/>
  <c r="K25" i="20" s="1"/>
  <c r="L25" i="20" s="1"/>
  <c r="C25" i="20"/>
  <c r="B25" i="20"/>
  <c r="I24" i="20"/>
  <c r="J24" i="20" s="1"/>
  <c r="G24" i="20"/>
  <c r="H24" i="20" s="1"/>
  <c r="E24" i="20"/>
  <c r="F24" i="20" s="1"/>
  <c r="K24" i="20" s="1"/>
  <c r="L24" i="20" s="1"/>
  <c r="C24" i="20"/>
  <c r="B24" i="20"/>
  <c r="I23" i="20"/>
  <c r="J23" i="20" s="1"/>
  <c r="G23" i="20"/>
  <c r="H23" i="20" s="1"/>
  <c r="E23" i="20"/>
  <c r="F23" i="20" s="1"/>
  <c r="K23" i="20" s="1"/>
  <c r="L23" i="20" s="1"/>
  <c r="C23" i="20"/>
  <c r="B23" i="20"/>
  <c r="I22" i="20"/>
  <c r="J22" i="20" s="1"/>
  <c r="G22" i="20"/>
  <c r="H22" i="20" s="1"/>
  <c r="E22" i="20"/>
  <c r="F22" i="20" s="1"/>
  <c r="K22" i="20" s="1"/>
  <c r="L22" i="20" s="1"/>
  <c r="C22" i="20"/>
  <c r="B22" i="20"/>
  <c r="I21" i="20"/>
  <c r="J21" i="20" s="1"/>
  <c r="G21" i="20"/>
  <c r="H21" i="20" s="1"/>
  <c r="E21" i="20"/>
  <c r="F21" i="20" s="1"/>
  <c r="K21" i="20" s="1"/>
  <c r="L21" i="20" s="1"/>
  <c r="C21" i="20"/>
  <c r="B21" i="20"/>
  <c r="I20" i="20"/>
  <c r="J20" i="20" s="1"/>
  <c r="G20" i="20"/>
  <c r="H20" i="20" s="1"/>
  <c r="E20" i="20"/>
  <c r="F20" i="20" s="1"/>
  <c r="K20" i="20" s="1"/>
  <c r="L20" i="20" s="1"/>
  <c r="C20" i="20"/>
  <c r="B20" i="20"/>
  <c r="I19" i="20"/>
  <c r="J19" i="20" s="1"/>
  <c r="G19" i="20"/>
  <c r="H19" i="20" s="1"/>
  <c r="E19" i="20"/>
  <c r="F19" i="20" s="1"/>
  <c r="K19" i="20" s="1"/>
  <c r="L19" i="20" s="1"/>
  <c r="C19" i="20"/>
  <c r="B19" i="20"/>
  <c r="I18" i="20"/>
  <c r="J18" i="20" s="1"/>
  <c r="G18" i="20"/>
  <c r="H18" i="20" s="1"/>
  <c r="E18" i="20"/>
  <c r="F18" i="20" s="1"/>
  <c r="K18" i="20" s="1"/>
  <c r="L18" i="20" s="1"/>
  <c r="C18" i="20"/>
  <c r="B18" i="20"/>
  <c r="I17" i="20"/>
  <c r="J17" i="20" s="1"/>
  <c r="G17" i="20"/>
  <c r="H17" i="20" s="1"/>
  <c r="E17" i="20"/>
  <c r="F17" i="20" s="1"/>
  <c r="K17" i="20" s="1"/>
  <c r="L17" i="20" s="1"/>
  <c r="C17" i="20"/>
  <c r="B17" i="20"/>
  <c r="I16" i="20"/>
  <c r="J16" i="20" s="1"/>
  <c r="G16" i="20"/>
  <c r="H16" i="20" s="1"/>
  <c r="E16" i="20"/>
  <c r="F16" i="20" s="1"/>
  <c r="K16" i="20" s="1"/>
  <c r="L16" i="20" s="1"/>
  <c r="C16" i="20"/>
  <c r="B16" i="20"/>
  <c r="I15" i="20"/>
  <c r="J15" i="20" s="1"/>
  <c r="G15" i="20"/>
  <c r="H15" i="20" s="1"/>
  <c r="E15" i="20"/>
  <c r="F15" i="20" s="1"/>
  <c r="K15" i="20" s="1"/>
  <c r="L15" i="20" s="1"/>
  <c r="C15" i="20"/>
  <c r="B15" i="20"/>
  <c r="I14" i="20"/>
  <c r="J14" i="20" s="1"/>
  <c r="G14" i="20"/>
  <c r="H14" i="20" s="1"/>
  <c r="E14" i="20"/>
  <c r="F14" i="20" s="1"/>
  <c r="K14" i="20" s="1"/>
  <c r="L14" i="20" s="1"/>
  <c r="C14" i="20"/>
  <c r="B14" i="20"/>
  <c r="I13" i="20"/>
  <c r="J13" i="20" s="1"/>
  <c r="G13" i="20"/>
  <c r="H13" i="20" s="1"/>
  <c r="E13" i="20"/>
  <c r="F13" i="20" s="1"/>
  <c r="K13" i="20" s="1"/>
  <c r="L13" i="20" s="1"/>
  <c r="C13" i="20"/>
  <c r="B13" i="20"/>
  <c r="I12" i="20"/>
  <c r="J12" i="20" s="1"/>
  <c r="G12" i="20"/>
  <c r="H12" i="20" s="1"/>
  <c r="E12" i="20"/>
  <c r="F12" i="20" s="1"/>
  <c r="K12" i="20" s="1"/>
  <c r="L12" i="20" s="1"/>
  <c r="C12" i="20"/>
  <c r="B12" i="20"/>
  <c r="I11" i="20"/>
  <c r="J11" i="20" s="1"/>
  <c r="G11" i="20"/>
  <c r="H11" i="20" s="1"/>
  <c r="E11" i="20"/>
  <c r="F11" i="20" s="1"/>
  <c r="K11" i="20" s="1"/>
  <c r="L11" i="20" s="1"/>
  <c r="C11" i="20"/>
  <c r="B11" i="20"/>
  <c r="I10" i="20"/>
  <c r="J10" i="20" s="1"/>
  <c r="G10" i="20"/>
  <c r="H10" i="20" s="1"/>
  <c r="E10" i="20"/>
  <c r="F10" i="20" s="1"/>
  <c r="K10" i="20" s="1"/>
  <c r="L10" i="20" s="1"/>
  <c r="C10" i="20"/>
  <c r="B10" i="20"/>
  <c r="I9" i="20"/>
  <c r="J9" i="20" s="1"/>
  <c r="G9" i="20"/>
  <c r="H9" i="20" s="1"/>
  <c r="E9" i="20"/>
  <c r="F9" i="20" s="1"/>
  <c r="K9" i="20" s="1"/>
  <c r="L9" i="20" s="1"/>
  <c r="C9" i="20"/>
  <c r="B9" i="20"/>
  <c r="I8" i="20"/>
  <c r="J8" i="20" s="1"/>
  <c r="G8" i="20"/>
  <c r="H8" i="20" s="1"/>
  <c r="E8" i="20"/>
  <c r="F8" i="20" s="1"/>
  <c r="K8" i="20" s="1"/>
  <c r="L8" i="20" s="1"/>
  <c r="C8" i="20"/>
  <c r="B8" i="20"/>
  <c r="I7" i="20"/>
  <c r="J7" i="20" s="1"/>
  <c r="G7" i="20"/>
  <c r="H7" i="20" s="1"/>
  <c r="E7" i="20"/>
  <c r="F7" i="20" s="1"/>
  <c r="K7" i="20" s="1"/>
  <c r="L7" i="20" s="1"/>
  <c r="C7" i="20"/>
  <c r="B7" i="20"/>
  <c r="I6" i="20"/>
  <c r="J6" i="20" s="1"/>
  <c r="G6" i="20"/>
  <c r="H6" i="20" s="1"/>
  <c r="E6" i="20"/>
  <c r="F6" i="20" s="1"/>
  <c r="K6" i="20" s="1"/>
  <c r="L6" i="20" s="1"/>
  <c r="C6" i="20"/>
  <c r="B6" i="20"/>
  <c r="I5" i="20"/>
  <c r="J5" i="20" s="1"/>
  <c r="G5" i="20"/>
  <c r="H5" i="20" s="1"/>
  <c r="E5" i="20"/>
  <c r="F5" i="20" s="1"/>
  <c r="K5" i="20" s="1"/>
  <c r="L5" i="20" s="1"/>
  <c r="C5" i="20"/>
  <c r="B5" i="20"/>
  <c r="I4" i="20"/>
  <c r="J4" i="20" s="1"/>
  <c r="G4" i="20"/>
  <c r="H4" i="20" s="1"/>
  <c r="E4" i="20"/>
  <c r="F4" i="20" s="1"/>
  <c r="K4" i="20" s="1"/>
  <c r="L4" i="20" s="1"/>
  <c r="C4" i="20"/>
  <c r="B4" i="20"/>
  <c r="I3" i="20"/>
  <c r="G3" i="20"/>
  <c r="E3" i="20"/>
  <c r="D3" i="20"/>
  <c r="C3" i="20"/>
  <c r="B3" i="20"/>
  <c r="A3" i="20"/>
  <c r="D2" i="20"/>
  <c r="C2" i="20"/>
  <c r="B2" i="20"/>
  <c r="A2" i="20"/>
  <c r="A1" i="20"/>
  <c r="AA33" i="24"/>
  <c r="AB33" i="24" s="1"/>
  <c r="Y33" i="24"/>
  <c r="Z33" i="24" s="1"/>
  <c r="W33" i="24"/>
  <c r="X33" i="24" s="1"/>
  <c r="U33" i="24"/>
  <c r="V33" i="24" s="1"/>
  <c r="S33" i="24"/>
  <c r="T33" i="24" s="1"/>
  <c r="Q33" i="24"/>
  <c r="R33" i="24" s="1"/>
  <c r="O33" i="24"/>
  <c r="P33" i="24" s="1"/>
  <c r="M33" i="24"/>
  <c r="N33" i="24" s="1"/>
  <c r="K33" i="24"/>
  <c r="L33" i="24" s="1"/>
  <c r="I33" i="24"/>
  <c r="J33" i="24" s="1"/>
  <c r="G33" i="24"/>
  <c r="H33" i="24" s="1"/>
  <c r="E33" i="24"/>
  <c r="F33" i="24" s="1"/>
  <c r="AC33" i="24" s="1"/>
  <c r="AD33" i="24" s="1"/>
  <c r="C33" i="24"/>
  <c r="B33" i="24"/>
  <c r="AA32" i="24"/>
  <c r="AB32" i="24" s="1"/>
  <c r="Y32" i="24"/>
  <c r="Z32" i="24" s="1"/>
  <c r="W32" i="24"/>
  <c r="X32" i="24" s="1"/>
  <c r="U32" i="24"/>
  <c r="V32" i="24" s="1"/>
  <c r="S32" i="24"/>
  <c r="T32" i="24" s="1"/>
  <c r="Q32" i="24"/>
  <c r="R32" i="24" s="1"/>
  <c r="O32" i="24"/>
  <c r="P32" i="24" s="1"/>
  <c r="M32" i="24"/>
  <c r="N32" i="24" s="1"/>
  <c r="K32" i="24"/>
  <c r="L32" i="24" s="1"/>
  <c r="I32" i="24"/>
  <c r="J32" i="24" s="1"/>
  <c r="G32" i="24"/>
  <c r="H32" i="24" s="1"/>
  <c r="E32" i="24"/>
  <c r="F32" i="24" s="1"/>
  <c r="AC32" i="24" s="1"/>
  <c r="AD32" i="24" s="1"/>
  <c r="C32" i="24"/>
  <c r="B32" i="24"/>
  <c r="AA31" i="24"/>
  <c r="AB31" i="24" s="1"/>
  <c r="Y31" i="24"/>
  <c r="Z31" i="24" s="1"/>
  <c r="W31" i="24"/>
  <c r="X31" i="24" s="1"/>
  <c r="U31" i="24"/>
  <c r="V31" i="24" s="1"/>
  <c r="S31" i="24"/>
  <c r="T31" i="24" s="1"/>
  <c r="Q31" i="24"/>
  <c r="R31" i="24" s="1"/>
  <c r="O31" i="24"/>
  <c r="P31" i="24" s="1"/>
  <c r="M31" i="24"/>
  <c r="N31" i="24" s="1"/>
  <c r="K31" i="24"/>
  <c r="L31" i="24" s="1"/>
  <c r="I31" i="24"/>
  <c r="J31" i="24" s="1"/>
  <c r="G31" i="24"/>
  <c r="H31" i="24" s="1"/>
  <c r="E31" i="24"/>
  <c r="F31" i="24" s="1"/>
  <c r="AC31" i="24" s="1"/>
  <c r="AD31" i="24" s="1"/>
  <c r="C31" i="24"/>
  <c r="B31" i="24"/>
  <c r="AA30" i="24"/>
  <c r="AB30" i="24" s="1"/>
  <c r="Y30" i="24"/>
  <c r="Z30" i="24" s="1"/>
  <c r="W30" i="24"/>
  <c r="X30" i="24" s="1"/>
  <c r="U30" i="24"/>
  <c r="V30" i="24" s="1"/>
  <c r="S30" i="24"/>
  <c r="T30" i="24" s="1"/>
  <c r="Q30" i="24"/>
  <c r="R30" i="24" s="1"/>
  <c r="O30" i="24"/>
  <c r="P30" i="24" s="1"/>
  <c r="M30" i="24"/>
  <c r="N30" i="24" s="1"/>
  <c r="K30" i="24"/>
  <c r="L30" i="24" s="1"/>
  <c r="I30" i="24"/>
  <c r="J30" i="24" s="1"/>
  <c r="G30" i="24"/>
  <c r="H30" i="24" s="1"/>
  <c r="E30" i="24"/>
  <c r="F30" i="24" s="1"/>
  <c r="AC30" i="24" s="1"/>
  <c r="AD30" i="24" s="1"/>
  <c r="C30" i="24"/>
  <c r="B30" i="24"/>
  <c r="AA29" i="24"/>
  <c r="AB29" i="24" s="1"/>
  <c r="Y29" i="24"/>
  <c r="Z29" i="24" s="1"/>
  <c r="W29" i="24"/>
  <c r="X29" i="24" s="1"/>
  <c r="U29" i="24"/>
  <c r="V29" i="24" s="1"/>
  <c r="S29" i="24"/>
  <c r="T29" i="24" s="1"/>
  <c r="Q29" i="24"/>
  <c r="R29" i="24" s="1"/>
  <c r="O29" i="24"/>
  <c r="P29" i="24" s="1"/>
  <c r="M29" i="24"/>
  <c r="N29" i="24" s="1"/>
  <c r="K29" i="24"/>
  <c r="L29" i="24" s="1"/>
  <c r="I29" i="24"/>
  <c r="J29" i="24" s="1"/>
  <c r="G29" i="24"/>
  <c r="H29" i="24" s="1"/>
  <c r="E29" i="24"/>
  <c r="F29" i="24" s="1"/>
  <c r="AC29" i="24" s="1"/>
  <c r="AD29" i="24" s="1"/>
  <c r="C29" i="24"/>
  <c r="B29" i="24"/>
  <c r="AA28" i="24"/>
  <c r="AB28" i="24" s="1"/>
  <c r="Y28" i="24"/>
  <c r="Z28" i="24" s="1"/>
  <c r="W28" i="24"/>
  <c r="X28" i="24" s="1"/>
  <c r="U28" i="24"/>
  <c r="V28" i="24" s="1"/>
  <c r="S28" i="24"/>
  <c r="T28" i="24" s="1"/>
  <c r="Q28" i="24"/>
  <c r="R28" i="24" s="1"/>
  <c r="O28" i="24"/>
  <c r="P28" i="24" s="1"/>
  <c r="M28" i="24"/>
  <c r="N28" i="24" s="1"/>
  <c r="K28" i="24"/>
  <c r="L28" i="24" s="1"/>
  <c r="I28" i="24"/>
  <c r="J28" i="24" s="1"/>
  <c r="G28" i="24"/>
  <c r="H28" i="24" s="1"/>
  <c r="E28" i="24"/>
  <c r="F28" i="24" s="1"/>
  <c r="AC28" i="24" s="1"/>
  <c r="AD28" i="24" s="1"/>
  <c r="C28" i="24"/>
  <c r="B28" i="24"/>
  <c r="AA27" i="24"/>
  <c r="AB27" i="24" s="1"/>
  <c r="Y27" i="24"/>
  <c r="Z27" i="24" s="1"/>
  <c r="W27" i="24"/>
  <c r="X27" i="24" s="1"/>
  <c r="U27" i="24"/>
  <c r="V27" i="24" s="1"/>
  <c r="S27" i="24"/>
  <c r="T27" i="24" s="1"/>
  <c r="Q27" i="24"/>
  <c r="R27" i="24" s="1"/>
  <c r="O27" i="24"/>
  <c r="P27" i="24" s="1"/>
  <c r="M27" i="24"/>
  <c r="N27" i="24" s="1"/>
  <c r="K27" i="24"/>
  <c r="L27" i="24" s="1"/>
  <c r="I27" i="24"/>
  <c r="J27" i="24" s="1"/>
  <c r="G27" i="24"/>
  <c r="H27" i="24" s="1"/>
  <c r="E27" i="24"/>
  <c r="F27" i="24" s="1"/>
  <c r="AC27" i="24" s="1"/>
  <c r="AD27" i="24" s="1"/>
  <c r="C27" i="24"/>
  <c r="B27" i="24"/>
  <c r="AA26" i="24"/>
  <c r="AB26" i="24" s="1"/>
  <c r="Y26" i="24"/>
  <c r="Z26" i="24" s="1"/>
  <c r="W26" i="24"/>
  <c r="X26" i="24" s="1"/>
  <c r="U26" i="24"/>
  <c r="V26" i="24" s="1"/>
  <c r="S26" i="24"/>
  <c r="T26" i="24" s="1"/>
  <c r="Q26" i="24"/>
  <c r="R26" i="24" s="1"/>
  <c r="O26" i="24"/>
  <c r="P26" i="24" s="1"/>
  <c r="M26" i="24"/>
  <c r="N26" i="24" s="1"/>
  <c r="K26" i="24"/>
  <c r="L26" i="24" s="1"/>
  <c r="I26" i="24"/>
  <c r="J26" i="24" s="1"/>
  <c r="G26" i="24"/>
  <c r="H26" i="24" s="1"/>
  <c r="E26" i="24"/>
  <c r="F26" i="24" s="1"/>
  <c r="AC26" i="24" s="1"/>
  <c r="AD26" i="24" s="1"/>
  <c r="C26" i="24"/>
  <c r="B26" i="24"/>
  <c r="AA25" i="24"/>
  <c r="AB25" i="24" s="1"/>
  <c r="Y25" i="24"/>
  <c r="Z25" i="24" s="1"/>
  <c r="W25" i="24"/>
  <c r="X25" i="24" s="1"/>
  <c r="U25" i="24"/>
  <c r="V25" i="24" s="1"/>
  <c r="S25" i="24"/>
  <c r="T25" i="24" s="1"/>
  <c r="Q25" i="24"/>
  <c r="R25" i="24" s="1"/>
  <c r="O25" i="24"/>
  <c r="P25" i="24" s="1"/>
  <c r="M25" i="24"/>
  <c r="N25" i="24" s="1"/>
  <c r="K25" i="24"/>
  <c r="L25" i="24" s="1"/>
  <c r="I25" i="24"/>
  <c r="J25" i="24" s="1"/>
  <c r="G25" i="24"/>
  <c r="H25" i="24" s="1"/>
  <c r="E25" i="24"/>
  <c r="F25" i="24" s="1"/>
  <c r="AC25" i="24" s="1"/>
  <c r="AD25" i="24" s="1"/>
  <c r="C25" i="24"/>
  <c r="B25" i="24"/>
  <c r="AA24" i="24"/>
  <c r="AB24" i="24" s="1"/>
  <c r="Y24" i="24"/>
  <c r="Z24" i="24" s="1"/>
  <c r="W24" i="24"/>
  <c r="X24" i="24" s="1"/>
  <c r="U24" i="24"/>
  <c r="V24" i="24" s="1"/>
  <c r="S24" i="24"/>
  <c r="T24" i="24" s="1"/>
  <c r="Q24" i="24"/>
  <c r="R24" i="24" s="1"/>
  <c r="O24" i="24"/>
  <c r="P24" i="24" s="1"/>
  <c r="M24" i="24"/>
  <c r="N24" i="24" s="1"/>
  <c r="K24" i="24"/>
  <c r="L24" i="24" s="1"/>
  <c r="I24" i="24"/>
  <c r="J24" i="24" s="1"/>
  <c r="G24" i="24"/>
  <c r="H24" i="24" s="1"/>
  <c r="E24" i="24"/>
  <c r="F24" i="24" s="1"/>
  <c r="AC24" i="24" s="1"/>
  <c r="AD24" i="24" s="1"/>
  <c r="C24" i="24"/>
  <c r="B24" i="24"/>
  <c r="AA23" i="24"/>
  <c r="AB23" i="24" s="1"/>
  <c r="Y23" i="24"/>
  <c r="Z23" i="24" s="1"/>
  <c r="W23" i="24"/>
  <c r="X23" i="24" s="1"/>
  <c r="U23" i="24"/>
  <c r="V23" i="24" s="1"/>
  <c r="S23" i="24"/>
  <c r="T23" i="24" s="1"/>
  <c r="Q23" i="24"/>
  <c r="R23" i="24" s="1"/>
  <c r="O23" i="24"/>
  <c r="P23" i="24" s="1"/>
  <c r="M23" i="24"/>
  <c r="N23" i="24" s="1"/>
  <c r="K23" i="24"/>
  <c r="L23" i="24" s="1"/>
  <c r="I23" i="24"/>
  <c r="J23" i="24" s="1"/>
  <c r="G23" i="24"/>
  <c r="H23" i="24" s="1"/>
  <c r="E23" i="24"/>
  <c r="F23" i="24" s="1"/>
  <c r="AC23" i="24" s="1"/>
  <c r="AD23" i="24" s="1"/>
  <c r="C23" i="24"/>
  <c r="B23" i="24"/>
  <c r="AA22" i="24"/>
  <c r="AB22" i="24" s="1"/>
  <c r="Y22" i="24"/>
  <c r="Z22" i="24" s="1"/>
  <c r="W22" i="24"/>
  <c r="X22" i="24" s="1"/>
  <c r="U22" i="24"/>
  <c r="V22" i="24" s="1"/>
  <c r="S22" i="24"/>
  <c r="T22" i="24" s="1"/>
  <c r="Q22" i="24"/>
  <c r="R22" i="24" s="1"/>
  <c r="O22" i="24"/>
  <c r="P22" i="24" s="1"/>
  <c r="M22" i="24"/>
  <c r="N22" i="24" s="1"/>
  <c r="K22" i="24"/>
  <c r="L22" i="24" s="1"/>
  <c r="I22" i="24"/>
  <c r="J22" i="24" s="1"/>
  <c r="G22" i="24"/>
  <c r="H22" i="24" s="1"/>
  <c r="E22" i="24"/>
  <c r="F22" i="24" s="1"/>
  <c r="AC22" i="24" s="1"/>
  <c r="AD22" i="24" s="1"/>
  <c r="C22" i="24"/>
  <c r="B22" i="24"/>
  <c r="AA21" i="24"/>
  <c r="AB21" i="24" s="1"/>
  <c r="Y21" i="24"/>
  <c r="Z21" i="24" s="1"/>
  <c r="W21" i="24"/>
  <c r="X21" i="24" s="1"/>
  <c r="U21" i="24"/>
  <c r="V21" i="24" s="1"/>
  <c r="S21" i="24"/>
  <c r="T21" i="24" s="1"/>
  <c r="Q21" i="24"/>
  <c r="R21" i="24" s="1"/>
  <c r="O21" i="24"/>
  <c r="P21" i="24" s="1"/>
  <c r="M21" i="24"/>
  <c r="N21" i="24" s="1"/>
  <c r="K21" i="24"/>
  <c r="L21" i="24" s="1"/>
  <c r="I21" i="24"/>
  <c r="J21" i="24" s="1"/>
  <c r="G21" i="24"/>
  <c r="H21" i="24" s="1"/>
  <c r="E21" i="24"/>
  <c r="F21" i="24" s="1"/>
  <c r="AC21" i="24" s="1"/>
  <c r="AD21" i="24" s="1"/>
  <c r="C21" i="24"/>
  <c r="B21" i="24"/>
  <c r="AA20" i="24"/>
  <c r="AB20" i="24" s="1"/>
  <c r="Y20" i="24"/>
  <c r="Z20" i="24" s="1"/>
  <c r="W20" i="24"/>
  <c r="X20" i="24" s="1"/>
  <c r="U20" i="24"/>
  <c r="V20" i="24" s="1"/>
  <c r="S20" i="24"/>
  <c r="T20" i="24" s="1"/>
  <c r="Q20" i="24"/>
  <c r="R20" i="24" s="1"/>
  <c r="O20" i="24"/>
  <c r="P20" i="24" s="1"/>
  <c r="M20" i="24"/>
  <c r="N20" i="24" s="1"/>
  <c r="K20" i="24"/>
  <c r="L20" i="24" s="1"/>
  <c r="I20" i="24"/>
  <c r="J20" i="24" s="1"/>
  <c r="G20" i="24"/>
  <c r="H20" i="24" s="1"/>
  <c r="E20" i="24"/>
  <c r="F20" i="24" s="1"/>
  <c r="AC20" i="24" s="1"/>
  <c r="AD20" i="24" s="1"/>
  <c r="C20" i="24"/>
  <c r="B20" i="24"/>
  <c r="AA19" i="24"/>
  <c r="AB19" i="24" s="1"/>
  <c r="Y19" i="24"/>
  <c r="Z19" i="24" s="1"/>
  <c r="W19" i="24"/>
  <c r="X19" i="24" s="1"/>
  <c r="U19" i="24"/>
  <c r="V19" i="24" s="1"/>
  <c r="S19" i="24"/>
  <c r="T19" i="24" s="1"/>
  <c r="Q19" i="24"/>
  <c r="R19" i="24" s="1"/>
  <c r="O19" i="24"/>
  <c r="P19" i="24" s="1"/>
  <c r="M19" i="24"/>
  <c r="N19" i="24" s="1"/>
  <c r="K19" i="24"/>
  <c r="L19" i="24" s="1"/>
  <c r="I19" i="24"/>
  <c r="J19" i="24" s="1"/>
  <c r="G19" i="24"/>
  <c r="H19" i="24" s="1"/>
  <c r="E19" i="24"/>
  <c r="F19" i="24" s="1"/>
  <c r="AC19" i="24" s="1"/>
  <c r="AD19" i="24" s="1"/>
  <c r="C19" i="24"/>
  <c r="B19" i="24"/>
  <c r="AA18" i="24"/>
  <c r="AB18" i="24" s="1"/>
  <c r="Y18" i="24"/>
  <c r="Z18" i="24" s="1"/>
  <c r="W18" i="24"/>
  <c r="X18" i="24" s="1"/>
  <c r="U18" i="24"/>
  <c r="V18" i="24" s="1"/>
  <c r="S18" i="24"/>
  <c r="T18" i="24" s="1"/>
  <c r="Q18" i="24"/>
  <c r="R18" i="24" s="1"/>
  <c r="O18" i="24"/>
  <c r="P18" i="24" s="1"/>
  <c r="M18" i="24"/>
  <c r="N18" i="24" s="1"/>
  <c r="K18" i="24"/>
  <c r="L18" i="24" s="1"/>
  <c r="I18" i="24"/>
  <c r="J18" i="24" s="1"/>
  <c r="G18" i="24"/>
  <c r="H18" i="24" s="1"/>
  <c r="E18" i="24"/>
  <c r="F18" i="24" s="1"/>
  <c r="AC18" i="24" s="1"/>
  <c r="AD18" i="24" s="1"/>
  <c r="C18" i="24"/>
  <c r="B18" i="24"/>
  <c r="AA17" i="24"/>
  <c r="AB17" i="24" s="1"/>
  <c r="Y17" i="24"/>
  <c r="Z17" i="24" s="1"/>
  <c r="W17" i="24"/>
  <c r="X17" i="24" s="1"/>
  <c r="U17" i="24"/>
  <c r="V17" i="24" s="1"/>
  <c r="S17" i="24"/>
  <c r="T17" i="24" s="1"/>
  <c r="Q17" i="24"/>
  <c r="R17" i="24" s="1"/>
  <c r="O17" i="24"/>
  <c r="P17" i="24" s="1"/>
  <c r="M17" i="24"/>
  <c r="N17" i="24" s="1"/>
  <c r="K17" i="24"/>
  <c r="L17" i="24" s="1"/>
  <c r="I17" i="24"/>
  <c r="J17" i="24" s="1"/>
  <c r="G17" i="24"/>
  <c r="H17" i="24" s="1"/>
  <c r="E17" i="24"/>
  <c r="F17" i="24" s="1"/>
  <c r="AC17" i="24" s="1"/>
  <c r="AD17" i="24" s="1"/>
  <c r="C17" i="24"/>
  <c r="B17" i="24"/>
  <c r="AA16" i="24"/>
  <c r="AB16" i="24" s="1"/>
  <c r="Y16" i="24"/>
  <c r="Z16" i="24" s="1"/>
  <c r="W16" i="24"/>
  <c r="X16" i="24" s="1"/>
  <c r="U16" i="24"/>
  <c r="V16" i="24" s="1"/>
  <c r="S16" i="24"/>
  <c r="T16" i="24" s="1"/>
  <c r="Q16" i="24"/>
  <c r="R16" i="24" s="1"/>
  <c r="O16" i="24"/>
  <c r="P16" i="24" s="1"/>
  <c r="M16" i="24"/>
  <c r="N16" i="24" s="1"/>
  <c r="K16" i="24"/>
  <c r="L16" i="24" s="1"/>
  <c r="I16" i="24"/>
  <c r="J16" i="24" s="1"/>
  <c r="G16" i="24"/>
  <c r="H16" i="24" s="1"/>
  <c r="E16" i="24"/>
  <c r="F16" i="24" s="1"/>
  <c r="AC16" i="24" s="1"/>
  <c r="AD16" i="24" s="1"/>
  <c r="C16" i="24"/>
  <c r="B16" i="24"/>
  <c r="AA15" i="24"/>
  <c r="AB15" i="24" s="1"/>
  <c r="Y15" i="24"/>
  <c r="Z15" i="24" s="1"/>
  <c r="W15" i="24"/>
  <c r="X15" i="24" s="1"/>
  <c r="U15" i="24"/>
  <c r="V15" i="24" s="1"/>
  <c r="S15" i="24"/>
  <c r="T15" i="24" s="1"/>
  <c r="Q15" i="24"/>
  <c r="R15" i="24" s="1"/>
  <c r="O15" i="24"/>
  <c r="P15" i="24" s="1"/>
  <c r="M15" i="24"/>
  <c r="N15" i="24" s="1"/>
  <c r="K15" i="24"/>
  <c r="L15" i="24" s="1"/>
  <c r="I15" i="24"/>
  <c r="J15" i="24" s="1"/>
  <c r="G15" i="24"/>
  <c r="H15" i="24" s="1"/>
  <c r="E15" i="24"/>
  <c r="F15" i="24" s="1"/>
  <c r="AC15" i="24" s="1"/>
  <c r="AD15" i="24" s="1"/>
  <c r="C15" i="24"/>
  <c r="B15" i="24"/>
  <c r="AA14" i="24"/>
  <c r="AB14" i="24" s="1"/>
  <c r="Y14" i="24"/>
  <c r="Z14" i="24" s="1"/>
  <c r="W14" i="24"/>
  <c r="X14" i="24" s="1"/>
  <c r="U14" i="24"/>
  <c r="V14" i="24" s="1"/>
  <c r="S14" i="24"/>
  <c r="T14" i="24" s="1"/>
  <c r="Q14" i="24"/>
  <c r="R14" i="24" s="1"/>
  <c r="O14" i="24"/>
  <c r="P14" i="24" s="1"/>
  <c r="M14" i="24"/>
  <c r="N14" i="24" s="1"/>
  <c r="K14" i="24"/>
  <c r="L14" i="24" s="1"/>
  <c r="I14" i="24"/>
  <c r="J14" i="24" s="1"/>
  <c r="G14" i="24"/>
  <c r="H14" i="24" s="1"/>
  <c r="E14" i="24"/>
  <c r="F14" i="24" s="1"/>
  <c r="AC14" i="24" s="1"/>
  <c r="AD14" i="24" s="1"/>
  <c r="C14" i="24"/>
  <c r="B14" i="24"/>
  <c r="AA13" i="24"/>
  <c r="AB13" i="24" s="1"/>
  <c r="Y13" i="24"/>
  <c r="Z13" i="24" s="1"/>
  <c r="W13" i="24"/>
  <c r="X13" i="24" s="1"/>
  <c r="U13" i="24"/>
  <c r="V13" i="24" s="1"/>
  <c r="S13" i="24"/>
  <c r="T13" i="24" s="1"/>
  <c r="Q13" i="24"/>
  <c r="R13" i="24" s="1"/>
  <c r="O13" i="24"/>
  <c r="P13" i="24" s="1"/>
  <c r="M13" i="24"/>
  <c r="N13" i="24" s="1"/>
  <c r="K13" i="24"/>
  <c r="L13" i="24" s="1"/>
  <c r="I13" i="24"/>
  <c r="J13" i="24" s="1"/>
  <c r="G13" i="24"/>
  <c r="H13" i="24" s="1"/>
  <c r="E13" i="24"/>
  <c r="F13" i="24" s="1"/>
  <c r="AC13" i="24" s="1"/>
  <c r="AD13" i="24" s="1"/>
  <c r="C13" i="24"/>
  <c r="B13" i="24"/>
  <c r="AA12" i="24"/>
  <c r="AB12" i="24" s="1"/>
  <c r="Y12" i="24"/>
  <c r="Z12" i="24" s="1"/>
  <c r="W12" i="24"/>
  <c r="X12" i="24" s="1"/>
  <c r="U12" i="24"/>
  <c r="V12" i="24" s="1"/>
  <c r="S12" i="24"/>
  <c r="T12" i="24" s="1"/>
  <c r="Q12" i="24"/>
  <c r="R12" i="24" s="1"/>
  <c r="O12" i="24"/>
  <c r="P12" i="24" s="1"/>
  <c r="M12" i="24"/>
  <c r="N12" i="24" s="1"/>
  <c r="K12" i="24"/>
  <c r="L12" i="24" s="1"/>
  <c r="I12" i="24"/>
  <c r="J12" i="24" s="1"/>
  <c r="G12" i="24"/>
  <c r="H12" i="24" s="1"/>
  <c r="E12" i="24"/>
  <c r="F12" i="24" s="1"/>
  <c r="AC12" i="24" s="1"/>
  <c r="AD12" i="24" s="1"/>
  <c r="C12" i="24"/>
  <c r="B12" i="24"/>
  <c r="AA11" i="24"/>
  <c r="AB11" i="24" s="1"/>
  <c r="Y11" i="24"/>
  <c r="Z11" i="24" s="1"/>
  <c r="W11" i="24"/>
  <c r="X11" i="24" s="1"/>
  <c r="U11" i="24"/>
  <c r="V11" i="24" s="1"/>
  <c r="S11" i="24"/>
  <c r="T11" i="24" s="1"/>
  <c r="Q11" i="24"/>
  <c r="R11" i="24" s="1"/>
  <c r="O11" i="24"/>
  <c r="P11" i="24" s="1"/>
  <c r="M11" i="24"/>
  <c r="N11" i="24" s="1"/>
  <c r="K11" i="24"/>
  <c r="L11" i="24" s="1"/>
  <c r="I11" i="24"/>
  <c r="J11" i="24" s="1"/>
  <c r="G11" i="24"/>
  <c r="H11" i="24" s="1"/>
  <c r="E11" i="24"/>
  <c r="F11" i="24" s="1"/>
  <c r="AC11" i="24" s="1"/>
  <c r="AD11" i="24" s="1"/>
  <c r="C11" i="24"/>
  <c r="B11" i="24"/>
  <c r="AA10" i="24"/>
  <c r="AB10" i="24" s="1"/>
  <c r="Y10" i="24"/>
  <c r="Z10" i="24" s="1"/>
  <c r="W10" i="24"/>
  <c r="X10" i="24" s="1"/>
  <c r="U10" i="24"/>
  <c r="V10" i="24" s="1"/>
  <c r="S10" i="24"/>
  <c r="T10" i="24" s="1"/>
  <c r="Q10" i="24"/>
  <c r="R10" i="24" s="1"/>
  <c r="O10" i="24"/>
  <c r="P10" i="24" s="1"/>
  <c r="M10" i="24"/>
  <c r="N10" i="24" s="1"/>
  <c r="K10" i="24"/>
  <c r="L10" i="24" s="1"/>
  <c r="I10" i="24"/>
  <c r="J10" i="24" s="1"/>
  <c r="G10" i="24"/>
  <c r="H10" i="24" s="1"/>
  <c r="E10" i="24"/>
  <c r="F10" i="24" s="1"/>
  <c r="AC10" i="24" s="1"/>
  <c r="AD10" i="24" s="1"/>
  <c r="C10" i="24"/>
  <c r="B10" i="24"/>
  <c r="AA9" i="24"/>
  <c r="AB9" i="24" s="1"/>
  <c r="Y9" i="24"/>
  <c r="Z9" i="24" s="1"/>
  <c r="W9" i="24"/>
  <c r="X9" i="24" s="1"/>
  <c r="U9" i="24"/>
  <c r="V9" i="24" s="1"/>
  <c r="S9" i="24"/>
  <c r="T9" i="24" s="1"/>
  <c r="Q9" i="24"/>
  <c r="R9" i="24" s="1"/>
  <c r="O9" i="24"/>
  <c r="P9" i="24" s="1"/>
  <c r="M9" i="24"/>
  <c r="N9" i="24" s="1"/>
  <c r="K9" i="24"/>
  <c r="L9" i="24" s="1"/>
  <c r="I9" i="24"/>
  <c r="J9" i="24" s="1"/>
  <c r="G9" i="24"/>
  <c r="H9" i="24" s="1"/>
  <c r="E9" i="24"/>
  <c r="F9" i="24" s="1"/>
  <c r="AC9" i="24" s="1"/>
  <c r="AD9" i="24" s="1"/>
  <c r="C9" i="24"/>
  <c r="B9" i="24"/>
  <c r="AA8" i="24"/>
  <c r="AB8" i="24" s="1"/>
  <c r="Y8" i="24"/>
  <c r="Z8" i="24" s="1"/>
  <c r="W8" i="24"/>
  <c r="X8" i="24" s="1"/>
  <c r="U8" i="24"/>
  <c r="V8" i="24" s="1"/>
  <c r="S8" i="24"/>
  <c r="T8" i="24" s="1"/>
  <c r="Q8" i="24"/>
  <c r="R8" i="24" s="1"/>
  <c r="O8" i="24"/>
  <c r="P8" i="24" s="1"/>
  <c r="M8" i="24"/>
  <c r="N8" i="24" s="1"/>
  <c r="K8" i="24"/>
  <c r="L8" i="24" s="1"/>
  <c r="I8" i="24"/>
  <c r="J8" i="24" s="1"/>
  <c r="G8" i="24"/>
  <c r="H8" i="24" s="1"/>
  <c r="E8" i="24"/>
  <c r="F8" i="24" s="1"/>
  <c r="AC8" i="24" s="1"/>
  <c r="AD8" i="24" s="1"/>
  <c r="C8" i="24"/>
  <c r="B8" i="24"/>
  <c r="AA7" i="24"/>
  <c r="AB7" i="24" s="1"/>
  <c r="Y7" i="24"/>
  <c r="Z7" i="24" s="1"/>
  <c r="W7" i="24"/>
  <c r="X7" i="24" s="1"/>
  <c r="U7" i="24"/>
  <c r="V7" i="24" s="1"/>
  <c r="S7" i="24"/>
  <c r="T7" i="24" s="1"/>
  <c r="Q7" i="24"/>
  <c r="R7" i="24" s="1"/>
  <c r="O7" i="24"/>
  <c r="P7" i="24" s="1"/>
  <c r="M7" i="24"/>
  <c r="N7" i="24" s="1"/>
  <c r="K7" i="24"/>
  <c r="L7" i="24" s="1"/>
  <c r="I7" i="24"/>
  <c r="J7" i="24" s="1"/>
  <c r="G7" i="24"/>
  <c r="H7" i="24" s="1"/>
  <c r="E7" i="24"/>
  <c r="F7" i="24" s="1"/>
  <c r="AC7" i="24" s="1"/>
  <c r="AD7" i="24" s="1"/>
  <c r="C7" i="24"/>
  <c r="B7" i="24"/>
  <c r="AA6" i="24"/>
  <c r="AB6" i="24" s="1"/>
  <c r="Y6" i="24"/>
  <c r="Z6" i="24" s="1"/>
  <c r="W6" i="24"/>
  <c r="X6" i="24" s="1"/>
  <c r="U6" i="24"/>
  <c r="V6" i="24" s="1"/>
  <c r="S6" i="24"/>
  <c r="T6" i="24" s="1"/>
  <c r="Q6" i="24"/>
  <c r="R6" i="24" s="1"/>
  <c r="O6" i="24"/>
  <c r="P6" i="24" s="1"/>
  <c r="M6" i="24"/>
  <c r="N6" i="24" s="1"/>
  <c r="K6" i="24"/>
  <c r="L6" i="24" s="1"/>
  <c r="I6" i="24"/>
  <c r="J6" i="24" s="1"/>
  <c r="G6" i="24"/>
  <c r="H6" i="24" s="1"/>
  <c r="E6" i="24"/>
  <c r="F6" i="24" s="1"/>
  <c r="AC6" i="24" s="1"/>
  <c r="AD6" i="24" s="1"/>
  <c r="C6" i="24"/>
  <c r="B6" i="24"/>
  <c r="AA5" i="24"/>
  <c r="AB5" i="24" s="1"/>
  <c r="Y5" i="24"/>
  <c r="Z5" i="24" s="1"/>
  <c r="W5" i="24"/>
  <c r="X5" i="24" s="1"/>
  <c r="U5" i="24"/>
  <c r="V5" i="24" s="1"/>
  <c r="S5" i="24"/>
  <c r="T5" i="24" s="1"/>
  <c r="Q5" i="24"/>
  <c r="R5" i="24" s="1"/>
  <c r="O5" i="24"/>
  <c r="P5" i="24" s="1"/>
  <c r="M5" i="24"/>
  <c r="N5" i="24" s="1"/>
  <c r="K5" i="24"/>
  <c r="L5" i="24" s="1"/>
  <c r="I5" i="24"/>
  <c r="J5" i="24" s="1"/>
  <c r="G5" i="24"/>
  <c r="H5" i="24" s="1"/>
  <c r="E5" i="24"/>
  <c r="F5" i="24" s="1"/>
  <c r="AC5" i="24" s="1"/>
  <c r="AD5" i="24" s="1"/>
  <c r="C5" i="24"/>
  <c r="B5" i="24"/>
  <c r="AA4" i="24"/>
  <c r="AB4" i="24" s="1"/>
  <c r="Y4" i="24"/>
  <c r="Z4" i="24" s="1"/>
  <c r="W4" i="24"/>
  <c r="X4" i="24" s="1"/>
  <c r="U4" i="24"/>
  <c r="V4" i="24" s="1"/>
  <c r="S4" i="24"/>
  <c r="T4" i="24" s="1"/>
  <c r="Q4" i="24"/>
  <c r="R4" i="24" s="1"/>
  <c r="O4" i="24"/>
  <c r="P4" i="24" s="1"/>
  <c r="M4" i="24"/>
  <c r="N4" i="24" s="1"/>
  <c r="K4" i="24"/>
  <c r="L4" i="24" s="1"/>
  <c r="I4" i="24"/>
  <c r="J4" i="24" s="1"/>
  <c r="G4" i="24"/>
  <c r="H4" i="24" s="1"/>
  <c r="E4" i="24"/>
  <c r="F4" i="24" s="1"/>
  <c r="AC4" i="24" s="1"/>
  <c r="AD4" i="24" s="1"/>
  <c r="D4" i="24"/>
  <c r="C4" i="24"/>
  <c r="B4" i="24"/>
  <c r="A4" i="24"/>
  <c r="D3" i="24"/>
  <c r="C3" i="24"/>
  <c r="B3" i="24"/>
  <c r="A3" i="24"/>
  <c r="A1" i="24"/>
  <c r="AB33" i="19"/>
  <c r="AA33" i="19"/>
  <c r="Y33" i="19"/>
  <c r="Z33" i="19" s="1"/>
  <c r="W33" i="19"/>
  <c r="X33" i="19" s="1"/>
  <c r="U33" i="19"/>
  <c r="V33" i="19" s="1"/>
  <c r="S33" i="19"/>
  <c r="T33" i="19" s="1"/>
  <c r="Q33" i="19"/>
  <c r="R33" i="19" s="1"/>
  <c r="O33" i="19"/>
  <c r="P33" i="19" s="1"/>
  <c r="M33" i="19"/>
  <c r="N33" i="19" s="1"/>
  <c r="K33" i="19"/>
  <c r="L33" i="19" s="1"/>
  <c r="I33" i="19"/>
  <c r="J33" i="19" s="1"/>
  <c r="G33" i="19"/>
  <c r="H33" i="19" s="1"/>
  <c r="E33" i="19"/>
  <c r="F33" i="19" s="1"/>
  <c r="AC33" i="19" s="1"/>
  <c r="AD33" i="19" s="1"/>
  <c r="D33" i="19"/>
  <c r="C33" i="19"/>
  <c r="B33" i="19"/>
  <c r="AA32" i="19"/>
  <c r="AB32" i="19" s="1"/>
  <c r="Y32" i="19"/>
  <c r="Z32" i="19" s="1"/>
  <c r="W32" i="19"/>
  <c r="X32" i="19" s="1"/>
  <c r="U32" i="19"/>
  <c r="V32" i="19" s="1"/>
  <c r="S32" i="19"/>
  <c r="T32" i="19" s="1"/>
  <c r="Q32" i="19"/>
  <c r="R32" i="19" s="1"/>
  <c r="O32" i="19"/>
  <c r="P32" i="19" s="1"/>
  <c r="M32" i="19"/>
  <c r="N32" i="19" s="1"/>
  <c r="K32" i="19"/>
  <c r="L32" i="19" s="1"/>
  <c r="I32" i="19"/>
  <c r="J32" i="19" s="1"/>
  <c r="G32" i="19"/>
  <c r="H32" i="19" s="1"/>
  <c r="E32" i="19"/>
  <c r="F32" i="19" s="1"/>
  <c r="AC32" i="19" s="1"/>
  <c r="AD32" i="19" s="1"/>
  <c r="D32" i="19"/>
  <c r="C32" i="19"/>
  <c r="B32" i="19"/>
  <c r="AA31" i="19"/>
  <c r="AB31" i="19" s="1"/>
  <c r="Y31" i="19"/>
  <c r="Z31" i="19" s="1"/>
  <c r="W31" i="19"/>
  <c r="X31" i="19" s="1"/>
  <c r="U31" i="19"/>
  <c r="V31" i="19" s="1"/>
  <c r="S31" i="19"/>
  <c r="T31" i="19" s="1"/>
  <c r="Q31" i="19"/>
  <c r="R31" i="19" s="1"/>
  <c r="O31" i="19"/>
  <c r="P31" i="19" s="1"/>
  <c r="M31" i="19"/>
  <c r="N31" i="19" s="1"/>
  <c r="K31" i="19"/>
  <c r="L31" i="19" s="1"/>
  <c r="I31" i="19"/>
  <c r="J31" i="19" s="1"/>
  <c r="G31" i="19"/>
  <c r="H31" i="19" s="1"/>
  <c r="F31" i="19"/>
  <c r="AC31" i="19" s="1"/>
  <c r="AD31" i="19" s="1"/>
  <c r="E31" i="19"/>
  <c r="D31" i="19"/>
  <c r="C31" i="19"/>
  <c r="B31" i="19"/>
  <c r="AA30" i="19"/>
  <c r="AB30" i="19" s="1"/>
  <c r="Y30" i="19"/>
  <c r="Z30" i="19" s="1"/>
  <c r="W30" i="19"/>
  <c r="X30" i="19" s="1"/>
  <c r="U30" i="19"/>
  <c r="V30" i="19" s="1"/>
  <c r="S30" i="19"/>
  <c r="T30" i="19" s="1"/>
  <c r="Q30" i="19"/>
  <c r="R30" i="19" s="1"/>
  <c r="O30" i="19"/>
  <c r="P30" i="19" s="1"/>
  <c r="M30" i="19"/>
  <c r="N30" i="19" s="1"/>
  <c r="K30" i="19"/>
  <c r="L30" i="19" s="1"/>
  <c r="I30" i="19"/>
  <c r="J30" i="19" s="1"/>
  <c r="G30" i="19"/>
  <c r="H30" i="19" s="1"/>
  <c r="E30" i="19"/>
  <c r="F30" i="19" s="1"/>
  <c r="AC30" i="19" s="1"/>
  <c r="AD30" i="19" s="1"/>
  <c r="D30" i="19"/>
  <c r="C30" i="19"/>
  <c r="B30" i="19"/>
  <c r="AB29" i="19"/>
  <c r="AA29" i="19"/>
  <c r="Y29" i="19"/>
  <c r="Z29" i="19" s="1"/>
  <c r="W29" i="19"/>
  <c r="X29" i="19" s="1"/>
  <c r="U29" i="19"/>
  <c r="V29" i="19" s="1"/>
  <c r="S29" i="19"/>
  <c r="T29" i="19" s="1"/>
  <c r="Q29" i="19"/>
  <c r="R29" i="19" s="1"/>
  <c r="O29" i="19"/>
  <c r="P29" i="19" s="1"/>
  <c r="M29" i="19"/>
  <c r="N29" i="19" s="1"/>
  <c r="K29" i="19"/>
  <c r="L29" i="19" s="1"/>
  <c r="I29" i="19"/>
  <c r="J29" i="19" s="1"/>
  <c r="G29" i="19"/>
  <c r="H29" i="19" s="1"/>
  <c r="E29" i="19"/>
  <c r="F29" i="19" s="1"/>
  <c r="AC29" i="19" s="1"/>
  <c r="AD29" i="19" s="1"/>
  <c r="D29" i="19"/>
  <c r="C29" i="19"/>
  <c r="B29" i="19"/>
  <c r="AA28" i="19"/>
  <c r="AB28" i="19" s="1"/>
  <c r="Y28" i="19"/>
  <c r="Z28" i="19" s="1"/>
  <c r="W28" i="19"/>
  <c r="X28" i="19" s="1"/>
  <c r="U28" i="19"/>
  <c r="V28" i="19" s="1"/>
  <c r="S28" i="19"/>
  <c r="T28" i="19" s="1"/>
  <c r="Q28" i="19"/>
  <c r="R28" i="19" s="1"/>
  <c r="O28" i="19"/>
  <c r="P28" i="19" s="1"/>
  <c r="M28" i="19"/>
  <c r="N28" i="19" s="1"/>
  <c r="K28" i="19"/>
  <c r="L28" i="19" s="1"/>
  <c r="I28" i="19"/>
  <c r="J28" i="19" s="1"/>
  <c r="G28" i="19"/>
  <c r="H28" i="19" s="1"/>
  <c r="E28" i="19"/>
  <c r="F28" i="19" s="1"/>
  <c r="AC28" i="19" s="1"/>
  <c r="AD28" i="19" s="1"/>
  <c r="D28" i="19"/>
  <c r="C28" i="19"/>
  <c r="B28" i="19"/>
  <c r="AA27" i="19"/>
  <c r="AB27" i="19" s="1"/>
  <c r="Y27" i="19"/>
  <c r="Z27" i="19" s="1"/>
  <c r="W27" i="19"/>
  <c r="X27" i="19" s="1"/>
  <c r="U27" i="19"/>
  <c r="V27" i="19" s="1"/>
  <c r="S27" i="19"/>
  <c r="T27" i="19" s="1"/>
  <c r="Q27" i="19"/>
  <c r="R27" i="19" s="1"/>
  <c r="O27" i="19"/>
  <c r="P27" i="19" s="1"/>
  <c r="M27" i="19"/>
  <c r="N27" i="19" s="1"/>
  <c r="K27" i="19"/>
  <c r="L27" i="19" s="1"/>
  <c r="I27" i="19"/>
  <c r="J27" i="19" s="1"/>
  <c r="G27" i="19"/>
  <c r="H27" i="19" s="1"/>
  <c r="F27" i="19"/>
  <c r="AC27" i="19" s="1"/>
  <c r="AD27" i="19" s="1"/>
  <c r="E27" i="19"/>
  <c r="D27" i="19"/>
  <c r="C27" i="19"/>
  <c r="B27" i="19"/>
  <c r="AA26" i="19"/>
  <c r="AB26" i="19" s="1"/>
  <c r="Y26" i="19"/>
  <c r="Z26" i="19" s="1"/>
  <c r="W26" i="19"/>
  <c r="X26" i="19" s="1"/>
  <c r="U26" i="19"/>
  <c r="V26" i="19" s="1"/>
  <c r="S26" i="19"/>
  <c r="T26" i="19" s="1"/>
  <c r="Q26" i="19"/>
  <c r="R26" i="19" s="1"/>
  <c r="O26" i="19"/>
  <c r="P26" i="19" s="1"/>
  <c r="M26" i="19"/>
  <c r="N26" i="19" s="1"/>
  <c r="K26" i="19"/>
  <c r="L26" i="19" s="1"/>
  <c r="I26" i="19"/>
  <c r="J26" i="19" s="1"/>
  <c r="G26" i="19"/>
  <c r="H26" i="19" s="1"/>
  <c r="E26" i="19"/>
  <c r="F26" i="19" s="1"/>
  <c r="AC26" i="19" s="1"/>
  <c r="AD26" i="19" s="1"/>
  <c r="D26" i="19"/>
  <c r="C26" i="19"/>
  <c r="B26" i="19"/>
  <c r="AB25" i="19"/>
  <c r="AA25" i="19"/>
  <c r="Y25" i="19"/>
  <c r="Z25" i="19" s="1"/>
  <c r="W25" i="19"/>
  <c r="X25" i="19" s="1"/>
  <c r="U25" i="19"/>
  <c r="V25" i="19" s="1"/>
  <c r="S25" i="19"/>
  <c r="T25" i="19" s="1"/>
  <c r="Q25" i="19"/>
  <c r="R25" i="19" s="1"/>
  <c r="O25" i="19"/>
  <c r="P25" i="19" s="1"/>
  <c r="M25" i="19"/>
  <c r="N25" i="19" s="1"/>
  <c r="K25" i="19"/>
  <c r="L25" i="19" s="1"/>
  <c r="I25" i="19"/>
  <c r="J25" i="19" s="1"/>
  <c r="G25" i="19"/>
  <c r="H25" i="19" s="1"/>
  <c r="E25" i="19"/>
  <c r="F25" i="19" s="1"/>
  <c r="AC25" i="19" s="1"/>
  <c r="AD25" i="19" s="1"/>
  <c r="D25" i="19"/>
  <c r="C25" i="19"/>
  <c r="B25" i="19"/>
  <c r="AA24" i="19"/>
  <c r="AB24" i="19" s="1"/>
  <c r="Y24" i="19"/>
  <c r="Z24" i="19" s="1"/>
  <c r="W24" i="19"/>
  <c r="X24" i="19" s="1"/>
  <c r="U24" i="19"/>
  <c r="V24" i="19" s="1"/>
  <c r="S24" i="19"/>
  <c r="T24" i="19" s="1"/>
  <c r="Q24" i="19"/>
  <c r="R24" i="19" s="1"/>
  <c r="O24" i="19"/>
  <c r="P24" i="19" s="1"/>
  <c r="M24" i="19"/>
  <c r="N24" i="19" s="1"/>
  <c r="K24" i="19"/>
  <c r="L24" i="19" s="1"/>
  <c r="I24" i="19"/>
  <c r="J24" i="19" s="1"/>
  <c r="G24" i="19"/>
  <c r="H24" i="19" s="1"/>
  <c r="E24" i="19"/>
  <c r="F24" i="19" s="1"/>
  <c r="AC24" i="19" s="1"/>
  <c r="AD24" i="19" s="1"/>
  <c r="D24" i="19"/>
  <c r="C24" i="19"/>
  <c r="B24" i="19"/>
  <c r="AA23" i="19"/>
  <c r="AB23" i="19" s="1"/>
  <c r="Y23" i="19"/>
  <c r="Z23" i="19" s="1"/>
  <c r="W23" i="19"/>
  <c r="X23" i="19" s="1"/>
  <c r="U23" i="19"/>
  <c r="V23" i="19" s="1"/>
  <c r="S23" i="19"/>
  <c r="T23" i="19" s="1"/>
  <c r="Q23" i="19"/>
  <c r="R23" i="19" s="1"/>
  <c r="O23" i="19"/>
  <c r="P23" i="19" s="1"/>
  <c r="M23" i="19"/>
  <c r="N23" i="19" s="1"/>
  <c r="K23" i="19"/>
  <c r="L23" i="19" s="1"/>
  <c r="I23" i="19"/>
  <c r="J23" i="19" s="1"/>
  <c r="G23" i="19"/>
  <c r="H23" i="19" s="1"/>
  <c r="F23" i="19"/>
  <c r="AC23" i="19" s="1"/>
  <c r="AD23" i="19" s="1"/>
  <c r="E23" i="19"/>
  <c r="D23" i="19"/>
  <c r="C23" i="19"/>
  <c r="B23" i="19"/>
  <c r="AA22" i="19"/>
  <c r="AB22" i="19" s="1"/>
  <c r="Y22" i="19"/>
  <c r="Z22" i="19" s="1"/>
  <c r="W22" i="19"/>
  <c r="X22" i="19" s="1"/>
  <c r="U22" i="19"/>
  <c r="V22" i="19" s="1"/>
  <c r="S22" i="19"/>
  <c r="T22" i="19" s="1"/>
  <c r="Q22" i="19"/>
  <c r="R22" i="19" s="1"/>
  <c r="O22" i="19"/>
  <c r="P22" i="19" s="1"/>
  <c r="M22" i="19"/>
  <c r="N22" i="19" s="1"/>
  <c r="K22" i="19"/>
  <c r="L22" i="19" s="1"/>
  <c r="I22" i="19"/>
  <c r="J22" i="19" s="1"/>
  <c r="G22" i="19"/>
  <c r="H22" i="19" s="1"/>
  <c r="E22" i="19"/>
  <c r="F22" i="19" s="1"/>
  <c r="AC22" i="19" s="1"/>
  <c r="AD22" i="19" s="1"/>
  <c r="D22" i="19"/>
  <c r="C22" i="19"/>
  <c r="B22" i="19"/>
  <c r="AB21" i="19"/>
  <c r="AA21" i="19"/>
  <c r="Y21" i="19"/>
  <c r="Z21" i="19" s="1"/>
  <c r="W21" i="19"/>
  <c r="X21" i="19" s="1"/>
  <c r="U21" i="19"/>
  <c r="V21" i="19" s="1"/>
  <c r="S21" i="19"/>
  <c r="T21" i="19" s="1"/>
  <c r="Q21" i="19"/>
  <c r="R21" i="19" s="1"/>
  <c r="O21" i="19"/>
  <c r="P21" i="19" s="1"/>
  <c r="M21" i="19"/>
  <c r="N21" i="19" s="1"/>
  <c r="K21" i="19"/>
  <c r="L21" i="19" s="1"/>
  <c r="I21" i="19"/>
  <c r="J21" i="19" s="1"/>
  <c r="G21" i="19"/>
  <c r="H21" i="19" s="1"/>
  <c r="E21" i="19"/>
  <c r="F21" i="19" s="1"/>
  <c r="AC21" i="19" s="1"/>
  <c r="AD21" i="19" s="1"/>
  <c r="D21" i="19"/>
  <c r="C21" i="19"/>
  <c r="B21" i="19"/>
  <c r="AA20" i="19"/>
  <c r="AB20" i="19" s="1"/>
  <c r="Y20" i="19"/>
  <c r="Z20" i="19" s="1"/>
  <c r="W20" i="19"/>
  <c r="X20" i="19" s="1"/>
  <c r="U20" i="19"/>
  <c r="V20" i="19" s="1"/>
  <c r="S20" i="19"/>
  <c r="T20" i="19" s="1"/>
  <c r="Q20" i="19"/>
  <c r="R20" i="19" s="1"/>
  <c r="O20" i="19"/>
  <c r="P20" i="19" s="1"/>
  <c r="M20" i="19"/>
  <c r="N20" i="19" s="1"/>
  <c r="K20" i="19"/>
  <c r="L20" i="19" s="1"/>
  <c r="I20" i="19"/>
  <c r="J20" i="19" s="1"/>
  <c r="G20" i="19"/>
  <c r="H20" i="19" s="1"/>
  <c r="E20" i="19"/>
  <c r="F20" i="19" s="1"/>
  <c r="AC20" i="19" s="1"/>
  <c r="AD20" i="19" s="1"/>
  <c r="D20" i="19"/>
  <c r="C20" i="19"/>
  <c r="B20" i="19"/>
  <c r="AA19" i="19"/>
  <c r="AB19" i="19" s="1"/>
  <c r="Y19" i="19"/>
  <c r="Z19" i="19" s="1"/>
  <c r="W19" i="19"/>
  <c r="X19" i="19" s="1"/>
  <c r="U19" i="19"/>
  <c r="V19" i="19" s="1"/>
  <c r="S19" i="19"/>
  <c r="T19" i="19" s="1"/>
  <c r="Q19" i="19"/>
  <c r="R19" i="19" s="1"/>
  <c r="O19" i="19"/>
  <c r="P19" i="19" s="1"/>
  <c r="M19" i="19"/>
  <c r="N19" i="19" s="1"/>
  <c r="K19" i="19"/>
  <c r="L19" i="19" s="1"/>
  <c r="I19" i="19"/>
  <c r="J19" i="19" s="1"/>
  <c r="G19" i="19"/>
  <c r="H19" i="19" s="1"/>
  <c r="E19" i="19"/>
  <c r="F19" i="19" s="1"/>
  <c r="AC19" i="19" s="1"/>
  <c r="AD19" i="19" s="1"/>
  <c r="D19" i="19"/>
  <c r="C19" i="19"/>
  <c r="B19" i="19"/>
  <c r="AA18" i="19"/>
  <c r="AB18" i="19" s="1"/>
  <c r="Y18" i="19"/>
  <c r="Z18" i="19" s="1"/>
  <c r="W18" i="19"/>
  <c r="X18" i="19" s="1"/>
  <c r="U18" i="19"/>
  <c r="V18" i="19" s="1"/>
  <c r="S18" i="19"/>
  <c r="T18" i="19" s="1"/>
  <c r="Q18" i="19"/>
  <c r="R18" i="19" s="1"/>
  <c r="O18" i="19"/>
  <c r="P18" i="19" s="1"/>
  <c r="M18" i="19"/>
  <c r="N18" i="19" s="1"/>
  <c r="K18" i="19"/>
  <c r="L18" i="19" s="1"/>
  <c r="I18" i="19"/>
  <c r="J18" i="19" s="1"/>
  <c r="G18" i="19"/>
  <c r="H18" i="19" s="1"/>
  <c r="E18" i="19"/>
  <c r="F18" i="19" s="1"/>
  <c r="AC18" i="19" s="1"/>
  <c r="AD18" i="19" s="1"/>
  <c r="D18" i="19"/>
  <c r="C18" i="19"/>
  <c r="B18" i="19"/>
  <c r="AA17" i="19"/>
  <c r="AB17" i="19" s="1"/>
  <c r="Y17" i="19"/>
  <c r="Z17" i="19" s="1"/>
  <c r="W17" i="19"/>
  <c r="X17" i="19" s="1"/>
  <c r="U17" i="19"/>
  <c r="V17" i="19" s="1"/>
  <c r="S17" i="19"/>
  <c r="T17" i="19" s="1"/>
  <c r="Q17" i="19"/>
  <c r="R17" i="19" s="1"/>
  <c r="O17" i="19"/>
  <c r="P17" i="19" s="1"/>
  <c r="M17" i="19"/>
  <c r="N17" i="19" s="1"/>
  <c r="K17" i="19"/>
  <c r="L17" i="19" s="1"/>
  <c r="I17" i="19"/>
  <c r="J17" i="19" s="1"/>
  <c r="G17" i="19"/>
  <c r="H17" i="19" s="1"/>
  <c r="E17" i="19"/>
  <c r="F17" i="19" s="1"/>
  <c r="AC17" i="19" s="1"/>
  <c r="AD17" i="19" s="1"/>
  <c r="D17" i="19"/>
  <c r="C17" i="19"/>
  <c r="B17" i="19"/>
  <c r="AA16" i="19"/>
  <c r="AB16" i="19" s="1"/>
  <c r="Y16" i="19"/>
  <c r="Z16" i="19" s="1"/>
  <c r="W16" i="19"/>
  <c r="X16" i="19" s="1"/>
  <c r="U16" i="19"/>
  <c r="V16" i="19" s="1"/>
  <c r="S16" i="19"/>
  <c r="T16" i="19" s="1"/>
  <c r="Q16" i="19"/>
  <c r="R16" i="19" s="1"/>
  <c r="O16" i="19"/>
  <c r="P16" i="19" s="1"/>
  <c r="M16" i="19"/>
  <c r="N16" i="19" s="1"/>
  <c r="K16" i="19"/>
  <c r="L16" i="19" s="1"/>
  <c r="I16" i="19"/>
  <c r="J16" i="19" s="1"/>
  <c r="G16" i="19"/>
  <c r="H16" i="19" s="1"/>
  <c r="E16" i="19"/>
  <c r="F16" i="19" s="1"/>
  <c r="AC16" i="19" s="1"/>
  <c r="AD16" i="19" s="1"/>
  <c r="D16" i="19"/>
  <c r="C16" i="19"/>
  <c r="B16" i="19"/>
  <c r="AA15" i="19"/>
  <c r="AB15" i="19" s="1"/>
  <c r="Y15" i="19"/>
  <c r="Z15" i="19" s="1"/>
  <c r="W15" i="19"/>
  <c r="X15" i="19" s="1"/>
  <c r="U15" i="19"/>
  <c r="V15" i="19" s="1"/>
  <c r="S15" i="19"/>
  <c r="T15" i="19" s="1"/>
  <c r="Q15" i="19"/>
  <c r="R15" i="19" s="1"/>
  <c r="O15" i="19"/>
  <c r="P15" i="19" s="1"/>
  <c r="M15" i="19"/>
  <c r="N15" i="19" s="1"/>
  <c r="K15" i="19"/>
  <c r="L15" i="19" s="1"/>
  <c r="I15" i="19"/>
  <c r="J15" i="19" s="1"/>
  <c r="G15" i="19"/>
  <c r="H15" i="19" s="1"/>
  <c r="E15" i="19"/>
  <c r="F15" i="19" s="1"/>
  <c r="AC15" i="19" s="1"/>
  <c r="AD15" i="19" s="1"/>
  <c r="D15" i="19"/>
  <c r="C15" i="19"/>
  <c r="B15" i="19"/>
  <c r="AA14" i="19"/>
  <c r="AB14" i="19" s="1"/>
  <c r="Y14" i="19"/>
  <c r="Z14" i="19" s="1"/>
  <c r="W14" i="19"/>
  <c r="X14" i="19" s="1"/>
  <c r="U14" i="19"/>
  <c r="V14" i="19" s="1"/>
  <c r="S14" i="19"/>
  <c r="T14" i="19" s="1"/>
  <c r="Q14" i="19"/>
  <c r="R14" i="19" s="1"/>
  <c r="O14" i="19"/>
  <c r="P14" i="19" s="1"/>
  <c r="M14" i="19"/>
  <c r="N14" i="19" s="1"/>
  <c r="K14" i="19"/>
  <c r="L14" i="19" s="1"/>
  <c r="I14" i="19"/>
  <c r="J14" i="19" s="1"/>
  <c r="G14" i="19"/>
  <c r="H14" i="19" s="1"/>
  <c r="E14" i="19"/>
  <c r="F14" i="19" s="1"/>
  <c r="AC14" i="19" s="1"/>
  <c r="AD14" i="19" s="1"/>
  <c r="D14" i="19"/>
  <c r="C14" i="19"/>
  <c r="B14" i="19"/>
  <c r="AA13" i="19"/>
  <c r="AB13" i="19" s="1"/>
  <c r="Y13" i="19"/>
  <c r="Z13" i="19" s="1"/>
  <c r="W13" i="19"/>
  <c r="X13" i="19" s="1"/>
  <c r="U13" i="19"/>
  <c r="V13" i="19" s="1"/>
  <c r="S13" i="19"/>
  <c r="T13" i="19" s="1"/>
  <c r="Q13" i="19"/>
  <c r="R13" i="19" s="1"/>
  <c r="O13" i="19"/>
  <c r="P13" i="19" s="1"/>
  <c r="M13" i="19"/>
  <c r="N13" i="19" s="1"/>
  <c r="K13" i="19"/>
  <c r="L13" i="19" s="1"/>
  <c r="I13" i="19"/>
  <c r="J13" i="19" s="1"/>
  <c r="G13" i="19"/>
  <c r="H13" i="19" s="1"/>
  <c r="E13" i="19"/>
  <c r="F13" i="19" s="1"/>
  <c r="AC13" i="19" s="1"/>
  <c r="AD13" i="19" s="1"/>
  <c r="D13" i="19"/>
  <c r="C13" i="19"/>
  <c r="B13" i="19"/>
  <c r="AA12" i="19"/>
  <c r="AB12" i="19" s="1"/>
  <c r="Y12" i="19"/>
  <c r="Z12" i="19" s="1"/>
  <c r="W12" i="19"/>
  <c r="X12" i="19" s="1"/>
  <c r="U12" i="19"/>
  <c r="V12" i="19" s="1"/>
  <c r="S12" i="19"/>
  <c r="T12" i="19" s="1"/>
  <c r="Q12" i="19"/>
  <c r="R12" i="19" s="1"/>
  <c r="O12" i="19"/>
  <c r="P12" i="19" s="1"/>
  <c r="M12" i="19"/>
  <c r="N12" i="19" s="1"/>
  <c r="K12" i="19"/>
  <c r="L12" i="19" s="1"/>
  <c r="I12" i="19"/>
  <c r="J12" i="19" s="1"/>
  <c r="G12" i="19"/>
  <c r="H12" i="19" s="1"/>
  <c r="E12" i="19"/>
  <c r="F12" i="19" s="1"/>
  <c r="AC12" i="19" s="1"/>
  <c r="AD12" i="19" s="1"/>
  <c r="D12" i="19"/>
  <c r="C12" i="19"/>
  <c r="B12" i="19"/>
  <c r="AA11" i="19"/>
  <c r="AB11" i="19" s="1"/>
  <c r="Y11" i="19"/>
  <c r="Z11" i="19" s="1"/>
  <c r="W11" i="19"/>
  <c r="X11" i="19" s="1"/>
  <c r="U11" i="19"/>
  <c r="V11" i="19" s="1"/>
  <c r="S11" i="19"/>
  <c r="T11" i="19" s="1"/>
  <c r="Q11" i="19"/>
  <c r="R11" i="19" s="1"/>
  <c r="O11" i="19"/>
  <c r="P11" i="19" s="1"/>
  <c r="M11" i="19"/>
  <c r="N11" i="19" s="1"/>
  <c r="K11" i="19"/>
  <c r="L11" i="19" s="1"/>
  <c r="I11" i="19"/>
  <c r="J11" i="19" s="1"/>
  <c r="G11" i="19"/>
  <c r="H11" i="19" s="1"/>
  <c r="E11" i="19"/>
  <c r="F11" i="19" s="1"/>
  <c r="AC11" i="19" s="1"/>
  <c r="AD11" i="19" s="1"/>
  <c r="D11" i="19"/>
  <c r="C11" i="19"/>
  <c r="B11" i="19"/>
  <c r="AA10" i="19"/>
  <c r="AB10" i="19" s="1"/>
  <c r="Y10" i="19"/>
  <c r="Z10" i="19" s="1"/>
  <c r="W10" i="19"/>
  <c r="X10" i="19" s="1"/>
  <c r="U10" i="19"/>
  <c r="V10" i="19" s="1"/>
  <c r="S10" i="19"/>
  <c r="T10" i="19" s="1"/>
  <c r="Q10" i="19"/>
  <c r="R10" i="19" s="1"/>
  <c r="O10" i="19"/>
  <c r="P10" i="19" s="1"/>
  <c r="M10" i="19"/>
  <c r="N10" i="19" s="1"/>
  <c r="K10" i="19"/>
  <c r="L10" i="19" s="1"/>
  <c r="I10" i="19"/>
  <c r="J10" i="19" s="1"/>
  <c r="G10" i="19"/>
  <c r="H10" i="19" s="1"/>
  <c r="E10" i="19"/>
  <c r="F10" i="19" s="1"/>
  <c r="AC10" i="19" s="1"/>
  <c r="AD10" i="19" s="1"/>
  <c r="D10" i="19"/>
  <c r="C10" i="19"/>
  <c r="B10" i="19"/>
  <c r="AA9" i="19"/>
  <c r="AB9" i="19" s="1"/>
  <c r="Y9" i="19"/>
  <c r="Z9" i="19" s="1"/>
  <c r="W9" i="19"/>
  <c r="X9" i="19" s="1"/>
  <c r="U9" i="19"/>
  <c r="V9" i="19" s="1"/>
  <c r="S9" i="19"/>
  <c r="T9" i="19" s="1"/>
  <c r="Q9" i="19"/>
  <c r="R9" i="19" s="1"/>
  <c r="O9" i="19"/>
  <c r="P9" i="19" s="1"/>
  <c r="M9" i="19"/>
  <c r="N9" i="19" s="1"/>
  <c r="K9" i="19"/>
  <c r="L9" i="19" s="1"/>
  <c r="I9" i="19"/>
  <c r="J9" i="19" s="1"/>
  <c r="G9" i="19"/>
  <c r="H9" i="19" s="1"/>
  <c r="E9" i="19"/>
  <c r="F9" i="19" s="1"/>
  <c r="AC9" i="19" s="1"/>
  <c r="AD9" i="19" s="1"/>
  <c r="D9" i="19"/>
  <c r="C9" i="19"/>
  <c r="B9" i="19"/>
  <c r="AA8" i="19"/>
  <c r="AB8" i="19" s="1"/>
  <c r="Y8" i="19"/>
  <c r="Z8" i="19" s="1"/>
  <c r="W8" i="19"/>
  <c r="X8" i="19" s="1"/>
  <c r="U8" i="19"/>
  <c r="V8" i="19" s="1"/>
  <c r="S8" i="19"/>
  <c r="T8" i="19" s="1"/>
  <c r="Q8" i="19"/>
  <c r="R8" i="19" s="1"/>
  <c r="O8" i="19"/>
  <c r="P8" i="19" s="1"/>
  <c r="M8" i="19"/>
  <c r="N8" i="19" s="1"/>
  <c r="K8" i="19"/>
  <c r="L8" i="19" s="1"/>
  <c r="I8" i="19"/>
  <c r="J8" i="19" s="1"/>
  <c r="G8" i="19"/>
  <c r="H8" i="19" s="1"/>
  <c r="E8" i="19"/>
  <c r="F8" i="19" s="1"/>
  <c r="AC8" i="19" s="1"/>
  <c r="AD8" i="19" s="1"/>
  <c r="D8" i="19"/>
  <c r="C8" i="19"/>
  <c r="B8" i="19"/>
  <c r="AA7" i="19"/>
  <c r="AB7" i="19" s="1"/>
  <c r="Y7" i="19"/>
  <c r="Z7" i="19" s="1"/>
  <c r="W7" i="19"/>
  <c r="X7" i="19" s="1"/>
  <c r="U7" i="19"/>
  <c r="V7" i="19" s="1"/>
  <c r="S7" i="19"/>
  <c r="T7" i="19" s="1"/>
  <c r="Q7" i="19"/>
  <c r="R7" i="19" s="1"/>
  <c r="O7" i="19"/>
  <c r="P7" i="19" s="1"/>
  <c r="M7" i="19"/>
  <c r="N7" i="19" s="1"/>
  <c r="K7" i="19"/>
  <c r="L7" i="19" s="1"/>
  <c r="I7" i="19"/>
  <c r="J7" i="19" s="1"/>
  <c r="G7" i="19"/>
  <c r="H7" i="19" s="1"/>
  <c r="E7" i="19"/>
  <c r="F7" i="19" s="1"/>
  <c r="AC7" i="19" s="1"/>
  <c r="AD7" i="19" s="1"/>
  <c r="D7" i="19"/>
  <c r="C7" i="19"/>
  <c r="B7" i="19"/>
  <c r="AA6" i="19"/>
  <c r="AB6" i="19" s="1"/>
  <c r="Y6" i="19"/>
  <c r="Z6" i="19" s="1"/>
  <c r="W6" i="19"/>
  <c r="X6" i="19" s="1"/>
  <c r="U6" i="19"/>
  <c r="V6" i="19" s="1"/>
  <c r="S6" i="19"/>
  <c r="T6" i="19" s="1"/>
  <c r="Q6" i="19"/>
  <c r="R6" i="19" s="1"/>
  <c r="O6" i="19"/>
  <c r="P6" i="19" s="1"/>
  <c r="M6" i="19"/>
  <c r="N6" i="19" s="1"/>
  <c r="K6" i="19"/>
  <c r="L6" i="19" s="1"/>
  <c r="I6" i="19"/>
  <c r="J6" i="19" s="1"/>
  <c r="G6" i="19"/>
  <c r="H6" i="19" s="1"/>
  <c r="E6" i="19"/>
  <c r="F6" i="19" s="1"/>
  <c r="AC6" i="19" s="1"/>
  <c r="AD6" i="19" s="1"/>
  <c r="D6" i="19"/>
  <c r="C6" i="19"/>
  <c r="B6" i="19"/>
  <c r="AA5" i="19"/>
  <c r="AB5" i="19" s="1"/>
  <c r="Y5" i="19"/>
  <c r="Z5" i="19" s="1"/>
  <c r="W5" i="19"/>
  <c r="X5" i="19" s="1"/>
  <c r="U5" i="19"/>
  <c r="V5" i="19" s="1"/>
  <c r="S5" i="19"/>
  <c r="T5" i="19" s="1"/>
  <c r="Q5" i="19"/>
  <c r="R5" i="19" s="1"/>
  <c r="O5" i="19"/>
  <c r="P5" i="19" s="1"/>
  <c r="M5" i="19"/>
  <c r="N5" i="19" s="1"/>
  <c r="K5" i="19"/>
  <c r="L5" i="19" s="1"/>
  <c r="I5" i="19"/>
  <c r="J5" i="19" s="1"/>
  <c r="G5" i="19"/>
  <c r="H5" i="19" s="1"/>
  <c r="E5" i="19"/>
  <c r="F5" i="19" s="1"/>
  <c r="AC5" i="19" s="1"/>
  <c r="AD5" i="19" s="1"/>
  <c r="D5" i="19"/>
  <c r="C5" i="19"/>
  <c r="B5" i="19"/>
  <c r="AA4" i="19"/>
  <c r="AB4" i="19" s="1"/>
  <c r="Y4" i="19"/>
  <c r="Z4" i="19" s="1"/>
  <c r="W4" i="19"/>
  <c r="X4" i="19" s="1"/>
  <c r="U4" i="19"/>
  <c r="V4" i="19" s="1"/>
  <c r="S4" i="19"/>
  <c r="T4" i="19" s="1"/>
  <c r="Q4" i="19"/>
  <c r="R4" i="19" s="1"/>
  <c r="O4" i="19"/>
  <c r="P4" i="19" s="1"/>
  <c r="M4" i="19"/>
  <c r="N4" i="19" s="1"/>
  <c r="K4" i="19"/>
  <c r="L4" i="19" s="1"/>
  <c r="I4" i="19"/>
  <c r="J4" i="19" s="1"/>
  <c r="G4" i="19"/>
  <c r="H4" i="19" s="1"/>
  <c r="E4" i="19"/>
  <c r="F4" i="19" s="1"/>
  <c r="AC4" i="19" s="1"/>
  <c r="AD4" i="19" s="1"/>
  <c r="D4" i="19"/>
  <c r="C4" i="19"/>
  <c r="B4" i="19"/>
  <c r="A4" i="19"/>
  <c r="D3" i="19"/>
  <c r="C3" i="19"/>
  <c r="B3" i="19"/>
  <c r="A3" i="19"/>
  <c r="A1" i="19"/>
  <c r="AO34" i="27"/>
  <c r="AP34" i="27" s="1"/>
  <c r="AM34" i="27"/>
  <c r="AN34" i="27" s="1"/>
  <c r="AK34" i="27"/>
  <c r="AL34" i="27" s="1"/>
  <c r="AI34" i="27"/>
  <c r="AJ34" i="27" s="1"/>
  <c r="AG34" i="27"/>
  <c r="AH34" i="27" s="1"/>
  <c r="AE34" i="27"/>
  <c r="AF34" i="27" s="1"/>
  <c r="AC34" i="27"/>
  <c r="AD34" i="27" s="1"/>
  <c r="AA34" i="27"/>
  <c r="AB34" i="27" s="1"/>
  <c r="Y34" i="27"/>
  <c r="Z34" i="27" s="1"/>
  <c r="W34" i="27"/>
  <c r="X34" i="27" s="1"/>
  <c r="U34" i="27"/>
  <c r="V34" i="27" s="1"/>
  <c r="S34" i="27"/>
  <c r="T34" i="27" s="1"/>
  <c r="Q34" i="27"/>
  <c r="P34" i="27" s="1"/>
  <c r="O34" i="27"/>
  <c r="N34" i="27" s="1"/>
  <c r="M34" i="27"/>
  <c r="K34" i="27"/>
  <c r="L34" i="27" s="1"/>
  <c r="AQ34" i="27" s="1"/>
  <c r="AR34" i="27" s="1"/>
  <c r="I34" i="27"/>
  <c r="J34" i="27" s="1"/>
  <c r="G34" i="27"/>
  <c r="H34" i="27" s="1"/>
  <c r="E34" i="27"/>
  <c r="C34" i="27"/>
  <c r="B34" i="27"/>
  <c r="A34" i="27"/>
  <c r="AO33" i="27"/>
  <c r="AP33" i="27" s="1"/>
  <c r="AM33" i="27"/>
  <c r="AN33" i="27" s="1"/>
  <c r="AK33" i="27"/>
  <c r="AL33" i="27" s="1"/>
  <c r="AI33" i="27"/>
  <c r="AJ33" i="27" s="1"/>
  <c r="AG33" i="27"/>
  <c r="AH33" i="27" s="1"/>
  <c r="AE33" i="27"/>
  <c r="AF33" i="27" s="1"/>
  <c r="AC33" i="27"/>
  <c r="AD33" i="27" s="1"/>
  <c r="AA33" i="27"/>
  <c r="AB33" i="27" s="1"/>
  <c r="Y33" i="27"/>
  <c r="Z33" i="27" s="1"/>
  <c r="W33" i="27"/>
  <c r="X33" i="27" s="1"/>
  <c r="U33" i="27"/>
  <c r="V33" i="27" s="1"/>
  <c r="S33" i="27"/>
  <c r="Q33" i="27"/>
  <c r="P33" i="27" s="1"/>
  <c r="O33" i="27"/>
  <c r="N33" i="27" s="1"/>
  <c r="M33" i="27"/>
  <c r="K33" i="27"/>
  <c r="I33" i="27"/>
  <c r="J33" i="27" s="1"/>
  <c r="G33" i="27"/>
  <c r="H33" i="27" s="1"/>
  <c r="E33" i="27"/>
  <c r="C33" i="27"/>
  <c r="B33" i="27"/>
  <c r="AO32" i="27"/>
  <c r="AP32" i="27" s="1"/>
  <c r="AM32" i="27"/>
  <c r="AN32" i="27" s="1"/>
  <c r="AK32" i="27"/>
  <c r="AL32" i="27" s="1"/>
  <c r="AI32" i="27"/>
  <c r="AJ32" i="27" s="1"/>
  <c r="AG32" i="27"/>
  <c r="AH32" i="27" s="1"/>
  <c r="AE32" i="27"/>
  <c r="AF32" i="27" s="1"/>
  <c r="AC32" i="27"/>
  <c r="AD32" i="27" s="1"/>
  <c r="AA32" i="27"/>
  <c r="AB32" i="27" s="1"/>
  <c r="Y32" i="27"/>
  <c r="Z32" i="27" s="1"/>
  <c r="W32" i="27"/>
  <c r="X32" i="27" s="1"/>
  <c r="U32" i="27"/>
  <c r="V32" i="27" s="1"/>
  <c r="S32" i="27"/>
  <c r="Q32" i="27"/>
  <c r="P32" i="27" s="1"/>
  <c r="O32" i="27"/>
  <c r="N32" i="27" s="1"/>
  <c r="M32" i="27"/>
  <c r="K32" i="27"/>
  <c r="I32" i="27"/>
  <c r="J32" i="27" s="1"/>
  <c r="G32" i="27"/>
  <c r="H32" i="27" s="1"/>
  <c r="E32" i="27"/>
  <c r="C32" i="27"/>
  <c r="B32" i="27"/>
  <c r="AO31" i="27"/>
  <c r="AP31" i="27" s="1"/>
  <c r="AM31" i="27"/>
  <c r="AN31" i="27" s="1"/>
  <c r="AK31" i="27"/>
  <c r="AL31" i="27" s="1"/>
  <c r="AI31" i="27"/>
  <c r="AJ31" i="27" s="1"/>
  <c r="AG31" i="27"/>
  <c r="AH31" i="27" s="1"/>
  <c r="AE31" i="27"/>
  <c r="AF31" i="27" s="1"/>
  <c r="AC31" i="27"/>
  <c r="AD31" i="27" s="1"/>
  <c r="AA31" i="27"/>
  <c r="AB31" i="27" s="1"/>
  <c r="Y31" i="27"/>
  <c r="Z31" i="27" s="1"/>
  <c r="W31" i="27"/>
  <c r="X31" i="27" s="1"/>
  <c r="U31" i="27"/>
  <c r="V31" i="27" s="1"/>
  <c r="S31" i="27"/>
  <c r="Q31" i="27"/>
  <c r="P31" i="27" s="1"/>
  <c r="O31" i="27"/>
  <c r="N31" i="27" s="1"/>
  <c r="M31" i="27"/>
  <c r="K31" i="27"/>
  <c r="I31" i="27"/>
  <c r="J31" i="27" s="1"/>
  <c r="G31" i="27"/>
  <c r="H31" i="27" s="1"/>
  <c r="E31" i="27"/>
  <c r="C31" i="27"/>
  <c r="B31" i="27"/>
  <c r="AO30" i="27"/>
  <c r="AP30" i="27" s="1"/>
  <c r="AM30" i="27"/>
  <c r="AN30" i="27" s="1"/>
  <c r="AK30" i="27"/>
  <c r="AL30" i="27" s="1"/>
  <c r="AI30" i="27"/>
  <c r="AJ30" i="27" s="1"/>
  <c r="AG30" i="27"/>
  <c r="AH30" i="27" s="1"/>
  <c r="AE30" i="27"/>
  <c r="AF30" i="27" s="1"/>
  <c r="AC30" i="27"/>
  <c r="AD30" i="27" s="1"/>
  <c r="AA30" i="27"/>
  <c r="AB30" i="27" s="1"/>
  <c r="Y30" i="27"/>
  <c r="Z30" i="27" s="1"/>
  <c r="W30" i="27"/>
  <c r="X30" i="27" s="1"/>
  <c r="U30" i="27"/>
  <c r="V30" i="27" s="1"/>
  <c r="S30" i="27"/>
  <c r="Q30" i="27"/>
  <c r="P30" i="27" s="1"/>
  <c r="O30" i="27"/>
  <c r="N30" i="27" s="1"/>
  <c r="M30" i="27"/>
  <c r="K30" i="27"/>
  <c r="I30" i="27"/>
  <c r="J30" i="27" s="1"/>
  <c r="G30" i="27"/>
  <c r="H30" i="27" s="1"/>
  <c r="E30" i="27"/>
  <c r="C30" i="27"/>
  <c r="B30" i="27"/>
  <c r="AO29" i="27"/>
  <c r="AP29" i="27" s="1"/>
  <c r="AM29" i="27"/>
  <c r="AN29" i="27" s="1"/>
  <c r="AK29" i="27"/>
  <c r="AL29" i="27" s="1"/>
  <c r="AI29" i="27"/>
  <c r="AJ29" i="27" s="1"/>
  <c r="AG29" i="27"/>
  <c r="AH29" i="27" s="1"/>
  <c r="AE29" i="27"/>
  <c r="AF29" i="27" s="1"/>
  <c r="AC29" i="27"/>
  <c r="AD29" i="27" s="1"/>
  <c r="AA29" i="27"/>
  <c r="AB29" i="27" s="1"/>
  <c r="Y29" i="27"/>
  <c r="Z29" i="27" s="1"/>
  <c r="W29" i="27"/>
  <c r="X29" i="27" s="1"/>
  <c r="U29" i="27"/>
  <c r="V29" i="27" s="1"/>
  <c r="S29" i="27"/>
  <c r="Q29" i="27"/>
  <c r="P29" i="27" s="1"/>
  <c r="O29" i="27"/>
  <c r="N29" i="27" s="1"/>
  <c r="M29" i="27"/>
  <c r="K29" i="27"/>
  <c r="I29" i="27"/>
  <c r="J29" i="27" s="1"/>
  <c r="G29" i="27"/>
  <c r="H29" i="27" s="1"/>
  <c r="E29" i="27"/>
  <c r="C29" i="27"/>
  <c r="B29" i="27"/>
  <c r="AO28" i="27"/>
  <c r="AP28" i="27" s="1"/>
  <c r="AM28" i="27"/>
  <c r="AN28" i="27" s="1"/>
  <c r="AK28" i="27"/>
  <c r="AL28" i="27" s="1"/>
  <c r="AI28" i="27"/>
  <c r="AJ28" i="27" s="1"/>
  <c r="AG28" i="27"/>
  <c r="AH28" i="27" s="1"/>
  <c r="AE28" i="27"/>
  <c r="AF28" i="27" s="1"/>
  <c r="AC28" i="27"/>
  <c r="AD28" i="27" s="1"/>
  <c r="AA28" i="27"/>
  <c r="AB28" i="27" s="1"/>
  <c r="Y28" i="27"/>
  <c r="Z28" i="27" s="1"/>
  <c r="W28" i="27"/>
  <c r="X28" i="27" s="1"/>
  <c r="U28" i="27"/>
  <c r="V28" i="27" s="1"/>
  <c r="S28" i="27"/>
  <c r="Q28" i="27"/>
  <c r="P28" i="27" s="1"/>
  <c r="O28" i="27"/>
  <c r="N28" i="27" s="1"/>
  <c r="M28" i="27"/>
  <c r="K28" i="27"/>
  <c r="I28" i="27"/>
  <c r="J28" i="27" s="1"/>
  <c r="G28" i="27"/>
  <c r="H28" i="27" s="1"/>
  <c r="E28" i="27"/>
  <c r="C28" i="27"/>
  <c r="B28" i="27"/>
  <c r="AO27" i="27"/>
  <c r="AP27" i="27" s="1"/>
  <c r="AM27" i="27"/>
  <c r="AN27" i="27" s="1"/>
  <c r="AK27" i="27"/>
  <c r="AL27" i="27" s="1"/>
  <c r="AI27" i="27"/>
  <c r="AJ27" i="27" s="1"/>
  <c r="AG27" i="27"/>
  <c r="AH27" i="27" s="1"/>
  <c r="AE27" i="27"/>
  <c r="AF27" i="27" s="1"/>
  <c r="AC27" i="27"/>
  <c r="AD27" i="27" s="1"/>
  <c r="AA27" i="27"/>
  <c r="AB27" i="27" s="1"/>
  <c r="Y27" i="27"/>
  <c r="Z27" i="27" s="1"/>
  <c r="W27" i="27"/>
  <c r="X27" i="27" s="1"/>
  <c r="U27" i="27"/>
  <c r="V27" i="27" s="1"/>
  <c r="S27" i="27"/>
  <c r="R27" i="27" s="1"/>
  <c r="Q27" i="27"/>
  <c r="P27" i="27" s="1"/>
  <c r="O27" i="27"/>
  <c r="N27" i="27" s="1"/>
  <c r="M27" i="27"/>
  <c r="K27" i="27"/>
  <c r="F27" i="27" s="1"/>
  <c r="I27" i="27"/>
  <c r="J27" i="27" s="1"/>
  <c r="G27" i="27"/>
  <c r="H27" i="27" s="1"/>
  <c r="E27" i="27"/>
  <c r="C27" i="27"/>
  <c r="B27" i="27"/>
  <c r="AO26" i="27"/>
  <c r="AP26" i="27" s="1"/>
  <c r="AM26" i="27"/>
  <c r="AN26" i="27" s="1"/>
  <c r="AK26" i="27"/>
  <c r="AL26" i="27" s="1"/>
  <c r="AI26" i="27"/>
  <c r="AJ26" i="27" s="1"/>
  <c r="AG26" i="27"/>
  <c r="AH26" i="27" s="1"/>
  <c r="AE26" i="27"/>
  <c r="AF26" i="27" s="1"/>
  <c r="AC26" i="27"/>
  <c r="AD26" i="27" s="1"/>
  <c r="AA26" i="27"/>
  <c r="AB26" i="27" s="1"/>
  <c r="Y26" i="27"/>
  <c r="Z26" i="27" s="1"/>
  <c r="W26" i="27"/>
  <c r="X26" i="27" s="1"/>
  <c r="U26" i="27"/>
  <c r="V26" i="27" s="1"/>
  <c r="S26" i="27"/>
  <c r="R26" i="27" s="1"/>
  <c r="Q26" i="27"/>
  <c r="P26" i="27" s="1"/>
  <c r="O26" i="27"/>
  <c r="N26" i="27" s="1"/>
  <c r="M26" i="27"/>
  <c r="K26" i="27"/>
  <c r="F26" i="27" s="1"/>
  <c r="I26" i="27"/>
  <c r="J26" i="27" s="1"/>
  <c r="G26" i="27"/>
  <c r="H26" i="27" s="1"/>
  <c r="E26" i="27"/>
  <c r="C26" i="27"/>
  <c r="B26" i="27"/>
  <c r="AO25" i="27"/>
  <c r="AP25" i="27" s="1"/>
  <c r="AM25" i="27"/>
  <c r="AN25" i="27" s="1"/>
  <c r="AK25" i="27"/>
  <c r="AL25" i="27" s="1"/>
  <c r="AI25" i="27"/>
  <c r="AJ25" i="27" s="1"/>
  <c r="AG25" i="27"/>
  <c r="AH25" i="27" s="1"/>
  <c r="AE25" i="27"/>
  <c r="AF25" i="27" s="1"/>
  <c r="AC25" i="27"/>
  <c r="AD25" i="27" s="1"/>
  <c r="AA25" i="27"/>
  <c r="AB25" i="27" s="1"/>
  <c r="Y25" i="27"/>
  <c r="Z25" i="27" s="1"/>
  <c r="W25" i="27"/>
  <c r="X25" i="27" s="1"/>
  <c r="U25" i="27"/>
  <c r="V25" i="27" s="1"/>
  <c r="S25" i="27"/>
  <c r="R25" i="27" s="1"/>
  <c r="Q25" i="27"/>
  <c r="P25" i="27" s="1"/>
  <c r="O25" i="27"/>
  <c r="N25" i="27" s="1"/>
  <c r="M25" i="27"/>
  <c r="K25" i="27"/>
  <c r="F25" i="27" s="1"/>
  <c r="I25" i="27"/>
  <c r="J25" i="27" s="1"/>
  <c r="G25" i="27"/>
  <c r="H25" i="27" s="1"/>
  <c r="E25" i="27"/>
  <c r="C25" i="27"/>
  <c r="B25" i="27"/>
  <c r="AO24" i="27"/>
  <c r="AP24" i="27" s="1"/>
  <c r="AM24" i="27"/>
  <c r="AN24" i="27" s="1"/>
  <c r="AK24" i="27"/>
  <c r="AL24" i="27" s="1"/>
  <c r="AI24" i="27"/>
  <c r="AJ24" i="27" s="1"/>
  <c r="AG24" i="27"/>
  <c r="AH24" i="27" s="1"/>
  <c r="AE24" i="27"/>
  <c r="AF24" i="27" s="1"/>
  <c r="AC24" i="27"/>
  <c r="AD24" i="27" s="1"/>
  <c r="AA24" i="27"/>
  <c r="AB24" i="27" s="1"/>
  <c r="Y24" i="27"/>
  <c r="Z24" i="27" s="1"/>
  <c r="W24" i="27"/>
  <c r="X24" i="27" s="1"/>
  <c r="U24" i="27"/>
  <c r="V24" i="27" s="1"/>
  <c r="S24" i="27"/>
  <c r="R24" i="27" s="1"/>
  <c r="Q24" i="27"/>
  <c r="P24" i="27" s="1"/>
  <c r="O24" i="27"/>
  <c r="N24" i="27" s="1"/>
  <c r="M24" i="27"/>
  <c r="K24" i="27"/>
  <c r="F24" i="27" s="1"/>
  <c r="I24" i="27"/>
  <c r="J24" i="27" s="1"/>
  <c r="G24" i="27"/>
  <c r="H24" i="27" s="1"/>
  <c r="E24" i="27"/>
  <c r="C24" i="27"/>
  <c r="B24" i="27"/>
  <c r="AO23" i="27"/>
  <c r="AP23" i="27" s="1"/>
  <c r="AM23" i="27"/>
  <c r="AN23" i="27" s="1"/>
  <c r="AK23" i="27"/>
  <c r="AL23" i="27" s="1"/>
  <c r="AI23" i="27"/>
  <c r="AJ23" i="27" s="1"/>
  <c r="AG23" i="27"/>
  <c r="AH23" i="27" s="1"/>
  <c r="AE23" i="27"/>
  <c r="AF23" i="27" s="1"/>
  <c r="AC23" i="27"/>
  <c r="AD23" i="27" s="1"/>
  <c r="AA23" i="27"/>
  <c r="AB23" i="27" s="1"/>
  <c r="Y23" i="27"/>
  <c r="Z23" i="27" s="1"/>
  <c r="W23" i="27"/>
  <c r="X23" i="27" s="1"/>
  <c r="U23" i="27"/>
  <c r="V23" i="27" s="1"/>
  <c r="S23" i="27"/>
  <c r="T23" i="27" s="1"/>
  <c r="Q23" i="27"/>
  <c r="P23" i="27" s="1"/>
  <c r="O23" i="27"/>
  <c r="N23" i="27" s="1"/>
  <c r="M23" i="27"/>
  <c r="K23" i="27"/>
  <c r="L23" i="27" s="1"/>
  <c r="AQ23" i="27" s="1"/>
  <c r="AR23" i="27" s="1"/>
  <c r="I23" i="27"/>
  <c r="J23" i="27" s="1"/>
  <c r="G23" i="27"/>
  <c r="H23" i="27" s="1"/>
  <c r="E23" i="27"/>
  <c r="C23" i="27"/>
  <c r="B23" i="27"/>
  <c r="AO22" i="27"/>
  <c r="AP22" i="27" s="1"/>
  <c r="AM22" i="27"/>
  <c r="AN22" i="27" s="1"/>
  <c r="AK22" i="27"/>
  <c r="AL22" i="27" s="1"/>
  <c r="AI22" i="27"/>
  <c r="AJ22" i="27" s="1"/>
  <c r="AG22" i="27"/>
  <c r="AH22" i="27" s="1"/>
  <c r="AF22" i="27"/>
  <c r="AE22" i="27"/>
  <c r="AD22" i="27"/>
  <c r="AC22" i="27"/>
  <c r="AB22" i="27"/>
  <c r="AA22" i="27"/>
  <c r="Z22" i="27"/>
  <c r="Y22" i="27"/>
  <c r="X22" i="27"/>
  <c r="W22" i="27"/>
  <c r="V22" i="27"/>
  <c r="U22" i="27"/>
  <c r="T22" i="27"/>
  <c r="S22" i="27"/>
  <c r="R22" i="27"/>
  <c r="Q22" i="27"/>
  <c r="P22" i="27"/>
  <c r="O22" i="27"/>
  <c r="N22" i="27"/>
  <c r="M22" i="27"/>
  <c r="L22" i="27"/>
  <c r="AQ22" i="27" s="1"/>
  <c r="AR22" i="27" s="1"/>
  <c r="K22" i="27"/>
  <c r="J22" i="27"/>
  <c r="I22" i="27"/>
  <c r="H22" i="27"/>
  <c r="G22" i="27"/>
  <c r="F22" i="27"/>
  <c r="E22" i="27"/>
  <c r="C22" i="27"/>
  <c r="B22"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AQ21" i="27" s="1"/>
  <c r="AR21" i="27" s="1"/>
  <c r="K21" i="27"/>
  <c r="J21" i="27"/>
  <c r="I21" i="27"/>
  <c r="H21" i="27"/>
  <c r="G21" i="27"/>
  <c r="F21" i="27"/>
  <c r="E21" i="27"/>
  <c r="C21" i="27"/>
  <c r="B21"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AQ20" i="27" s="1"/>
  <c r="AR20" i="27" s="1"/>
  <c r="K20" i="27"/>
  <c r="J20" i="27"/>
  <c r="I20" i="27"/>
  <c r="H20" i="27"/>
  <c r="G20" i="27"/>
  <c r="F20" i="27"/>
  <c r="E20" i="27"/>
  <c r="C20" i="27"/>
  <c r="B20"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AQ19" i="27" s="1"/>
  <c r="AR19" i="27" s="1"/>
  <c r="K19" i="27"/>
  <c r="J19" i="27"/>
  <c r="I19" i="27"/>
  <c r="H19" i="27"/>
  <c r="G19" i="27"/>
  <c r="F19" i="27"/>
  <c r="E19" i="27"/>
  <c r="C19" i="27"/>
  <c r="B19" i="27"/>
  <c r="AP18" i="27"/>
  <c r="AO18" i="27"/>
  <c r="AN18" i="27"/>
  <c r="AM18" i="27"/>
  <c r="AL18" i="27"/>
  <c r="AK18" i="27"/>
  <c r="AJ18" i="27"/>
  <c r="AI18" i="27"/>
  <c r="AH18" i="27"/>
  <c r="AG18" i="27"/>
  <c r="AF18" i="27"/>
  <c r="AE18" i="27"/>
  <c r="AD18" i="27"/>
  <c r="AC18" i="27"/>
  <c r="AB18" i="27"/>
  <c r="AA18" i="27"/>
  <c r="Z18" i="27"/>
  <c r="Y18" i="27"/>
  <c r="X18" i="27"/>
  <c r="W18" i="27"/>
  <c r="V18" i="27"/>
  <c r="U18" i="27"/>
  <c r="T18" i="27"/>
  <c r="S18" i="27"/>
  <c r="R18" i="27"/>
  <c r="Q18" i="27"/>
  <c r="P18" i="27"/>
  <c r="O18" i="27"/>
  <c r="N18" i="27"/>
  <c r="M18" i="27"/>
  <c r="L18" i="27"/>
  <c r="AQ18" i="27" s="1"/>
  <c r="AR18" i="27" s="1"/>
  <c r="K18" i="27"/>
  <c r="J18" i="27"/>
  <c r="I18" i="27"/>
  <c r="H18" i="27"/>
  <c r="G18" i="27"/>
  <c r="F18" i="27"/>
  <c r="E18" i="27"/>
  <c r="C18" i="27"/>
  <c r="B18"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AQ17" i="27" s="1"/>
  <c r="AR17" i="27" s="1"/>
  <c r="K17" i="27"/>
  <c r="J17" i="27"/>
  <c r="I17" i="27"/>
  <c r="H17" i="27"/>
  <c r="G17" i="27"/>
  <c r="F17" i="27"/>
  <c r="E17" i="27"/>
  <c r="C17" i="27"/>
  <c r="B17" i="27"/>
  <c r="AP16" i="27"/>
  <c r="AO16" i="27"/>
  <c r="AN16"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AQ16" i="27" s="1"/>
  <c r="AR16" i="27" s="1"/>
  <c r="K16" i="27"/>
  <c r="J16" i="27"/>
  <c r="I16" i="27"/>
  <c r="H16" i="27"/>
  <c r="G16" i="27"/>
  <c r="F16" i="27"/>
  <c r="E16" i="27"/>
  <c r="C16" i="27"/>
  <c r="B16"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AQ15" i="27" s="1"/>
  <c r="AR15" i="27" s="1"/>
  <c r="K15" i="27"/>
  <c r="J15" i="27"/>
  <c r="I15" i="27"/>
  <c r="H15" i="27"/>
  <c r="G15" i="27"/>
  <c r="F15" i="27"/>
  <c r="E15" i="27"/>
  <c r="C15" i="27"/>
  <c r="B15" i="27"/>
  <c r="AP14" i="27"/>
  <c r="AO14"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AQ14" i="27" s="1"/>
  <c r="AR14" i="27" s="1"/>
  <c r="K14" i="27"/>
  <c r="J14" i="27"/>
  <c r="I14" i="27"/>
  <c r="H14" i="27"/>
  <c r="G14" i="27"/>
  <c r="F14" i="27"/>
  <c r="E14" i="27"/>
  <c r="C14" i="27"/>
  <c r="B14" i="27"/>
  <c r="AP13" i="27"/>
  <c r="AO13" i="27"/>
  <c r="AN13" i="27"/>
  <c r="AM13" i="27"/>
  <c r="AL13" i="27"/>
  <c r="AK13" i="27"/>
  <c r="AJ13" i="27"/>
  <c r="AI13" i="27"/>
  <c r="AH13" i="27"/>
  <c r="AG13" i="27"/>
  <c r="AF13" i="27"/>
  <c r="AE13" i="27"/>
  <c r="AD13" i="27"/>
  <c r="AC13" i="27"/>
  <c r="AB13" i="27"/>
  <c r="AA13" i="27"/>
  <c r="Z13" i="27"/>
  <c r="Y13" i="27"/>
  <c r="X13" i="27"/>
  <c r="W13" i="27"/>
  <c r="V13" i="27"/>
  <c r="U13" i="27"/>
  <c r="T13" i="27"/>
  <c r="S13" i="27"/>
  <c r="R13" i="27"/>
  <c r="Q13" i="27"/>
  <c r="P13" i="27"/>
  <c r="O13" i="27"/>
  <c r="N13" i="27"/>
  <c r="M13" i="27"/>
  <c r="L13" i="27"/>
  <c r="AQ13" i="27" s="1"/>
  <c r="AR13" i="27" s="1"/>
  <c r="K13" i="27"/>
  <c r="J13" i="27"/>
  <c r="I13" i="27"/>
  <c r="H13" i="27"/>
  <c r="G13" i="27"/>
  <c r="F13" i="27"/>
  <c r="E13" i="27"/>
  <c r="C13" i="27"/>
  <c r="B13" i="27"/>
  <c r="AP12" i="27"/>
  <c r="AO12" i="27"/>
  <c r="AN12" i="27"/>
  <c r="AM12" i="27"/>
  <c r="AL12" i="27"/>
  <c r="AK12" i="27"/>
  <c r="AJ12" i="27"/>
  <c r="AI12" i="27"/>
  <c r="AH12" i="27"/>
  <c r="AG12" i="27"/>
  <c r="AF12" i="27"/>
  <c r="AE12" i="27"/>
  <c r="AD12" i="27"/>
  <c r="AC12" i="27"/>
  <c r="AB12" i="27"/>
  <c r="AA12" i="27"/>
  <c r="Z12" i="27"/>
  <c r="Y12" i="27"/>
  <c r="X12" i="27"/>
  <c r="W12" i="27"/>
  <c r="V12" i="27"/>
  <c r="U12" i="27"/>
  <c r="T12" i="27"/>
  <c r="S12" i="27"/>
  <c r="R12" i="27"/>
  <c r="Q12" i="27"/>
  <c r="P12" i="27"/>
  <c r="O12" i="27"/>
  <c r="N12" i="27"/>
  <c r="M12" i="27"/>
  <c r="L12" i="27"/>
  <c r="AQ12" i="27" s="1"/>
  <c r="AR12" i="27" s="1"/>
  <c r="K12" i="27"/>
  <c r="J12" i="27"/>
  <c r="I12" i="27"/>
  <c r="H12" i="27"/>
  <c r="G12" i="27"/>
  <c r="F12" i="27"/>
  <c r="E12" i="27"/>
  <c r="C12" i="27"/>
  <c r="B12"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AQ11" i="27" s="1"/>
  <c r="AR11" i="27" s="1"/>
  <c r="K11" i="27"/>
  <c r="J11" i="27"/>
  <c r="I11" i="27"/>
  <c r="H11" i="27"/>
  <c r="G11" i="27"/>
  <c r="F11" i="27"/>
  <c r="E11" i="27"/>
  <c r="C11" i="27"/>
  <c r="B11" i="27"/>
  <c r="AP10" i="27"/>
  <c r="AO10" i="27"/>
  <c r="AN10"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AQ10" i="27" s="1"/>
  <c r="AR10" i="27" s="1"/>
  <c r="K10" i="27"/>
  <c r="J10" i="27"/>
  <c r="I10" i="27"/>
  <c r="H10" i="27"/>
  <c r="G10" i="27"/>
  <c r="F10" i="27"/>
  <c r="E10" i="27"/>
  <c r="C10" i="27"/>
  <c r="B10" i="27"/>
  <c r="AP9" i="27"/>
  <c r="AO9" i="27"/>
  <c r="AN9" i="27"/>
  <c r="AM9" i="27"/>
  <c r="AL9" i="27"/>
  <c r="AK9" i="27"/>
  <c r="AJ9" i="27"/>
  <c r="AI9" i="27"/>
  <c r="AH9" i="27"/>
  <c r="AG9" i="27"/>
  <c r="AF9" i="27"/>
  <c r="AE9" i="27"/>
  <c r="AD9" i="27"/>
  <c r="AC9" i="27"/>
  <c r="AB9" i="27"/>
  <c r="AA9" i="27"/>
  <c r="Z9" i="27"/>
  <c r="Y9" i="27"/>
  <c r="X9" i="27"/>
  <c r="W9" i="27"/>
  <c r="V9" i="27"/>
  <c r="U9" i="27"/>
  <c r="T9" i="27"/>
  <c r="S9" i="27"/>
  <c r="R9" i="27"/>
  <c r="Q9" i="27"/>
  <c r="P9" i="27"/>
  <c r="O9" i="27"/>
  <c r="N9" i="27"/>
  <c r="M9" i="27"/>
  <c r="L9" i="27"/>
  <c r="AQ9" i="27" s="1"/>
  <c r="AR9" i="27" s="1"/>
  <c r="K9" i="27"/>
  <c r="J9" i="27"/>
  <c r="I9" i="27"/>
  <c r="H9" i="27"/>
  <c r="G9" i="27"/>
  <c r="F9" i="27"/>
  <c r="E9" i="27"/>
  <c r="C9" i="27"/>
  <c r="B9" i="27"/>
  <c r="AP8" i="27"/>
  <c r="AO8" i="27"/>
  <c r="AN8" i="27"/>
  <c r="AM8" i="27"/>
  <c r="AL8" i="27"/>
  <c r="AK8" i="27"/>
  <c r="AJ8" i="27"/>
  <c r="AI8" i="27"/>
  <c r="AH8" i="27"/>
  <c r="AG8" i="27"/>
  <c r="AF8" i="27"/>
  <c r="AE8" i="27"/>
  <c r="AD8" i="27"/>
  <c r="AC8" i="27"/>
  <c r="AB8" i="27"/>
  <c r="AA8" i="27"/>
  <c r="Z8" i="27"/>
  <c r="Y8" i="27"/>
  <c r="X8" i="27"/>
  <c r="W8" i="27"/>
  <c r="V8" i="27"/>
  <c r="U8" i="27"/>
  <c r="T8" i="27"/>
  <c r="S8" i="27"/>
  <c r="R8" i="27"/>
  <c r="Q8" i="27"/>
  <c r="P8" i="27"/>
  <c r="O8" i="27"/>
  <c r="N8" i="27"/>
  <c r="M8" i="27"/>
  <c r="L8" i="27"/>
  <c r="AQ8" i="27" s="1"/>
  <c r="AR8" i="27" s="1"/>
  <c r="K8" i="27"/>
  <c r="J8" i="27"/>
  <c r="I8" i="27"/>
  <c r="H8" i="27"/>
  <c r="G8" i="27"/>
  <c r="F8" i="27"/>
  <c r="E8" i="27"/>
  <c r="C8" i="27"/>
  <c r="B8" i="27"/>
  <c r="AP7" i="27"/>
  <c r="AO7" i="27"/>
  <c r="AN7"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AQ7" i="27" s="1"/>
  <c r="AR7" i="27" s="1"/>
  <c r="K7" i="27"/>
  <c r="J7" i="27"/>
  <c r="I7" i="27"/>
  <c r="H7" i="27"/>
  <c r="G7" i="27"/>
  <c r="F7" i="27"/>
  <c r="E7" i="27"/>
  <c r="C7" i="27"/>
  <c r="B7" i="27"/>
  <c r="AP6" i="27"/>
  <c r="AO6" i="27"/>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AQ6" i="27" s="1"/>
  <c r="AR6" i="27" s="1"/>
  <c r="K6" i="27"/>
  <c r="J6" i="27"/>
  <c r="I6" i="27"/>
  <c r="H6" i="27"/>
  <c r="G6" i="27"/>
  <c r="F6" i="27"/>
  <c r="E6" i="27"/>
  <c r="C6" i="27"/>
  <c r="B6" i="27"/>
  <c r="AP5" i="27"/>
  <c r="AO5" i="27"/>
  <c r="AN5" i="27"/>
  <c r="AM5" i="27"/>
  <c r="AL5" i="27"/>
  <c r="AK5" i="27"/>
  <c r="AJ5" i="27"/>
  <c r="AI5" i="27"/>
  <c r="AH5" i="27"/>
  <c r="AG5" i="27"/>
  <c r="AF5" i="27"/>
  <c r="AE5" i="27"/>
  <c r="AD5" i="27"/>
  <c r="AC5" i="27"/>
  <c r="AB5" i="27"/>
  <c r="AA5" i="27"/>
  <c r="Z5" i="27"/>
  <c r="Y5" i="27"/>
  <c r="X5" i="27"/>
  <c r="W5" i="27"/>
  <c r="V5" i="27"/>
  <c r="U5" i="27"/>
  <c r="T5" i="27"/>
  <c r="S5" i="27"/>
  <c r="R5" i="27"/>
  <c r="Q5" i="27"/>
  <c r="P5" i="27"/>
  <c r="O5" i="27"/>
  <c r="N5" i="27"/>
  <c r="M5" i="27"/>
  <c r="L5" i="27"/>
  <c r="AQ5" i="27" s="1"/>
  <c r="AR5" i="27" s="1"/>
  <c r="K5" i="27"/>
  <c r="J5" i="27"/>
  <c r="I5" i="27"/>
  <c r="H5" i="27"/>
  <c r="G5" i="27"/>
  <c r="F5" i="27"/>
  <c r="E5" i="27"/>
  <c r="C5" i="27"/>
  <c r="B5"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AQ4" i="27" s="1"/>
  <c r="AR4" i="27" s="1"/>
  <c r="K4" i="27"/>
  <c r="J4" i="27"/>
  <c r="I4" i="27"/>
  <c r="H4" i="27"/>
  <c r="G4" i="27"/>
  <c r="F4" i="27"/>
  <c r="E4" i="27"/>
  <c r="D4" i="27"/>
  <c r="C4" i="27"/>
  <c r="B4" i="27"/>
  <c r="A4" i="27"/>
  <c r="AO3" i="27"/>
  <c r="AM3" i="27"/>
  <c r="AK3" i="27"/>
  <c r="AI3" i="27"/>
  <c r="AG3" i="27"/>
  <c r="AE3" i="27"/>
  <c r="AC3" i="27"/>
  <c r="AA3" i="27"/>
  <c r="Y3" i="27"/>
  <c r="W3" i="27"/>
  <c r="U3" i="27"/>
  <c r="S3" i="27"/>
  <c r="Q3" i="27"/>
  <c r="O3" i="27"/>
  <c r="M3" i="27"/>
  <c r="K3" i="27"/>
  <c r="D2" i="27"/>
  <c r="C2" i="27"/>
  <c r="B2" i="27"/>
  <c r="A2" i="27"/>
  <c r="A1" i="27"/>
  <c r="AO34" i="18"/>
  <c r="AP34" i="18" s="1"/>
  <c r="AM34" i="18"/>
  <c r="AN34" i="18" s="1"/>
  <c r="AK34" i="18"/>
  <c r="AL34" i="18" s="1"/>
  <c r="AI34" i="18"/>
  <c r="AJ34" i="18" s="1"/>
  <c r="AG34" i="18"/>
  <c r="AH34" i="18" s="1"/>
  <c r="AE34" i="18"/>
  <c r="AF34" i="18" s="1"/>
  <c r="AC34" i="18"/>
  <c r="AD34" i="18" s="1"/>
  <c r="AA34" i="18"/>
  <c r="AB34" i="18" s="1"/>
  <c r="Y34" i="18"/>
  <c r="Z34" i="18" s="1"/>
  <c r="W34" i="18"/>
  <c r="X34" i="18" s="1"/>
  <c r="U34" i="18"/>
  <c r="V34" i="18" s="1"/>
  <c r="S34" i="18"/>
  <c r="T34" i="18" s="1"/>
  <c r="Q34" i="18"/>
  <c r="R34" i="18" s="1"/>
  <c r="O34" i="18"/>
  <c r="P34" i="18" s="1"/>
  <c r="M34" i="18"/>
  <c r="N34" i="18" s="1"/>
  <c r="K34" i="18"/>
  <c r="L34" i="18" s="1"/>
  <c r="AQ34" i="18" s="1"/>
  <c r="AR34" i="18" s="1"/>
  <c r="I34" i="18"/>
  <c r="J34" i="18" s="1"/>
  <c r="G34" i="18"/>
  <c r="H34" i="18" s="1"/>
  <c r="E34" i="18"/>
  <c r="F34" i="18" s="1"/>
  <c r="C34" i="18"/>
  <c r="B34" i="18"/>
  <c r="A34" i="18"/>
  <c r="AO33" i="18"/>
  <c r="AP33" i="18" s="1"/>
  <c r="AM33" i="18"/>
  <c r="AN33" i="18" s="1"/>
  <c r="AK33" i="18"/>
  <c r="AL33" i="18" s="1"/>
  <c r="AI33" i="18"/>
  <c r="AJ33" i="18" s="1"/>
  <c r="AG33" i="18"/>
  <c r="AH33" i="18" s="1"/>
  <c r="AE33" i="18"/>
  <c r="AF33" i="18" s="1"/>
  <c r="AC33" i="18"/>
  <c r="AD33" i="18" s="1"/>
  <c r="AA33" i="18"/>
  <c r="AB33" i="18" s="1"/>
  <c r="Y33" i="18"/>
  <c r="Z33" i="18" s="1"/>
  <c r="W33" i="18"/>
  <c r="X33" i="18" s="1"/>
  <c r="U33" i="18"/>
  <c r="V33" i="18" s="1"/>
  <c r="S33" i="18"/>
  <c r="T33" i="18" s="1"/>
  <c r="Q33" i="18"/>
  <c r="R33" i="18" s="1"/>
  <c r="O33" i="18"/>
  <c r="P33" i="18" s="1"/>
  <c r="M33" i="18"/>
  <c r="N33" i="18" s="1"/>
  <c r="K33" i="18"/>
  <c r="L33" i="18" s="1"/>
  <c r="AQ33" i="18" s="1"/>
  <c r="AR33" i="18" s="1"/>
  <c r="I33" i="18"/>
  <c r="J33" i="18" s="1"/>
  <c r="G33" i="18"/>
  <c r="H33" i="18" s="1"/>
  <c r="E33" i="18"/>
  <c r="F33" i="18" s="1"/>
  <c r="C33" i="18"/>
  <c r="B33" i="18"/>
  <c r="AO32" i="18"/>
  <c r="AP32" i="18" s="1"/>
  <c r="AM32" i="18"/>
  <c r="AN32" i="18" s="1"/>
  <c r="AK32" i="18"/>
  <c r="AL32" i="18" s="1"/>
  <c r="AI32" i="18"/>
  <c r="AJ32" i="18" s="1"/>
  <c r="AG32" i="18"/>
  <c r="AH32" i="18" s="1"/>
  <c r="AE32" i="18"/>
  <c r="AF32" i="18" s="1"/>
  <c r="AC32" i="18"/>
  <c r="AD32" i="18" s="1"/>
  <c r="AA32" i="18"/>
  <c r="AB32" i="18" s="1"/>
  <c r="Y32" i="18"/>
  <c r="Z32" i="18" s="1"/>
  <c r="W32" i="18"/>
  <c r="X32" i="18" s="1"/>
  <c r="U32" i="18"/>
  <c r="V32" i="18" s="1"/>
  <c r="S32" i="18"/>
  <c r="T32" i="18" s="1"/>
  <c r="Q32" i="18"/>
  <c r="R32" i="18" s="1"/>
  <c r="O32" i="18"/>
  <c r="P32" i="18" s="1"/>
  <c r="M32" i="18"/>
  <c r="N32" i="18" s="1"/>
  <c r="K32" i="18"/>
  <c r="L32" i="18" s="1"/>
  <c r="AQ32" i="18" s="1"/>
  <c r="AR32" i="18" s="1"/>
  <c r="I32" i="18"/>
  <c r="J32" i="18" s="1"/>
  <c r="G32" i="18"/>
  <c r="H32" i="18" s="1"/>
  <c r="E32" i="18"/>
  <c r="F32" i="18" s="1"/>
  <c r="C32" i="18"/>
  <c r="B32" i="18"/>
  <c r="AO31" i="18"/>
  <c r="AP31" i="18" s="1"/>
  <c r="AM31" i="18"/>
  <c r="AN31" i="18" s="1"/>
  <c r="AK31" i="18"/>
  <c r="AL31" i="18" s="1"/>
  <c r="AI31" i="18"/>
  <c r="AJ31" i="18" s="1"/>
  <c r="AG31" i="18"/>
  <c r="AH31" i="18" s="1"/>
  <c r="AE31" i="18"/>
  <c r="AF31" i="18" s="1"/>
  <c r="AC31" i="18"/>
  <c r="AD31" i="18" s="1"/>
  <c r="AA31" i="18"/>
  <c r="AB31" i="18" s="1"/>
  <c r="Y31" i="18"/>
  <c r="Z31" i="18" s="1"/>
  <c r="W31" i="18"/>
  <c r="X31" i="18" s="1"/>
  <c r="U31" i="18"/>
  <c r="V31" i="18" s="1"/>
  <c r="S31" i="18"/>
  <c r="T31" i="18" s="1"/>
  <c r="Q31" i="18"/>
  <c r="R31" i="18" s="1"/>
  <c r="O31" i="18"/>
  <c r="P31" i="18" s="1"/>
  <c r="M31" i="18"/>
  <c r="N31" i="18" s="1"/>
  <c r="K31" i="18"/>
  <c r="L31" i="18" s="1"/>
  <c r="AQ31" i="18" s="1"/>
  <c r="AR31" i="18" s="1"/>
  <c r="I31" i="18"/>
  <c r="J31" i="18" s="1"/>
  <c r="G31" i="18"/>
  <c r="H31" i="18" s="1"/>
  <c r="E31" i="18"/>
  <c r="F31" i="18" s="1"/>
  <c r="C31" i="18"/>
  <c r="B31" i="18"/>
  <c r="AO30" i="18"/>
  <c r="AP30" i="18" s="1"/>
  <c r="AM30" i="18"/>
  <c r="AN30" i="18" s="1"/>
  <c r="AK30" i="18"/>
  <c r="AL30" i="18" s="1"/>
  <c r="AI30" i="18"/>
  <c r="AJ30" i="18" s="1"/>
  <c r="AG30" i="18"/>
  <c r="AH30" i="18" s="1"/>
  <c r="AE30" i="18"/>
  <c r="AF30" i="18" s="1"/>
  <c r="AC30" i="18"/>
  <c r="AD30" i="18" s="1"/>
  <c r="AA30" i="18"/>
  <c r="AB30" i="18" s="1"/>
  <c r="Y30" i="18"/>
  <c r="Z30" i="18" s="1"/>
  <c r="W30" i="18"/>
  <c r="X30" i="18" s="1"/>
  <c r="U30" i="18"/>
  <c r="V30" i="18" s="1"/>
  <c r="S30" i="18"/>
  <c r="T30" i="18" s="1"/>
  <c r="Q30" i="18"/>
  <c r="R30" i="18" s="1"/>
  <c r="O30" i="18"/>
  <c r="P30" i="18" s="1"/>
  <c r="M30" i="18"/>
  <c r="N30" i="18" s="1"/>
  <c r="K30" i="18"/>
  <c r="L30" i="18" s="1"/>
  <c r="AQ30" i="18" s="1"/>
  <c r="AR30" i="18" s="1"/>
  <c r="I30" i="18"/>
  <c r="J30" i="18" s="1"/>
  <c r="G30" i="18"/>
  <c r="H30" i="18" s="1"/>
  <c r="E30" i="18"/>
  <c r="F30" i="18" s="1"/>
  <c r="C30" i="18"/>
  <c r="B30" i="18"/>
  <c r="AO29" i="18"/>
  <c r="AP29" i="18" s="1"/>
  <c r="AM29" i="18"/>
  <c r="AN29" i="18" s="1"/>
  <c r="AK29" i="18"/>
  <c r="AL29" i="18" s="1"/>
  <c r="AI29" i="18"/>
  <c r="AJ29" i="18" s="1"/>
  <c r="AG29" i="18"/>
  <c r="AH29" i="18" s="1"/>
  <c r="AE29" i="18"/>
  <c r="AF29" i="18" s="1"/>
  <c r="AC29" i="18"/>
  <c r="AD29" i="18" s="1"/>
  <c r="AA29" i="18"/>
  <c r="AB29" i="18" s="1"/>
  <c r="Y29" i="18"/>
  <c r="Z29" i="18" s="1"/>
  <c r="W29" i="18"/>
  <c r="X29" i="18" s="1"/>
  <c r="U29" i="18"/>
  <c r="V29" i="18" s="1"/>
  <c r="S29" i="18"/>
  <c r="T29" i="18" s="1"/>
  <c r="Q29" i="18"/>
  <c r="R29" i="18" s="1"/>
  <c r="O29" i="18"/>
  <c r="P29" i="18" s="1"/>
  <c r="M29" i="18"/>
  <c r="N29" i="18" s="1"/>
  <c r="K29" i="18"/>
  <c r="L29" i="18" s="1"/>
  <c r="AQ29" i="18" s="1"/>
  <c r="AR29" i="18" s="1"/>
  <c r="I29" i="18"/>
  <c r="J29" i="18" s="1"/>
  <c r="G29" i="18"/>
  <c r="H29" i="18" s="1"/>
  <c r="E29" i="18"/>
  <c r="F29" i="18" s="1"/>
  <c r="C29" i="18"/>
  <c r="B29" i="18"/>
  <c r="AO28" i="18"/>
  <c r="AP28" i="18" s="1"/>
  <c r="AM28" i="18"/>
  <c r="AN28" i="18" s="1"/>
  <c r="AK28" i="18"/>
  <c r="AL28" i="18" s="1"/>
  <c r="AI28" i="18"/>
  <c r="AJ28" i="18" s="1"/>
  <c r="AG28" i="18"/>
  <c r="AH28" i="18" s="1"/>
  <c r="AE28" i="18"/>
  <c r="AF28" i="18" s="1"/>
  <c r="AC28" i="18"/>
  <c r="AD28" i="18" s="1"/>
  <c r="AA28" i="18"/>
  <c r="AB28" i="18" s="1"/>
  <c r="Y28" i="18"/>
  <c r="Z28" i="18" s="1"/>
  <c r="W28" i="18"/>
  <c r="X28" i="18" s="1"/>
  <c r="U28" i="18"/>
  <c r="V28" i="18" s="1"/>
  <c r="S28" i="18"/>
  <c r="T28" i="18" s="1"/>
  <c r="Q28" i="18"/>
  <c r="R28" i="18" s="1"/>
  <c r="O28" i="18"/>
  <c r="P28" i="18" s="1"/>
  <c r="M28" i="18"/>
  <c r="N28" i="18" s="1"/>
  <c r="K28" i="18"/>
  <c r="L28" i="18" s="1"/>
  <c r="AQ28" i="18" s="1"/>
  <c r="AR28" i="18" s="1"/>
  <c r="I28" i="18"/>
  <c r="J28" i="18" s="1"/>
  <c r="G28" i="18"/>
  <c r="H28" i="18" s="1"/>
  <c r="E28" i="18"/>
  <c r="F28" i="18" s="1"/>
  <c r="C28" i="18"/>
  <c r="B28" i="18"/>
  <c r="AO27" i="18"/>
  <c r="AP27" i="18" s="1"/>
  <c r="AM27" i="18"/>
  <c r="AN27" i="18" s="1"/>
  <c r="AK27" i="18"/>
  <c r="AL27" i="18" s="1"/>
  <c r="AI27" i="18"/>
  <c r="AJ27" i="18" s="1"/>
  <c r="AG27" i="18"/>
  <c r="AH27" i="18" s="1"/>
  <c r="AE27" i="18"/>
  <c r="AF27" i="18" s="1"/>
  <c r="AC27" i="18"/>
  <c r="AD27" i="18" s="1"/>
  <c r="AA27" i="18"/>
  <c r="AB27" i="18" s="1"/>
  <c r="Y27" i="18"/>
  <c r="Z27" i="18" s="1"/>
  <c r="W27" i="18"/>
  <c r="X27" i="18" s="1"/>
  <c r="U27" i="18"/>
  <c r="V27" i="18" s="1"/>
  <c r="S27" i="18"/>
  <c r="T27" i="18" s="1"/>
  <c r="Q27" i="18"/>
  <c r="R27" i="18" s="1"/>
  <c r="O27" i="18"/>
  <c r="P27" i="18" s="1"/>
  <c r="M27" i="18"/>
  <c r="N27" i="18" s="1"/>
  <c r="K27" i="18"/>
  <c r="L27" i="18" s="1"/>
  <c r="AQ27" i="18" s="1"/>
  <c r="AR27" i="18" s="1"/>
  <c r="I27" i="18"/>
  <c r="J27" i="18" s="1"/>
  <c r="G27" i="18"/>
  <c r="H27" i="18" s="1"/>
  <c r="E27" i="18"/>
  <c r="F27" i="18" s="1"/>
  <c r="C27" i="18"/>
  <c r="B27" i="18"/>
  <c r="AO26" i="18"/>
  <c r="AP26" i="18" s="1"/>
  <c r="AM26" i="18"/>
  <c r="AN26" i="18" s="1"/>
  <c r="AK26" i="18"/>
  <c r="AL26" i="18" s="1"/>
  <c r="AI26" i="18"/>
  <c r="AJ26" i="18" s="1"/>
  <c r="AG26" i="18"/>
  <c r="AH26" i="18" s="1"/>
  <c r="AE26" i="18"/>
  <c r="AF26" i="18" s="1"/>
  <c r="AC26" i="18"/>
  <c r="AD26" i="18" s="1"/>
  <c r="AA26" i="18"/>
  <c r="AB26" i="18" s="1"/>
  <c r="Y26" i="18"/>
  <c r="Z26" i="18" s="1"/>
  <c r="W26" i="18"/>
  <c r="X26" i="18" s="1"/>
  <c r="U26" i="18"/>
  <c r="V26" i="18" s="1"/>
  <c r="S26" i="18"/>
  <c r="T26" i="18" s="1"/>
  <c r="Q26" i="18"/>
  <c r="R26" i="18" s="1"/>
  <c r="O26" i="18"/>
  <c r="P26" i="18" s="1"/>
  <c r="M26" i="18"/>
  <c r="N26" i="18" s="1"/>
  <c r="K26" i="18"/>
  <c r="L26" i="18" s="1"/>
  <c r="AQ26" i="18" s="1"/>
  <c r="AR26" i="18" s="1"/>
  <c r="I26" i="18"/>
  <c r="J26" i="18" s="1"/>
  <c r="G26" i="18"/>
  <c r="H26" i="18" s="1"/>
  <c r="E26" i="18"/>
  <c r="F26" i="18" s="1"/>
  <c r="C26" i="18"/>
  <c r="B26" i="18"/>
  <c r="AO25" i="18"/>
  <c r="AP25" i="18" s="1"/>
  <c r="AM25" i="18"/>
  <c r="AN25" i="18" s="1"/>
  <c r="AK25" i="18"/>
  <c r="AL25" i="18" s="1"/>
  <c r="AI25" i="18"/>
  <c r="AJ25" i="18" s="1"/>
  <c r="AG25" i="18"/>
  <c r="AH25" i="18" s="1"/>
  <c r="AE25" i="18"/>
  <c r="AF25" i="18" s="1"/>
  <c r="AC25" i="18"/>
  <c r="AD25" i="18" s="1"/>
  <c r="AA25" i="18"/>
  <c r="AB25" i="18" s="1"/>
  <c r="Y25" i="18"/>
  <c r="Z25" i="18" s="1"/>
  <c r="W25" i="18"/>
  <c r="X25" i="18" s="1"/>
  <c r="U25" i="18"/>
  <c r="V25" i="18" s="1"/>
  <c r="S25" i="18"/>
  <c r="T25" i="18" s="1"/>
  <c r="Q25" i="18"/>
  <c r="R25" i="18" s="1"/>
  <c r="O25" i="18"/>
  <c r="P25" i="18" s="1"/>
  <c r="M25" i="18"/>
  <c r="N25" i="18" s="1"/>
  <c r="K25" i="18"/>
  <c r="L25" i="18" s="1"/>
  <c r="AQ25" i="18" s="1"/>
  <c r="AR25" i="18" s="1"/>
  <c r="I25" i="18"/>
  <c r="J25" i="18" s="1"/>
  <c r="G25" i="18"/>
  <c r="H25" i="18" s="1"/>
  <c r="E25" i="18"/>
  <c r="F25" i="18" s="1"/>
  <c r="C25" i="18"/>
  <c r="B25" i="18"/>
  <c r="AO24" i="18"/>
  <c r="AP24" i="18" s="1"/>
  <c r="AM24" i="18"/>
  <c r="AN24" i="18" s="1"/>
  <c r="AK24" i="18"/>
  <c r="AL24" i="18" s="1"/>
  <c r="AI24" i="18"/>
  <c r="AJ24" i="18" s="1"/>
  <c r="AG24" i="18"/>
  <c r="AH24" i="18" s="1"/>
  <c r="AE24" i="18"/>
  <c r="AF24" i="18" s="1"/>
  <c r="AC24" i="18"/>
  <c r="AD24" i="18" s="1"/>
  <c r="AA24" i="18"/>
  <c r="AB24" i="18" s="1"/>
  <c r="Y24" i="18"/>
  <c r="Z24" i="18" s="1"/>
  <c r="W24" i="18"/>
  <c r="X24" i="18" s="1"/>
  <c r="U24" i="18"/>
  <c r="V24" i="18" s="1"/>
  <c r="S24" i="18"/>
  <c r="T24" i="18" s="1"/>
  <c r="Q24" i="18"/>
  <c r="R24" i="18" s="1"/>
  <c r="O24" i="18"/>
  <c r="P24" i="18" s="1"/>
  <c r="M24" i="18"/>
  <c r="N24" i="18" s="1"/>
  <c r="K24" i="18"/>
  <c r="L24" i="18" s="1"/>
  <c r="AQ24" i="18" s="1"/>
  <c r="AR24" i="18" s="1"/>
  <c r="I24" i="18"/>
  <c r="J24" i="18" s="1"/>
  <c r="G24" i="18"/>
  <c r="H24" i="18" s="1"/>
  <c r="E24" i="18"/>
  <c r="F24" i="18" s="1"/>
  <c r="C24" i="18"/>
  <c r="B24" i="18"/>
  <c r="AO23" i="18"/>
  <c r="AP23" i="18" s="1"/>
  <c r="AM23" i="18"/>
  <c r="AN23" i="18" s="1"/>
  <c r="AK23" i="18"/>
  <c r="AL23" i="18" s="1"/>
  <c r="AI23" i="18"/>
  <c r="AJ23" i="18" s="1"/>
  <c r="AG23" i="18"/>
  <c r="AH23" i="18" s="1"/>
  <c r="AE23" i="18"/>
  <c r="AF23" i="18" s="1"/>
  <c r="AC23" i="18"/>
  <c r="AD23" i="18" s="1"/>
  <c r="AA23" i="18"/>
  <c r="AB23" i="18" s="1"/>
  <c r="Y23" i="18"/>
  <c r="Z23" i="18" s="1"/>
  <c r="W23" i="18"/>
  <c r="X23" i="18" s="1"/>
  <c r="U23" i="18"/>
  <c r="V23" i="18" s="1"/>
  <c r="S23" i="18"/>
  <c r="T23" i="18" s="1"/>
  <c r="Q23" i="18"/>
  <c r="R23" i="18" s="1"/>
  <c r="O23" i="18"/>
  <c r="P23" i="18" s="1"/>
  <c r="M23" i="18"/>
  <c r="N23" i="18" s="1"/>
  <c r="K23" i="18"/>
  <c r="L23" i="18" s="1"/>
  <c r="AQ23" i="18" s="1"/>
  <c r="AR23" i="18" s="1"/>
  <c r="I23" i="18"/>
  <c r="J23" i="18" s="1"/>
  <c r="G23" i="18"/>
  <c r="H23" i="18" s="1"/>
  <c r="E23" i="18"/>
  <c r="F23" i="18" s="1"/>
  <c r="C23" i="18"/>
  <c r="B23" i="18"/>
  <c r="AO22" i="18"/>
  <c r="AP22" i="18" s="1"/>
  <c r="AM22" i="18"/>
  <c r="AN22" i="18" s="1"/>
  <c r="AK22" i="18"/>
  <c r="AL22" i="18" s="1"/>
  <c r="AI22" i="18"/>
  <c r="AJ22" i="18" s="1"/>
  <c r="AG22" i="18"/>
  <c r="AH22" i="18" s="1"/>
  <c r="AE22" i="18"/>
  <c r="AF22" i="18" s="1"/>
  <c r="AC22" i="18"/>
  <c r="AD22" i="18" s="1"/>
  <c r="AA22" i="18"/>
  <c r="AB22" i="18" s="1"/>
  <c r="Y22" i="18"/>
  <c r="Z22" i="18" s="1"/>
  <c r="W22" i="18"/>
  <c r="X22" i="18" s="1"/>
  <c r="U22" i="18"/>
  <c r="V22" i="18" s="1"/>
  <c r="S22" i="18"/>
  <c r="T22" i="18" s="1"/>
  <c r="Q22" i="18"/>
  <c r="R22" i="18" s="1"/>
  <c r="O22" i="18"/>
  <c r="P22" i="18" s="1"/>
  <c r="M22" i="18"/>
  <c r="N22" i="18" s="1"/>
  <c r="K22" i="18"/>
  <c r="L22" i="18" s="1"/>
  <c r="AQ22" i="18" s="1"/>
  <c r="AR22" i="18" s="1"/>
  <c r="I22" i="18"/>
  <c r="J22" i="18" s="1"/>
  <c r="G22" i="18"/>
  <c r="H22" i="18" s="1"/>
  <c r="E22" i="18"/>
  <c r="F22" i="18" s="1"/>
  <c r="C22" i="18"/>
  <c r="B22" i="18"/>
  <c r="AO21" i="18"/>
  <c r="AP21" i="18" s="1"/>
  <c r="AM21" i="18"/>
  <c r="AN21" i="18" s="1"/>
  <c r="AK21" i="18"/>
  <c r="AL21" i="18" s="1"/>
  <c r="AI21" i="18"/>
  <c r="AJ21" i="18" s="1"/>
  <c r="AG21" i="18"/>
  <c r="AH21" i="18" s="1"/>
  <c r="AE21" i="18"/>
  <c r="AF21" i="18" s="1"/>
  <c r="AC21" i="18"/>
  <c r="AD21" i="18" s="1"/>
  <c r="AA21" i="18"/>
  <c r="AB21" i="18" s="1"/>
  <c r="Y21" i="18"/>
  <c r="Z21" i="18" s="1"/>
  <c r="W21" i="18"/>
  <c r="X21" i="18" s="1"/>
  <c r="U21" i="18"/>
  <c r="V21" i="18" s="1"/>
  <c r="S21" i="18"/>
  <c r="T21" i="18" s="1"/>
  <c r="Q21" i="18"/>
  <c r="R21" i="18" s="1"/>
  <c r="O21" i="18"/>
  <c r="P21" i="18" s="1"/>
  <c r="M21" i="18"/>
  <c r="N21" i="18" s="1"/>
  <c r="K21" i="18"/>
  <c r="L21" i="18" s="1"/>
  <c r="AQ21" i="18" s="1"/>
  <c r="AR21" i="18" s="1"/>
  <c r="I21" i="18"/>
  <c r="J21" i="18" s="1"/>
  <c r="G21" i="18"/>
  <c r="H21" i="18" s="1"/>
  <c r="E21" i="18"/>
  <c r="F21" i="18" s="1"/>
  <c r="C21" i="18"/>
  <c r="B21" i="18"/>
  <c r="AO20" i="18"/>
  <c r="AP20" i="18" s="1"/>
  <c r="AM20" i="18"/>
  <c r="AN20" i="18" s="1"/>
  <c r="AK20" i="18"/>
  <c r="AL20" i="18" s="1"/>
  <c r="AI20" i="18"/>
  <c r="AJ20" i="18" s="1"/>
  <c r="AG20" i="18"/>
  <c r="AH20" i="18" s="1"/>
  <c r="AE20" i="18"/>
  <c r="AF20" i="18" s="1"/>
  <c r="AC20" i="18"/>
  <c r="AD20" i="18" s="1"/>
  <c r="AA20" i="18"/>
  <c r="AB20" i="18" s="1"/>
  <c r="Y20" i="18"/>
  <c r="Z20" i="18" s="1"/>
  <c r="W20" i="18"/>
  <c r="X20" i="18" s="1"/>
  <c r="U20" i="18"/>
  <c r="V20" i="18" s="1"/>
  <c r="S20" i="18"/>
  <c r="T20" i="18" s="1"/>
  <c r="Q20" i="18"/>
  <c r="R20" i="18" s="1"/>
  <c r="O20" i="18"/>
  <c r="P20" i="18" s="1"/>
  <c r="M20" i="18"/>
  <c r="N20" i="18" s="1"/>
  <c r="K20" i="18"/>
  <c r="L20" i="18" s="1"/>
  <c r="AQ20" i="18" s="1"/>
  <c r="AR20" i="18" s="1"/>
  <c r="I20" i="18"/>
  <c r="J20" i="18" s="1"/>
  <c r="G20" i="18"/>
  <c r="H20" i="18" s="1"/>
  <c r="E20" i="18"/>
  <c r="F20" i="18" s="1"/>
  <c r="C20" i="18"/>
  <c r="B20" i="18"/>
  <c r="AO19" i="18"/>
  <c r="AP19" i="18" s="1"/>
  <c r="AM19" i="18"/>
  <c r="AN19" i="18" s="1"/>
  <c r="AK19" i="18"/>
  <c r="AL19" i="18" s="1"/>
  <c r="AI19" i="18"/>
  <c r="AJ19" i="18" s="1"/>
  <c r="AG19" i="18"/>
  <c r="AH19" i="18" s="1"/>
  <c r="AE19" i="18"/>
  <c r="AF19" i="18" s="1"/>
  <c r="AC19" i="18"/>
  <c r="AD19" i="18" s="1"/>
  <c r="AA19" i="18"/>
  <c r="AB19" i="18" s="1"/>
  <c r="Y19" i="18"/>
  <c r="Z19" i="18" s="1"/>
  <c r="W19" i="18"/>
  <c r="X19" i="18" s="1"/>
  <c r="U19" i="18"/>
  <c r="V19" i="18" s="1"/>
  <c r="S19" i="18"/>
  <c r="T19" i="18" s="1"/>
  <c r="Q19" i="18"/>
  <c r="R19" i="18" s="1"/>
  <c r="O19" i="18"/>
  <c r="P19" i="18" s="1"/>
  <c r="M19" i="18"/>
  <c r="N19" i="18" s="1"/>
  <c r="K19" i="18"/>
  <c r="L19" i="18" s="1"/>
  <c r="AQ19" i="18" s="1"/>
  <c r="AR19" i="18" s="1"/>
  <c r="I19" i="18"/>
  <c r="J19" i="18" s="1"/>
  <c r="G19" i="18"/>
  <c r="H19" i="18" s="1"/>
  <c r="E19" i="18"/>
  <c r="F19" i="18" s="1"/>
  <c r="C19" i="18"/>
  <c r="B19" i="18"/>
  <c r="AO18" i="18"/>
  <c r="AP18" i="18" s="1"/>
  <c r="AM18" i="18"/>
  <c r="AN18" i="18" s="1"/>
  <c r="AK18" i="18"/>
  <c r="AL18" i="18" s="1"/>
  <c r="AI18" i="18"/>
  <c r="AJ18" i="18" s="1"/>
  <c r="AG18" i="18"/>
  <c r="AH18" i="18" s="1"/>
  <c r="AE18" i="18"/>
  <c r="AF18" i="18" s="1"/>
  <c r="AC18" i="18"/>
  <c r="AD18" i="18" s="1"/>
  <c r="AA18" i="18"/>
  <c r="AB18" i="18" s="1"/>
  <c r="Y18" i="18"/>
  <c r="Z18" i="18" s="1"/>
  <c r="W18" i="18"/>
  <c r="X18" i="18" s="1"/>
  <c r="U18" i="18"/>
  <c r="V18" i="18" s="1"/>
  <c r="S18" i="18"/>
  <c r="T18" i="18" s="1"/>
  <c r="Q18" i="18"/>
  <c r="R18" i="18" s="1"/>
  <c r="O18" i="18"/>
  <c r="P18" i="18" s="1"/>
  <c r="M18" i="18"/>
  <c r="N18" i="18" s="1"/>
  <c r="K18" i="18"/>
  <c r="L18" i="18" s="1"/>
  <c r="AQ18" i="18" s="1"/>
  <c r="AR18" i="18" s="1"/>
  <c r="I18" i="18"/>
  <c r="J18" i="18" s="1"/>
  <c r="G18" i="18"/>
  <c r="H18" i="18" s="1"/>
  <c r="E18" i="18"/>
  <c r="F18" i="18" s="1"/>
  <c r="C18" i="18"/>
  <c r="B18" i="18"/>
  <c r="AO17" i="18"/>
  <c r="AP17" i="18" s="1"/>
  <c r="AM17" i="18"/>
  <c r="AN17" i="18" s="1"/>
  <c r="AK17" i="18"/>
  <c r="AL17" i="18" s="1"/>
  <c r="AI17" i="18"/>
  <c r="AJ17" i="18" s="1"/>
  <c r="AG17" i="18"/>
  <c r="AH17" i="18" s="1"/>
  <c r="AE17" i="18"/>
  <c r="AF17" i="18" s="1"/>
  <c r="AC17" i="18"/>
  <c r="AD17" i="18" s="1"/>
  <c r="AA17" i="18"/>
  <c r="AB17" i="18" s="1"/>
  <c r="Y17" i="18"/>
  <c r="Z17" i="18" s="1"/>
  <c r="W17" i="18"/>
  <c r="X17" i="18" s="1"/>
  <c r="U17" i="18"/>
  <c r="V17" i="18" s="1"/>
  <c r="S17" i="18"/>
  <c r="T17" i="18" s="1"/>
  <c r="Q17" i="18"/>
  <c r="R17" i="18" s="1"/>
  <c r="O17" i="18"/>
  <c r="P17" i="18" s="1"/>
  <c r="M17" i="18"/>
  <c r="N17" i="18" s="1"/>
  <c r="K17" i="18"/>
  <c r="L17" i="18" s="1"/>
  <c r="AQ17" i="18" s="1"/>
  <c r="AR17" i="18" s="1"/>
  <c r="I17" i="18"/>
  <c r="J17" i="18" s="1"/>
  <c r="G17" i="18"/>
  <c r="H17" i="18" s="1"/>
  <c r="E17" i="18"/>
  <c r="F17" i="18" s="1"/>
  <c r="C17" i="18"/>
  <c r="B17" i="18"/>
  <c r="AO16" i="18"/>
  <c r="AP16" i="18" s="1"/>
  <c r="AM16" i="18"/>
  <c r="AN16" i="18" s="1"/>
  <c r="AK16" i="18"/>
  <c r="AL16" i="18" s="1"/>
  <c r="AI16" i="18"/>
  <c r="AJ16" i="18" s="1"/>
  <c r="AG16" i="18"/>
  <c r="AH16" i="18" s="1"/>
  <c r="AE16" i="18"/>
  <c r="AF16" i="18" s="1"/>
  <c r="AC16" i="18"/>
  <c r="AD16" i="18" s="1"/>
  <c r="AA16" i="18"/>
  <c r="AB16" i="18" s="1"/>
  <c r="Y16" i="18"/>
  <c r="Z16" i="18" s="1"/>
  <c r="W16" i="18"/>
  <c r="X16" i="18" s="1"/>
  <c r="U16" i="18"/>
  <c r="V16" i="18" s="1"/>
  <c r="S16" i="18"/>
  <c r="T16" i="18" s="1"/>
  <c r="Q16" i="18"/>
  <c r="R16" i="18" s="1"/>
  <c r="O16" i="18"/>
  <c r="P16" i="18" s="1"/>
  <c r="M16" i="18"/>
  <c r="N16" i="18" s="1"/>
  <c r="K16" i="18"/>
  <c r="L16" i="18" s="1"/>
  <c r="AQ16" i="18" s="1"/>
  <c r="AR16" i="18" s="1"/>
  <c r="I16" i="18"/>
  <c r="J16" i="18" s="1"/>
  <c r="G16" i="18"/>
  <c r="H16" i="18" s="1"/>
  <c r="E16" i="18"/>
  <c r="F16" i="18" s="1"/>
  <c r="C16" i="18"/>
  <c r="B16" i="18"/>
  <c r="AO15" i="18"/>
  <c r="AP15" i="18" s="1"/>
  <c r="AM15" i="18"/>
  <c r="AN15" i="18" s="1"/>
  <c r="AK15" i="18"/>
  <c r="AL15" i="18" s="1"/>
  <c r="AI15" i="18"/>
  <c r="AJ15" i="18" s="1"/>
  <c r="AG15" i="18"/>
  <c r="AH15" i="18" s="1"/>
  <c r="AE15" i="18"/>
  <c r="AF15" i="18" s="1"/>
  <c r="AC15" i="18"/>
  <c r="AD15" i="18" s="1"/>
  <c r="AA15" i="18"/>
  <c r="AB15" i="18" s="1"/>
  <c r="Y15" i="18"/>
  <c r="Z15" i="18" s="1"/>
  <c r="W15" i="18"/>
  <c r="X15" i="18" s="1"/>
  <c r="U15" i="18"/>
  <c r="V15" i="18" s="1"/>
  <c r="S15" i="18"/>
  <c r="T15" i="18" s="1"/>
  <c r="Q15" i="18"/>
  <c r="R15" i="18" s="1"/>
  <c r="O15" i="18"/>
  <c r="P15" i="18" s="1"/>
  <c r="M15" i="18"/>
  <c r="N15" i="18" s="1"/>
  <c r="K15" i="18"/>
  <c r="L15" i="18" s="1"/>
  <c r="AQ15" i="18" s="1"/>
  <c r="AR15" i="18" s="1"/>
  <c r="I15" i="18"/>
  <c r="J15" i="18" s="1"/>
  <c r="G15" i="18"/>
  <c r="H15" i="18" s="1"/>
  <c r="E15" i="18"/>
  <c r="F15" i="18" s="1"/>
  <c r="C15" i="18"/>
  <c r="B15" i="18"/>
  <c r="AO14" i="18"/>
  <c r="AP14" i="18" s="1"/>
  <c r="AM14" i="18"/>
  <c r="AN14" i="18" s="1"/>
  <c r="AK14" i="18"/>
  <c r="AL14" i="18" s="1"/>
  <c r="AI14" i="18"/>
  <c r="AJ14" i="18" s="1"/>
  <c r="AG14" i="18"/>
  <c r="AH14" i="18" s="1"/>
  <c r="AE14" i="18"/>
  <c r="AF14" i="18" s="1"/>
  <c r="AC14" i="18"/>
  <c r="AD14" i="18" s="1"/>
  <c r="AA14" i="18"/>
  <c r="AB14" i="18" s="1"/>
  <c r="Y14" i="18"/>
  <c r="Z14" i="18" s="1"/>
  <c r="W14" i="18"/>
  <c r="X14" i="18" s="1"/>
  <c r="U14" i="18"/>
  <c r="V14" i="18" s="1"/>
  <c r="S14" i="18"/>
  <c r="T14" i="18" s="1"/>
  <c r="Q14" i="18"/>
  <c r="R14" i="18" s="1"/>
  <c r="O14" i="18"/>
  <c r="P14" i="18" s="1"/>
  <c r="M14" i="18"/>
  <c r="N14" i="18" s="1"/>
  <c r="K14" i="18"/>
  <c r="L14" i="18" s="1"/>
  <c r="AQ14" i="18" s="1"/>
  <c r="AR14" i="18" s="1"/>
  <c r="I14" i="18"/>
  <c r="J14" i="18" s="1"/>
  <c r="G14" i="18"/>
  <c r="H14" i="18" s="1"/>
  <c r="E14" i="18"/>
  <c r="F14" i="18" s="1"/>
  <c r="C14" i="18"/>
  <c r="B14" i="18"/>
  <c r="AO13" i="18"/>
  <c r="AP13" i="18" s="1"/>
  <c r="AM13" i="18"/>
  <c r="AN13" i="18" s="1"/>
  <c r="AK13" i="18"/>
  <c r="AL13" i="18" s="1"/>
  <c r="AI13" i="18"/>
  <c r="AJ13" i="18" s="1"/>
  <c r="AG13" i="18"/>
  <c r="AH13" i="18" s="1"/>
  <c r="AE13" i="18"/>
  <c r="AF13" i="18" s="1"/>
  <c r="AC13" i="18"/>
  <c r="AD13" i="18" s="1"/>
  <c r="AA13" i="18"/>
  <c r="AB13" i="18" s="1"/>
  <c r="Y13" i="18"/>
  <c r="Z13" i="18" s="1"/>
  <c r="W13" i="18"/>
  <c r="X13" i="18" s="1"/>
  <c r="U13" i="18"/>
  <c r="V13" i="18" s="1"/>
  <c r="S13" i="18"/>
  <c r="T13" i="18" s="1"/>
  <c r="Q13" i="18"/>
  <c r="R13" i="18" s="1"/>
  <c r="O13" i="18"/>
  <c r="P13" i="18" s="1"/>
  <c r="M13" i="18"/>
  <c r="N13" i="18" s="1"/>
  <c r="K13" i="18"/>
  <c r="L13" i="18" s="1"/>
  <c r="AQ13" i="18" s="1"/>
  <c r="AR13" i="18" s="1"/>
  <c r="I13" i="18"/>
  <c r="J13" i="18" s="1"/>
  <c r="G13" i="18"/>
  <c r="H13" i="18" s="1"/>
  <c r="E13" i="18"/>
  <c r="F13" i="18" s="1"/>
  <c r="C13" i="18"/>
  <c r="B13" i="18"/>
  <c r="AO12" i="18"/>
  <c r="AP12" i="18" s="1"/>
  <c r="AM12" i="18"/>
  <c r="AN12" i="18" s="1"/>
  <c r="AK12" i="18"/>
  <c r="AL12" i="18" s="1"/>
  <c r="AI12" i="18"/>
  <c r="AJ12" i="18" s="1"/>
  <c r="AG12" i="18"/>
  <c r="AH12" i="18" s="1"/>
  <c r="AE12" i="18"/>
  <c r="AF12" i="18" s="1"/>
  <c r="AC12" i="18"/>
  <c r="AD12" i="18" s="1"/>
  <c r="AA12" i="18"/>
  <c r="AB12" i="18" s="1"/>
  <c r="Y12" i="18"/>
  <c r="Z12" i="18" s="1"/>
  <c r="W12" i="18"/>
  <c r="X12" i="18" s="1"/>
  <c r="U12" i="18"/>
  <c r="V12" i="18" s="1"/>
  <c r="S12" i="18"/>
  <c r="T12" i="18" s="1"/>
  <c r="Q12" i="18"/>
  <c r="R12" i="18" s="1"/>
  <c r="O12" i="18"/>
  <c r="P12" i="18" s="1"/>
  <c r="M12" i="18"/>
  <c r="N12" i="18" s="1"/>
  <c r="K12" i="18"/>
  <c r="L12" i="18" s="1"/>
  <c r="AQ12" i="18" s="1"/>
  <c r="AR12" i="18" s="1"/>
  <c r="I12" i="18"/>
  <c r="J12" i="18" s="1"/>
  <c r="G12" i="18"/>
  <c r="H12" i="18" s="1"/>
  <c r="E12" i="18"/>
  <c r="F12" i="18" s="1"/>
  <c r="C12" i="18"/>
  <c r="B12" i="18"/>
  <c r="AO11" i="18"/>
  <c r="AP11" i="18" s="1"/>
  <c r="AM11" i="18"/>
  <c r="AN11" i="18" s="1"/>
  <c r="AK11" i="18"/>
  <c r="AL11" i="18" s="1"/>
  <c r="AI11" i="18"/>
  <c r="AJ11" i="18" s="1"/>
  <c r="AG11" i="18"/>
  <c r="AH11" i="18" s="1"/>
  <c r="AE11" i="18"/>
  <c r="AF11" i="18" s="1"/>
  <c r="AC11" i="18"/>
  <c r="AD11" i="18" s="1"/>
  <c r="AA11" i="18"/>
  <c r="AB11" i="18" s="1"/>
  <c r="Y11" i="18"/>
  <c r="Z11" i="18" s="1"/>
  <c r="W11" i="18"/>
  <c r="X11" i="18" s="1"/>
  <c r="U11" i="18"/>
  <c r="V11" i="18" s="1"/>
  <c r="S11" i="18"/>
  <c r="T11" i="18" s="1"/>
  <c r="Q11" i="18"/>
  <c r="R11" i="18" s="1"/>
  <c r="O11" i="18"/>
  <c r="P11" i="18" s="1"/>
  <c r="M11" i="18"/>
  <c r="N11" i="18" s="1"/>
  <c r="K11" i="18"/>
  <c r="L11" i="18" s="1"/>
  <c r="AQ11" i="18" s="1"/>
  <c r="AR11" i="18" s="1"/>
  <c r="I11" i="18"/>
  <c r="J11" i="18" s="1"/>
  <c r="G11" i="18"/>
  <c r="H11" i="18" s="1"/>
  <c r="E11" i="18"/>
  <c r="F11" i="18" s="1"/>
  <c r="C11" i="18"/>
  <c r="B11" i="18"/>
  <c r="AO10" i="18"/>
  <c r="AP10" i="18" s="1"/>
  <c r="AM10" i="18"/>
  <c r="AN10" i="18" s="1"/>
  <c r="AK10" i="18"/>
  <c r="AL10" i="18" s="1"/>
  <c r="AI10" i="18"/>
  <c r="AJ10" i="18" s="1"/>
  <c r="AG10" i="18"/>
  <c r="AH10" i="18" s="1"/>
  <c r="AE10" i="18"/>
  <c r="AF10" i="18" s="1"/>
  <c r="AC10" i="18"/>
  <c r="AD10" i="18" s="1"/>
  <c r="AA10" i="18"/>
  <c r="AB10" i="18" s="1"/>
  <c r="Y10" i="18"/>
  <c r="Z10" i="18" s="1"/>
  <c r="W10" i="18"/>
  <c r="X10" i="18" s="1"/>
  <c r="U10" i="18"/>
  <c r="V10" i="18" s="1"/>
  <c r="S10" i="18"/>
  <c r="T10" i="18" s="1"/>
  <c r="Q10" i="18"/>
  <c r="R10" i="18" s="1"/>
  <c r="O10" i="18"/>
  <c r="P10" i="18" s="1"/>
  <c r="M10" i="18"/>
  <c r="N10" i="18" s="1"/>
  <c r="K10" i="18"/>
  <c r="L10" i="18" s="1"/>
  <c r="AQ10" i="18" s="1"/>
  <c r="AR10" i="18" s="1"/>
  <c r="I10" i="18"/>
  <c r="J10" i="18" s="1"/>
  <c r="G10" i="18"/>
  <c r="H10" i="18" s="1"/>
  <c r="E10" i="18"/>
  <c r="F10" i="18" s="1"/>
  <c r="C10" i="18"/>
  <c r="B10" i="18"/>
  <c r="AO9" i="18"/>
  <c r="AP9" i="18" s="1"/>
  <c r="AM9" i="18"/>
  <c r="AN9" i="18" s="1"/>
  <c r="AK9" i="18"/>
  <c r="AL9" i="18" s="1"/>
  <c r="AI9" i="18"/>
  <c r="AJ9" i="18" s="1"/>
  <c r="AG9" i="18"/>
  <c r="AH9" i="18" s="1"/>
  <c r="AE9" i="18"/>
  <c r="AF9" i="18" s="1"/>
  <c r="AC9" i="18"/>
  <c r="AD9" i="18" s="1"/>
  <c r="AA9" i="18"/>
  <c r="AB9" i="18" s="1"/>
  <c r="Y9" i="18"/>
  <c r="Z9" i="18" s="1"/>
  <c r="W9" i="18"/>
  <c r="X9" i="18" s="1"/>
  <c r="U9" i="18"/>
  <c r="V9" i="18" s="1"/>
  <c r="S9" i="18"/>
  <c r="T9" i="18" s="1"/>
  <c r="Q9" i="18"/>
  <c r="R9" i="18" s="1"/>
  <c r="O9" i="18"/>
  <c r="P9" i="18" s="1"/>
  <c r="M9" i="18"/>
  <c r="N9" i="18" s="1"/>
  <c r="K9" i="18"/>
  <c r="L9" i="18" s="1"/>
  <c r="AQ9" i="18" s="1"/>
  <c r="AR9" i="18" s="1"/>
  <c r="I9" i="18"/>
  <c r="J9" i="18" s="1"/>
  <c r="G9" i="18"/>
  <c r="H9" i="18" s="1"/>
  <c r="E9" i="18"/>
  <c r="F9" i="18" s="1"/>
  <c r="C9" i="18"/>
  <c r="B9" i="18"/>
  <c r="AO8" i="18"/>
  <c r="AP8" i="18" s="1"/>
  <c r="AM8" i="18"/>
  <c r="AN8" i="18" s="1"/>
  <c r="AK8" i="18"/>
  <c r="AL8" i="18" s="1"/>
  <c r="AI8" i="18"/>
  <c r="AJ8" i="18" s="1"/>
  <c r="AG8" i="18"/>
  <c r="AH8" i="18" s="1"/>
  <c r="AE8" i="18"/>
  <c r="AF8" i="18" s="1"/>
  <c r="AC8" i="18"/>
  <c r="AD8" i="18" s="1"/>
  <c r="AA8" i="18"/>
  <c r="AB8" i="18" s="1"/>
  <c r="Y8" i="18"/>
  <c r="Z8" i="18" s="1"/>
  <c r="W8" i="18"/>
  <c r="X8" i="18" s="1"/>
  <c r="U8" i="18"/>
  <c r="V8" i="18" s="1"/>
  <c r="S8" i="18"/>
  <c r="T8" i="18" s="1"/>
  <c r="Q8" i="18"/>
  <c r="R8" i="18" s="1"/>
  <c r="O8" i="18"/>
  <c r="P8" i="18" s="1"/>
  <c r="M8" i="18"/>
  <c r="N8" i="18" s="1"/>
  <c r="K8" i="18"/>
  <c r="L8" i="18" s="1"/>
  <c r="AQ8" i="18" s="1"/>
  <c r="AR8" i="18" s="1"/>
  <c r="I8" i="18"/>
  <c r="J8" i="18" s="1"/>
  <c r="G8" i="18"/>
  <c r="H8" i="18" s="1"/>
  <c r="E8" i="18"/>
  <c r="F8" i="18" s="1"/>
  <c r="C8" i="18"/>
  <c r="B8" i="18"/>
  <c r="AO7" i="18"/>
  <c r="AP7" i="18" s="1"/>
  <c r="AM7" i="18"/>
  <c r="AN7" i="18" s="1"/>
  <c r="AK7" i="18"/>
  <c r="AL7" i="18" s="1"/>
  <c r="AI7" i="18"/>
  <c r="AJ7" i="18" s="1"/>
  <c r="AG7" i="18"/>
  <c r="AH7" i="18" s="1"/>
  <c r="AE7" i="18"/>
  <c r="AF7" i="18" s="1"/>
  <c r="AC7" i="18"/>
  <c r="AD7" i="18" s="1"/>
  <c r="AA7" i="18"/>
  <c r="AB7" i="18" s="1"/>
  <c r="Y7" i="18"/>
  <c r="Z7" i="18" s="1"/>
  <c r="W7" i="18"/>
  <c r="X7" i="18" s="1"/>
  <c r="U7" i="18"/>
  <c r="V7" i="18" s="1"/>
  <c r="S7" i="18"/>
  <c r="T7" i="18" s="1"/>
  <c r="Q7" i="18"/>
  <c r="R7" i="18" s="1"/>
  <c r="O7" i="18"/>
  <c r="P7" i="18" s="1"/>
  <c r="M7" i="18"/>
  <c r="N7" i="18" s="1"/>
  <c r="K7" i="18"/>
  <c r="L7" i="18" s="1"/>
  <c r="AQ7" i="18" s="1"/>
  <c r="AR7" i="18" s="1"/>
  <c r="I7" i="18"/>
  <c r="J7" i="18" s="1"/>
  <c r="G7" i="18"/>
  <c r="H7" i="18" s="1"/>
  <c r="E7" i="18"/>
  <c r="F7" i="18" s="1"/>
  <c r="C7" i="18"/>
  <c r="B7" i="18"/>
  <c r="AO6" i="18"/>
  <c r="AP6" i="18" s="1"/>
  <c r="AM6" i="18"/>
  <c r="AN6" i="18" s="1"/>
  <c r="AK6" i="18"/>
  <c r="AL6" i="18" s="1"/>
  <c r="AI6" i="18"/>
  <c r="AJ6" i="18" s="1"/>
  <c r="AG6" i="18"/>
  <c r="AH6" i="18" s="1"/>
  <c r="AE6" i="18"/>
  <c r="AF6" i="18" s="1"/>
  <c r="AC6" i="18"/>
  <c r="AD6" i="18" s="1"/>
  <c r="AA6" i="18"/>
  <c r="AB6" i="18" s="1"/>
  <c r="Y6" i="18"/>
  <c r="Z6" i="18" s="1"/>
  <c r="W6" i="18"/>
  <c r="X6" i="18" s="1"/>
  <c r="U6" i="18"/>
  <c r="V6" i="18" s="1"/>
  <c r="S6" i="18"/>
  <c r="T6" i="18" s="1"/>
  <c r="Q6" i="18"/>
  <c r="R6" i="18" s="1"/>
  <c r="O6" i="18"/>
  <c r="P6" i="18" s="1"/>
  <c r="M6" i="18"/>
  <c r="N6" i="18" s="1"/>
  <c r="K6" i="18"/>
  <c r="L6" i="18" s="1"/>
  <c r="AQ6" i="18" s="1"/>
  <c r="AR6" i="18" s="1"/>
  <c r="I6" i="18"/>
  <c r="J6" i="18" s="1"/>
  <c r="G6" i="18"/>
  <c r="H6" i="18" s="1"/>
  <c r="E6" i="18"/>
  <c r="F6" i="18" s="1"/>
  <c r="C6" i="18"/>
  <c r="B6" i="18"/>
  <c r="AO5" i="18"/>
  <c r="AP5" i="18" s="1"/>
  <c r="AM5" i="18"/>
  <c r="AN5" i="18" s="1"/>
  <c r="AK5" i="18"/>
  <c r="AL5" i="18" s="1"/>
  <c r="AI5" i="18"/>
  <c r="AJ5" i="18" s="1"/>
  <c r="AG5" i="18"/>
  <c r="AH5" i="18" s="1"/>
  <c r="AE5" i="18"/>
  <c r="AF5" i="18" s="1"/>
  <c r="AC5" i="18"/>
  <c r="AD5" i="18" s="1"/>
  <c r="AA5" i="18"/>
  <c r="AB5" i="18" s="1"/>
  <c r="Y5" i="18"/>
  <c r="Z5" i="18" s="1"/>
  <c r="W5" i="18"/>
  <c r="X5" i="18" s="1"/>
  <c r="U5" i="18"/>
  <c r="V5" i="18" s="1"/>
  <c r="S5" i="18"/>
  <c r="T5" i="18" s="1"/>
  <c r="Q5" i="18"/>
  <c r="R5" i="18" s="1"/>
  <c r="O5" i="18"/>
  <c r="P5" i="18" s="1"/>
  <c r="M5" i="18"/>
  <c r="N5" i="18" s="1"/>
  <c r="K5" i="18"/>
  <c r="L5" i="18" s="1"/>
  <c r="AQ5" i="18" s="1"/>
  <c r="AR5" i="18" s="1"/>
  <c r="I5" i="18"/>
  <c r="J5" i="18" s="1"/>
  <c r="G5" i="18"/>
  <c r="H5" i="18" s="1"/>
  <c r="E5" i="18"/>
  <c r="F5" i="18" s="1"/>
  <c r="C5" i="18"/>
  <c r="B5" i="18"/>
  <c r="AO4" i="18"/>
  <c r="AP4" i="18" s="1"/>
  <c r="AM4" i="18"/>
  <c r="AN4" i="18" s="1"/>
  <c r="AK4" i="18"/>
  <c r="AL4" i="18" s="1"/>
  <c r="AI4" i="18"/>
  <c r="AJ4" i="18" s="1"/>
  <c r="AG4" i="18"/>
  <c r="AH4" i="18" s="1"/>
  <c r="AE4" i="18"/>
  <c r="AF4" i="18" s="1"/>
  <c r="AC4" i="18"/>
  <c r="AD4" i="18" s="1"/>
  <c r="AA4" i="18"/>
  <c r="AB4" i="18" s="1"/>
  <c r="Y4" i="18"/>
  <c r="Z4" i="18" s="1"/>
  <c r="W4" i="18"/>
  <c r="X4" i="18" s="1"/>
  <c r="U4" i="18"/>
  <c r="V4" i="18" s="1"/>
  <c r="S4" i="18"/>
  <c r="T4" i="18" s="1"/>
  <c r="Q4" i="18"/>
  <c r="R4" i="18" s="1"/>
  <c r="O4" i="18"/>
  <c r="P4" i="18" s="1"/>
  <c r="M4" i="18"/>
  <c r="N4" i="18" s="1"/>
  <c r="K4" i="18"/>
  <c r="L4" i="18" s="1"/>
  <c r="AQ4" i="18" s="1"/>
  <c r="AR4" i="18" s="1"/>
  <c r="I4" i="18"/>
  <c r="J4" i="18" s="1"/>
  <c r="G4" i="18"/>
  <c r="H4" i="18" s="1"/>
  <c r="E4" i="18"/>
  <c r="F4" i="18" s="1"/>
  <c r="D4" i="18"/>
  <c r="C4" i="18"/>
  <c r="B4" i="18"/>
  <c r="A4" i="18"/>
  <c r="AO3" i="18"/>
  <c r="AM3" i="18"/>
  <c r="AK3" i="18"/>
  <c r="AI3" i="18"/>
  <c r="AG3" i="18"/>
  <c r="AE3" i="18"/>
  <c r="AC3" i="18"/>
  <c r="AA3" i="18"/>
  <c r="Y3" i="18"/>
  <c r="W3" i="18"/>
  <c r="U3" i="18"/>
  <c r="S3" i="18"/>
  <c r="Q3" i="18"/>
  <c r="O3" i="18"/>
  <c r="M3" i="18"/>
  <c r="K3" i="18"/>
  <c r="D2" i="18"/>
  <c r="C2" i="18"/>
  <c r="B2" i="18"/>
  <c r="A2" i="18"/>
  <c r="A1" i="18"/>
  <c r="AO34" i="23"/>
  <c r="AP34" i="23" s="1"/>
  <c r="AM34" i="23"/>
  <c r="AN34" i="23" s="1"/>
  <c r="AK34" i="23"/>
  <c r="AL34" i="23" s="1"/>
  <c r="AI34" i="23"/>
  <c r="AJ34" i="23" s="1"/>
  <c r="AG34" i="23"/>
  <c r="AH34" i="23" s="1"/>
  <c r="AE34" i="23"/>
  <c r="AF34" i="23" s="1"/>
  <c r="AC34" i="23"/>
  <c r="AD34" i="23" s="1"/>
  <c r="AA34" i="23"/>
  <c r="AB34" i="23" s="1"/>
  <c r="Y34" i="23"/>
  <c r="Z34" i="23" s="1"/>
  <c r="W34" i="23"/>
  <c r="X34" i="23" s="1"/>
  <c r="U34" i="23"/>
  <c r="V34" i="23" s="1"/>
  <c r="S34" i="23"/>
  <c r="T34" i="23" s="1"/>
  <c r="Q34" i="23"/>
  <c r="R34" i="23" s="1"/>
  <c r="O34" i="23"/>
  <c r="P34" i="23" s="1"/>
  <c r="M34" i="23"/>
  <c r="N34" i="23" s="1"/>
  <c r="K34" i="23"/>
  <c r="L34" i="23" s="1"/>
  <c r="AQ34" i="23" s="1"/>
  <c r="AR34" i="23" s="1"/>
  <c r="I34" i="23"/>
  <c r="J34" i="23" s="1"/>
  <c r="G34" i="23"/>
  <c r="H34" i="23" s="1"/>
  <c r="E34" i="23"/>
  <c r="F34" i="23" s="1"/>
  <c r="D34" i="23"/>
  <c r="C34" i="23"/>
  <c r="B34" i="23"/>
  <c r="AO33" i="23"/>
  <c r="AP33" i="23" s="1"/>
  <c r="AM33" i="23"/>
  <c r="AN33" i="23" s="1"/>
  <c r="AK33" i="23"/>
  <c r="AL33" i="23" s="1"/>
  <c r="AI33" i="23"/>
  <c r="AJ33" i="23" s="1"/>
  <c r="AG33" i="23"/>
  <c r="AH33" i="23" s="1"/>
  <c r="AE33" i="23"/>
  <c r="AF33" i="23" s="1"/>
  <c r="AC33" i="23"/>
  <c r="AD33" i="23" s="1"/>
  <c r="AA33" i="23"/>
  <c r="AB33" i="23" s="1"/>
  <c r="Y33" i="23"/>
  <c r="Z33" i="23" s="1"/>
  <c r="W33" i="23"/>
  <c r="X33" i="23" s="1"/>
  <c r="U33" i="23"/>
  <c r="V33" i="23" s="1"/>
  <c r="S33" i="23"/>
  <c r="T33" i="23" s="1"/>
  <c r="Q33" i="23"/>
  <c r="R33" i="23" s="1"/>
  <c r="O33" i="23"/>
  <c r="P33" i="23" s="1"/>
  <c r="M33" i="23"/>
  <c r="N33" i="23" s="1"/>
  <c r="K33" i="23"/>
  <c r="L33" i="23" s="1"/>
  <c r="AQ33" i="23" s="1"/>
  <c r="AR33" i="23" s="1"/>
  <c r="I33" i="23"/>
  <c r="J33" i="23" s="1"/>
  <c r="G33" i="23"/>
  <c r="H33" i="23" s="1"/>
  <c r="E33" i="23"/>
  <c r="F33" i="23" s="1"/>
  <c r="D33" i="23"/>
  <c r="C33" i="23"/>
  <c r="B33" i="23"/>
  <c r="AO32" i="23"/>
  <c r="AP32" i="23" s="1"/>
  <c r="AM32" i="23"/>
  <c r="AN32" i="23" s="1"/>
  <c r="AK32" i="23"/>
  <c r="AL32" i="23" s="1"/>
  <c r="AI32" i="23"/>
  <c r="AJ32" i="23" s="1"/>
  <c r="AG32" i="23"/>
  <c r="AH32" i="23" s="1"/>
  <c r="AE32" i="23"/>
  <c r="AF32" i="23" s="1"/>
  <c r="AC32" i="23"/>
  <c r="AD32" i="23" s="1"/>
  <c r="AA32" i="23"/>
  <c r="AB32" i="23" s="1"/>
  <c r="Y32" i="23"/>
  <c r="Z32" i="23" s="1"/>
  <c r="W32" i="23"/>
  <c r="X32" i="23" s="1"/>
  <c r="U32" i="23"/>
  <c r="V32" i="23" s="1"/>
  <c r="S32" i="23"/>
  <c r="T32" i="23" s="1"/>
  <c r="Q32" i="23"/>
  <c r="R32" i="23" s="1"/>
  <c r="O32" i="23"/>
  <c r="P32" i="23" s="1"/>
  <c r="M32" i="23"/>
  <c r="N32" i="23" s="1"/>
  <c r="K32" i="23"/>
  <c r="L32" i="23" s="1"/>
  <c r="AQ32" i="23" s="1"/>
  <c r="AR32" i="23" s="1"/>
  <c r="I32" i="23"/>
  <c r="J32" i="23" s="1"/>
  <c r="G32" i="23"/>
  <c r="H32" i="23" s="1"/>
  <c r="E32" i="23"/>
  <c r="F32" i="23" s="1"/>
  <c r="D32" i="23"/>
  <c r="C32" i="23"/>
  <c r="B32" i="23"/>
  <c r="AO31" i="23"/>
  <c r="AP31" i="23" s="1"/>
  <c r="AM31" i="23"/>
  <c r="AN31" i="23" s="1"/>
  <c r="AK31" i="23"/>
  <c r="AL31" i="23" s="1"/>
  <c r="AI31" i="23"/>
  <c r="AJ31" i="23" s="1"/>
  <c r="AG31" i="23"/>
  <c r="AH31" i="23" s="1"/>
  <c r="AE31" i="23"/>
  <c r="AF31" i="23" s="1"/>
  <c r="AC31" i="23"/>
  <c r="AD31" i="23" s="1"/>
  <c r="AA31" i="23"/>
  <c r="AB31" i="23" s="1"/>
  <c r="Y31" i="23"/>
  <c r="Z31" i="23" s="1"/>
  <c r="W31" i="23"/>
  <c r="X31" i="23" s="1"/>
  <c r="U31" i="23"/>
  <c r="V31" i="23" s="1"/>
  <c r="S31" i="23"/>
  <c r="T31" i="23" s="1"/>
  <c r="Q31" i="23"/>
  <c r="R31" i="23" s="1"/>
  <c r="O31" i="23"/>
  <c r="P31" i="23" s="1"/>
  <c r="M31" i="23"/>
  <c r="N31" i="23" s="1"/>
  <c r="K31" i="23"/>
  <c r="L31" i="23" s="1"/>
  <c r="AQ31" i="23" s="1"/>
  <c r="AR31" i="23" s="1"/>
  <c r="I31" i="23"/>
  <c r="J31" i="23" s="1"/>
  <c r="G31" i="23"/>
  <c r="H31" i="23" s="1"/>
  <c r="E31" i="23"/>
  <c r="F31" i="23" s="1"/>
  <c r="D31" i="23"/>
  <c r="C31" i="23"/>
  <c r="B31" i="23"/>
  <c r="AO30" i="23"/>
  <c r="AP30" i="23" s="1"/>
  <c r="AM30" i="23"/>
  <c r="AN30" i="23" s="1"/>
  <c r="AK30" i="23"/>
  <c r="AL30" i="23" s="1"/>
  <c r="AI30" i="23"/>
  <c r="AJ30" i="23" s="1"/>
  <c r="AG30" i="23"/>
  <c r="AH30" i="23" s="1"/>
  <c r="AE30" i="23"/>
  <c r="AF30" i="23" s="1"/>
  <c r="AC30" i="23"/>
  <c r="AD30" i="23" s="1"/>
  <c r="AA30" i="23"/>
  <c r="AB30" i="23" s="1"/>
  <c r="Y30" i="23"/>
  <c r="Z30" i="23" s="1"/>
  <c r="W30" i="23"/>
  <c r="X30" i="23" s="1"/>
  <c r="U30" i="23"/>
  <c r="V30" i="23" s="1"/>
  <c r="S30" i="23"/>
  <c r="T30" i="23" s="1"/>
  <c r="Q30" i="23"/>
  <c r="R30" i="23" s="1"/>
  <c r="O30" i="23"/>
  <c r="P30" i="23" s="1"/>
  <c r="M30" i="23"/>
  <c r="N30" i="23" s="1"/>
  <c r="K30" i="23"/>
  <c r="L30" i="23" s="1"/>
  <c r="AQ30" i="23" s="1"/>
  <c r="AR30" i="23" s="1"/>
  <c r="I30" i="23"/>
  <c r="J30" i="23" s="1"/>
  <c r="G30" i="23"/>
  <c r="H30" i="23" s="1"/>
  <c r="E30" i="23"/>
  <c r="F30" i="23" s="1"/>
  <c r="D30" i="23"/>
  <c r="C30" i="23"/>
  <c r="B30" i="23"/>
  <c r="AO29" i="23"/>
  <c r="AP29" i="23" s="1"/>
  <c r="AM29" i="23"/>
  <c r="AN29" i="23" s="1"/>
  <c r="AK29" i="23"/>
  <c r="AL29" i="23" s="1"/>
  <c r="AI29" i="23"/>
  <c r="AJ29" i="23" s="1"/>
  <c r="AG29" i="23"/>
  <c r="AH29" i="23" s="1"/>
  <c r="AE29" i="23"/>
  <c r="AF29" i="23" s="1"/>
  <c r="AC29" i="23"/>
  <c r="AD29" i="23" s="1"/>
  <c r="AA29" i="23"/>
  <c r="AB29" i="23" s="1"/>
  <c r="Y29" i="23"/>
  <c r="Z29" i="23" s="1"/>
  <c r="W29" i="23"/>
  <c r="X29" i="23" s="1"/>
  <c r="U29" i="23"/>
  <c r="V29" i="23" s="1"/>
  <c r="S29" i="23"/>
  <c r="T29" i="23" s="1"/>
  <c r="Q29" i="23"/>
  <c r="R29" i="23" s="1"/>
  <c r="O29" i="23"/>
  <c r="P29" i="23" s="1"/>
  <c r="M29" i="23"/>
  <c r="N29" i="23" s="1"/>
  <c r="K29" i="23"/>
  <c r="L29" i="23" s="1"/>
  <c r="AQ29" i="23" s="1"/>
  <c r="AR29" i="23" s="1"/>
  <c r="I29" i="23"/>
  <c r="J29" i="23" s="1"/>
  <c r="G29" i="23"/>
  <c r="H29" i="23" s="1"/>
  <c r="E29" i="23"/>
  <c r="F29" i="23" s="1"/>
  <c r="D29" i="23"/>
  <c r="C29" i="23"/>
  <c r="B29" i="23"/>
  <c r="AO28" i="23"/>
  <c r="AP28" i="23" s="1"/>
  <c r="AM28" i="23"/>
  <c r="AN28" i="23" s="1"/>
  <c r="AK28" i="23"/>
  <c r="AL28" i="23" s="1"/>
  <c r="AI28" i="23"/>
  <c r="AJ28" i="23" s="1"/>
  <c r="AG28" i="23"/>
  <c r="AH28" i="23" s="1"/>
  <c r="AE28" i="23"/>
  <c r="AF28" i="23" s="1"/>
  <c r="AC28" i="23"/>
  <c r="AD28" i="23" s="1"/>
  <c r="AA28" i="23"/>
  <c r="AB28" i="23" s="1"/>
  <c r="Y28" i="23"/>
  <c r="Z28" i="23" s="1"/>
  <c r="W28" i="23"/>
  <c r="X28" i="23" s="1"/>
  <c r="U28" i="23"/>
  <c r="V28" i="23" s="1"/>
  <c r="S28" i="23"/>
  <c r="T28" i="23" s="1"/>
  <c r="Q28" i="23"/>
  <c r="R28" i="23" s="1"/>
  <c r="O28" i="23"/>
  <c r="P28" i="23" s="1"/>
  <c r="M28" i="23"/>
  <c r="N28" i="23" s="1"/>
  <c r="K28" i="23"/>
  <c r="L28" i="23" s="1"/>
  <c r="AQ28" i="23" s="1"/>
  <c r="AR28" i="23" s="1"/>
  <c r="I28" i="23"/>
  <c r="J28" i="23" s="1"/>
  <c r="G28" i="23"/>
  <c r="H28" i="23" s="1"/>
  <c r="E28" i="23"/>
  <c r="F28" i="23" s="1"/>
  <c r="D28" i="23"/>
  <c r="C28" i="23"/>
  <c r="B28" i="23"/>
  <c r="AO27" i="23"/>
  <c r="AP27" i="23" s="1"/>
  <c r="AM27" i="23"/>
  <c r="AN27" i="23" s="1"/>
  <c r="AK27" i="23"/>
  <c r="AL27" i="23" s="1"/>
  <c r="AI27" i="23"/>
  <c r="AJ27" i="23" s="1"/>
  <c r="AG27" i="23"/>
  <c r="AH27" i="23" s="1"/>
  <c r="AE27" i="23"/>
  <c r="AF27" i="23" s="1"/>
  <c r="AC27" i="23"/>
  <c r="AD27" i="23" s="1"/>
  <c r="AA27" i="23"/>
  <c r="AB27" i="23" s="1"/>
  <c r="Y27" i="23"/>
  <c r="Z27" i="23" s="1"/>
  <c r="W27" i="23"/>
  <c r="X27" i="23" s="1"/>
  <c r="U27" i="23"/>
  <c r="V27" i="23" s="1"/>
  <c r="S27" i="23"/>
  <c r="T27" i="23" s="1"/>
  <c r="Q27" i="23"/>
  <c r="R27" i="23" s="1"/>
  <c r="O27" i="23"/>
  <c r="P27" i="23" s="1"/>
  <c r="M27" i="23"/>
  <c r="N27" i="23" s="1"/>
  <c r="K27" i="23"/>
  <c r="L27" i="23" s="1"/>
  <c r="AQ27" i="23" s="1"/>
  <c r="AR27" i="23" s="1"/>
  <c r="I27" i="23"/>
  <c r="J27" i="23" s="1"/>
  <c r="G27" i="23"/>
  <c r="H27" i="23" s="1"/>
  <c r="E27" i="23"/>
  <c r="F27" i="23" s="1"/>
  <c r="D27" i="23"/>
  <c r="C27" i="23"/>
  <c r="B27" i="23"/>
  <c r="AO26" i="23"/>
  <c r="AP26" i="23" s="1"/>
  <c r="AM26" i="23"/>
  <c r="AN26" i="23" s="1"/>
  <c r="AK26" i="23"/>
  <c r="AL26" i="23" s="1"/>
  <c r="AI26" i="23"/>
  <c r="AJ26" i="23" s="1"/>
  <c r="AG26" i="23"/>
  <c r="AH26" i="23" s="1"/>
  <c r="AE26" i="23"/>
  <c r="AF26" i="23" s="1"/>
  <c r="AC26" i="23"/>
  <c r="AD26" i="23" s="1"/>
  <c r="AA26" i="23"/>
  <c r="AB26" i="23" s="1"/>
  <c r="Y26" i="23"/>
  <c r="Z26" i="23" s="1"/>
  <c r="W26" i="23"/>
  <c r="X26" i="23" s="1"/>
  <c r="U26" i="23"/>
  <c r="V26" i="23" s="1"/>
  <c r="S26" i="23"/>
  <c r="T26" i="23" s="1"/>
  <c r="Q26" i="23"/>
  <c r="R26" i="23" s="1"/>
  <c r="O26" i="23"/>
  <c r="P26" i="23" s="1"/>
  <c r="M26" i="23"/>
  <c r="N26" i="23" s="1"/>
  <c r="K26" i="23"/>
  <c r="L26" i="23" s="1"/>
  <c r="AQ26" i="23" s="1"/>
  <c r="AR26" i="23" s="1"/>
  <c r="I26" i="23"/>
  <c r="J26" i="23" s="1"/>
  <c r="G26" i="23"/>
  <c r="H26" i="23" s="1"/>
  <c r="E26" i="23"/>
  <c r="F26" i="23" s="1"/>
  <c r="D26" i="23"/>
  <c r="C26" i="23"/>
  <c r="B26" i="23"/>
  <c r="AO25" i="23"/>
  <c r="AP25" i="23" s="1"/>
  <c r="AM25" i="23"/>
  <c r="AN25" i="23" s="1"/>
  <c r="AK25" i="23"/>
  <c r="AL25" i="23" s="1"/>
  <c r="AI25" i="23"/>
  <c r="AJ25" i="23" s="1"/>
  <c r="AG25" i="23"/>
  <c r="AH25" i="23" s="1"/>
  <c r="AE25" i="23"/>
  <c r="AF25" i="23" s="1"/>
  <c r="AC25" i="23"/>
  <c r="AD25" i="23" s="1"/>
  <c r="AA25" i="23"/>
  <c r="AB25" i="23" s="1"/>
  <c r="Y25" i="23"/>
  <c r="Z25" i="23" s="1"/>
  <c r="W25" i="23"/>
  <c r="X25" i="23" s="1"/>
  <c r="U25" i="23"/>
  <c r="V25" i="23" s="1"/>
  <c r="S25" i="23"/>
  <c r="T25" i="23" s="1"/>
  <c r="Q25" i="23"/>
  <c r="R25" i="23" s="1"/>
  <c r="O25" i="23"/>
  <c r="P25" i="23" s="1"/>
  <c r="M25" i="23"/>
  <c r="N25" i="23" s="1"/>
  <c r="K25" i="23"/>
  <c r="L25" i="23" s="1"/>
  <c r="AQ25" i="23" s="1"/>
  <c r="AR25" i="23" s="1"/>
  <c r="I25" i="23"/>
  <c r="J25" i="23" s="1"/>
  <c r="G25" i="23"/>
  <c r="H25" i="23" s="1"/>
  <c r="E25" i="23"/>
  <c r="F25" i="23" s="1"/>
  <c r="D25" i="23"/>
  <c r="C25" i="23"/>
  <c r="B25" i="23"/>
  <c r="AO24" i="23"/>
  <c r="AP24" i="23" s="1"/>
  <c r="AM24" i="23"/>
  <c r="AN24" i="23" s="1"/>
  <c r="AK24" i="23"/>
  <c r="AL24" i="23" s="1"/>
  <c r="AI24" i="23"/>
  <c r="AJ24" i="23" s="1"/>
  <c r="AG24" i="23"/>
  <c r="AH24" i="23" s="1"/>
  <c r="AE24" i="23"/>
  <c r="AF24" i="23" s="1"/>
  <c r="AC24" i="23"/>
  <c r="AD24" i="23" s="1"/>
  <c r="AA24" i="23"/>
  <c r="AB24" i="23" s="1"/>
  <c r="Y24" i="23"/>
  <c r="Z24" i="23" s="1"/>
  <c r="W24" i="23"/>
  <c r="X24" i="23" s="1"/>
  <c r="U24" i="23"/>
  <c r="V24" i="23" s="1"/>
  <c r="S24" i="23"/>
  <c r="T24" i="23" s="1"/>
  <c r="Q24" i="23"/>
  <c r="R24" i="23" s="1"/>
  <c r="O24" i="23"/>
  <c r="P24" i="23" s="1"/>
  <c r="M24" i="23"/>
  <c r="N24" i="23" s="1"/>
  <c r="K24" i="23"/>
  <c r="L24" i="23" s="1"/>
  <c r="AQ24" i="23" s="1"/>
  <c r="AR24" i="23" s="1"/>
  <c r="I24" i="23"/>
  <c r="J24" i="23" s="1"/>
  <c r="G24" i="23"/>
  <c r="H24" i="23" s="1"/>
  <c r="E24" i="23"/>
  <c r="F24" i="23" s="1"/>
  <c r="D24" i="23"/>
  <c r="C24" i="23"/>
  <c r="B24" i="23"/>
  <c r="AO23" i="23"/>
  <c r="AP23" i="23" s="1"/>
  <c r="AM23" i="23"/>
  <c r="AN23" i="23" s="1"/>
  <c r="AK23" i="23"/>
  <c r="AL23" i="23" s="1"/>
  <c r="AI23" i="23"/>
  <c r="AJ23" i="23" s="1"/>
  <c r="AG23" i="23"/>
  <c r="AH23" i="23" s="1"/>
  <c r="AE23" i="23"/>
  <c r="AF23" i="23" s="1"/>
  <c r="AC23" i="23"/>
  <c r="AD23" i="23" s="1"/>
  <c r="AA23" i="23"/>
  <c r="AB23" i="23" s="1"/>
  <c r="Y23" i="23"/>
  <c r="Z23" i="23" s="1"/>
  <c r="W23" i="23"/>
  <c r="X23" i="23" s="1"/>
  <c r="U23" i="23"/>
  <c r="V23" i="23" s="1"/>
  <c r="S23" i="23"/>
  <c r="T23" i="23" s="1"/>
  <c r="Q23" i="23"/>
  <c r="R23" i="23" s="1"/>
  <c r="O23" i="23"/>
  <c r="P23" i="23" s="1"/>
  <c r="M23" i="23"/>
  <c r="N23" i="23" s="1"/>
  <c r="K23" i="23"/>
  <c r="L23" i="23" s="1"/>
  <c r="AQ23" i="23" s="1"/>
  <c r="AR23" i="23" s="1"/>
  <c r="I23" i="23"/>
  <c r="J23" i="23" s="1"/>
  <c r="G23" i="23"/>
  <c r="H23" i="23" s="1"/>
  <c r="E23" i="23"/>
  <c r="F23" i="23" s="1"/>
  <c r="D23" i="23"/>
  <c r="C23" i="23"/>
  <c r="B23" i="23"/>
  <c r="AO22" i="23"/>
  <c r="AP22" i="23" s="1"/>
  <c r="AM22" i="23"/>
  <c r="AN22" i="23" s="1"/>
  <c r="AK22" i="23"/>
  <c r="AL22" i="23" s="1"/>
  <c r="AI22" i="23"/>
  <c r="AJ22" i="23" s="1"/>
  <c r="AG22" i="23"/>
  <c r="AH22" i="23" s="1"/>
  <c r="AE22" i="23"/>
  <c r="AF22" i="23" s="1"/>
  <c r="AC22" i="23"/>
  <c r="AD22" i="23" s="1"/>
  <c r="AA22" i="23"/>
  <c r="AB22" i="23" s="1"/>
  <c r="Y22" i="23"/>
  <c r="Z22" i="23" s="1"/>
  <c r="W22" i="23"/>
  <c r="X22" i="23" s="1"/>
  <c r="U22" i="23"/>
  <c r="V22" i="23" s="1"/>
  <c r="S22" i="23"/>
  <c r="T22" i="23" s="1"/>
  <c r="Q22" i="23"/>
  <c r="R22" i="23" s="1"/>
  <c r="O22" i="23"/>
  <c r="P22" i="23" s="1"/>
  <c r="M22" i="23"/>
  <c r="N22" i="23" s="1"/>
  <c r="K22" i="23"/>
  <c r="L22" i="23" s="1"/>
  <c r="AQ22" i="23" s="1"/>
  <c r="AR22" i="23" s="1"/>
  <c r="I22" i="23"/>
  <c r="J22" i="23" s="1"/>
  <c r="G22" i="23"/>
  <c r="H22" i="23" s="1"/>
  <c r="E22" i="23"/>
  <c r="F22" i="23" s="1"/>
  <c r="D22" i="23"/>
  <c r="C22" i="23"/>
  <c r="B22" i="23"/>
  <c r="AO21" i="23"/>
  <c r="AP21" i="23" s="1"/>
  <c r="AM21" i="23"/>
  <c r="AN21" i="23" s="1"/>
  <c r="AK21" i="23"/>
  <c r="AL21" i="23" s="1"/>
  <c r="AI21" i="23"/>
  <c r="AJ21" i="23" s="1"/>
  <c r="AG21" i="23"/>
  <c r="AH21" i="23" s="1"/>
  <c r="AE21" i="23"/>
  <c r="AF21" i="23" s="1"/>
  <c r="AC21" i="23"/>
  <c r="AD21" i="23" s="1"/>
  <c r="AA21" i="23"/>
  <c r="AB21" i="23" s="1"/>
  <c r="Y21" i="23"/>
  <c r="Z21" i="23" s="1"/>
  <c r="W21" i="23"/>
  <c r="X21" i="23" s="1"/>
  <c r="U21" i="23"/>
  <c r="V21" i="23" s="1"/>
  <c r="S21" i="23"/>
  <c r="T21" i="23" s="1"/>
  <c r="Q21" i="23"/>
  <c r="R21" i="23" s="1"/>
  <c r="O21" i="23"/>
  <c r="P21" i="23" s="1"/>
  <c r="M21" i="23"/>
  <c r="N21" i="23" s="1"/>
  <c r="K21" i="23"/>
  <c r="L21" i="23" s="1"/>
  <c r="AQ21" i="23" s="1"/>
  <c r="AR21" i="23" s="1"/>
  <c r="I21" i="23"/>
  <c r="J21" i="23" s="1"/>
  <c r="G21" i="23"/>
  <c r="H21" i="23" s="1"/>
  <c r="E21" i="23"/>
  <c r="F21" i="23" s="1"/>
  <c r="D21" i="23"/>
  <c r="C21" i="23"/>
  <c r="B21" i="23"/>
  <c r="AO20" i="23"/>
  <c r="AP20" i="23" s="1"/>
  <c r="AM20" i="23"/>
  <c r="AN20" i="23" s="1"/>
  <c r="AK20" i="23"/>
  <c r="AL20" i="23" s="1"/>
  <c r="AI20" i="23"/>
  <c r="AJ20" i="23" s="1"/>
  <c r="AG20" i="23"/>
  <c r="AH20" i="23" s="1"/>
  <c r="AE20" i="23"/>
  <c r="AF20" i="23" s="1"/>
  <c r="AC20" i="23"/>
  <c r="AD20" i="23" s="1"/>
  <c r="AA20" i="23"/>
  <c r="AB20" i="23" s="1"/>
  <c r="Y20" i="23"/>
  <c r="Z20" i="23" s="1"/>
  <c r="W20" i="23"/>
  <c r="X20" i="23" s="1"/>
  <c r="U20" i="23"/>
  <c r="V20" i="23" s="1"/>
  <c r="S20" i="23"/>
  <c r="T20" i="23" s="1"/>
  <c r="Q20" i="23"/>
  <c r="R20" i="23" s="1"/>
  <c r="O20" i="23"/>
  <c r="P20" i="23" s="1"/>
  <c r="M20" i="23"/>
  <c r="N20" i="23" s="1"/>
  <c r="K20" i="23"/>
  <c r="L20" i="23" s="1"/>
  <c r="AQ20" i="23" s="1"/>
  <c r="AR20" i="23" s="1"/>
  <c r="I20" i="23"/>
  <c r="J20" i="23" s="1"/>
  <c r="G20" i="23"/>
  <c r="H20" i="23" s="1"/>
  <c r="E20" i="23"/>
  <c r="F20" i="23" s="1"/>
  <c r="D20" i="23"/>
  <c r="C20" i="23"/>
  <c r="B20" i="23"/>
  <c r="AO19" i="23"/>
  <c r="AP19" i="23" s="1"/>
  <c r="AM19" i="23"/>
  <c r="AN19" i="23" s="1"/>
  <c r="AK19" i="23"/>
  <c r="AL19" i="23" s="1"/>
  <c r="AI19" i="23"/>
  <c r="AJ19" i="23" s="1"/>
  <c r="AG19" i="23"/>
  <c r="AH19" i="23" s="1"/>
  <c r="AE19" i="23"/>
  <c r="AF19" i="23" s="1"/>
  <c r="AC19" i="23"/>
  <c r="AD19" i="23" s="1"/>
  <c r="AA19" i="23"/>
  <c r="AB19" i="23" s="1"/>
  <c r="Y19" i="23"/>
  <c r="Z19" i="23" s="1"/>
  <c r="W19" i="23"/>
  <c r="X19" i="23" s="1"/>
  <c r="U19" i="23"/>
  <c r="V19" i="23" s="1"/>
  <c r="S19" i="23"/>
  <c r="T19" i="23" s="1"/>
  <c r="Q19" i="23"/>
  <c r="R19" i="23" s="1"/>
  <c r="O19" i="23"/>
  <c r="P19" i="23" s="1"/>
  <c r="M19" i="23"/>
  <c r="N19" i="23" s="1"/>
  <c r="K19" i="23"/>
  <c r="L19" i="23" s="1"/>
  <c r="AQ19" i="23" s="1"/>
  <c r="AR19" i="23" s="1"/>
  <c r="I19" i="23"/>
  <c r="J19" i="23" s="1"/>
  <c r="G19" i="23"/>
  <c r="H19" i="23" s="1"/>
  <c r="E19" i="23"/>
  <c r="F19" i="23" s="1"/>
  <c r="D19" i="23"/>
  <c r="C19" i="23"/>
  <c r="B19" i="23"/>
  <c r="AO18" i="23"/>
  <c r="AP18" i="23" s="1"/>
  <c r="AM18" i="23"/>
  <c r="AN18" i="23" s="1"/>
  <c r="AK18" i="23"/>
  <c r="AL18" i="23" s="1"/>
  <c r="AI18" i="23"/>
  <c r="AJ18" i="23" s="1"/>
  <c r="AG18" i="23"/>
  <c r="AH18" i="23" s="1"/>
  <c r="AE18" i="23"/>
  <c r="AF18" i="23" s="1"/>
  <c r="AC18" i="23"/>
  <c r="AD18" i="23" s="1"/>
  <c r="AA18" i="23"/>
  <c r="AB18" i="23" s="1"/>
  <c r="Y18" i="23"/>
  <c r="Z18" i="23" s="1"/>
  <c r="W18" i="23"/>
  <c r="X18" i="23" s="1"/>
  <c r="U18" i="23"/>
  <c r="V18" i="23" s="1"/>
  <c r="S18" i="23"/>
  <c r="T18" i="23" s="1"/>
  <c r="Q18" i="23"/>
  <c r="R18" i="23" s="1"/>
  <c r="O18" i="23"/>
  <c r="P18" i="23" s="1"/>
  <c r="M18" i="23"/>
  <c r="N18" i="23" s="1"/>
  <c r="K18" i="23"/>
  <c r="L18" i="23" s="1"/>
  <c r="AQ18" i="23" s="1"/>
  <c r="AR18" i="23" s="1"/>
  <c r="I18" i="23"/>
  <c r="J18" i="23" s="1"/>
  <c r="G18" i="23"/>
  <c r="H18" i="23" s="1"/>
  <c r="E18" i="23"/>
  <c r="F18" i="23" s="1"/>
  <c r="D18" i="23"/>
  <c r="C18" i="23"/>
  <c r="B18" i="23"/>
  <c r="AO17" i="23"/>
  <c r="AP17" i="23" s="1"/>
  <c r="AM17" i="23"/>
  <c r="AN17" i="23" s="1"/>
  <c r="AK17" i="23"/>
  <c r="AL17" i="23" s="1"/>
  <c r="AI17" i="23"/>
  <c r="AJ17" i="23" s="1"/>
  <c r="AG17" i="23"/>
  <c r="AH17" i="23" s="1"/>
  <c r="AE17" i="23"/>
  <c r="AF17" i="23" s="1"/>
  <c r="AC17" i="23"/>
  <c r="AD17" i="23" s="1"/>
  <c r="AA17" i="23"/>
  <c r="AB17" i="23" s="1"/>
  <c r="Y17" i="23"/>
  <c r="Z17" i="23" s="1"/>
  <c r="W17" i="23"/>
  <c r="X17" i="23" s="1"/>
  <c r="U17" i="23"/>
  <c r="V17" i="23" s="1"/>
  <c r="S17" i="23"/>
  <c r="T17" i="23" s="1"/>
  <c r="Q17" i="23"/>
  <c r="R17" i="23" s="1"/>
  <c r="O17" i="23"/>
  <c r="P17" i="23" s="1"/>
  <c r="M17" i="23"/>
  <c r="N17" i="23" s="1"/>
  <c r="K17" i="23"/>
  <c r="L17" i="23" s="1"/>
  <c r="AQ17" i="23" s="1"/>
  <c r="AR17" i="23" s="1"/>
  <c r="I17" i="23"/>
  <c r="J17" i="23" s="1"/>
  <c r="G17" i="23"/>
  <c r="H17" i="23" s="1"/>
  <c r="E17" i="23"/>
  <c r="F17" i="23" s="1"/>
  <c r="D17" i="23"/>
  <c r="C17" i="23"/>
  <c r="B17" i="23"/>
  <c r="AO16" i="23"/>
  <c r="AP16" i="23" s="1"/>
  <c r="AM16" i="23"/>
  <c r="AN16" i="23" s="1"/>
  <c r="AK16" i="23"/>
  <c r="AL16" i="23" s="1"/>
  <c r="AI16" i="23"/>
  <c r="AJ16" i="23" s="1"/>
  <c r="AG16" i="23"/>
  <c r="AH16" i="23" s="1"/>
  <c r="AE16" i="23"/>
  <c r="AF16" i="23" s="1"/>
  <c r="AC16" i="23"/>
  <c r="AD16" i="23" s="1"/>
  <c r="AA16" i="23"/>
  <c r="AB16" i="23" s="1"/>
  <c r="Y16" i="23"/>
  <c r="Z16" i="23" s="1"/>
  <c r="W16" i="23"/>
  <c r="X16" i="23" s="1"/>
  <c r="U16" i="23"/>
  <c r="V16" i="23" s="1"/>
  <c r="S16" i="23"/>
  <c r="T16" i="23" s="1"/>
  <c r="Q16" i="23"/>
  <c r="R16" i="23" s="1"/>
  <c r="O16" i="23"/>
  <c r="P16" i="23" s="1"/>
  <c r="M16" i="23"/>
  <c r="N16" i="23" s="1"/>
  <c r="K16" i="23"/>
  <c r="L16" i="23" s="1"/>
  <c r="AQ16" i="23" s="1"/>
  <c r="AR16" i="23" s="1"/>
  <c r="I16" i="23"/>
  <c r="J16" i="23" s="1"/>
  <c r="G16" i="23"/>
  <c r="H16" i="23" s="1"/>
  <c r="E16" i="23"/>
  <c r="F16" i="23" s="1"/>
  <c r="D16" i="23"/>
  <c r="C16" i="23"/>
  <c r="B16" i="23"/>
  <c r="AO15" i="23"/>
  <c r="AP15" i="23" s="1"/>
  <c r="AM15" i="23"/>
  <c r="AN15" i="23" s="1"/>
  <c r="AK15" i="23"/>
  <c r="AL15" i="23" s="1"/>
  <c r="AI15" i="23"/>
  <c r="AJ15" i="23" s="1"/>
  <c r="AG15" i="23"/>
  <c r="AH15" i="23" s="1"/>
  <c r="AE15" i="23"/>
  <c r="AF15" i="23" s="1"/>
  <c r="AC15" i="23"/>
  <c r="AD15" i="23" s="1"/>
  <c r="AA15" i="23"/>
  <c r="AB15" i="23" s="1"/>
  <c r="Y15" i="23"/>
  <c r="Z15" i="23" s="1"/>
  <c r="W15" i="23"/>
  <c r="X15" i="23" s="1"/>
  <c r="U15" i="23"/>
  <c r="V15" i="23" s="1"/>
  <c r="S15" i="23"/>
  <c r="T15" i="23" s="1"/>
  <c r="Q15" i="23"/>
  <c r="R15" i="23" s="1"/>
  <c r="O15" i="23"/>
  <c r="P15" i="23" s="1"/>
  <c r="M15" i="23"/>
  <c r="N15" i="23" s="1"/>
  <c r="K15" i="23"/>
  <c r="L15" i="23" s="1"/>
  <c r="AQ15" i="23" s="1"/>
  <c r="AR15" i="23" s="1"/>
  <c r="I15" i="23"/>
  <c r="J15" i="23" s="1"/>
  <c r="G15" i="23"/>
  <c r="H15" i="23" s="1"/>
  <c r="E15" i="23"/>
  <c r="F15" i="23" s="1"/>
  <c r="D15" i="23"/>
  <c r="C15" i="23"/>
  <c r="B15" i="23"/>
  <c r="AO14" i="23"/>
  <c r="AP14" i="23" s="1"/>
  <c r="AM14" i="23"/>
  <c r="AN14" i="23" s="1"/>
  <c r="AK14" i="23"/>
  <c r="AL14" i="23" s="1"/>
  <c r="AI14" i="23"/>
  <c r="AJ14" i="23" s="1"/>
  <c r="AG14" i="23"/>
  <c r="AH14" i="23" s="1"/>
  <c r="AE14" i="23"/>
  <c r="AF14" i="23" s="1"/>
  <c r="AC14" i="23"/>
  <c r="AD14" i="23" s="1"/>
  <c r="AA14" i="23"/>
  <c r="AB14" i="23" s="1"/>
  <c r="Y14" i="23"/>
  <c r="Z14" i="23" s="1"/>
  <c r="W14" i="23"/>
  <c r="X14" i="23" s="1"/>
  <c r="U14" i="23"/>
  <c r="V14" i="23" s="1"/>
  <c r="S14" i="23"/>
  <c r="T14" i="23" s="1"/>
  <c r="Q14" i="23"/>
  <c r="R14" i="23" s="1"/>
  <c r="O14" i="23"/>
  <c r="P14" i="23" s="1"/>
  <c r="M14" i="23"/>
  <c r="N14" i="23" s="1"/>
  <c r="K14" i="23"/>
  <c r="L14" i="23" s="1"/>
  <c r="AQ14" i="23" s="1"/>
  <c r="AR14" i="23" s="1"/>
  <c r="I14" i="23"/>
  <c r="J14" i="23" s="1"/>
  <c r="G14" i="23"/>
  <c r="H14" i="23" s="1"/>
  <c r="E14" i="23"/>
  <c r="F14" i="23" s="1"/>
  <c r="D14" i="23"/>
  <c r="C14" i="23"/>
  <c r="B14" i="23"/>
  <c r="AO13" i="23"/>
  <c r="AP13" i="23" s="1"/>
  <c r="AM13" i="23"/>
  <c r="AN13" i="23" s="1"/>
  <c r="AK13" i="23"/>
  <c r="AL13" i="23" s="1"/>
  <c r="AI13" i="23"/>
  <c r="AJ13" i="23" s="1"/>
  <c r="AG13" i="23"/>
  <c r="AH13" i="23" s="1"/>
  <c r="AE13" i="23"/>
  <c r="AF13" i="23" s="1"/>
  <c r="AC13" i="23"/>
  <c r="AD13" i="23" s="1"/>
  <c r="AA13" i="23"/>
  <c r="AB13" i="23" s="1"/>
  <c r="Y13" i="23"/>
  <c r="Z13" i="23" s="1"/>
  <c r="W13" i="23"/>
  <c r="X13" i="23" s="1"/>
  <c r="U13" i="23"/>
  <c r="V13" i="23" s="1"/>
  <c r="S13" i="23"/>
  <c r="T13" i="23" s="1"/>
  <c r="Q13" i="23"/>
  <c r="R13" i="23" s="1"/>
  <c r="O13" i="23"/>
  <c r="P13" i="23" s="1"/>
  <c r="M13" i="23"/>
  <c r="N13" i="23" s="1"/>
  <c r="K13" i="23"/>
  <c r="L13" i="23" s="1"/>
  <c r="AQ13" i="23" s="1"/>
  <c r="AR13" i="23" s="1"/>
  <c r="I13" i="23"/>
  <c r="J13" i="23" s="1"/>
  <c r="G13" i="23"/>
  <c r="H13" i="23" s="1"/>
  <c r="E13" i="23"/>
  <c r="F13" i="23" s="1"/>
  <c r="D13" i="23"/>
  <c r="C13" i="23"/>
  <c r="B13" i="23"/>
  <c r="AO12" i="23"/>
  <c r="AP12" i="23" s="1"/>
  <c r="AM12" i="23"/>
  <c r="AN12" i="23" s="1"/>
  <c r="AK12" i="23"/>
  <c r="AL12" i="23" s="1"/>
  <c r="AI12" i="23"/>
  <c r="AJ12" i="23" s="1"/>
  <c r="AG12" i="23"/>
  <c r="AH12" i="23" s="1"/>
  <c r="AE12" i="23"/>
  <c r="AF12" i="23" s="1"/>
  <c r="AC12" i="23"/>
  <c r="AD12" i="23" s="1"/>
  <c r="AA12" i="23"/>
  <c r="AB12" i="23" s="1"/>
  <c r="Y12" i="23"/>
  <c r="Z12" i="23" s="1"/>
  <c r="W12" i="23"/>
  <c r="X12" i="23" s="1"/>
  <c r="U12" i="23"/>
  <c r="V12" i="23" s="1"/>
  <c r="S12" i="23"/>
  <c r="T12" i="23" s="1"/>
  <c r="Q12" i="23"/>
  <c r="R12" i="23" s="1"/>
  <c r="O12" i="23"/>
  <c r="P12" i="23" s="1"/>
  <c r="M12" i="23"/>
  <c r="N12" i="23" s="1"/>
  <c r="K12" i="23"/>
  <c r="L12" i="23" s="1"/>
  <c r="AQ12" i="23" s="1"/>
  <c r="AR12" i="23" s="1"/>
  <c r="I12" i="23"/>
  <c r="J12" i="23" s="1"/>
  <c r="G12" i="23"/>
  <c r="H12" i="23" s="1"/>
  <c r="E12" i="23"/>
  <c r="F12" i="23" s="1"/>
  <c r="D12" i="23"/>
  <c r="C12" i="23"/>
  <c r="B12" i="23"/>
  <c r="AO11" i="23"/>
  <c r="AP11" i="23" s="1"/>
  <c r="AM11" i="23"/>
  <c r="AN11" i="23" s="1"/>
  <c r="AK11" i="23"/>
  <c r="AL11" i="23" s="1"/>
  <c r="AI11" i="23"/>
  <c r="AJ11" i="23" s="1"/>
  <c r="AG11" i="23"/>
  <c r="AH11" i="23" s="1"/>
  <c r="AE11" i="23"/>
  <c r="AF11" i="23" s="1"/>
  <c r="AC11" i="23"/>
  <c r="AD11" i="23" s="1"/>
  <c r="AA11" i="23"/>
  <c r="AB11" i="23" s="1"/>
  <c r="Y11" i="23"/>
  <c r="Z11" i="23" s="1"/>
  <c r="W11" i="23"/>
  <c r="X11" i="23" s="1"/>
  <c r="U11" i="23"/>
  <c r="V11" i="23" s="1"/>
  <c r="S11" i="23"/>
  <c r="T11" i="23" s="1"/>
  <c r="Q11" i="23"/>
  <c r="R11" i="23" s="1"/>
  <c r="O11" i="23"/>
  <c r="P11" i="23" s="1"/>
  <c r="M11" i="23"/>
  <c r="N11" i="23" s="1"/>
  <c r="K11" i="23"/>
  <c r="L11" i="23" s="1"/>
  <c r="AQ11" i="23" s="1"/>
  <c r="AR11" i="23" s="1"/>
  <c r="I11" i="23"/>
  <c r="J11" i="23" s="1"/>
  <c r="G11" i="23"/>
  <c r="H11" i="23" s="1"/>
  <c r="E11" i="23"/>
  <c r="F11" i="23" s="1"/>
  <c r="D11" i="23"/>
  <c r="C11" i="23"/>
  <c r="B11" i="23"/>
  <c r="AO10" i="23"/>
  <c r="AP10" i="23" s="1"/>
  <c r="AM10" i="23"/>
  <c r="AN10" i="23" s="1"/>
  <c r="AK10" i="23"/>
  <c r="AL10" i="23" s="1"/>
  <c r="AI10" i="23"/>
  <c r="AJ10" i="23" s="1"/>
  <c r="AG10" i="23"/>
  <c r="AH10" i="23" s="1"/>
  <c r="AE10" i="23"/>
  <c r="AF10" i="23" s="1"/>
  <c r="AC10" i="23"/>
  <c r="AD10" i="23" s="1"/>
  <c r="AA10" i="23"/>
  <c r="AB10" i="23" s="1"/>
  <c r="Y10" i="23"/>
  <c r="Z10" i="23" s="1"/>
  <c r="W10" i="23"/>
  <c r="X10" i="23" s="1"/>
  <c r="U10" i="23"/>
  <c r="V10" i="23" s="1"/>
  <c r="S10" i="23"/>
  <c r="T10" i="23" s="1"/>
  <c r="Q10" i="23"/>
  <c r="R10" i="23" s="1"/>
  <c r="O10" i="23"/>
  <c r="P10" i="23" s="1"/>
  <c r="M10" i="23"/>
  <c r="N10" i="23" s="1"/>
  <c r="K10" i="23"/>
  <c r="L10" i="23" s="1"/>
  <c r="AQ10" i="23" s="1"/>
  <c r="AR10" i="23" s="1"/>
  <c r="I10" i="23"/>
  <c r="J10" i="23" s="1"/>
  <c r="G10" i="23"/>
  <c r="H10" i="23" s="1"/>
  <c r="E10" i="23"/>
  <c r="F10" i="23" s="1"/>
  <c r="D10" i="23"/>
  <c r="C10" i="23"/>
  <c r="B10" i="23"/>
  <c r="AO9" i="23"/>
  <c r="AP9" i="23" s="1"/>
  <c r="AM9" i="23"/>
  <c r="AN9" i="23" s="1"/>
  <c r="AK9" i="23"/>
  <c r="AL9" i="23" s="1"/>
  <c r="AI9" i="23"/>
  <c r="AJ9" i="23" s="1"/>
  <c r="AG9" i="23"/>
  <c r="AH9" i="23" s="1"/>
  <c r="AE9" i="23"/>
  <c r="AF9" i="23" s="1"/>
  <c r="AC9" i="23"/>
  <c r="AD9" i="23" s="1"/>
  <c r="AA9" i="23"/>
  <c r="AB9" i="23" s="1"/>
  <c r="Y9" i="23"/>
  <c r="Z9" i="23" s="1"/>
  <c r="W9" i="23"/>
  <c r="X9" i="23" s="1"/>
  <c r="U9" i="23"/>
  <c r="V9" i="23" s="1"/>
  <c r="S9" i="23"/>
  <c r="T9" i="23" s="1"/>
  <c r="Q9" i="23"/>
  <c r="R9" i="23" s="1"/>
  <c r="O9" i="23"/>
  <c r="P9" i="23" s="1"/>
  <c r="M9" i="23"/>
  <c r="N9" i="23" s="1"/>
  <c r="K9" i="23"/>
  <c r="L9" i="23" s="1"/>
  <c r="AQ9" i="23" s="1"/>
  <c r="AR9" i="23" s="1"/>
  <c r="I9" i="23"/>
  <c r="J9" i="23" s="1"/>
  <c r="G9" i="23"/>
  <c r="H9" i="23" s="1"/>
  <c r="E9" i="23"/>
  <c r="F9" i="23" s="1"/>
  <c r="D9" i="23"/>
  <c r="C9" i="23"/>
  <c r="B9" i="23"/>
  <c r="AO8" i="23"/>
  <c r="AP8" i="23" s="1"/>
  <c r="AM8" i="23"/>
  <c r="AN8" i="23" s="1"/>
  <c r="AK8" i="23"/>
  <c r="AL8" i="23" s="1"/>
  <c r="AI8" i="23"/>
  <c r="AJ8" i="23" s="1"/>
  <c r="AG8" i="23"/>
  <c r="AH8" i="23" s="1"/>
  <c r="AE8" i="23"/>
  <c r="AF8" i="23" s="1"/>
  <c r="AC8" i="23"/>
  <c r="AD8" i="23" s="1"/>
  <c r="AA8" i="23"/>
  <c r="AB8" i="23" s="1"/>
  <c r="Y8" i="23"/>
  <c r="Z8" i="23" s="1"/>
  <c r="W8" i="23"/>
  <c r="X8" i="23" s="1"/>
  <c r="U8" i="23"/>
  <c r="V8" i="23" s="1"/>
  <c r="S8" i="23"/>
  <c r="T8" i="23" s="1"/>
  <c r="Q8" i="23"/>
  <c r="R8" i="23" s="1"/>
  <c r="O8" i="23"/>
  <c r="P8" i="23" s="1"/>
  <c r="M8" i="23"/>
  <c r="N8" i="23" s="1"/>
  <c r="K8" i="23"/>
  <c r="L8" i="23" s="1"/>
  <c r="AQ8" i="23" s="1"/>
  <c r="AR8" i="23" s="1"/>
  <c r="I8" i="23"/>
  <c r="J8" i="23" s="1"/>
  <c r="G8" i="23"/>
  <c r="H8" i="23" s="1"/>
  <c r="E8" i="23"/>
  <c r="F8" i="23" s="1"/>
  <c r="D8" i="23"/>
  <c r="C8" i="23"/>
  <c r="B8" i="23"/>
  <c r="AO7" i="23"/>
  <c r="AP7" i="23" s="1"/>
  <c r="AM7" i="23"/>
  <c r="AN7" i="23" s="1"/>
  <c r="AK7" i="23"/>
  <c r="AL7" i="23" s="1"/>
  <c r="AI7" i="23"/>
  <c r="AJ7" i="23" s="1"/>
  <c r="AG7" i="23"/>
  <c r="AH7" i="23" s="1"/>
  <c r="AE7" i="23"/>
  <c r="AF7" i="23" s="1"/>
  <c r="AC7" i="23"/>
  <c r="AD7" i="23" s="1"/>
  <c r="AA7" i="23"/>
  <c r="AB7" i="23" s="1"/>
  <c r="Y7" i="23"/>
  <c r="Z7" i="23" s="1"/>
  <c r="W7" i="23"/>
  <c r="X7" i="23" s="1"/>
  <c r="U7" i="23"/>
  <c r="V7" i="23" s="1"/>
  <c r="S7" i="23"/>
  <c r="T7" i="23" s="1"/>
  <c r="Q7" i="23"/>
  <c r="R7" i="23" s="1"/>
  <c r="O7" i="23"/>
  <c r="P7" i="23" s="1"/>
  <c r="M7" i="23"/>
  <c r="N7" i="23" s="1"/>
  <c r="K7" i="23"/>
  <c r="L7" i="23" s="1"/>
  <c r="AQ7" i="23" s="1"/>
  <c r="AR7" i="23" s="1"/>
  <c r="I7" i="23"/>
  <c r="J7" i="23" s="1"/>
  <c r="G7" i="23"/>
  <c r="H7" i="23" s="1"/>
  <c r="E7" i="23"/>
  <c r="F7" i="23" s="1"/>
  <c r="D7" i="23"/>
  <c r="C7" i="23"/>
  <c r="B7" i="23"/>
  <c r="AO6" i="23"/>
  <c r="AP6" i="23" s="1"/>
  <c r="AM6" i="23"/>
  <c r="AN6" i="23" s="1"/>
  <c r="AK6" i="23"/>
  <c r="AL6" i="23" s="1"/>
  <c r="AI6" i="23"/>
  <c r="AJ6" i="23" s="1"/>
  <c r="AG6" i="23"/>
  <c r="AH6" i="23" s="1"/>
  <c r="AE6" i="23"/>
  <c r="AF6" i="23" s="1"/>
  <c r="AC6" i="23"/>
  <c r="AD6" i="23" s="1"/>
  <c r="AA6" i="23"/>
  <c r="AB6" i="23" s="1"/>
  <c r="Y6" i="23"/>
  <c r="Z6" i="23" s="1"/>
  <c r="W6" i="23"/>
  <c r="X6" i="23" s="1"/>
  <c r="U6" i="23"/>
  <c r="V6" i="23" s="1"/>
  <c r="S6" i="23"/>
  <c r="T6" i="23" s="1"/>
  <c r="Q6" i="23"/>
  <c r="R6" i="23" s="1"/>
  <c r="O6" i="23"/>
  <c r="P6" i="23" s="1"/>
  <c r="M6" i="23"/>
  <c r="N6" i="23" s="1"/>
  <c r="K6" i="23"/>
  <c r="L6" i="23" s="1"/>
  <c r="AQ6" i="23" s="1"/>
  <c r="AR6" i="23" s="1"/>
  <c r="I6" i="23"/>
  <c r="J6" i="23" s="1"/>
  <c r="G6" i="23"/>
  <c r="H6" i="23" s="1"/>
  <c r="E6" i="23"/>
  <c r="F6" i="23" s="1"/>
  <c r="D6" i="23"/>
  <c r="C6" i="23"/>
  <c r="B6" i="23"/>
  <c r="AO5" i="23"/>
  <c r="AP5" i="23" s="1"/>
  <c r="AM5" i="23"/>
  <c r="AN5" i="23" s="1"/>
  <c r="AK5" i="23"/>
  <c r="AL5" i="23" s="1"/>
  <c r="AI5" i="23"/>
  <c r="AJ5" i="23" s="1"/>
  <c r="AG5" i="23"/>
  <c r="AH5" i="23" s="1"/>
  <c r="AE5" i="23"/>
  <c r="AF5" i="23" s="1"/>
  <c r="AC5" i="23"/>
  <c r="AD5" i="23" s="1"/>
  <c r="AA5" i="23"/>
  <c r="AB5" i="23" s="1"/>
  <c r="Y5" i="23"/>
  <c r="Z5" i="23" s="1"/>
  <c r="W5" i="23"/>
  <c r="X5" i="23" s="1"/>
  <c r="U5" i="23"/>
  <c r="V5" i="23" s="1"/>
  <c r="S5" i="23"/>
  <c r="T5" i="23" s="1"/>
  <c r="Q5" i="23"/>
  <c r="R5" i="23" s="1"/>
  <c r="O5" i="23"/>
  <c r="P5" i="23" s="1"/>
  <c r="M5" i="23"/>
  <c r="N5" i="23" s="1"/>
  <c r="K5" i="23"/>
  <c r="L5" i="23" s="1"/>
  <c r="AQ5" i="23" s="1"/>
  <c r="AR5" i="23" s="1"/>
  <c r="I5" i="23"/>
  <c r="J5" i="23" s="1"/>
  <c r="G5" i="23"/>
  <c r="H5" i="23" s="1"/>
  <c r="E5" i="23"/>
  <c r="F5" i="23" s="1"/>
  <c r="D5" i="23"/>
  <c r="C5" i="23"/>
  <c r="B5" i="23"/>
  <c r="AO4" i="23"/>
  <c r="AP4" i="23" s="1"/>
  <c r="AM4" i="23"/>
  <c r="AN4" i="23" s="1"/>
  <c r="AK4" i="23"/>
  <c r="AL4" i="23" s="1"/>
  <c r="AI4" i="23"/>
  <c r="AJ4" i="23" s="1"/>
  <c r="AG4" i="23"/>
  <c r="AH4" i="23" s="1"/>
  <c r="AE4" i="23"/>
  <c r="AF4" i="23" s="1"/>
  <c r="AC4" i="23"/>
  <c r="AD4" i="23" s="1"/>
  <c r="AA4" i="23"/>
  <c r="AB4" i="23" s="1"/>
  <c r="Y4" i="23"/>
  <c r="Z4" i="23" s="1"/>
  <c r="W4" i="23"/>
  <c r="X4" i="23" s="1"/>
  <c r="U4" i="23"/>
  <c r="V4" i="23" s="1"/>
  <c r="S4" i="23"/>
  <c r="T4" i="23" s="1"/>
  <c r="Q4" i="23"/>
  <c r="R4" i="23" s="1"/>
  <c r="O4" i="23"/>
  <c r="P4" i="23" s="1"/>
  <c r="M4" i="23"/>
  <c r="N4" i="23" s="1"/>
  <c r="K4" i="23"/>
  <c r="L4" i="23" s="1"/>
  <c r="AQ4" i="23" s="1"/>
  <c r="AR4" i="23" s="1"/>
  <c r="I4" i="23"/>
  <c r="J4" i="23" s="1"/>
  <c r="G4" i="23"/>
  <c r="H4" i="23" s="1"/>
  <c r="E4" i="23"/>
  <c r="F4" i="23" s="1"/>
  <c r="D4" i="23"/>
  <c r="C4" i="23"/>
  <c r="B4" i="23"/>
  <c r="A4" i="23"/>
  <c r="AO3" i="23"/>
  <c r="AM3" i="23"/>
  <c r="AK3" i="23"/>
  <c r="AI3" i="23"/>
  <c r="AG3" i="23"/>
  <c r="AE3" i="23"/>
  <c r="AC3" i="23"/>
  <c r="W3" i="23"/>
  <c r="U3" i="23"/>
  <c r="S3" i="23"/>
  <c r="Q3" i="23"/>
  <c r="O3" i="23"/>
  <c r="M3" i="23"/>
  <c r="K3" i="23"/>
  <c r="D2" i="23"/>
  <c r="C2" i="23"/>
  <c r="B2" i="23"/>
  <c r="A2" i="23"/>
  <c r="AO34" i="17"/>
  <c r="AP34" i="17" s="1"/>
  <c r="AM34" i="17"/>
  <c r="AN34" i="17" s="1"/>
  <c r="AK34" i="17"/>
  <c r="AL34" i="17" s="1"/>
  <c r="AI34" i="17"/>
  <c r="AJ34" i="17" s="1"/>
  <c r="AG34" i="17"/>
  <c r="AH34" i="17" s="1"/>
  <c r="AE34" i="17"/>
  <c r="AF34" i="17" s="1"/>
  <c r="AC34" i="17"/>
  <c r="AD34" i="17" s="1"/>
  <c r="AA34" i="17"/>
  <c r="AB34" i="17" s="1"/>
  <c r="Y34" i="17"/>
  <c r="Z34" i="17" s="1"/>
  <c r="W34" i="17"/>
  <c r="X34" i="17" s="1"/>
  <c r="U34" i="17"/>
  <c r="V34" i="17" s="1"/>
  <c r="S34" i="17"/>
  <c r="T34" i="17" s="1"/>
  <c r="Q34" i="17"/>
  <c r="R34" i="17" s="1"/>
  <c r="O34" i="17"/>
  <c r="P34" i="17" s="1"/>
  <c r="M34" i="17"/>
  <c r="N34" i="17" s="1"/>
  <c r="K34" i="17"/>
  <c r="L34" i="17" s="1"/>
  <c r="AQ34" i="17" s="1"/>
  <c r="AR34" i="17" s="1"/>
  <c r="I34" i="17"/>
  <c r="J34" i="17" s="1"/>
  <c r="G34" i="17"/>
  <c r="H34" i="17" s="1"/>
  <c r="E34" i="17"/>
  <c r="F34" i="17" s="1"/>
  <c r="AO33" i="17"/>
  <c r="AP33" i="17" s="1"/>
  <c r="AM33" i="17"/>
  <c r="AN33" i="17" s="1"/>
  <c r="AK33" i="17"/>
  <c r="AL33" i="17" s="1"/>
  <c r="AI33" i="17"/>
  <c r="AJ33" i="17" s="1"/>
  <c r="AG33" i="17"/>
  <c r="AH33" i="17" s="1"/>
  <c r="AE33" i="17"/>
  <c r="AF33" i="17" s="1"/>
  <c r="AC33" i="17"/>
  <c r="AD33" i="17" s="1"/>
  <c r="AA33" i="17"/>
  <c r="AB33" i="17" s="1"/>
  <c r="Y33" i="17"/>
  <c r="Z33" i="17" s="1"/>
  <c r="W33" i="17"/>
  <c r="X33" i="17" s="1"/>
  <c r="U33" i="17"/>
  <c r="V33" i="17" s="1"/>
  <c r="S33" i="17"/>
  <c r="T33" i="17" s="1"/>
  <c r="Q33" i="17"/>
  <c r="R33" i="17" s="1"/>
  <c r="O33" i="17"/>
  <c r="P33" i="17" s="1"/>
  <c r="M33" i="17"/>
  <c r="N33" i="17" s="1"/>
  <c r="K33" i="17"/>
  <c r="L33" i="17" s="1"/>
  <c r="AQ33" i="17" s="1"/>
  <c r="AR33" i="17" s="1"/>
  <c r="I33" i="17"/>
  <c r="J33" i="17" s="1"/>
  <c r="G33" i="17"/>
  <c r="H33" i="17" s="1"/>
  <c r="E33" i="17"/>
  <c r="F33" i="17" s="1"/>
  <c r="AO32" i="17"/>
  <c r="AP32" i="17" s="1"/>
  <c r="AM32" i="17"/>
  <c r="AN32" i="17" s="1"/>
  <c r="AK32" i="17"/>
  <c r="AL32" i="17" s="1"/>
  <c r="AI32" i="17"/>
  <c r="AJ32" i="17" s="1"/>
  <c r="AG32" i="17"/>
  <c r="AH32" i="17" s="1"/>
  <c r="AE32" i="17"/>
  <c r="AF32" i="17" s="1"/>
  <c r="AC32" i="17"/>
  <c r="AD32" i="17" s="1"/>
  <c r="AA32" i="17"/>
  <c r="AB32" i="17" s="1"/>
  <c r="Y32" i="17"/>
  <c r="Z32" i="17" s="1"/>
  <c r="W32" i="17"/>
  <c r="X32" i="17" s="1"/>
  <c r="U32" i="17"/>
  <c r="V32" i="17" s="1"/>
  <c r="S32" i="17"/>
  <c r="T32" i="17" s="1"/>
  <c r="Q32" i="17"/>
  <c r="R32" i="17" s="1"/>
  <c r="O32" i="17"/>
  <c r="P32" i="17" s="1"/>
  <c r="M32" i="17"/>
  <c r="N32" i="17" s="1"/>
  <c r="K32" i="17"/>
  <c r="L32" i="17" s="1"/>
  <c r="AQ32" i="17" s="1"/>
  <c r="AR32" i="17" s="1"/>
  <c r="I32" i="17"/>
  <c r="J32" i="17" s="1"/>
  <c r="G32" i="17"/>
  <c r="H32" i="17" s="1"/>
  <c r="E32" i="17"/>
  <c r="F32" i="17" s="1"/>
  <c r="AO31" i="17"/>
  <c r="AP31" i="17" s="1"/>
  <c r="AM31" i="17"/>
  <c r="AN31" i="17" s="1"/>
  <c r="AK31" i="17"/>
  <c r="AL31" i="17" s="1"/>
  <c r="AI31" i="17"/>
  <c r="AJ31" i="17" s="1"/>
  <c r="AG31" i="17"/>
  <c r="AH31" i="17" s="1"/>
  <c r="AE31" i="17"/>
  <c r="AF31" i="17" s="1"/>
  <c r="AC31" i="17"/>
  <c r="AD31" i="17" s="1"/>
  <c r="AA31" i="17"/>
  <c r="AB31" i="17" s="1"/>
  <c r="Y31" i="17"/>
  <c r="Z31" i="17" s="1"/>
  <c r="W31" i="17"/>
  <c r="X31" i="17" s="1"/>
  <c r="U31" i="17"/>
  <c r="V31" i="17" s="1"/>
  <c r="S31" i="17"/>
  <c r="T31" i="17" s="1"/>
  <c r="Q31" i="17"/>
  <c r="R31" i="17" s="1"/>
  <c r="O31" i="17"/>
  <c r="P31" i="17" s="1"/>
  <c r="M31" i="17"/>
  <c r="N31" i="17" s="1"/>
  <c r="K31" i="17"/>
  <c r="L31" i="17" s="1"/>
  <c r="AQ31" i="17" s="1"/>
  <c r="AR31" i="17" s="1"/>
  <c r="I31" i="17"/>
  <c r="J31" i="17" s="1"/>
  <c r="G31" i="17"/>
  <c r="H31" i="17" s="1"/>
  <c r="E31" i="17"/>
  <c r="F31" i="17" s="1"/>
  <c r="AO30" i="17"/>
  <c r="AP30" i="17" s="1"/>
  <c r="AM30" i="17"/>
  <c r="AN30" i="17" s="1"/>
  <c r="AK30" i="17"/>
  <c r="AL30" i="17" s="1"/>
  <c r="AI30" i="17"/>
  <c r="AJ30" i="17" s="1"/>
  <c r="AG30" i="17"/>
  <c r="AH30" i="17" s="1"/>
  <c r="AE30" i="17"/>
  <c r="AF30" i="17" s="1"/>
  <c r="AC30" i="17"/>
  <c r="AD30" i="17" s="1"/>
  <c r="AA30" i="17"/>
  <c r="AB30" i="17" s="1"/>
  <c r="Y30" i="17"/>
  <c r="Z30" i="17" s="1"/>
  <c r="W30" i="17"/>
  <c r="X30" i="17" s="1"/>
  <c r="U30" i="17"/>
  <c r="V30" i="17" s="1"/>
  <c r="S30" i="17"/>
  <c r="T30" i="17" s="1"/>
  <c r="Q30" i="17"/>
  <c r="R30" i="17" s="1"/>
  <c r="O30" i="17"/>
  <c r="P30" i="17" s="1"/>
  <c r="M30" i="17"/>
  <c r="N30" i="17" s="1"/>
  <c r="K30" i="17"/>
  <c r="L30" i="17" s="1"/>
  <c r="AQ30" i="17" s="1"/>
  <c r="AR30" i="17" s="1"/>
  <c r="I30" i="17"/>
  <c r="J30" i="17" s="1"/>
  <c r="G30" i="17"/>
  <c r="H30" i="17" s="1"/>
  <c r="E30" i="17"/>
  <c r="F30" i="17" s="1"/>
  <c r="AO29" i="17"/>
  <c r="AP29" i="17" s="1"/>
  <c r="AM29" i="17"/>
  <c r="AN29" i="17" s="1"/>
  <c r="AK29" i="17"/>
  <c r="AL29" i="17" s="1"/>
  <c r="AI29" i="17"/>
  <c r="AJ29" i="17" s="1"/>
  <c r="AG29" i="17"/>
  <c r="AH29" i="17" s="1"/>
  <c r="AE29" i="17"/>
  <c r="AF29" i="17" s="1"/>
  <c r="AC29" i="17"/>
  <c r="AD29" i="17" s="1"/>
  <c r="AA29" i="17"/>
  <c r="AB29" i="17" s="1"/>
  <c r="Y29" i="17"/>
  <c r="Z29" i="17" s="1"/>
  <c r="W29" i="17"/>
  <c r="X29" i="17" s="1"/>
  <c r="U29" i="17"/>
  <c r="V29" i="17" s="1"/>
  <c r="S29" i="17"/>
  <c r="T29" i="17" s="1"/>
  <c r="Q29" i="17"/>
  <c r="R29" i="17" s="1"/>
  <c r="O29" i="17"/>
  <c r="P29" i="17" s="1"/>
  <c r="M29" i="17"/>
  <c r="N29" i="17" s="1"/>
  <c r="K29" i="17"/>
  <c r="L29" i="17" s="1"/>
  <c r="AQ29" i="17" s="1"/>
  <c r="AR29" i="17" s="1"/>
  <c r="I29" i="17"/>
  <c r="J29" i="17" s="1"/>
  <c r="G29" i="17"/>
  <c r="H29" i="17" s="1"/>
  <c r="E29" i="17"/>
  <c r="F29" i="17" s="1"/>
  <c r="AO28" i="17"/>
  <c r="AP28" i="17" s="1"/>
  <c r="AM28" i="17"/>
  <c r="AN28" i="17" s="1"/>
  <c r="AK28" i="17"/>
  <c r="AL28" i="17" s="1"/>
  <c r="AI28" i="17"/>
  <c r="AJ28" i="17" s="1"/>
  <c r="AG28" i="17"/>
  <c r="AH28" i="17" s="1"/>
  <c r="AE28" i="17"/>
  <c r="AF28" i="17" s="1"/>
  <c r="AC28" i="17"/>
  <c r="AD28" i="17" s="1"/>
  <c r="AA28" i="17"/>
  <c r="AB28" i="17" s="1"/>
  <c r="Y28" i="17"/>
  <c r="Z28" i="17" s="1"/>
  <c r="W28" i="17"/>
  <c r="X28" i="17" s="1"/>
  <c r="U28" i="17"/>
  <c r="V28" i="17" s="1"/>
  <c r="S28" i="17"/>
  <c r="T28" i="17" s="1"/>
  <c r="Q28" i="17"/>
  <c r="R28" i="17" s="1"/>
  <c r="O28" i="17"/>
  <c r="P28" i="17" s="1"/>
  <c r="M28" i="17"/>
  <c r="N28" i="17" s="1"/>
  <c r="K28" i="17"/>
  <c r="L28" i="17" s="1"/>
  <c r="AQ28" i="17" s="1"/>
  <c r="AR28" i="17" s="1"/>
  <c r="I28" i="17"/>
  <c r="J28" i="17" s="1"/>
  <c r="G28" i="17"/>
  <c r="H28" i="17" s="1"/>
  <c r="E28" i="17"/>
  <c r="F28" i="17" s="1"/>
  <c r="AO27" i="17"/>
  <c r="AP27" i="17" s="1"/>
  <c r="AM27" i="17"/>
  <c r="AN27" i="17" s="1"/>
  <c r="AK27" i="17"/>
  <c r="AL27" i="17" s="1"/>
  <c r="AI27" i="17"/>
  <c r="AJ27" i="17" s="1"/>
  <c r="AG27" i="17"/>
  <c r="AH27" i="17" s="1"/>
  <c r="AE27" i="17"/>
  <c r="AF27" i="17" s="1"/>
  <c r="AC27" i="17"/>
  <c r="AD27" i="17" s="1"/>
  <c r="AA27" i="17"/>
  <c r="AB27" i="17" s="1"/>
  <c r="Y27" i="17"/>
  <c r="Z27" i="17" s="1"/>
  <c r="W27" i="17"/>
  <c r="X27" i="17" s="1"/>
  <c r="U27" i="17"/>
  <c r="V27" i="17" s="1"/>
  <c r="S27" i="17"/>
  <c r="T27" i="17" s="1"/>
  <c r="Q27" i="17"/>
  <c r="R27" i="17" s="1"/>
  <c r="O27" i="17"/>
  <c r="P27" i="17" s="1"/>
  <c r="M27" i="17"/>
  <c r="N27" i="17" s="1"/>
  <c r="K27" i="17"/>
  <c r="L27" i="17" s="1"/>
  <c r="AQ27" i="17" s="1"/>
  <c r="AR27" i="17" s="1"/>
  <c r="I27" i="17"/>
  <c r="J27" i="17" s="1"/>
  <c r="G27" i="17"/>
  <c r="H27" i="17" s="1"/>
  <c r="E27" i="17"/>
  <c r="F27" i="17" s="1"/>
  <c r="AO26" i="17"/>
  <c r="AP26" i="17" s="1"/>
  <c r="AM26" i="17"/>
  <c r="AN26" i="17" s="1"/>
  <c r="AK26" i="17"/>
  <c r="AL26" i="17" s="1"/>
  <c r="AI26" i="17"/>
  <c r="AJ26" i="17" s="1"/>
  <c r="AG26" i="17"/>
  <c r="AH26" i="17" s="1"/>
  <c r="AE26" i="17"/>
  <c r="AF26" i="17" s="1"/>
  <c r="AC26" i="17"/>
  <c r="AD26" i="17" s="1"/>
  <c r="AA26" i="17"/>
  <c r="AB26" i="17" s="1"/>
  <c r="Y26" i="17"/>
  <c r="Z26" i="17" s="1"/>
  <c r="W26" i="17"/>
  <c r="X26" i="17" s="1"/>
  <c r="U26" i="17"/>
  <c r="V26" i="17" s="1"/>
  <c r="S26" i="17"/>
  <c r="T26" i="17" s="1"/>
  <c r="Q26" i="17"/>
  <c r="R26" i="17" s="1"/>
  <c r="O26" i="17"/>
  <c r="P26" i="17" s="1"/>
  <c r="M26" i="17"/>
  <c r="N26" i="17" s="1"/>
  <c r="K26" i="17"/>
  <c r="L26" i="17" s="1"/>
  <c r="AQ26" i="17" s="1"/>
  <c r="AR26" i="17" s="1"/>
  <c r="I26" i="17"/>
  <c r="J26" i="17" s="1"/>
  <c r="G26" i="17"/>
  <c r="H26" i="17" s="1"/>
  <c r="E26" i="17"/>
  <c r="F26" i="17" s="1"/>
  <c r="AO25" i="17"/>
  <c r="AP25" i="17" s="1"/>
  <c r="AM25" i="17"/>
  <c r="AN25" i="17" s="1"/>
  <c r="AK25" i="17"/>
  <c r="AL25" i="17" s="1"/>
  <c r="AI25" i="17"/>
  <c r="AJ25" i="17" s="1"/>
  <c r="AG25" i="17"/>
  <c r="AH25" i="17" s="1"/>
  <c r="AE25" i="17"/>
  <c r="AF25" i="17" s="1"/>
  <c r="AC25" i="17"/>
  <c r="AD25" i="17" s="1"/>
  <c r="AA25" i="17"/>
  <c r="AB25" i="17" s="1"/>
  <c r="Y25" i="17"/>
  <c r="Z25" i="17" s="1"/>
  <c r="W25" i="17"/>
  <c r="X25" i="17" s="1"/>
  <c r="U25" i="17"/>
  <c r="V25" i="17" s="1"/>
  <c r="S25" i="17"/>
  <c r="T25" i="17" s="1"/>
  <c r="Q25" i="17"/>
  <c r="R25" i="17" s="1"/>
  <c r="O25" i="17"/>
  <c r="P25" i="17" s="1"/>
  <c r="M25" i="17"/>
  <c r="N25" i="17" s="1"/>
  <c r="K25" i="17"/>
  <c r="L25" i="17" s="1"/>
  <c r="AQ25" i="17" s="1"/>
  <c r="AR25" i="17" s="1"/>
  <c r="I25" i="17"/>
  <c r="J25" i="17" s="1"/>
  <c r="G25" i="17"/>
  <c r="H25" i="17" s="1"/>
  <c r="E25" i="17"/>
  <c r="F25" i="17" s="1"/>
  <c r="AO24" i="17"/>
  <c r="AP24" i="17" s="1"/>
  <c r="AM24" i="17"/>
  <c r="AN24" i="17" s="1"/>
  <c r="AK24" i="17"/>
  <c r="AL24" i="17" s="1"/>
  <c r="AI24" i="17"/>
  <c r="AJ24" i="17" s="1"/>
  <c r="AG24" i="17"/>
  <c r="AH24" i="17" s="1"/>
  <c r="AE24" i="17"/>
  <c r="AF24" i="17" s="1"/>
  <c r="AC24" i="17"/>
  <c r="AD24" i="17" s="1"/>
  <c r="AA24" i="17"/>
  <c r="AB24" i="17" s="1"/>
  <c r="Y24" i="17"/>
  <c r="Z24" i="17" s="1"/>
  <c r="W24" i="17"/>
  <c r="X24" i="17" s="1"/>
  <c r="U24" i="17"/>
  <c r="V24" i="17" s="1"/>
  <c r="S24" i="17"/>
  <c r="T24" i="17" s="1"/>
  <c r="Q24" i="17"/>
  <c r="R24" i="17" s="1"/>
  <c r="O24" i="17"/>
  <c r="P24" i="17" s="1"/>
  <c r="M24" i="17"/>
  <c r="N24" i="17" s="1"/>
  <c r="K24" i="17"/>
  <c r="L24" i="17" s="1"/>
  <c r="AQ24" i="17" s="1"/>
  <c r="AR24" i="17" s="1"/>
  <c r="I24" i="17"/>
  <c r="J24" i="17" s="1"/>
  <c r="G24" i="17"/>
  <c r="H24" i="17" s="1"/>
  <c r="E24" i="17"/>
  <c r="F24" i="17" s="1"/>
  <c r="AO23" i="17"/>
  <c r="AP23" i="17" s="1"/>
  <c r="AM23" i="17"/>
  <c r="AN23" i="17" s="1"/>
  <c r="AK23" i="17"/>
  <c r="AL23" i="17" s="1"/>
  <c r="AI23" i="17"/>
  <c r="AJ23" i="17" s="1"/>
  <c r="AG23" i="17"/>
  <c r="AH23" i="17" s="1"/>
  <c r="AE23" i="17"/>
  <c r="AF23" i="17" s="1"/>
  <c r="AC23" i="17"/>
  <c r="AD23" i="17" s="1"/>
  <c r="AA23" i="17"/>
  <c r="AB23" i="17" s="1"/>
  <c r="Y23" i="17"/>
  <c r="Z23" i="17" s="1"/>
  <c r="W23" i="17"/>
  <c r="X23" i="17" s="1"/>
  <c r="U23" i="17"/>
  <c r="V23" i="17" s="1"/>
  <c r="S23" i="17"/>
  <c r="T23" i="17" s="1"/>
  <c r="Q23" i="17"/>
  <c r="R23" i="17" s="1"/>
  <c r="O23" i="17"/>
  <c r="P23" i="17" s="1"/>
  <c r="M23" i="17"/>
  <c r="N23" i="17" s="1"/>
  <c r="K23" i="17"/>
  <c r="L23" i="17" s="1"/>
  <c r="AQ23" i="17" s="1"/>
  <c r="AR23" i="17" s="1"/>
  <c r="I23" i="17"/>
  <c r="J23" i="17" s="1"/>
  <c r="G23" i="17"/>
  <c r="H23" i="17" s="1"/>
  <c r="E23" i="17"/>
  <c r="F23" i="17" s="1"/>
  <c r="AO22" i="17"/>
  <c r="AP22" i="17" s="1"/>
  <c r="AM22" i="17"/>
  <c r="AN22" i="17" s="1"/>
  <c r="AK22" i="17"/>
  <c r="AL22" i="17" s="1"/>
  <c r="AI22" i="17"/>
  <c r="AJ22" i="17" s="1"/>
  <c r="AG22" i="17"/>
  <c r="AH22" i="17" s="1"/>
  <c r="AE22" i="17"/>
  <c r="AF22" i="17" s="1"/>
  <c r="AC22" i="17"/>
  <c r="AD22" i="17" s="1"/>
  <c r="AA22" i="17"/>
  <c r="AB22" i="17" s="1"/>
  <c r="Y22" i="17"/>
  <c r="Z22" i="17" s="1"/>
  <c r="W22" i="17"/>
  <c r="X22" i="17" s="1"/>
  <c r="U22" i="17"/>
  <c r="V22" i="17" s="1"/>
  <c r="S22" i="17"/>
  <c r="T22" i="17" s="1"/>
  <c r="Q22" i="17"/>
  <c r="R22" i="17" s="1"/>
  <c r="O22" i="17"/>
  <c r="P22" i="17" s="1"/>
  <c r="M22" i="17"/>
  <c r="N22" i="17" s="1"/>
  <c r="K22" i="17"/>
  <c r="L22" i="17" s="1"/>
  <c r="AQ22" i="17" s="1"/>
  <c r="AR22" i="17" s="1"/>
  <c r="I22" i="17"/>
  <c r="J22" i="17" s="1"/>
  <c r="G22" i="17"/>
  <c r="H22" i="17" s="1"/>
  <c r="E22" i="17"/>
  <c r="F22" i="17" s="1"/>
  <c r="AO21" i="17"/>
  <c r="AP21" i="17" s="1"/>
  <c r="AM21" i="17"/>
  <c r="AN21" i="17" s="1"/>
  <c r="AK21" i="17"/>
  <c r="AL21" i="17" s="1"/>
  <c r="AI21" i="17"/>
  <c r="AJ21" i="17" s="1"/>
  <c r="AG21" i="17"/>
  <c r="AH21" i="17" s="1"/>
  <c r="AE21" i="17"/>
  <c r="AF21" i="17" s="1"/>
  <c r="AC21" i="17"/>
  <c r="AD21" i="17" s="1"/>
  <c r="AA21" i="17"/>
  <c r="AB21" i="17" s="1"/>
  <c r="Y21" i="17"/>
  <c r="Z21" i="17" s="1"/>
  <c r="W21" i="17"/>
  <c r="X21" i="17" s="1"/>
  <c r="U21" i="17"/>
  <c r="V21" i="17" s="1"/>
  <c r="S21" i="17"/>
  <c r="T21" i="17" s="1"/>
  <c r="Q21" i="17"/>
  <c r="R21" i="17" s="1"/>
  <c r="O21" i="17"/>
  <c r="P21" i="17" s="1"/>
  <c r="M21" i="17"/>
  <c r="N21" i="17" s="1"/>
  <c r="K21" i="17"/>
  <c r="L21" i="17" s="1"/>
  <c r="AQ21" i="17" s="1"/>
  <c r="AR21" i="17" s="1"/>
  <c r="I21" i="17"/>
  <c r="J21" i="17" s="1"/>
  <c r="G21" i="17"/>
  <c r="H21" i="17" s="1"/>
  <c r="E21" i="17"/>
  <c r="F21" i="17" s="1"/>
  <c r="AO20" i="17"/>
  <c r="AP20" i="17" s="1"/>
  <c r="AM20" i="17"/>
  <c r="AN20" i="17" s="1"/>
  <c r="AK20" i="17"/>
  <c r="AL20" i="17" s="1"/>
  <c r="AI20" i="17"/>
  <c r="AJ20" i="17" s="1"/>
  <c r="AG20" i="17"/>
  <c r="AH20" i="17" s="1"/>
  <c r="AE20" i="17"/>
  <c r="AF20" i="17" s="1"/>
  <c r="AC20" i="17"/>
  <c r="AD20" i="17" s="1"/>
  <c r="AA20" i="17"/>
  <c r="AB20" i="17" s="1"/>
  <c r="Y20" i="17"/>
  <c r="Z20" i="17" s="1"/>
  <c r="W20" i="17"/>
  <c r="X20" i="17" s="1"/>
  <c r="U20" i="17"/>
  <c r="V20" i="17" s="1"/>
  <c r="S20" i="17"/>
  <c r="T20" i="17" s="1"/>
  <c r="Q20" i="17"/>
  <c r="R20" i="17" s="1"/>
  <c r="O20" i="17"/>
  <c r="P20" i="17" s="1"/>
  <c r="M20" i="17"/>
  <c r="N20" i="17" s="1"/>
  <c r="K20" i="17"/>
  <c r="L20" i="17" s="1"/>
  <c r="AQ20" i="17" s="1"/>
  <c r="AR20" i="17" s="1"/>
  <c r="I20" i="17"/>
  <c r="J20" i="17" s="1"/>
  <c r="G20" i="17"/>
  <c r="H20" i="17" s="1"/>
  <c r="E20" i="17"/>
  <c r="F20" i="17" s="1"/>
  <c r="AO19" i="17"/>
  <c r="AP19" i="17" s="1"/>
  <c r="AM19" i="17"/>
  <c r="AN19" i="17" s="1"/>
  <c r="AK19" i="17"/>
  <c r="AL19" i="17" s="1"/>
  <c r="AI19" i="17"/>
  <c r="AJ19" i="17" s="1"/>
  <c r="AG19" i="17"/>
  <c r="AH19" i="17" s="1"/>
  <c r="AE19" i="17"/>
  <c r="AF19" i="17" s="1"/>
  <c r="AC19" i="17"/>
  <c r="AD19" i="17" s="1"/>
  <c r="AA19" i="17"/>
  <c r="AB19" i="17" s="1"/>
  <c r="Y19" i="17"/>
  <c r="Z19" i="17" s="1"/>
  <c r="W19" i="17"/>
  <c r="X19" i="17" s="1"/>
  <c r="U19" i="17"/>
  <c r="V19" i="17" s="1"/>
  <c r="S19" i="17"/>
  <c r="T19" i="17" s="1"/>
  <c r="Q19" i="17"/>
  <c r="R19" i="17" s="1"/>
  <c r="O19" i="17"/>
  <c r="P19" i="17" s="1"/>
  <c r="M19" i="17"/>
  <c r="N19" i="17" s="1"/>
  <c r="K19" i="17"/>
  <c r="L19" i="17" s="1"/>
  <c r="AQ19" i="17" s="1"/>
  <c r="AR19" i="17" s="1"/>
  <c r="I19" i="17"/>
  <c r="J19" i="17" s="1"/>
  <c r="G19" i="17"/>
  <c r="H19" i="17" s="1"/>
  <c r="E19" i="17"/>
  <c r="F19" i="17" s="1"/>
  <c r="AO18" i="17"/>
  <c r="AP18" i="17" s="1"/>
  <c r="AM18" i="17"/>
  <c r="AN18" i="17" s="1"/>
  <c r="AK18" i="17"/>
  <c r="AL18" i="17" s="1"/>
  <c r="AI18" i="17"/>
  <c r="AJ18" i="17" s="1"/>
  <c r="AG18" i="17"/>
  <c r="AH18" i="17" s="1"/>
  <c r="AE18" i="17"/>
  <c r="AF18" i="17" s="1"/>
  <c r="AC18" i="17"/>
  <c r="AD18" i="17" s="1"/>
  <c r="AA18" i="17"/>
  <c r="AB18" i="17" s="1"/>
  <c r="Y18" i="17"/>
  <c r="Z18" i="17" s="1"/>
  <c r="W18" i="17"/>
  <c r="X18" i="17" s="1"/>
  <c r="U18" i="17"/>
  <c r="V18" i="17" s="1"/>
  <c r="S18" i="17"/>
  <c r="T18" i="17" s="1"/>
  <c r="Q18" i="17"/>
  <c r="R18" i="17" s="1"/>
  <c r="O18" i="17"/>
  <c r="P18" i="17" s="1"/>
  <c r="M18" i="17"/>
  <c r="N18" i="17" s="1"/>
  <c r="K18" i="17"/>
  <c r="L18" i="17" s="1"/>
  <c r="AQ18" i="17" s="1"/>
  <c r="AR18" i="17" s="1"/>
  <c r="I18" i="17"/>
  <c r="J18" i="17" s="1"/>
  <c r="G18" i="17"/>
  <c r="H18" i="17" s="1"/>
  <c r="E18" i="17"/>
  <c r="F18" i="17" s="1"/>
  <c r="AO17" i="17"/>
  <c r="AP17" i="17" s="1"/>
  <c r="AM17" i="17"/>
  <c r="AN17" i="17" s="1"/>
  <c r="AK17" i="17"/>
  <c r="AL17" i="17" s="1"/>
  <c r="AI17" i="17"/>
  <c r="AJ17" i="17" s="1"/>
  <c r="AG17" i="17"/>
  <c r="AH17" i="17" s="1"/>
  <c r="AE17" i="17"/>
  <c r="AF17" i="17" s="1"/>
  <c r="AC17" i="17"/>
  <c r="AD17" i="17" s="1"/>
  <c r="AA17" i="17"/>
  <c r="AB17" i="17" s="1"/>
  <c r="Y17" i="17"/>
  <c r="Z17" i="17" s="1"/>
  <c r="W17" i="17"/>
  <c r="X17" i="17" s="1"/>
  <c r="U17" i="17"/>
  <c r="V17" i="17" s="1"/>
  <c r="S17" i="17"/>
  <c r="T17" i="17" s="1"/>
  <c r="Q17" i="17"/>
  <c r="R17" i="17" s="1"/>
  <c r="O17" i="17"/>
  <c r="P17" i="17" s="1"/>
  <c r="M17" i="17"/>
  <c r="N17" i="17" s="1"/>
  <c r="K17" i="17"/>
  <c r="L17" i="17" s="1"/>
  <c r="AQ17" i="17" s="1"/>
  <c r="AR17" i="17" s="1"/>
  <c r="I17" i="17"/>
  <c r="J17" i="17" s="1"/>
  <c r="G17" i="17"/>
  <c r="H17" i="17" s="1"/>
  <c r="E17" i="17"/>
  <c r="F17" i="17" s="1"/>
  <c r="AO16" i="17"/>
  <c r="AP16" i="17" s="1"/>
  <c r="AM16" i="17"/>
  <c r="AN16" i="17" s="1"/>
  <c r="AK16" i="17"/>
  <c r="AL16" i="17" s="1"/>
  <c r="AI16" i="17"/>
  <c r="AJ16" i="17" s="1"/>
  <c r="AG16" i="17"/>
  <c r="AH16" i="17" s="1"/>
  <c r="AE16" i="17"/>
  <c r="AF16" i="17" s="1"/>
  <c r="AC16" i="17"/>
  <c r="AD16" i="17" s="1"/>
  <c r="AA16" i="17"/>
  <c r="AB16" i="17" s="1"/>
  <c r="Y16" i="17"/>
  <c r="Z16" i="17" s="1"/>
  <c r="W16" i="17"/>
  <c r="X16" i="17" s="1"/>
  <c r="U16" i="17"/>
  <c r="V16" i="17" s="1"/>
  <c r="S16" i="17"/>
  <c r="T16" i="17" s="1"/>
  <c r="Q16" i="17"/>
  <c r="R16" i="17" s="1"/>
  <c r="O16" i="17"/>
  <c r="P16" i="17" s="1"/>
  <c r="M16" i="17"/>
  <c r="N16" i="17" s="1"/>
  <c r="K16" i="17"/>
  <c r="L16" i="17" s="1"/>
  <c r="AQ16" i="17" s="1"/>
  <c r="AR16" i="17" s="1"/>
  <c r="I16" i="17"/>
  <c r="J16" i="17" s="1"/>
  <c r="G16" i="17"/>
  <c r="H16" i="17" s="1"/>
  <c r="E16" i="17"/>
  <c r="F16" i="17" s="1"/>
  <c r="AO15" i="17"/>
  <c r="AP15" i="17" s="1"/>
  <c r="AM15" i="17"/>
  <c r="AN15" i="17" s="1"/>
  <c r="AK15" i="17"/>
  <c r="AL15" i="17" s="1"/>
  <c r="AI15" i="17"/>
  <c r="AJ15" i="17" s="1"/>
  <c r="AG15" i="17"/>
  <c r="AH15" i="17" s="1"/>
  <c r="AE15" i="17"/>
  <c r="AF15" i="17" s="1"/>
  <c r="AC15" i="17"/>
  <c r="AD15" i="17" s="1"/>
  <c r="AA15" i="17"/>
  <c r="AB15" i="17" s="1"/>
  <c r="Y15" i="17"/>
  <c r="Z15" i="17" s="1"/>
  <c r="W15" i="17"/>
  <c r="X15" i="17" s="1"/>
  <c r="U15" i="17"/>
  <c r="V15" i="17" s="1"/>
  <c r="S15" i="17"/>
  <c r="T15" i="17" s="1"/>
  <c r="Q15" i="17"/>
  <c r="R15" i="17" s="1"/>
  <c r="O15" i="17"/>
  <c r="P15" i="17" s="1"/>
  <c r="M15" i="17"/>
  <c r="N15" i="17" s="1"/>
  <c r="K15" i="17"/>
  <c r="L15" i="17" s="1"/>
  <c r="AQ15" i="17" s="1"/>
  <c r="AR15" i="17" s="1"/>
  <c r="I15" i="17"/>
  <c r="J15" i="17" s="1"/>
  <c r="G15" i="17"/>
  <c r="H15" i="17" s="1"/>
  <c r="E15" i="17"/>
  <c r="F15" i="17" s="1"/>
  <c r="AO14" i="17"/>
  <c r="AP14" i="17" s="1"/>
  <c r="AM14" i="17"/>
  <c r="AN14" i="17" s="1"/>
  <c r="AK14" i="17"/>
  <c r="AL14" i="17" s="1"/>
  <c r="AI14" i="17"/>
  <c r="AJ14" i="17" s="1"/>
  <c r="AG14" i="17"/>
  <c r="AH14" i="17" s="1"/>
  <c r="AE14" i="17"/>
  <c r="AF14" i="17" s="1"/>
  <c r="AC14" i="17"/>
  <c r="AD14" i="17" s="1"/>
  <c r="AA14" i="17"/>
  <c r="AB14" i="17" s="1"/>
  <c r="Y14" i="17"/>
  <c r="Z14" i="17" s="1"/>
  <c r="W14" i="17"/>
  <c r="X14" i="17" s="1"/>
  <c r="U14" i="17"/>
  <c r="V14" i="17" s="1"/>
  <c r="S14" i="17"/>
  <c r="T14" i="17" s="1"/>
  <c r="Q14" i="17"/>
  <c r="R14" i="17" s="1"/>
  <c r="O14" i="17"/>
  <c r="P14" i="17" s="1"/>
  <c r="M14" i="17"/>
  <c r="N14" i="17" s="1"/>
  <c r="K14" i="17"/>
  <c r="L14" i="17" s="1"/>
  <c r="AQ14" i="17" s="1"/>
  <c r="AR14" i="17" s="1"/>
  <c r="I14" i="17"/>
  <c r="J14" i="17" s="1"/>
  <c r="G14" i="17"/>
  <c r="H14" i="17" s="1"/>
  <c r="E14" i="17"/>
  <c r="F14" i="17" s="1"/>
  <c r="AO13" i="17"/>
  <c r="AP13" i="17" s="1"/>
  <c r="AM13" i="17"/>
  <c r="AN13" i="17" s="1"/>
  <c r="AK13" i="17"/>
  <c r="AL13" i="17" s="1"/>
  <c r="AI13" i="17"/>
  <c r="AJ13" i="17" s="1"/>
  <c r="AG13" i="17"/>
  <c r="AH13" i="17" s="1"/>
  <c r="AE13" i="17"/>
  <c r="AF13" i="17" s="1"/>
  <c r="AC13" i="17"/>
  <c r="AD13" i="17" s="1"/>
  <c r="AA13" i="17"/>
  <c r="AB13" i="17" s="1"/>
  <c r="Y13" i="17"/>
  <c r="Z13" i="17" s="1"/>
  <c r="W13" i="17"/>
  <c r="X13" i="17" s="1"/>
  <c r="U13" i="17"/>
  <c r="V13" i="17" s="1"/>
  <c r="S13" i="17"/>
  <c r="T13" i="17" s="1"/>
  <c r="Q13" i="17"/>
  <c r="R13" i="17" s="1"/>
  <c r="O13" i="17"/>
  <c r="P13" i="17" s="1"/>
  <c r="M13" i="17"/>
  <c r="N13" i="17" s="1"/>
  <c r="K13" i="17"/>
  <c r="L13" i="17" s="1"/>
  <c r="AQ13" i="17" s="1"/>
  <c r="AR13" i="17" s="1"/>
  <c r="I13" i="17"/>
  <c r="J13" i="17" s="1"/>
  <c r="G13" i="17"/>
  <c r="H13" i="17" s="1"/>
  <c r="E13" i="17"/>
  <c r="F13" i="17" s="1"/>
  <c r="AO12" i="17"/>
  <c r="AP12" i="17" s="1"/>
  <c r="AM12" i="17"/>
  <c r="AN12" i="17" s="1"/>
  <c r="AK12" i="17"/>
  <c r="AL12" i="17" s="1"/>
  <c r="AI12" i="17"/>
  <c r="AJ12" i="17" s="1"/>
  <c r="AG12" i="17"/>
  <c r="AH12" i="17" s="1"/>
  <c r="AE12" i="17"/>
  <c r="AF12" i="17" s="1"/>
  <c r="AC12" i="17"/>
  <c r="AD12" i="17" s="1"/>
  <c r="AA12" i="17"/>
  <c r="AB12" i="17" s="1"/>
  <c r="Y12" i="17"/>
  <c r="Z12" i="17" s="1"/>
  <c r="W12" i="17"/>
  <c r="X12" i="17" s="1"/>
  <c r="U12" i="17"/>
  <c r="V12" i="17" s="1"/>
  <c r="S12" i="17"/>
  <c r="T12" i="17" s="1"/>
  <c r="Q12" i="17"/>
  <c r="R12" i="17" s="1"/>
  <c r="O12" i="17"/>
  <c r="P12" i="17" s="1"/>
  <c r="M12" i="17"/>
  <c r="N12" i="17" s="1"/>
  <c r="K12" i="17"/>
  <c r="L12" i="17" s="1"/>
  <c r="AQ12" i="17" s="1"/>
  <c r="AR12" i="17" s="1"/>
  <c r="I12" i="17"/>
  <c r="J12" i="17" s="1"/>
  <c r="G12" i="17"/>
  <c r="H12" i="17" s="1"/>
  <c r="E12" i="17"/>
  <c r="F12" i="17" s="1"/>
  <c r="AO11" i="17"/>
  <c r="AP11" i="17" s="1"/>
  <c r="AM11" i="17"/>
  <c r="AN11" i="17" s="1"/>
  <c r="AK11" i="17"/>
  <c r="AL11" i="17" s="1"/>
  <c r="AI11" i="17"/>
  <c r="AJ11" i="17" s="1"/>
  <c r="AG11" i="17"/>
  <c r="AH11" i="17" s="1"/>
  <c r="AE11" i="17"/>
  <c r="AF11" i="17" s="1"/>
  <c r="AC11" i="17"/>
  <c r="AD11" i="17" s="1"/>
  <c r="AA11" i="17"/>
  <c r="AB11" i="17" s="1"/>
  <c r="Y11" i="17"/>
  <c r="Z11" i="17" s="1"/>
  <c r="W11" i="17"/>
  <c r="X11" i="17" s="1"/>
  <c r="U11" i="17"/>
  <c r="V11" i="17" s="1"/>
  <c r="S11" i="17"/>
  <c r="T11" i="17" s="1"/>
  <c r="Q11" i="17"/>
  <c r="R11" i="17" s="1"/>
  <c r="O11" i="17"/>
  <c r="P11" i="17" s="1"/>
  <c r="M11" i="17"/>
  <c r="N11" i="17" s="1"/>
  <c r="K11" i="17"/>
  <c r="L11" i="17" s="1"/>
  <c r="AQ11" i="17" s="1"/>
  <c r="AR11" i="17" s="1"/>
  <c r="I11" i="17"/>
  <c r="J11" i="17" s="1"/>
  <c r="G11" i="17"/>
  <c r="H11" i="17" s="1"/>
  <c r="E11" i="17"/>
  <c r="F11" i="17" s="1"/>
  <c r="AO10" i="17"/>
  <c r="AP10" i="17" s="1"/>
  <c r="AM10" i="17"/>
  <c r="AN10" i="17" s="1"/>
  <c r="AK10" i="17"/>
  <c r="AL10" i="17" s="1"/>
  <c r="AI10" i="17"/>
  <c r="AJ10" i="17" s="1"/>
  <c r="AG10" i="17"/>
  <c r="AH10" i="17" s="1"/>
  <c r="AE10" i="17"/>
  <c r="AF10" i="17" s="1"/>
  <c r="AC10" i="17"/>
  <c r="AD10" i="17" s="1"/>
  <c r="AA10" i="17"/>
  <c r="AB10" i="17" s="1"/>
  <c r="Y10" i="17"/>
  <c r="Z10" i="17" s="1"/>
  <c r="W10" i="17"/>
  <c r="X10" i="17" s="1"/>
  <c r="U10" i="17"/>
  <c r="V10" i="17" s="1"/>
  <c r="S10" i="17"/>
  <c r="T10" i="17" s="1"/>
  <c r="Q10" i="17"/>
  <c r="R10" i="17" s="1"/>
  <c r="O10" i="17"/>
  <c r="P10" i="17" s="1"/>
  <c r="M10" i="17"/>
  <c r="N10" i="17" s="1"/>
  <c r="K10" i="17"/>
  <c r="L10" i="17" s="1"/>
  <c r="AQ10" i="17" s="1"/>
  <c r="AR10" i="17" s="1"/>
  <c r="I10" i="17"/>
  <c r="J10" i="17" s="1"/>
  <c r="G10" i="17"/>
  <c r="H10" i="17" s="1"/>
  <c r="E10" i="17"/>
  <c r="F10" i="17" s="1"/>
  <c r="AO9" i="17"/>
  <c r="AP9" i="17" s="1"/>
  <c r="AM9" i="17"/>
  <c r="AN9" i="17" s="1"/>
  <c r="AK9" i="17"/>
  <c r="AL9" i="17" s="1"/>
  <c r="AI9" i="17"/>
  <c r="AJ9" i="17" s="1"/>
  <c r="AG9" i="17"/>
  <c r="AH9" i="17" s="1"/>
  <c r="AE9" i="17"/>
  <c r="AF9" i="17" s="1"/>
  <c r="AC9" i="17"/>
  <c r="AD9" i="17" s="1"/>
  <c r="AA9" i="17"/>
  <c r="AB9" i="17" s="1"/>
  <c r="Y9" i="17"/>
  <c r="Z9" i="17" s="1"/>
  <c r="W9" i="17"/>
  <c r="X9" i="17" s="1"/>
  <c r="U9" i="17"/>
  <c r="V9" i="17" s="1"/>
  <c r="S9" i="17"/>
  <c r="T9" i="17" s="1"/>
  <c r="Q9" i="17"/>
  <c r="R9" i="17" s="1"/>
  <c r="O9" i="17"/>
  <c r="P9" i="17" s="1"/>
  <c r="M9" i="17"/>
  <c r="N9" i="17" s="1"/>
  <c r="K9" i="17"/>
  <c r="L9" i="17" s="1"/>
  <c r="AQ9" i="17" s="1"/>
  <c r="AR9" i="17" s="1"/>
  <c r="I9" i="17"/>
  <c r="J9" i="17" s="1"/>
  <c r="G9" i="17"/>
  <c r="H9" i="17" s="1"/>
  <c r="E9" i="17"/>
  <c r="F9" i="17" s="1"/>
  <c r="AO8" i="17"/>
  <c r="AP8" i="17" s="1"/>
  <c r="AM8" i="17"/>
  <c r="AN8" i="17" s="1"/>
  <c r="AK8" i="17"/>
  <c r="AL8" i="17" s="1"/>
  <c r="AI8" i="17"/>
  <c r="AJ8" i="17" s="1"/>
  <c r="AG8" i="17"/>
  <c r="AH8" i="17" s="1"/>
  <c r="AE8" i="17"/>
  <c r="AF8" i="17" s="1"/>
  <c r="AC8" i="17"/>
  <c r="AD8" i="17" s="1"/>
  <c r="AA8" i="17"/>
  <c r="AB8" i="17" s="1"/>
  <c r="Y8" i="17"/>
  <c r="Z8" i="17" s="1"/>
  <c r="W8" i="17"/>
  <c r="X8" i="17" s="1"/>
  <c r="U8" i="17"/>
  <c r="V8" i="17" s="1"/>
  <c r="S8" i="17"/>
  <c r="T8" i="17" s="1"/>
  <c r="Q8" i="17"/>
  <c r="R8" i="17" s="1"/>
  <c r="O8" i="17"/>
  <c r="P8" i="17" s="1"/>
  <c r="M8" i="17"/>
  <c r="N8" i="17" s="1"/>
  <c r="K8" i="17"/>
  <c r="L8" i="17" s="1"/>
  <c r="AQ8" i="17" s="1"/>
  <c r="AR8" i="17" s="1"/>
  <c r="I8" i="17"/>
  <c r="J8" i="17" s="1"/>
  <c r="G8" i="17"/>
  <c r="H8" i="17" s="1"/>
  <c r="E8" i="17"/>
  <c r="F8" i="17" s="1"/>
  <c r="AO7" i="17"/>
  <c r="AP7" i="17" s="1"/>
  <c r="AM7" i="17"/>
  <c r="AN7" i="17" s="1"/>
  <c r="AK7" i="17"/>
  <c r="AL7" i="17" s="1"/>
  <c r="AI7" i="17"/>
  <c r="AJ7" i="17" s="1"/>
  <c r="AG7" i="17"/>
  <c r="AH7" i="17" s="1"/>
  <c r="AE7" i="17"/>
  <c r="AF7" i="17" s="1"/>
  <c r="AC7" i="17"/>
  <c r="AD7" i="17" s="1"/>
  <c r="AA7" i="17"/>
  <c r="AB7" i="17" s="1"/>
  <c r="Y7" i="17"/>
  <c r="Z7" i="17" s="1"/>
  <c r="W7" i="17"/>
  <c r="X7" i="17" s="1"/>
  <c r="U7" i="17"/>
  <c r="V7" i="17" s="1"/>
  <c r="S7" i="17"/>
  <c r="T7" i="17" s="1"/>
  <c r="Q7" i="17"/>
  <c r="R7" i="17" s="1"/>
  <c r="O7" i="17"/>
  <c r="P7" i="17" s="1"/>
  <c r="M7" i="17"/>
  <c r="N7" i="17" s="1"/>
  <c r="K7" i="17"/>
  <c r="L7" i="17" s="1"/>
  <c r="AQ7" i="17" s="1"/>
  <c r="AR7" i="17" s="1"/>
  <c r="I7" i="17"/>
  <c r="J7" i="17" s="1"/>
  <c r="G7" i="17"/>
  <c r="H7" i="17" s="1"/>
  <c r="E7" i="17"/>
  <c r="F7" i="17" s="1"/>
  <c r="AO6" i="17"/>
  <c r="AP6" i="17" s="1"/>
  <c r="AM6" i="17"/>
  <c r="AN6" i="17" s="1"/>
  <c r="AK6" i="17"/>
  <c r="AL6" i="17" s="1"/>
  <c r="AI6" i="17"/>
  <c r="AJ6" i="17" s="1"/>
  <c r="AG6" i="17"/>
  <c r="AH6" i="17" s="1"/>
  <c r="AE6" i="17"/>
  <c r="AF6" i="17" s="1"/>
  <c r="AC6" i="17"/>
  <c r="AD6" i="17" s="1"/>
  <c r="AA6" i="17"/>
  <c r="AB6" i="17" s="1"/>
  <c r="Y6" i="17"/>
  <c r="Z6" i="17" s="1"/>
  <c r="W6" i="17"/>
  <c r="X6" i="17" s="1"/>
  <c r="U6" i="17"/>
  <c r="V6" i="17" s="1"/>
  <c r="S6" i="17"/>
  <c r="T6" i="17" s="1"/>
  <c r="Q6" i="17"/>
  <c r="R6" i="17" s="1"/>
  <c r="O6" i="17"/>
  <c r="P6" i="17" s="1"/>
  <c r="M6" i="17"/>
  <c r="N6" i="17" s="1"/>
  <c r="K6" i="17"/>
  <c r="L6" i="17" s="1"/>
  <c r="AQ6" i="17" s="1"/>
  <c r="AR6" i="17" s="1"/>
  <c r="I6" i="17"/>
  <c r="J6" i="17" s="1"/>
  <c r="G6" i="17"/>
  <c r="H6" i="17" s="1"/>
  <c r="E6" i="17"/>
  <c r="F6" i="17" s="1"/>
  <c r="AO5" i="17"/>
  <c r="AP5" i="17" s="1"/>
  <c r="AM5" i="17"/>
  <c r="AN5" i="17" s="1"/>
  <c r="AK5" i="17"/>
  <c r="AL5" i="17" s="1"/>
  <c r="AI5" i="17"/>
  <c r="AJ5" i="17" s="1"/>
  <c r="AG5" i="17"/>
  <c r="AH5" i="17" s="1"/>
  <c r="AE5" i="17"/>
  <c r="AF5" i="17" s="1"/>
  <c r="AC5" i="17"/>
  <c r="AD5" i="17" s="1"/>
  <c r="AA5" i="17"/>
  <c r="AB5" i="17" s="1"/>
  <c r="Y5" i="17"/>
  <c r="Z5" i="17" s="1"/>
  <c r="W5" i="17"/>
  <c r="X5" i="17" s="1"/>
  <c r="U5" i="17"/>
  <c r="V5" i="17" s="1"/>
  <c r="S5" i="17"/>
  <c r="T5" i="17" s="1"/>
  <c r="Q5" i="17"/>
  <c r="R5" i="17" s="1"/>
  <c r="O5" i="17"/>
  <c r="P5" i="17" s="1"/>
  <c r="M5" i="17"/>
  <c r="N5" i="17" s="1"/>
  <c r="K5" i="17"/>
  <c r="L5" i="17" s="1"/>
  <c r="AQ5" i="17" s="1"/>
  <c r="AR5" i="17" s="1"/>
  <c r="I5" i="17"/>
  <c r="J5" i="17" s="1"/>
  <c r="G5" i="17"/>
  <c r="H5" i="17" s="1"/>
  <c r="E5" i="17"/>
  <c r="F5" i="17" s="1"/>
  <c r="AO4" i="17"/>
  <c r="AP4" i="17" s="1"/>
  <c r="AM4" i="17"/>
  <c r="AN4" i="17" s="1"/>
  <c r="AK4" i="17"/>
  <c r="AL4" i="17" s="1"/>
  <c r="AI4" i="17"/>
  <c r="AJ4" i="17" s="1"/>
  <c r="AG4" i="17"/>
  <c r="AH4" i="17" s="1"/>
  <c r="AE4" i="17"/>
  <c r="AF4" i="17" s="1"/>
  <c r="AC4" i="17"/>
  <c r="AD4" i="17" s="1"/>
  <c r="AA4" i="17"/>
  <c r="AB4" i="17" s="1"/>
  <c r="Y4" i="17"/>
  <c r="Z4" i="17" s="1"/>
  <c r="W4" i="17"/>
  <c r="X4" i="17" s="1"/>
  <c r="U4" i="17"/>
  <c r="V4" i="17" s="1"/>
  <c r="S4" i="17"/>
  <c r="T4" i="17" s="1"/>
  <c r="Q4" i="17"/>
  <c r="R4" i="17" s="1"/>
  <c r="O4" i="17"/>
  <c r="P4" i="17" s="1"/>
  <c r="M4" i="17"/>
  <c r="N4" i="17" s="1"/>
  <c r="K4" i="17"/>
  <c r="L4" i="17" s="1"/>
  <c r="AQ4" i="17" s="1"/>
  <c r="AR4" i="17" s="1"/>
  <c r="I4" i="17"/>
  <c r="J4" i="17" s="1"/>
  <c r="G4" i="17"/>
  <c r="H4" i="17" s="1"/>
  <c r="E4" i="17"/>
  <c r="F4" i="17" s="1"/>
  <c r="A4" i="17"/>
  <c r="D2" i="17"/>
  <c r="C2" i="17"/>
  <c r="B2" i="17"/>
  <c r="A2" i="17"/>
  <c r="A1" i="17"/>
  <c r="A1" i="23" s="1"/>
  <c r="BC34" i="16"/>
  <c r="BD34" i="16" s="1"/>
  <c r="BA34" i="16"/>
  <c r="BB34" i="16" s="1"/>
  <c r="AY34" i="16"/>
  <c r="AZ34" i="16" s="1"/>
  <c r="AW34" i="16"/>
  <c r="AX34" i="16" s="1"/>
  <c r="AU34" i="16"/>
  <c r="AV34" i="16" s="1"/>
  <c r="AS34" i="16"/>
  <c r="AT34" i="16" s="1"/>
  <c r="AQ34" i="16"/>
  <c r="AR34" i="16" s="1"/>
  <c r="AO34" i="16"/>
  <c r="AP34" i="16" s="1"/>
  <c r="AM34" i="16"/>
  <c r="AN34" i="16" s="1"/>
  <c r="AK34" i="16"/>
  <c r="AL34" i="16" s="1"/>
  <c r="AI34" i="16"/>
  <c r="AJ34" i="16" s="1"/>
  <c r="AG34" i="16"/>
  <c r="AH34" i="16" s="1"/>
  <c r="AE34" i="16"/>
  <c r="AF34" i="16" s="1"/>
  <c r="AC34" i="16"/>
  <c r="AD34" i="16" s="1"/>
  <c r="AA34" i="16"/>
  <c r="AB34" i="16" s="1"/>
  <c r="Y34" i="16"/>
  <c r="Z34" i="16" s="1"/>
  <c r="W34" i="16"/>
  <c r="X34" i="16" s="1"/>
  <c r="U34" i="16"/>
  <c r="V34" i="16" s="1"/>
  <c r="S34" i="16"/>
  <c r="T34" i="16" s="1"/>
  <c r="Q34" i="16"/>
  <c r="R34" i="16" s="1"/>
  <c r="O34" i="16"/>
  <c r="P34" i="16" s="1"/>
  <c r="M34" i="16"/>
  <c r="N34" i="16" s="1"/>
  <c r="K34" i="16"/>
  <c r="L34" i="16" s="1"/>
  <c r="I34" i="16"/>
  <c r="J34" i="16" s="1"/>
  <c r="G34" i="16"/>
  <c r="H34" i="16" s="1"/>
  <c r="E34" i="16"/>
  <c r="F34" i="16" s="1"/>
  <c r="BE34" i="16" s="1"/>
  <c r="BF34" i="16" s="1"/>
  <c r="C34" i="16"/>
  <c r="B34" i="16"/>
  <c r="A34" i="16"/>
  <c r="BC33" i="16"/>
  <c r="BD33" i="16" s="1"/>
  <c r="BA33" i="16"/>
  <c r="BB33" i="16" s="1"/>
  <c r="AY33" i="16"/>
  <c r="AZ33" i="16" s="1"/>
  <c r="AW33" i="16"/>
  <c r="AX33" i="16" s="1"/>
  <c r="AU33" i="16"/>
  <c r="AV33" i="16" s="1"/>
  <c r="AS33" i="16"/>
  <c r="AT33" i="16" s="1"/>
  <c r="AQ33" i="16"/>
  <c r="AR33" i="16" s="1"/>
  <c r="AO33" i="16"/>
  <c r="AP33" i="16" s="1"/>
  <c r="AM33" i="16"/>
  <c r="AN33" i="16" s="1"/>
  <c r="AK33" i="16"/>
  <c r="AL33" i="16" s="1"/>
  <c r="AI33" i="16"/>
  <c r="AJ33" i="16" s="1"/>
  <c r="AG33" i="16"/>
  <c r="AH33" i="16" s="1"/>
  <c r="AE33" i="16"/>
  <c r="AF33" i="16" s="1"/>
  <c r="AC33" i="16"/>
  <c r="AD33" i="16" s="1"/>
  <c r="AA33" i="16"/>
  <c r="AB33" i="16" s="1"/>
  <c r="Y33" i="16"/>
  <c r="Z33" i="16" s="1"/>
  <c r="W33" i="16"/>
  <c r="X33" i="16" s="1"/>
  <c r="U33" i="16"/>
  <c r="V33" i="16" s="1"/>
  <c r="S33" i="16"/>
  <c r="T33" i="16" s="1"/>
  <c r="Q33" i="16"/>
  <c r="R33" i="16" s="1"/>
  <c r="O33" i="16"/>
  <c r="P33" i="16" s="1"/>
  <c r="M33" i="16"/>
  <c r="N33" i="16" s="1"/>
  <c r="K33" i="16"/>
  <c r="L33" i="16" s="1"/>
  <c r="I33" i="16"/>
  <c r="J33" i="16" s="1"/>
  <c r="G33" i="16"/>
  <c r="H33" i="16" s="1"/>
  <c r="E33" i="16"/>
  <c r="F33" i="16" s="1"/>
  <c r="BE33" i="16" s="1"/>
  <c r="BF33" i="16" s="1"/>
  <c r="C33" i="16"/>
  <c r="B33" i="16"/>
  <c r="A33" i="16"/>
  <c r="BC32" i="16"/>
  <c r="BD32" i="16" s="1"/>
  <c r="BA32" i="16"/>
  <c r="BB32" i="16" s="1"/>
  <c r="AY32" i="16"/>
  <c r="AZ32" i="16" s="1"/>
  <c r="AW32" i="16"/>
  <c r="AX32" i="16" s="1"/>
  <c r="AU32" i="16"/>
  <c r="AV32" i="16" s="1"/>
  <c r="AS32" i="16"/>
  <c r="AT32" i="16" s="1"/>
  <c r="AQ32" i="16"/>
  <c r="AR32" i="16" s="1"/>
  <c r="AO32" i="16"/>
  <c r="AP32" i="16" s="1"/>
  <c r="AM32" i="16"/>
  <c r="AN32" i="16" s="1"/>
  <c r="AK32" i="16"/>
  <c r="AL32" i="16" s="1"/>
  <c r="AI32" i="16"/>
  <c r="AJ32" i="16" s="1"/>
  <c r="AG32" i="16"/>
  <c r="AH32" i="16" s="1"/>
  <c r="AE32" i="16"/>
  <c r="AF32" i="16" s="1"/>
  <c r="AC32" i="16"/>
  <c r="AD32" i="16" s="1"/>
  <c r="AA32" i="16"/>
  <c r="AB32" i="16" s="1"/>
  <c r="Y32" i="16"/>
  <c r="Z32" i="16" s="1"/>
  <c r="W32" i="16"/>
  <c r="X32" i="16" s="1"/>
  <c r="U32" i="16"/>
  <c r="V32" i="16" s="1"/>
  <c r="S32" i="16"/>
  <c r="T32" i="16" s="1"/>
  <c r="Q32" i="16"/>
  <c r="R32" i="16" s="1"/>
  <c r="O32" i="16"/>
  <c r="P32" i="16" s="1"/>
  <c r="M32" i="16"/>
  <c r="N32" i="16" s="1"/>
  <c r="K32" i="16"/>
  <c r="L32" i="16" s="1"/>
  <c r="I32" i="16"/>
  <c r="J32" i="16" s="1"/>
  <c r="G32" i="16"/>
  <c r="H32" i="16" s="1"/>
  <c r="E32" i="16"/>
  <c r="F32" i="16" s="1"/>
  <c r="BE32" i="16" s="1"/>
  <c r="BF32" i="16" s="1"/>
  <c r="C32" i="16"/>
  <c r="B32" i="16"/>
  <c r="A32" i="16"/>
  <c r="BC31" i="16"/>
  <c r="BD31" i="16" s="1"/>
  <c r="BA31" i="16"/>
  <c r="BB31" i="16" s="1"/>
  <c r="AY31" i="16"/>
  <c r="AZ31" i="16" s="1"/>
  <c r="AW31" i="16"/>
  <c r="AX31" i="16" s="1"/>
  <c r="AU31" i="16"/>
  <c r="AV31" i="16" s="1"/>
  <c r="AS31" i="16"/>
  <c r="AT31" i="16" s="1"/>
  <c r="AQ31" i="16"/>
  <c r="AR31" i="16" s="1"/>
  <c r="AO31" i="16"/>
  <c r="AP31" i="16" s="1"/>
  <c r="AM31" i="16"/>
  <c r="AN31" i="16" s="1"/>
  <c r="AK31" i="16"/>
  <c r="AL31" i="16" s="1"/>
  <c r="AI31" i="16"/>
  <c r="AJ31" i="16" s="1"/>
  <c r="AG31" i="16"/>
  <c r="AH31" i="16" s="1"/>
  <c r="AE31" i="16"/>
  <c r="AF31" i="16" s="1"/>
  <c r="AC31" i="16"/>
  <c r="AD31" i="16" s="1"/>
  <c r="AA31" i="16"/>
  <c r="AB31" i="16" s="1"/>
  <c r="Y31" i="16"/>
  <c r="Z31" i="16" s="1"/>
  <c r="W31" i="16"/>
  <c r="X31" i="16" s="1"/>
  <c r="U31" i="16"/>
  <c r="V31" i="16" s="1"/>
  <c r="S31" i="16"/>
  <c r="T31" i="16" s="1"/>
  <c r="Q31" i="16"/>
  <c r="R31" i="16" s="1"/>
  <c r="O31" i="16"/>
  <c r="P31" i="16" s="1"/>
  <c r="M31" i="16"/>
  <c r="N31" i="16" s="1"/>
  <c r="K31" i="16"/>
  <c r="L31" i="16" s="1"/>
  <c r="I31" i="16"/>
  <c r="J31" i="16" s="1"/>
  <c r="G31" i="16"/>
  <c r="H31" i="16" s="1"/>
  <c r="E31" i="16"/>
  <c r="F31" i="16" s="1"/>
  <c r="BE31" i="16" s="1"/>
  <c r="BF31" i="16" s="1"/>
  <c r="C31" i="16"/>
  <c r="B31" i="16"/>
  <c r="A31" i="16"/>
  <c r="BC30" i="16"/>
  <c r="BD30" i="16" s="1"/>
  <c r="BA30" i="16"/>
  <c r="BB30" i="16" s="1"/>
  <c r="AY30" i="16"/>
  <c r="AZ30" i="16" s="1"/>
  <c r="AW30" i="16"/>
  <c r="AX30" i="16" s="1"/>
  <c r="AU30" i="16"/>
  <c r="AV30" i="16" s="1"/>
  <c r="AS30" i="16"/>
  <c r="AT30" i="16" s="1"/>
  <c r="AQ30" i="16"/>
  <c r="AR30" i="16" s="1"/>
  <c r="AO30" i="16"/>
  <c r="AP30" i="16" s="1"/>
  <c r="AM30" i="16"/>
  <c r="AN30" i="16" s="1"/>
  <c r="AK30" i="16"/>
  <c r="AL30" i="16" s="1"/>
  <c r="AI30" i="16"/>
  <c r="AJ30" i="16" s="1"/>
  <c r="AG30" i="16"/>
  <c r="AH30" i="16" s="1"/>
  <c r="AE30" i="16"/>
  <c r="AF30" i="16" s="1"/>
  <c r="AC30" i="16"/>
  <c r="AD30" i="16" s="1"/>
  <c r="AA30" i="16"/>
  <c r="AB30" i="16" s="1"/>
  <c r="Y30" i="16"/>
  <c r="Z30" i="16" s="1"/>
  <c r="W30" i="16"/>
  <c r="X30" i="16" s="1"/>
  <c r="U30" i="16"/>
  <c r="V30" i="16" s="1"/>
  <c r="S30" i="16"/>
  <c r="T30" i="16" s="1"/>
  <c r="Q30" i="16"/>
  <c r="R30" i="16" s="1"/>
  <c r="O30" i="16"/>
  <c r="P30" i="16" s="1"/>
  <c r="M30" i="16"/>
  <c r="N30" i="16" s="1"/>
  <c r="K30" i="16"/>
  <c r="L30" i="16" s="1"/>
  <c r="I30" i="16"/>
  <c r="J30" i="16" s="1"/>
  <c r="G30" i="16"/>
  <c r="H30" i="16" s="1"/>
  <c r="E30" i="16"/>
  <c r="F30" i="16" s="1"/>
  <c r="BE30" i="16" s="1"/>
  <c r="BF30" i="16" s="1"/>
  <c r="C30" i="16"/>
  <c r="B30" i="16"/>
  <c r="A30" i="16"/>
  <c r="BC29" i="16"/>
  <c r="BD29" i="16" s="1"/>
  <c r="BA29" i="16"/>
  <c r="BB29" i="16" s="1"/>
  <c r="AY29" i="16"/>
  <c r="AZ29" i="16" s="1"/>
  <c r="AW29" i="16"/>
  <c r="AX29" i="16" s="1"/>
  <c r="AU29" i="16"/>
  <c r="AV29" i="16" s="1"/>
  <c r="AS29" i="16"/>
  <c r="AT29" i="16" s="1"/>
  <c r="AQ29" i="16"/>
  <c r="AR29" i="16" s="1"/>
  <c r="AO29" i="16"/>
  <c r="AP29" i="16" s="1"/>
  <c r="AM29" i="16"/>
  <c r="AN29" i="16" s="1"/>
  <c r="AK29" i="16"/>
  <c r="AL29" i="16" s="1"/>
  <c r="AI29" i="16"/>
  <c r="AJ29" i="16" s="1"/>
  <c r="AG29" i="16"/>
  <c r="AH29" i="16" s="1"/>
  <c r="AE29" i="16"/>
  <c r="AF29" i="16" s="1"/>
  <c r="AC29" i="16"/>
  <c r="AD29" i="16" s="1"/>
  <c r="AA29" i="16"/>
  <c r="AB29" i="16" s="1"/>
  <c r="Y29" i="16"/>
  <c r="Z29" i="16" s="1"/>
  <c r="W29" i="16"/>
  <c r="X29" i="16" s="1"/>
  <c r="U29" i="16"/>
  <c r="V29" i="16" s="1"/>
  <c r="S29" i="16"/>
  <c r="T29" i="16" s="1"/>
  <c r="Q29" i="16"/>
  <c r="R29" i="16" s="1"/>
  <c r="O29" i="16"/>
  <c r="P29" i="16" s="1"/>
  <c r="M29" i="16"/>
  <c r="N29" i="16" s="1"/>
  <c r="K29" i="16"/>
  <c r="L29" i="16" s="1"/>
  <c r="I29" i="16"/>
  <c r="J29" i="16" s="1"/>
  <c r="G29" i="16"/>
  <c r="H29" i="16" s="1"/>
  <c r="E29" i="16"/>
  <c r="F29" i="16" s="1"/>
  <c r="BE29" i="16" s="1"/>
  <c r="BF29" i="16" s="1"/>
  <c r="C29" i="16"/>
  <c r="B29" i="16"/>
  <c r="A29" i="16"/>
  <c r="BC28" i="16"/>
  <c r="BD28" i="16" s="1"/>
  <c r="BA28" i="16"/>
  <c r="BB28" i="16" s="1"/>
  <c r="AY28" i="16"/>
  <c r="AZ28" i="16" s="1"/>
  <c r="AW28" i="16"/>
  <c r="AX28" i="16" s="1"/>
  <c r="AU28" i="16"/>
  <c r="AV28" i="16" s="1"/>
  <c r="AS28" i="16"/>
  <c r="AT28" i="16" s="1"/>
  <c r="AQ28" i="16"/>
  <c r="AR28" i="16" s="1"/>
  <c r="AO28" i="16"/>
  <c r="AP28" i="16" s="1"/>
  <c r="AM28" i="16"/>
  <c r="AN28" i="16" s="1"/>
  <c r="AK28" i="16"/>
  <c r="AL28" i="16" s="1"/>
  <c r="AI28" i="16"/>
  <c r="AJ28" i="16" s="1"/>
  <c r="AG28" i="16"/>
  <c r="AH28" i="16" s="1"/>
  <c r="AE28" i="16"/>
  <c r="AF28" i="16" s="1"/>
  <c r="AC28" i="16"/>
  <c r="AD28" i="16" s="1"/>
  <c r="AA28" i="16"/>
  <c r="AB28" i="16" s="1"/>
  <c r="Y28" i="16"/>
  <c r="Z28" i="16" s="1"/>
  <c r="W28" i="16"/>
  <c r="X28" i="16" s="1"/>
  <c r="U28" i="16"/>
  <c r="V28" i="16" s="1"/>
  <c r="S28" i="16"/>
  <c r="T28" i="16" s="1"/>
  <c r="Q28" i="16"/>
  <c r="R28" i="16" s="1"/>
  <c r="O28" i="16"/>
  <c r="P28" i="16" s="1"/>
  <c r="M28" i="16"/>
  <c r="N28" i="16" s="1"/>
  <c r="K28" i="16"/>
  <c r="L28" i="16" s="1"/>
  <c r="I28" i="16"/>
  <c r="J28" i="16" s="1"/>
  <c r="G28" i="16"/>
  <c r="H28" i="16" s="1"/>
  <c r="E28" i="16"/>
  <c r="F28" i="16" s="1"/>
  <c r="BE28" i="16" s="1"/>
  <c r="BF28" i="16" s="1"/>
  <c r="C28" i="16"/>
  <c r="B28" i="16"/>
  <c r="A28" i="16"/>
  <c r="BC27" i="16"/>
  <c r="BD27" i="16" s="1"/>
  <c r="BA27" i="16"/>
  <c r="BB27" i="16" s="1"/>
  <c r="AY27" i="16"/>
  <c r="AZ27" i="16" s="1"/>
  <c r="AW27" i="16"/>
  <c r="AX27" i="16" s="1"/>
  <c r="AU27" i="16"/>
  <c r="AV27" i="16" s="1"/>
  <c r="AS27" i="16"/>
  <c r="AT27" i="16" s="1"/>
  <c r="AQ27" i="16"/>
  <c r="AR27" i="16" s="1"/>
  <c r="AO27" i="16"/>
  <c r="AP27" i="16" s="1"/>
  <c r="AM27" i="16"/>
  <c r="AN27" i="16" s="1"/>
  <c r="AK27" i="16"/>
  <c r="AL27" i="16" s="1"/>
  <c r="AI27" i="16"/>
  <c r="AJ27" i="16" s="1"/>
  <c r="AG27" i="16"/>
  <c r="AH27" i="16" s="1"/>
  <c r="AE27" i="16"/>
  <c r="AF27" i="16" s="1"/>
  <c r="AC27" i="16"/>
  <c r="AD27" i="16" s="1"/>
  <c r="AA27" i="16"/>
  <c r="AB27" i="16" s="1"/>
  <c r="Y27" i="16"/>
  <c r="Z27" i="16" s="1"/>
  <c r="W27" i="16"/>
  <c r="X27" i="16" s="1"/>
  <c r="U27" i="16"/>
  <c r="V27" i="16" s="1"/>
  <c r="S27" i="16"/>
  <c r="T27" i="16" s="1"/>
  <c r="Q27" i="16"/>
  <c r="R27" i="16" s="1"/>
  <c r="O27" i="16"/>
  <c r="P27" i="16" s="1"/>
  <c r="M27" i="16"/>
  <c r="N27" i="16" s="1"/>
  <c r="K27" i="16"/>
  <c r="L27" i="16" s="1"/>
  <c r="I27" i="16"/>
  <c r="J27" i="16" s="1"/>
  <c r="G27" i="16"/>
  <c r="H27" i="16" s="1"/>
  <c r="E27" i="16"/>
  <c r="F27" i="16" s="1"/>
  <c r="BE27" i="16" s="1"/>
  <c r="BF27" i="16" s="1"/>
  <c r="C27" i="16"/>
  <c r="B27" i="16"/>
  <c r="A27" i="16"/>
  <c r="BC26" i="16"/>
  <c r="BD26" i="16" s="1"/>
  <c r="BA26" i="16"/>
  <c r="BB26" i="16" s="1"/>
  <c r="AY26" i="16"/>
  <c r="AZ26" i="16" s="1"/>
  <c r="AW26" i="16"/>
  <c r="AX26" i="16" s="1"/>
  <c r="AU26" i="16"/>
  <c r="AV26" i="16" s="1"/>
  <c r="AS26" i="16"/>
  <c r="AT26" i="16" s="1"/>
  <c r="AQ26" i="16"/>
  <c r="AR26" i="16" s="1"/>
  <c r="AO26" i="16"/>
  <c r="AP26" i="16" s="1"/>
  <c r="AM26" i="16"/>
  <c r="AN26" i="16" s="1"/>
  <c r="AK26" i="16"/>
  <c r="AL26" i="16" s="1"/>
  <c r="AI26" i="16"/>
  <c r="AJ26" i="16" s="1"/>
  <c r="AG26" i="16"/>
  <c r="AH26" i="16" s="1"/>
  <c r="AE26" i="16"/>
  <c r="AF26" i="16" s="1"/>
  <c r="AC26" i="16"/>
  <c r="AD26" i="16" s="1"/>
  <c r="AA26" i="16"/>
  <c r="AB26" i="16" s="1"/>
  <c r="Y26" i="16"/>
  <c r="Z26" i="16" s="1"/>
  <c r="W26" i="16"/>
  <c r="X26" i="16" s="1"/>
  <c r="U26" i="16"/>
  <c r="V26" i="16" s="1"/>
  <c r="S26" i="16"/>
  <c r="T26" i="16" s="1"/>
  <c r="Q26" i="16"/>
  <c r="R26" i="16" s="1"/>
  <c r="O26" i="16"/>
  <c r="P26" i="16" s="1"/>
  <c r="M26" i="16"/>
  <c r="N26" i="16" s="1"/>
  <c r="K26" i="16"/>
  <c r="L26" i="16" s="1"/>
  <c r="I26" i="16"/>
  <c r="J26" i="16" s="1"/>
  <c r="G26" i="16"/>
  <c r="H26" i="16" s="1"/>
  <c r="E26" i="16"/>
  <c r="F26" i="16" s="1"/>
  <c r="BE26" i="16" s="1"/>
  <c r="BF26" i="16" s="1"/>
  <c r="C26" i="16"/>
  <c r="B26" i="16"/>
  <c r="A26" i="16"/>
  <c r="BC25" i="16"/>
  <c r="BD25" i="16" s="1"/>
  <c r="BA25" i="16"/>
  <c r="BB25" i="16" s="1"/>
  <c r="AY25" i="16"/>
  <c r="AZ25" i="16" s="1"/>
  <c r="AW25" i="16"/>
  <c r="AX25" i="16" s="1"/>
  <c r="AU25" i="16"/>
  <c r="AV25" i="16" s="1"/>
  <c r="AS25" i="16"/>
  <c r="AT25" i="16" s="1"/>
  <c r="AQ25" i="16"/>
  <c r="AR25" i="16" s="1"/>
  <c r="AO25" i="16"/>
  <c r="AP25" i="16" s="1"/>
  <c r="AM25" i="16"/>
  <c r="AN25" i="16" s="1"/>
  <c r="AK25" i="16"/>
  <c r="AL25" i="16" s="1"/>
  <c r="AI25" i="16"/>
  <c r="AJ25" i="16" s="1"/>
  <c r="AG25" i="16"/>
  <c r="AH25" i="16" s="1"/>
  <c r="AE25" i="16"/>
  <c r="AF25" i="16" s="1"/>
  <c r="AC25" i="16"/>
  <c r="AD25" i="16" s="1"/>
  <c r="AA25" i="16"/>
  <c r="AB25" i="16" s="1"/>
  <c r="Y25" i="16"/>
  <c r="Z25" i="16" s="1"/>
  <c r="W25" i="16"/>
  <c r="X25" i="16" s="1"/>
  <c r="U25" i="16"/>
  <c r="V25" i="16" s="1"/>
  <c r="S25" i="16"/>
  <c r="T25" i="16" s="1"/>
  <c r="Q25" i="16"/>
  <c r="R25" i="16" s="1"/>
  <c r="O25" i="16"/>
  <c r="P25" i="16" s="1"/>
  <c r="M25" i="16"/>
  <c r="N25" i="16" s="1"/>
  <c r="K25" i="16"/>
  <c r="L25" i="16" s="1"/>
  <c r="I25" i="16"/>
  <c r="J25" i="16" s="1"/>
  <c r="G25" i="16"/>
  <c r="H25" i="16" s="1"/>
  <c r="E25" i="16"/>
  <c r="F25" i="16" s="1"/>
  <c r="BE25" i="16" s="1"/>
  <c r="BF25" i="16" s="1"/>
  <c r="C25" i="16"/>
  <c r="B25" i="16"/>
  <c r="A25" i="16"/>
  <c r="BC24" i="16"/>
  <c r="BD24" i="16" s="1"/>
  <c r="BA24" i="16"/>
  <c r="BB24" i="16" s="1"/>
  <c r="AY24" i="16"/>
  <c r="AZ24" i="16" s="1"/>
  <c r="AW24" i="16"/>
  <c r="AX24" i="16" s="1"/>
  <c r="AU24" i="16"/>
  <c r="AV24" i="16" s="1"/>
  <c r="AS24" i="16"/>
  <c r="AT24" i="16" s="1"/>
  <c r="AQ24" i="16"/>
  <c r="AR24" i="16" s="1"/>
  <c r="AO24" i="16"/>
  <c r="AP24" i="16" s="1"/>
  <c r="AM24" i="16"/>
  <c r="AN24" i="16" s="1"/>
  <c r="AK24" i="16"/>
  <c r="AL24" i="16" s="1"/>
  <c r="AI24" i="16"/>
  <c r="AJ24" i="16" s="1"/>
  <c r="AG24" i="16"/>
  <c r="AH24" i="16" s="1"/>
  <c r="AE24" i="16"/>
  <c r="AF24" i="16" s="1"/>
  <c r="AC24" i="16"/>
  <c r="AD24" i="16" s="1"/>
  <c r="AA24" i="16"/>
  <c r="AB24" i="16" s="1"/>
  <c r="Y24" i="16"/>
  <c r="Z24" i="16" s="1"/>
  <c r="W24" i="16"/>
  <c r="X24" i="16" s="1"/>
  <c r="U24" i="16"/>
  <c r="V24" i="16" s="1"/>
  <c r="S24" i="16"/>
  <c r="T24" i="16" s="1"/>
  <c r="Q24" i="16"/>
  <c r="R24" i="16" s="1"/>
  <c r="O24" i="16"/>
  <c r="P24" i="16" s="1"/>
  <c r="M24" i="16"/>
  <c r="N24" i="16" s="1"/>
  <c r="K24" i="16"/>
  <c r="L24" i="16" s="1"/>
  <c r="I24" i="16"/>
  <c r="J24" i="16" s="1"/>
  <c r="G24" i="16"/>
  <c r="H24" i="16" s="1"/>
  <c r="E24" i="16"/>
  <c r="F24" i="16" s="1"/>
  <c r="BE24" i="16" s="1"/>
  <c r="BF24" i="16" s="1"/>
  <c r="C24" i="16"/>
  <c r="B24" i="16"/>
  <c r="A24" i="16"/>
  <c r="BC23" i="16"/>
  <c r="BD23" i="16" s="1"/>
  <c r="BA23" i="16"/>
  <c r="BB23" i="16" s="1"/>
  <c r="AY23" i="16"/>
  <c r="AZ23" i="16" s="1"/>
  <c r="AW23" i="16"/>
  <c r="AX23" i="16" s="1"/>
  <c r="AU23" i="16"/>
  <c r="AV23" i="16" s="1"/>
  <c r="AS23" i="16"/>
  <c r="AT23" i="16" s="1"/>
  <c r="AQ23" i="16"/>
  <c r="AR23" i="16" s="1"/>
  <c r="AO23" i="16"/>
  <c r="AP23" i="16" s="1"/>
  <c r="AM23" i="16"/>
  <c r="AN23" i="16" s="1"/>
  <c r="AK23" i="16"/>
  <c r="AL23" i="16" s="1"/>
  <c r="AI23" i="16"/>
  <c r="AJ23" i="16" s="1"/>
  <c r="AG23" i="16"/>
  <c r="AH23" i="16" s="1"/>
  <c r="AE23" i="16"/>
  <c r="AF23" i="16" s="1"/>
  <c r="AC23" i="16"/>
  <c r="AD23" i="16" s="1"/>
  <c r="AA23" i="16"/>
  <c r="AB23" i="16" s="1"/>
  <c r="Y23" i="16"/>
  <c r="Z23" i="16" s="1"/>
  <c r="W23" i="16"/>
  <c r="X23" i="16" s="1"/>
  <c r="U23" i="16"/>
  <c r="V23" i="16" s="1"/>
  <c r="S23" i="16"/>
  <c r="T23" i="16" s="1"/>
  <c r="Q23" i="16"/>
  <c r="R23" i="16" s="1"/>
  <c r="O23" i="16"/>
  <c r="P23" i="16" s="1"/>
  <c r="M23" i="16"/>
  <c r="N23" i="16" s="1"/>
  <c r="K23" i="16"/>
  <c r="L23" i="16" s="1"/>
  <c r="I23" i="16"/>
  <c r="J23" i="16" s="1"/>
  <c r="G23" i="16"/>
  <c r="H23" i="16" s="1"/>
  <c r="E23" i="16"/>
  <c r="F23" i="16" s="1"/>
  <c r="BE23" i="16" s="1"/>
  <c r="BF23" i="16" s="1"/>
  <c r="C23" i="16"/>
  <c r="B23" i="16"/>
  <c r="A23" i="16"/>
  <c r="BC22" i="16"/>
  <c r="BD22" i="16" s="1"/>
  <c r="BA22" i="16"/>
  <c r="BB22" i="16" s="1"/>
  <c r="AY22" i="16"/>
  <c r="AZ22" i="16" s="1"/>
  <c r="AW22" i="16"/>
  <c r="AX22" i="16" s="1"/>
  <c r="AU22" i="16"/>
  <c r="AV22" i="16" s="1"/>
  <c r="AS22" i="16"/>
  <c r="AT22" i="16" s="1"/>
  <c r="AQ22" i="16"/>
  <c r="AR22" i="16" s="1"/>
  <c r="AO22" i="16"/>
  <c r="AP22" i="16" s="1"/>
  <c r="AM22" i="16"/>
  <c r="AN22" i="16" s="1"/>
  <c r="AK22" i="16"/>
  <c r="AL22" i="16" s="1"/>
  <c r="AI22" i="16"/>
  <c r="AJ22" i="16" s="1"/>
  <c r="AG22" i="16"/>
  <c r="AH22" i="16" s="1"/>
  <c r="AE22" i="16"/>
  <c r="AF22" i="16" s="1"/>
  <c r="AC22" i="16"/>
  <c r="AD22" i="16" s="1"/>
  <c r="AA22" i="16"/>
  <c r="AB22" i="16" s="1"/>
  <c r="Y22" i="16"/>
  <c r="Z22" i="16" s="1"/>
  <c r="W22" i="16"/>
  <c r="X22" i="16" s="1"/>
  <c r="U22" i="16"/>
  <c r="V22" i="16" s="1"/>
  <c r="S22" i="16"/>
  <c r="T22" i="16" s="1"/>
  <c r="Q22" i="16"/>
  <c r="R22" i="16" s="1"/>
  <c r="O22" i="16"/>
  <c r="P22" i="16" s="1"/>
  <c r="M22" i="16"/>
  <c r="N22" i="16" s="1"/>
  <c r="K22" i="16"/>
  <c r="L22" i="16" s="1"/>
  <c r="I22" i="16"/>
  <c r="J22" i="16" s="1"/>
  <c r="G22" i="16"/>
  <c r="H22" i="16" s="1"/>
  <c r="E22" i="16"/>
  <c r="F22" i="16" s="1"/>
  <c r="BE22" i="16" s="1"/>
  <c r="BF22" i="16" s="1"/>
  <c r="C22" i="16"/>
  <c r="B22" i="16"/>
  <c r="A22" i="16"/>
  <c r="BC21" i="16"/>
  <c r="BD21" i="16" s="1"/>
  <c r="BA21" i="16"/>
  <c r="BB21" i="16" s="1"/>
  <c r="AY21" i="16"/>
  <c r="AZ21" i="16" s="1"/>
  <c r="AW21" i="16"/>
  <c r="AX21" i="16" s="1"/>
  <c r="AU21" i="16"/>
  <c r="AV21" i="16" s="1"/>
  <c r="AS21" i="16"/>
  <c r="AT21" i="16" s="1"/>
  <c r="AQ21" i="16"/>
  <c r="AR21" i="16" s="1"/>
  <c r="AO21" i="16"/>
  <c r="AP21" i="16" s="1"/>
  <c r="AM21" i="16"/>
  <c r="AN21" i="16" s="1"/>
  <c r="AK21" i="16"/>
  <c r="AL21" i="16" s="1"/>
  <c r="AI21" i="16"/>
  <c r="AJ21" i="16" s="1"/>
  <c r="AG21" i="16"/>
  <c r="AH21" i="16" s="1"/>
  <c r="AE21" i="16"/>
  <c r="AF21" i="16" s="1"/>
  <c r="AC21" i="16"/>
  <c r="AD21" i="16" s="1"/>
  <c r="AA21" i="16"/>
  <c r="AB21" i="16" s="1"/>
  <c r="Y21" i="16"/>
  <c r="Z21" i="16" s="1"/>
  <c r="W21" i="16"/>
  <c r="X21" i="16" s="1"/>
  <c r="U21" i="16"/>
  <c r="V21" i="16" s="1"/>
  <c r="S21" i="16"/>
  <c r="T21" i="16" s="1"/>
  <c r="Q21" i="16"/>
  <c r="R21" i="16" s="1"/>
  <c r="O21" i="16"/>
  <c r="P21" i="16" s="1"/>
  <c r="M21" i="16"/>
  <c r="N21" i="16" s="1"/>
  <c r="K21" i="16"/>
  <c r="L21" i="16" s="1"/>
  <c r="I21" i="16"/>
  <c r="J21" i="16" s="1"/>
  <c r="G21" i="16"/>
  <c r="H21" i="16" s="1"/>
  <c r="E21" i="16"/>
  <c r="F21" i="16" s="1"/>
  <c r="BE21" i="16" s="1"/>
  <c r="BF21" i="16" s="1"/>
  <c r="C21" i="16"/>
  <c r="B21" i="16"/>
  <c r="A21" i="16"/>
  <c r="BC20" i="16"/>
  <c r="BD20" i="16" s="1"/>
  <c r="BA20" i="16"/>
  <c r="BB20" i="16" s="1"/>
  <c r="AY20" i="16"/>
  <c r="AZ20" i="16" s="1"/>
  <c r="AW20" i="16"/>
  <c r="AX20" i="16" s="1"/>
  <c r="AU20" i="16"/>
  <c r="AV20" i="16" s="1"/>
  <c r="AS20" i="16"/>
  <c r="AT20" i="16" s="1"/>
  <c r="AQ20" i="16"/>
  <c r="AR20" i="16" s="1"/>
  <c r="AO20" i="16"/>
  <c r="AP20" i="16" s="1"/>
  <c r="AM20" i="16"/>
  <c r="AN20" i="16" s="1"/>
  <c r="AK20" i="16"/>
  <c r="AL20" i="16" s="1"/>
  <c r="AI20" i="16"/>
  <c r="AJ20" i="16" s="1"/>
  <c r="AG20" i="16"/>
  <c r="AH20" i="16" s="1"/>
  <c r="AE20" i="16"/>
  <c r="AF20" i="16" s="1"/>
  <c r="AC20" i="16"/>
  <c r="AD20" i="16" s="1"/>
  <c r="AA20" i="16"/>
  <c r="AB20" i="16" s="1"/>
  <c r="Y20" i="16"/>
  <c r="Z20" i="16" s="1"/>
  <c r="W20" i="16"/>
  <c r="X20" i="16" s="1"/>
  <c r="U20" i="16"/>
  <c r="V20" i="16" s="1"/>
  <c r="S20" i="16"/>
  <c r="T20" i="16" s="1"/>
  <c r="Q20" i="16"/>
  <c r="R20" i="16" s="1"/>
  <c r="O20" i="16"/>
  <c r="P20" i="16" s="1"/>
  <c r="M20" i="16"/>
  <c r="N20" i="16" s="1"/>
  <c r="K20" i="16"/>
  <c r="L20" i="16" s="1"/>
  <c r="I20" i="16"/>
  <c r="J20" i="16" s="1"/>
  <c r="G20" i="16"/>
  <c r="H20" i="16" s="1"/>
  <c r="E20" i="16"/>
  <c r="F20" i="16" s="1"/>
  <c r="BE20" i="16" s="1"/>
  <c r="BF20" i="16" s="1"/>
  <c r="C20" i="16"/>
  <c r="B20" i="16"/>
  <c r="A20" i="16"/>
  <c r="BC19" i="16"/>
  <c r="BD19" i="16" s="1"/>
  <c r="BA19" i="16"/>
  <c r="BB19" i="16" s="1"/>
  <c r="AY19" i="16"/>
  <c r="AZ19" i="16" s="1"/>
  <c r="AW19" i="16"/>
  <c r="AX19" i="16" s="1"/>
  <c r="AU19" i="16"/>
  <c r="AV19" i="16" s="1"/>
  <c r="AS19" i="16"/>
  <c r="AT19" i="16" s="1"/>
  <c r="AQ19" i="16"/>
  <c r="AR19" i="16" s="1"/>
  <c r="AO19" i="16"/>
  <c r="AP19" i="16" s="1"/>
  <c r="AM19" i="16"/>
  <c r="AN19" i="16" s="1"/>
  <c r="AK19" i="16"/>
  <c r="AL19" i="16" s="1"/>
  <c r="AI19" i="16"/>
  <c r="AJ19" i="16" s="1"/>
  <c r="AG19" i="16"/>
  <c r="AH19" i="16" s="1"/>
  <c r="AE19" i="16"/>
  <c r="AF19" i="16" s="1"/>
  <c r="AC19" i="16"/>
  <c r="AD19" i="16" s="1"/>
  <c r="AA19" i="16"/>
  <c r="AB19" i="16" s="1"/>
  <c r="Y19" i="16"/>
  <c r="Z19" i="16" s="1"/>
  <c r="W19" i="16"/>
  <c r="X19" i="16" s="1"/>
  <c r="U19" i="16"/>
  <c r="V19" i="16" s="1"/>
  <c r="S19" i="16"/>
  <c r="T19" i="16" s="1"/>
  <c r="Q19" i="16"/>
  <c r="R19" i="16" s="1"/>
  <c r="O19" i="16"/>
  <c r="P19" i="16" s="1"/>
  <c r="M19" i="16"/>
  <c r="N19" i="16" s="1"/>
  <c r="K19" i="16"/>
  <c r="L19" i="16" s="1"/>
  <c r="I19" i="16"/>
  <c r="J19" i="16" s="1"/>
  <c r="G19" i="16"/>
  <c r="H19" i="16" s="1"/>
  <c r="E19" i="16"/>
  <c r="F19" i="16" s="1"/>
  <c r="BE19" i="16" s="1"/>
  <c r="BF19" i="16" s="1"/>
  <c r="C19" i="16"/>
  <c r="B19" i="16"/>
  <c r="A19" i="16"/>
  <c r="BC18" i="16"/>
  <c r="BD18" i="16" s="1"/>
  <c r="BA18" i="16"/>
  <c r="BB18" i="16" s="1"/>
  <c r="AY18" i="16"/>
  <c r="AZ18" i="16" s="1"/>
  <c r="AW18" i="16"/>
  <c r="AX18" i="16" s="1"/>
  <c r="AU18" i="16"/>
  <c r="AV18" i="16" s="1"/>
  <c r="AS18" i="16"/>
  <c r="AT18" i="16" s="1"/>
  <c r="AQ18" i="16"/>
  <c r="AR18" i="16" s="1"/>
  <c r="AO18" i="16"/>
  <c r="AP18" i="16" s="1"/>
  <c r="AM18" i="16"/>
  <c r="AN18" i="16" s="1"/>
  <c r="AK18" i="16"/>
  <c r="AL18" i="16" s="1"/>
  <c r="AI18" i="16"/>
  <c r="AJ18" i="16" s="1"/>
  <c r="AG18" i="16"/>
  <c r="AH18" i="16" s="1"/>
  <c r="AE18" i="16"/>
  <c r="AF18" i="16" s="1"/>
  <c r="AC18" i="16"/>
  <c r="AD18" i="16" s="1"/>
  <c r="AA18" i="16"/>
  <c r="AB18" i="16" s="1"/>
  <c r="Y18" i="16"/>
  <c r="Z18" i="16" s="1"/>
  <c r="W18" i="16"/>
  <c r="X18" i="16" s="1"/>
  <c r="U18" i="16"/>
  <c r="V18" i="16" s="1"/>
  <c r="S18" i="16"/>
  <c r="T18" i="16" s="1"/>
  <c r="Q18" i="16"/>
  <c r="R18" i="16" s="1"/>
  <c r="O18" i="16"/>
  <c r="P18" i="16" s="1"/>
  <c r="M18" i="16"/>
  <c r="N18" i="16" s="1"/>
  <c r="K18" i="16"/>
  <c r="L18" i="16" s="1"/>
  <c r="I18" i="16"/>
  <c r="J18" i="16" s="1"/>
  <c r="G18" i="16"/>
  <c r="H18" i="16" s="1"/>
  <c r="E18" i="16"/>
  <c r="F18" i="16" s="1"/>
  <c r="BE18" i="16" s="1"/>
  <c r="BF18" i="16" s="1"/>
  <c r="C18" i="16"/>
  <c r="B18" i="16"/>
  <c r="A18" i="16"/>
  <c r="BC17" i="16"/>
  <c r="BD17" i="16" s="1"/>
  <c r="BA17" i="16"/>
  <c r="BB17" i="16" s="1"/>
  <c r="AY17" i="16"/>
  <c r="AZ17" i="16" s="1"/>
  <c r="AW17" i="16"/>
  <c r="AX17" i="16" s="1"/>
  <c r="AU17" i="16"/>
  <c r="AV17" i="16" s="1"/>
  <c r="AS17" i="16"/>
  <c r="AT17" i="16" s="1"/>
  <c r="AQ17" i="16"/>
  <c r="AR17" i="16" s="1"/>
  <c r="AO17" i="16"/>
  <c r="AP17" i="16" s="1"/>
  <c r="AM17" i="16"/>
  <c r="AN17" i="16" s="1"/>
  <c r="AK17" i="16"/>
  <c r="AL17" i="16" s="1"/>
  <c r="AI17" i="16"/>
  <c r="AJ17" i="16" s="1"/>
  <c r="AG17" i="16"/>
  <c r="AH17" i="16" s="1"/>
  <c r="AE17" i="16"/>
  <c r="AF17" i="16" s="1"/>
  <c r="AC17" i="16"/>
  <c r="AD17" i="16" s="1"/>
  <c r="AA17" i="16"/>
  <c r="AB17" i="16" s="1"/>
  <c r="Y17" i="16"/>
  <c r="Z17" i="16" s="1"/>
  <c r="W17" i="16"/>
  <c r="X17" i="16" s="1"/>
  <c r="U17" i="16"/>
  <c r="V17" i="16" s="1"/>
  <c r="S17" i="16"/>
  <c r="T17" i="16" s="1"/>
  <c r="Q17" i="16"/>
  <c r="R17" i="16" s="1"/>
  <c r="O17" i="16"/>
  <c r="P17" i="16" s="1"/>
  <c r="M17" i="16"/>
  <c r="N17" i="16" s="1"/>
  <c r="K17" i="16"/>
  <c r="L17" i="16" s="1"/>
  <c r="I17" i="16"/>
  <c r="J17" i="16" s="1"/>
  <c r="G17" i="16"/>
  <c r="H17" i="16" s="1"/>
  <c r="E17" i="16"/>
  <c r="F17" i="16" s="1"/>
  <c r="BE17" i="16" s="1"/>
  <c r="BF17" i="16" s="1"/>
  <c r="C17" i="16"/>
  <c r="B17" i="16"/>
  <c r="A17" i="16"/>
  <c r="BC16" i="16"/>
  <c r="BD16" i="16" s="1"/>
  <c r="BA16" i="16"/>
  <c r="BB16" i="16" s="1"/>
  <c r="AY16" i="16"/>
  <c r="AZ16" i="16" s="1"/>
  <c r="AW16" i="16"/>
  <c r="AX16" i="16" s="1"/>
  <c r="AU16" i="16"/>
  <c r="AV16" i="16" s="1"/>
  <c r="AS16" i="16"/>
  <c r="AT16" i="16" s="1"/>
  <c r="AQ16" i="16"/>
  <c r="AR16" i="16" s="1"/>
  <c r="AO16" i="16"/>
  <c r="AP16" i="16" s="1"/>
  <c r="AM16" i="16"/>
  <c r="AN16" i="16" s="1"/>
  <c r="AK16" i="16"/>
  <c r="AL16" i="16" s="1"/>
  <c r="AI16" i="16"/>
  <c r="AJ16" i="16" s="1"/>
  <c r="AG16" i="16"/>
  <c r="AH16" i="16" s="1"/>
  <c r="AE16" i="16"/>
  <c r="AF16" i="16" s="1"/>
  <c r="AC16" i="16"/>
  <c r="AD16" i="16" s="1"/>
  <c r="AA16" i="16"/>
  <c r="AB16" i="16" s="1"/>
  <c r="Y16" i="16"/>
  <c r="Z16" i="16" s="1"/>
  <c r="W16" i="16"/>
  <c r="X16" i="16" s="1"/>
  <c r="U16" i="16"/>
  <c r="V16" i="16" s="1"/>
  <c r="S16" i="16"/>
  <c r="T16" i="16" s="1"/>
  <c r="Q16" i="16"/>
  <c r="R16" i="16" s="1"/>
  <c r="O16" i="16"/>
  <c r="P16" i="16" s="1"/>
  <c r="M16" i="16"/>
  <c r="N16" i="16" s="1"/>
  <c r="K16" i="16"/>
  <c r="L16" i="16" s="1"/>
  <c r="I16" i="16"/>
  <c r="J16" i="16" s="1"/>
  <c r="G16" i="16"/>
  <c r="H16" i="16" s="1"/>
  <c r="E16" i="16"/>
  <c r="F16" i="16" s="1"/>
  <c r="BE16" i="16" s="1"/>
  <c r="BF16" i="16" s="1"/>
  <c r="C16" i="16"/>
  <c r="B16" i="16"/>
  <c r="A16" i="16"/>
  <c r="BC15" i="16"/>
  <c r="BD15" i="16" s="1"/>
  <c r="BA15" i="16"/>
  <c r="BB15" i="16" s="1"/>
  <c r="AY15" i="16"/>
  <c r="AZ15" i="16" s="1"/>
  <c r="AW15" i="16"/>
  <c r="AX15" i="16" s="1"/>
  <c r="AU15" i="16"/>
  <c r="AV15" i="16" s="1"/>
  <c r="AS15" i="16"/>
  <c r="AT15" i="16" s="1"/>
  <c r="AQ15" i="16"/>
  <c r="AR15" i="16" s="1"/>
  <c r="AO15" i="16"/>
  <c r="AP15" i="16" s="1"/>
  <c r="AM15" i="16"/>
  <c r="AN15" i="16" s="1"/>
  <c r="AK15" i="16"/>
  <c r="AL15" i="16" s="1"/>
  <c r="AI15" i="16"/>
  <c r="AJ15" i="16" s="1"/>
  <c r="AG15" i="16"/>
  <c r="AH15" i="16" s="1"/>
  <c r="AE15" i="16"/>
  <c r="AF15" i="16" s="1"/>
  <c r="AC15" i="16"/>
  <c r="AD15" i="16" s="1"/>
  <c r="AA15" i="16"/>
  <c r="AB15" i="16" s="1"/>
  <c r="Y15" i="16"/>
  <c r="Z15" i="16" s="1"/>
  <c r="W15" i="16"/>
  <c r="X15" i="16" s="1"/>
  <c r="U15" i="16"/>
  <c r="V15" i="16" s="1"/>
  <c r="S15" i="16"/>
  <c r="T15" i="16" s="1"/>
  <c r="Q15" i="16"/>
  <c r="R15" i="16" s="1"/>
  <c r="O15" i="16"/>
  <c r="P15" i="16" s="1"/>
  <c r="M15" i="16"/>
  <c r="N15" i="16" s="1"/>
  <c r="K15" i="16"/>
  <c r="L15" i="16" s="1"/>
  <c r="I15" i="16"/>
  <c r="J15" i="16" s="1"/>
  <c r="G15" i="16"/>
  <c r="H15" i="16" s="1"/>
  <c r="E15" i="16"/>
  <c r="F15" i="16" s="1"/>
  <c r="BE15" i="16" s="1"/>
  <c r="BF15" i="16" s="1"/>
  <c r="C15" i="16"/>
  <c r="B15" i="16"/>
  <c r="A15" i="16"/>
  <c r="BC14" i="16"/>
  <c r="BD14" i="16" s="1"/>
  <c r="BA14" i="16"/>
  <c r="BB14" i="16" s="1"/>
  <c r="AY14" i="16"/>
  <c r="AZ14" i="16" s="1"/>
  <c r="AW14" i="16"/>
  <c r="AX14" i="16" s="1"/>
  <c r="AU14" i="16"/>
  <c r="AV14" i="16" s="1"/>
  <c r="AS14" i="16"/>
  <c r="AT14" i="16" s="1"/>
  <c r="AQ14" i="16"/>
  <c r="AR14" i="16" s="1"/>
  <c r="AO14" i="16"/>
  <c r="AP14" i="16" s="1"/>
  <c r="AM14" i="16"/>
  <c r="AN14" i="16" s="1"/>
  <c r="AK14" i="16"/>
  <c r="AL14" i="16" s="1"/>
  <c r="AI14" i="16"/>
  <c r="AJ14" i="16" s="1"/>
  <c r="AG14" i="16"/>
  <c r="AH14" i="16" s="1"/>
  <c r="AE14" i="16"/>
  <c r="AF14" i="16" s="1"/>
  <c r="AC14" i="16"/>
  <c r="AD14" i="16" s="1"/>
  <c r="AA14" i="16"/>
  <c r="AB14" i="16" s="1"/>
  <c r="Y14" i="16"/>
  <c r="Z14" i="16" s="1"/>
  <c r="W14" i="16"/>
  <c r="X14" i="16" s="1"/>
  <c r="U14" i="16"/>
  <c r="V14" i="16" s="1"/>
  <c r="S14" i="16"/>
  <c r="T14" i="16" s="1"/>
  <c r="Q14" i="16"/>
  <c r="R14" i="16" s="1"/>
  <c r="O14" i="16"/>
  <c r="P14" i="16" s="1"/>
  <c r="M14" i="16"/>
  <c r="N14" i="16" s="1"/>
  <c r="K14" i="16"/>
  <c r="L14" i="16" s="1"/>
  <c r="I14" i="16"/>
  <c r="J14" i="16" s="1"/>
  <c r="G14" i="16"/>
  <c r="H14" i="16" s="1"/>
  <c r="E14" i="16"/>
  <c r="F14" i="16" s="1"/>
  <c r="BE14" i="16" s="1"/>
  <c r="BF14" i="16" s="1"/>
  <c r="C14" i="16"/>
  <c r="B14" i="16"/>
  <c r="A14" i="16"/>
  <c r="BC13" i="16"/>
  <c r="BD13" i="16" s="1"/>
  <c r="BA13" i="16"/>
  <c r="BB13" i="16" s="1"/>
  <c r="AY13" i="16"/>
  <c r="AZ13" i="16" s="1"/>
  <c r="AW13" i="16"/>
  <c r="AX13" i="16" s="1"/>
  <c r="AU13" i="16"/>
  <c r="AV13" i="16" s="1"/>
  <c r="AS13" i="16"/>
  <c r="AT13" i="16" s="1"/>
  <c r="AQ13" i="16"/>
  <c r="AR13" i="16" s="1"/>
  <c r="AO13" i="16"/>
  <c r="AP13" i="16" s="1"/>
  <c r="AM13" i="16"/>
  <c r="AN13" i="16" s="1"/>
  <c r="AK13" i="16"/>
  <c r="AL13" i="16" s="1"/>
  <c r="AI13" i="16"/>
  <c r="AJ13" i="16" s="1"/>
  <c r="AG13" i="16"/>
  <c r="AH13" i="16" s="1"/>
  <c r="AE13" i="16"/>
  <c r="AF13" i="16" s="1"/>
  <c r="AC13" i="16"/>
  <c r="AD13" i="16" s="1"/>
  <c r="AA13" i="16"/>
  <c r="AB13" i="16" s="1"/>
  <c r="Y13" i="16"/>
  <c r="Z13" i="16" s="1"/>
  <c r="W13" i="16"/>
  <c r="X13" i="16" s="1"/>
  <c r="U13" i="16"/>
  <c r="V13" i="16" s="1"/>
  <c r="S13" i="16"/>
  <c r="T13" i="16" s="1"/>
  <c r="Q13" i="16"/>
  <c r="R13" i="16" s="1"/>
  <c r="O13" i="16"/>
  <c r="P13" i="16" s="1"/>
  <c r="M13" i="16"/>
  <c r="N13" i="16" s="1"/>
  <c r="K13" i="16"/>
  <c r="L13" i="16" s="1"/>
  <c r="I13" i="16"/>
  <c r="J13" i="16" s="1"/>
  <c r="G13" i="16"/>
  <c r="H13" i="16" s="1"/>
  <c r="E13" i="16"/>
  <c r="F13" i="16" s="1"/>
  <c r="BE13" i="16" s="1"/>
  <c r="BF13" i="16" s="1"/>
  <c r="C13" i="16"/>
  <c r="B13" i="16"/>
  <c r="A13" i="16"/>
  <c r="BC12" i="16"/>
  <c r="BD12" i="16" s="1"/>
  <c r="BA12" i="16"/>
  <c r="BB12" i="16" s="1"/>
  <c r="AY12" i="16"/>
  <c r="AZ12" i="16" s="1"/>
  <c r="AW12" i="16"/>
  <c r="AX12" i="16" s="1"/>
  <c r="AU12" i="16"/>
  <c r="AV12" i="16" s="1"/>
  <c r="AS12" i="16"/>
  <c r="AT12" i="16" s="1"/>
  <c r="AQ12" i="16"/>
  <c r="AR12" i="16" s="1"/>
  <c r="AO12" i="16"/>
  <c r="AP12" i="16" s="1"/>
  <c r="AM12" i="16"/>
  <c r="AN12" i="16" s="1"/>
  <c r="AK12" i="16"/>
  <c r="AL12" i="16" s="1"/>
  <c r="AI12" i="16"/>
  <c r="AJ12" i="16" s="1"/>
  <c r="AG12" i="16"/>
  <c r="AH12" i="16" s="1"/>
  <c r="AE12" i="16"/>
  <c r="AF12" i="16" s="1"/>
  <c r="AC12" i="16"/>
  <c r="AD12" i="16" s="1"/>
  <c r="AA12" i="16"/>
  <c r="AB12" i="16" s="1"/>
  <c r="Y12" i="16"/>
  <c r="Z12" i="16" s="1"/>
  <c r="W12" i="16"/>
  <c r="X12" i="16" s="1"/>
  <c r="U12" i="16"/>
  <c r="V12" i="16" s="1"/>
  <c r="S12" i="16"/>
  <c r="T12" i="16" s="1"/>
  <c r="Q12" i="16"/>
  <c r="R12" i="16" s="1"/>
  <c r="O12" i="16"/>
  <c r="P12" i="16" s="1"/>
  <c r="M12" i="16"/>
  <c r="N12" i="16" s="1"/>
  <c r="K12" i="16"/>
  <c r="L12" i="16" s="1"/>
  <c r="I12" i="16"/>
  <c r="J12" i="16" s="1"/>
  <c r="G12" i="16"/>
  <c r="H12" i="16" s="1"/>
  <c r="E12" i="16"/>
  <c r="F12" i="16" s="1"/>
  <c r="BE12" i="16" s="1"/>
  <c r="BF12" i="16" s="1"/>
  <c r="C12" i="16"/>
  <c r="B12" i="16"/>
  <c r="A12" i="16"/>
  <c r="BC11" i="16"/>
  <c r="BD11" i="16" s="1"/>
  <c r="BA11" i="16"/>
  <c r="BB11" i="16" s="1"/>
  <c r="AY11" i="16"/>
  <c r="AZ11" i="16" s="1"/>
  <c r="AW11" i="16"/>
  <c r="AX11" i="16" s="1"/>
  <c r="AU11" i="16"/>
  <c r="AV11" i="16" s="1"/>
  <c r="AS11" i="16"/>
  <c r="AT11" i="16" s="1"/>
  <c r="AQ11" i="16"/>
  <c r="AR11" i="16" s="1"/>
  <c r="AO11" i="16"/>
  <c r="AP11" i="16" s="1"/>
  <c r="AM11" i="16"/>
  <c r="AN11" i="16" s="1"/>
  <c r="AK11" i="16"/>
  <c r="AL11" i="16" s="1"/>
  <c r="AI11" i="16"/>
  <c r="AJ11" i="16" s="1"/>
  <c r="AG11" i="16"/>
  <c r="AH11" i="16" s="1"/>
  <c r="AE11" i="16"/>
  <c r="AF11" i="16" s="1"/>
  <c r="AC11" i="16"/>
  <c r="AD11" i="16" s="1"/>
  <c r="AA11" i="16"/>
  <c r="AB11" i="16" s="1"/>
  <c r="Y11" i="16"/>
  <c r="Z11" i="16" s="1"/>
  <c r="W11" i="16"/>
  <c r="X11" i="16" s="1"/>
  <c r="U11" i="16"/>
  <c r="V11" i="16" s="1"/>
  <c r="S11" i="16"/>
  <c r="T11" i="16" s="1"/>
  <c r="Q11" i="16"/>
  <c r="R11" i="16" s="1"/>
  <c r="O11" i="16"/>
  <c r="P11" i="16" s="1"/>
  <c r="M11" i="16"/>
  <c r="N11" i="16" s="1"/>
  <c r="K11" i="16"/>
  <c r="L11" i="16" s="1"/>
  <c r="I11" i="16"/>
  <c r="J11" i="16" s="1"/>
  <c r="G11" i="16"/>
  <c r="H11" i="16" s="1"/>
  <c r="E11" i="16"/>
  <c r="F11" i="16" s="1"/>
  <c r="BE11" i="16" s="1"/>
  <c r="BF11" i="16" s="1"/>
  <c r="C11" i="16"/>
  <c r="B11" i="16"/>
  <c r="A11" i="16"/>
  <c r="BC10" i="16"/>
  <c r="BD10" i="16" s="1"/>
  <c r="BA10" i="16"/>
  <c r="BB10" i="16" s="1"/>
  <c r="AY10" i="16"/>
  <c r="AZ10" i="16" s="1"/>
  <c r="AW10" i="16"/>
  <c r="AX10" i="16" s="1"/>
  <c r="AU10" i="16"/>
  <c r="AV10" i="16" s="1"/>
  <c r="AS10" i="16"/>
  <c r="AT10" i="16" s="1"/>
  <c r="AQ10" i="16"/>
  <c r="AR10" i="16" s="1"/>
  <c r="AO10" i="16"/>
  <c r="AP10" i="16" s="1"/>
  <c r="AM10" i="16"/>
  <c r="AN10" i="16" s="1"/>
  <c r="AK10" i="16"/>
  <c r="AL10" i="16" s="1"/>
  <c r="AI10" i="16"/>
  <c r="AJ10" i="16" s="1"/>
  <c r="AG10" i="16"/>
  <c r="AH10" i="16" s="1"/>
  <c r="AE10" i="16"/>
  <c r="AF10" i="16" s="1"/>
  <c r="AC10" i="16"/>
  <c r="AD10" i="16" s="1"/>
  <c r="AA10" i="16"/>
  <c r="AB10" i="16" s="1"/>
  <c r="Y10" i="16"/>
  <c r="Z10" i="16" s="1"/>
  <c r="W10" i="16"/>
  <c r="X10" i="16" s="1"/>
  <c r="U10" i="16"/>
  <c r="V10" i="16" s="1"/>
  <c r="S10" i="16"/>
  <c r="T10" i="16" s="1"/>
  <c r="Q10" i="16"/>
  <c r="R10" i="16" s="1"/>
  <c r="O10" i="16"/>
  <c r="P10" i="16" s="1"/>
  <c r="M10" i="16"/>
  <c r="N10" i="16" s="1"/>
  <c r="K10" i="16"/>
  <c r="L10" i="16" s="1"/>
  <c r="I10" i="16"/>
  <c r="J10" i="16" s="1"/>
  <c r="G10" i="16"/>
  <c r="H10" i="16" s="1"/>
  <c r="E10" i="16"/>
  <c r="F10" i="16" s="1"/>
  <c r="BE10" i="16" s="1"/>
  <c r="BF10" i="16" s="1"/>
  <c r="C10" i="16"/>
  <c r="B10" i="16"/>
  <c r="A10" i="16"/>
  <c r="BC9" i="16"/>
  <c r="BD9" i="16" s="1"/>
  <c r="BA9" i="16"/>
  <c r="BB9" i="16" s="1"/>
  <c r="AY9" i="16"/>
  <c r="AZ9" i="16" s="1"/>
  <c r="AW9" i="16"/>
  <c r="AX9" i="16" s="1"/>
  <c r="AU9" i="16"/>
  <c r="AV9" i="16" s="1"/>
  <c r="AS9" i="16"/>
  <c r="AT9" i="16" s="1"/>
  <c r="AQ9" i="16"/>
  <c r="AR9" i="16" s="1"/>
  <c r="AO9" i="16"/>
  <c r="AP9" i="16" s="1"/>
  <c r="AM9" i="16"/>
  <c r="AN9" i="16" s="1"/>
  <c r="AK9" i="16"/>
  <c r="AL9" i="16" s="1"/>
  <c r="AI9" i="16"/>
  <c r="AJ9" i="16" s="1"/>
  <c r="AG9" i="16"/>
  <c r="AH9" i="16" s="1"/>
  <c r="AE9" i="16"/>
  <c r="AF9" i="16" s="1"/>
  <c r="AC9" i="16"/>
  <c r="AD9" i="16" s="1"/>
  <c r="AA9" i="16"/>
  <c r="AB9" i="16" s="1"/>
  <c r="Y9" i="16"/>
  <c r="Z9" i="16" s="1"/>
  <c r="W9" i="16"/>
  <c r="X9" i="16" s="1"/>
  <c r="U9" i="16"/>
  <c r="V9" i="16" s="1"/>
  <c r="S9" i="16"/>
  <c r="T9" i="16" s="1"/>
  <c r="Q9" i="16"/>
  <c r="R9" i="16" s="1"/>
  <c r="O9" i="16"/>
  <c r="P9" i="16" s="1"/>
  <c r="M9" i="16"/>
  <c r="N9" i="16" s="1"/>
  <c r="K9" i="16"/>
  <c r="L9" i="16" s="1"/>
  <c r="I9" i="16"/>
  <c r="J9" i="16" s="1"/>
  <c r="G9" i="16"/>
  <c r="H9" i="16" s="1"/>
  <c r="E9" i="16"/>
  <c r="F9" i="16" s="1"/>
  <c r="BE9" i="16" s="1"/>
  <c r="BF9" i="16" s="1"/>
  <c r="C9" i="16"/>
  <c r="B9" i="16"/>
  <c r="A9" i="16"/>
  <c r="BC8" i="16"/>
  <c r="BD8" i="16" s="1"/>
  <c r="BA8" i="16"/>
  <c r="BB8" i="16" s="1"/>
  <c r="AY8" i="16"/>
  <c r="AZ8" i="16" s="1"/>
  <c r="AW8" i="16"/>
  <c r="AX8" i="16" s="1"/>
  <c r="AU8" i="16"/>
  <c r="AV8" i="16" s="1"/>
  <c r="AS8" i="16"/>
  <c r="AT8" i="16" s="1"/>
  <c r="AQ8" i="16"/>
  <c r="AR8" i="16" s="1"/>
  <c r="AO8" i="16"/>
  <c r="AP8" i="16" s="1"/>
  <c r="AM8" i="16"/>
  <c r="AN8" i="16" s="1"/>
  <c r="AK8" i="16"/>
  <c r="AL8" i="16" s="1"/>
  <c r="AI8" i="16"/>
  <c r="AJ8" i="16" s="1"/>
  <c r="AG8" i="16"/>
  <c r="AH8" i="16" s="1"/>
  <c r="AE8" i="16"/>
  <c r="AF8" i="16" s="1"/>
  <c r="AC8" i="16"/>
  <c r="AD8" i="16" s="1"/>
  <c r="AA8" i="16"/>
  <c r="AB8" i="16" s="1"/>
  <c r="Y8" i="16"/>
  <c r="Z8" i="16" s="1"/>
  <c r="W8" i="16"/>
  <c r="X8" i="16" s="1"/>
  <c r="U8" i="16"/>
  <c r="V8" i="16" s="1"/>
  <c r="S8" i="16"/>
  <c r="T8" i="16" s="1"/>
  <c r="Q8" i="16"/>
  <c r="R8" i="16" s="1"/>
  <c r="O8" i="16"/>
  <c r="P8" i="16" s="1"/>
  <c r="M8" i="16"/>
  <c r="N8" i="16" s="1"/>
  <c r="K8" i="16"/>
  <c r="L8" i="16" s="1"/>
  <c r="I8" i="16"/>
  <c r="J8" i="16" s="1"/>
  <c r="G8" i="16"/>
  <c r="H8" i="16" s="1"/>
  <c r="E8" i="16"/>
  <c r="F8" i="16" s="1"/>
  <c r="BE8" i="16" s="1"/>
  <c r="BF8" i="16" s="1"/>
  <c r="C8" i="16"/>
  <c r="B8" i="16"/>
  <c r="A8" i="16"/>
  <c r="BC7" i="16"/>
  <c r="BD7" i="16" s="1"/>
  <c r="BA7" i="16"/>
  <c r="BB7" i="16" s="1"/>
  <c r="AY7" i="16"/>
  <c r="AZ7" i="16" s="1"/>
  <c r="AW7" i="16"/>
  <c r="AX7" i="16" s="1"/>
  <c r="AU7" i="16"/>
  <c r="AV7" i="16" s="1"/>
  <c r="AS7" i="16"/>
  <c r="AT7" i="16" s="1"/>
  <c r="AQ7" i="16"/>
  <c r="AR7" i="16" s="1"/>
  <c r="AO7" i="16"/>
  <c r="AP7" i="16" s="1"/>
  <c r="AM7" i="16"/>
  <c r="AN7" i="16" s="1"/>
  <c r="AK7" i="16"/>
  <c r="AL7" i="16" s="1"/>
  <c r="AI7" i="16"/>
  <c r="AJ7" i="16" s="1"/>
  <c r="AG7" i="16"/>
  <c r="AH7" i="16" s="1"/>
  <c r="AE7" i="16"/>
  <c r="AF7" i="16" s="1"/>
  <c r="AC7" i="16"/>
  <c r="AD7" i="16" s="1"/>
  <c r="AA7" i="16"/>
  <c r="AB7" i="16" s="1"/>
  <c r="Y7" i="16"/>
  <c r="Z7" i="16" s="1"/>
  <c r="W7" i="16"/>
  <c r="X7" i="16" s="1"/>
  <c r="U7" i="16"/>
  <c r="V7" i="16" s="1"/>
  <c r="S7" i="16"/>
  <c r="T7" i="16" s="1"/>
  <c r="Q7" i="16"/>
  <c r="R7" i="16" s="1"/>
  <c r="O7" i="16"/>
  <c r="P7" i="16" s="1"/>
  <c r="M7" i="16"/>
  <c r="N7" i="16" s="1"/>
  <c r="K7" i="16"/>
  <c r="L7" i="16" s="1"/>
  <c r="I7" i="16"/>
  <c r="J7" i="16" s="1"/>
  <c r="G7" i="16"/>
  <c r="H7" i="16" s="1"/>
  <c r="E7" i="16"/>
  <c r="F7" i="16" s="1"/>
  <c r="BE7" i="16" s="1"/>
  <c r="BF7" i="16" s="1"/>
  <c r="C7" i="16"/>
  <c r="B7" i="16"/>
  <c r="A7" i="16"/>
  <c r="BC6" i="16"/>
  <c r="BD6" i="16" s="1"/>
  <c r="BA6" i="16"/>
  <c r="BB6" i="16" s="1"/>
  <c r="AY6" i="16"/>
  <c r="AZ6" i="16" s="1"/>
  <c r="AW6" i="16"/>
  <c r="AX6" i="16" s="1"/>
  <c r="AU6" i="16"/>
  <c r="AV6" i="16" s="1"/>
  <c r="AS6" i="16"/>
  <c r="AT6" i="16" s="1"/>
  <c r="AQ6" i="16"/>
  <c r="AR6" i="16" s="1"/>
  <c r="AO6" i="16"/>
  <c r="AP6" i="16" s="1"/>
  <c r="AM6" i="16"/>
  <c r="AN6" i="16" s="1"/>
  <c r="AK6" i="16"/>
  <c r="AL6" i="16" s="1"/>
  <c r="AI6" i="16"/>
  <c r="AJ6" i="16" s="1"/>
  <c r="AG6" i="16"/>
  <c r="AH6" i="16" s="1"/>
  <c r="AE6" i="16"/>
  <c r="AF6" i="16" s="1"/>
  <c r="AC6" i="16"/>
  <c r="AD6" i="16" s="1"/>
  <c r="AA6" i="16"/>
  <c r="AB6" i="16" s="1"/>
  <c r="Y6" i="16"/>
  <c r="Z6" i="16" s="1"/>
  <c r="W6" i="16"/>
  <c r="X6" i="16" s="1"/>
  <c r="U6" i="16"/>
  <c r="V6" i="16" s="1"/>
  <c r="S6" i="16"/>
  <c r="T6" i="16" s="1"/>
  <c r="Q6" i="16"/>
  <c r="R6" i="16" s="1"/>
  <c r="O6" i="16"/>
  <c r="P6" i="16" s="1"/>
  <c r="M6" i="16"/>
  <c r="N6" i="16" s="1"/>
  <c r="K6" i="16"/>
  <c r="L6" i="16" s="1"/>
  <c r="I6" i="16"/>
  <c r="J6" i="16" s="1"/>
  <c r="G6" i="16"/>
  <c r="H6" i="16" s="1"/>
  <c r="E6" i="16"/>
  <c r="F6" i="16" s="1"/>
  <c r="BE6" i="16" s="1"/>
  <c r="BF6" i="16" s="1"/>
  <c r="C6" i="16"/>
  <c r="B6" i="16"/>
  <c r="A6" i="16"/>
  <c r="BC5" i="16"/>
  <c r="BD5" i="16" s="1"/>
  <c r="BA5" i="16"/>
  <c r="BB5" i="16" s="1"/>
  <c r="AY5" i="16"/>
  <c r="AZ5" i="16" s="1"/>
  <c r="AW5" i="16"/>
  <c r="AX5" i="16" s="1"/>
  <c r="AU5" i="16"/>
  <c r="AV5" i="16" s="1"/>
  <c r="AS5" i="16"/>
  <c r="AT5" i="16" s="1"/>
  <c r="AQ5" i="16"/>
  <c r="AR5" i="16" s="1"/>
  <c r="AO5" i="16"/>
  <c r="AP5" i="16" s="1"/>
  <c r="AM5" i="16"/>
  <c r="AN5" i="16" s="1"/>
  <c r="AK5" i="16"/>
  <c r="AL5" i="16" s="1"/>
  <c r="AI5" i="16"/>
  <c r="AJ5" i="16" s="1"/>
  <c r="AG5" i="16"/>
  <c r="AH5" i="16" s="1"/>
  <c r="AE5" i="16"/>
  <c r="AF5" i="16" s="1"/>
  <c r="AC5" i="16"/>
  <c r="AD5" i="16" s="1"/>
  <c r="AA5" i="16"/>
  <c r="AB5" i="16" s="1"/>
  <c r="Y5" i="16"/>
  <c r="Z5" i="16" s="1"/>
  <c r="W5" i="16"/>
  <c r="X5" i="16" s="1"/>
  <c r="U5" i="16"/>
  <c r="V5" i="16" s="1"/>
  <c r="S5" i="16"/>
  <c r="T5" i="16" s="1"/>
  <c r="Q5" i="16"/>
  <c r="R5" i="16" s="1"/>
  <c r="O5" i="16"/>
  <c r="P5" i="16" s="1"/>
  <c r="M5" i="16"/>
  <c r="N5" i="16" s="1"/>
  <c r="K5" i="16"/>
  <c r="L5" i="16" s="1"/>
  <c r="I5" i="16"/>
  <c r="J5" i="16" s="1"/>
  <c r="G5" i="16"/>
  <c r="H5" i="16" s="1"/>
  <c r="E5" i="16"/>
  <c r="F5" i="16" s="1"/>
  <c r="BE5" i="16" s="1"/>
  <c r="BF5" i="16" s="1"/>
  <c r="C5" i="16"/>
  <c r="B5" i="16"/>
  <c r="A5" i="16"/>
  <c r="BC4" i="16"/>
  <c r="BD4" i="16" s="1"/>
  <c r="BA4" i="16"/>
  <c r="BB4" i="16" s="1"/>
  <c r="AY4" i="16"/>
  <c r="AZ4" i="16" s="1"/>
  <c r="AW4" i="16"/>
  <c r="AX4" i="16" s="1"/>
  <c r="AU4" i="16"/>
  <c r="AV4" i="16" s="1"/>
  <c r="AS4" i="16"/>
  <c r="AT4" i="16" s="1"/>
  <c r="AQ4" i="16"/>
  <c r="AR4" i="16" s="1"/>
  <c r="AO4" i="16"/>
  <c r="AP4" i="16" s="1"/>
  <c r="AM4" i="16"/>
  <c r="AN4" i="16" s="1"/>
  <c r="AK4" i="16"/>
  <c r="AL4" i="16" s="1"/>
  <c r="AI4" i="16"/>
  <c r="AJ4" i="16" s="1"/>
  <c r="AG4" i="16"/>
  <c r="AH4" i="16" s="1"/>
  <c r="AE4" i="16"/>
  <c r="AF4" i="16" s="1"/>
  <c r="AC4" i="16"/>
  <c r="AD4" i="16" s="1"/>
  <c r="AA4" i="16"/>
  <c r="AB4" i="16" s="1"/>
  <c r="Y4" i="16"/>
  <c r="Z4" i="16" s="1"/>
  <c r="W4" i="16"/>
  <c r="X4" i="16" s="1"/>
  <c r="U4" i="16"/>
  <c r="V4" i="16" s="1"/>
  <c r="S4" i="16"/>
  <c r="T4" i="16" s="1"/>
  <c r="Q4" i="16"/>
  <c r="R4" i="16" s="1"/>
  <c r="O4" i="16"/>
  <c r="P4" i="16" s="1"/>
  <c r="M4" i="16"/>
  <c r="N4" i="16" s="1"/>
  <c r="K4" i="16"/>
  <c r="L4" i="16" s="1"/>
  <c r="I4" i="16"/>
  <c r="J4" i="16" s="1"/>
  <c r="G4" i="16"/>
  <c r="H4" i="16" s="1"/>
  <c r="E4" i="16"/>
  <c r="F4" i="16" s="1"/>
  <c r="BE4" i="16" s="1"/>
  <c r="BF4" i="16" s="1"/>
  <c r="D4" i="16"/>
  <c r="C4" i="16"/>
  <c r="B4" i="16"/>
  <c r="A4" i="16"/>
  <c r="I3" i="16"/>
  <c r="E2" i="16"/>
  <c r="D2" i="16"/>
  <c r="C2" i="16"/>
  <c r="B2" i="16"/>
  <c r="A2" i="16"/>
  <c r="A1" i="16"/>
  <c r="I33" i="13"/>
  <c r="J33" i="13" s="1"/>
  <c r="G33" i="13"/>
  <c r="H33" i="13" s="1"/>
  <c r="E33" i="13"/>
  <c r="F33" i="13" s="1"/>
  <c r="C33" i="13"/>
  <c r="D33" i="13" s="1"/>
  <c r="K33" i="13" s="1"/>
  <c r="B33" i="13"/>
  <c r="I32" i="13"/>
  <c r="J32" i="13" s="1"/>
  <c r="G32" i="13"/>
  <c r="H32" i="13" s="1"/>
  <c r="E32" i="13"/>
  <c r="F32" i="13" s="1"/>
  <c r="C32" i="13"/>
  <c r="D32" i="13" s="1"/>
  <c r="K32" i="13" s="1"/>
  <c r="L32" i="13" s="1"/>
  <c r="M32" i="13" s="1"/>
  <c r="B32" i="13"/>
  <c r="I31" i="13"/>
  <c r="J31" i="13" s="1"/>
  <c r="G31" i="13"/>
  <c r="H31" i="13" s="1"/>
  <c r="E31" i="13"/>
  <c r="F31" i="13" s="1"/>
  <c r="C31" i="13"/>
  <c r="D31" i="13" s="1"/>
  <c r="K31" i="13" s="1"/>
  <c r="L31" i="13" s="1"/>
  <c r="M31" i="13" s="1"/>
  <c r="B31" i="13"/>
  <c r="I30" i="13"/>
  <c r="J30" i="13" s="1"/>
  <c r="G30" i="13"/>
  <c r="H30" i="13" s="1"/>
  <c r="E30" i="13"/>
  <c r="F30" i="13" s="1"/>
  <c r="C30" i="13"/>
  <c r="D30" i="13" s="1"/>
  <c r="K30" i="13" s="1"/>
  <c r="L30" i="13" s="1"/>
  <c r="M30" i="13" s="1"/>
  <c r="B30" i="13"/>
  <c r="I29" i="13"/>
  <c r="J29" i="13" s="1"/>
  <c r="G29" i="13"/>
  <c r="H29" i="13" s="1"/>
  <c r="E29" i="13"/>
  <c r="F29" i="13" s="1"/>
  <c r="C29" i="13"/>
  <c r="D29" i="13" s="1"/>
  <c r="K29" i="13" s="1"/>
  <c r="L29" i="13" s="1"/>
  <c r="M29" i="13" s="1"/>
  <c r="B29" i="13"/>
  <c r="I28" i="13"/>
  <c r="J28" i="13" s="1"/>
  <c r="G28" i="13"/>
  <c r="H28" i="13" s="1"/>
  <c r="E28" i="13"/>
  <c r="F28" i="13" s="1"/>
  <c r="C28" i="13"/>
  <c r="D28" i="13" s="1"/>
  <c r="K28" i="13" s="1"/>
  <c r="L28" i="13" s="1"/>
  <c r="M28" i="13" s="1"/>
  <c r="B28" i="13"/>
  <c r="I27" i="13"/>
  <c r="J27" i="13" s="1"/>
  <c r="G27" i="13"/>
  <c r="H27" i="13" s="1"/>
  <c r="E27" i="13"/>
  <c r="F27" i="13" s="1"/>
  <c r="C27" i="13"/>
  <c r="D27" i="13" s="1"/>
  <c r="K27" i="13" s="1"/>
  <c r="L27" i="13" s="1"/>
  <c r="M27" i="13" s="1"/>
  <c r="B27" i="13"/>
  <c r="I26" i="13"/>
  <c r="J26" i="13" s="1"/>
  <c r="G26" i="13"/>
  <c r="H26" i="13" s="1"/>
  <c r="E26" i="13"/>
  <c r="F26" i="13" s="1"/>
  <c r="C26" i="13"/>
  <c r="D26" i="13" s="1"/>
  <c r="K26" i="13" s="1"/>
  <c r="L26" i="13" s="1"/>
  <c r="M26" i="13" s="1"/>
  <c r="B26" i="13"/>
  <c r="I25" i="13"/>
  <c r="J25" i="13" s="1"/>
  <c r="G25" i="13"/>
  <c r="H25" i="13" s="1"/>
  <c r="E25" i="13"/>
  <c r="F25" i="13" s="1"/>
  <c r="C25" i="13"/>
  <c r="D25" i="13" s="1"/>
  <c r="K25" i="13" s="1"/>
  <c r="L25" i="13" s="1"/>
  <c r="M25" i="13" s="1"/>
  <c r="B25" i="13"/>
  <c r="I24" i="13"/>
  <c r="J24" i="13" s="1"/>
  <c r="G24" i="13"/>
  <c r="H24" i="13" s="1"/>
  <c r="E24" i="13"/>
  <c r="F24" i="13" s="1"/>
  <c r="C24" i="13"/>
  <c r="D24" i="13" s="1"/>
  <c r="K24" i="13" s="1"/>
  <c r="L24" i="13" s="1"/>
  <c r="M24" i="13" s="1"/>
  <c r="B24" i="13"/>
  <c r="I23" i="13"/>
  <c r="J23" i="13" s="1"/>
  <c r="G23" i="13"/>
  <c r="H23" i="13" s="1"/>
  <c r="E23" i="13"/>
  <c r="F23" i="13" s="1"/>
  <c r="C23" i="13"/>
  <c r="D23" i="13" s="1"/>
  <c r="K23" i="13" s="1"/>
  <c r="L23" i="13" s="1"/>
  <c r="M23" i="13" s="1"/>
  <c r="B23" i="13"/>
  <c r="I22" i="13"/>
  <c r="J22" i="13" s="1"/>
  <c r="G22" i="13"/>
  <c r="H22" i="13" s="1"/>
  <c r="E22" i="13"/>
  <c r="F22" i="13" s="1"/>
  <c r="C22" i="13"/>
  <c r="D22" i="13" s="1"/>
  <c r="K22" i="13" s="1"/>
  <c r="L22" i="13" s="1"/>
  <c r="M22" i="13" s="1"/>
  <c r="B22" i="13"/>
  <c r="I21" i="13"/>
  <c r="J21" i="13" s="1"/>
  <c r="G21" i="13"/>
  <c r="H21" i="13" s="1"/>
  <c r="E21" i="13"/>
  <c r="F21" i="13" s="1"/>
  <c r="C21" i="13"/>
  <c r="D21" i="13" s="1"/>
  <c r="K21" i="13" s="1"/>
  <c r="L21" i="13" s="1"/>
  <c r="M21" i="13" s="1"/>
  <c r="B21" i="13"/>
  <c r="I20" i="13"/>
  <c r="J20" i="13" s="1"/>
  <c r="G20" i="13"/>
  <c r="H20" i="13" s="1"/>
  <c r="E20" i="13"/>
  <c r="F20" i="13" s="1"/>
  <c r="C20" i="13"/>
  <c r="D20" i="13" s="1"/>
  <c r="K20" i="13" s="1"/>
  <c r="L20" i="13" s="1"/>
  <c r="M20" i="13" s="1"/>
  <c r="B20" i="13"/>
  <c r="I19" i="13"/>
  <c r="J19" i="13" s="1"/>
  <c r="G19" i="13"/>
  <c r="H19" i="13" s="1"/>
  <c r="E19" i="13"/>
  <c r="F19" i="13" s="1"/>
  <c r="C19" i="13"/>
  <c r="D19" i="13" s="1"/>
  <c r="K19" i="13" s="1"/>
  <c r="L19" i="13" s="1"/>
  <c r="M19" i="13" s="1"/>
  <c r="B19" i="13"/>
  <c r="I18" i="13"/>
  <c r="J18" i="13" s="1"/>
  <c r="G18" i="13"/>
  <c r="H18" i="13" s="1"/>
  <c r="E18" i="13"/>
  <c r="F18" i="13" s="1"/>
  <c r="C18" i="13"/>
  <c r="D18" i="13" s="1"/>
  <c r="K18" i="13" s="1"/>
  <c r="L18" i="13" s="1"/>
  <c r="M18" i="13" s="1"/>
  <c r="B18" i="13"/>
  <c r="I17" i="13"/>
  <c r="J17" i="13" s="1"/>
  <c r="G17" i="13"/>
  <c r="H17" i="13" s="1"/>
  <c r="E17" i="13"/>
  <c r="F17" i="13" s="1"/>
  <c r="C17" i="13"/>
  <c r="D17" i="13" s="1"/>
  <c r="K17" i="13" s="1"/>
  <c r="L17" i="13" s="1"/>
  <c r="M17" i="13" s="1"/>
  <c r="B17" i="13"/>
  <c r="I16" i="13"/>
  <c r="J16" i="13" s="1"/>
  <c r="G16" i="13"/>
  <c r="H16" i="13" s="1"/>
  <c r="E16" i="13"/>
  <c r="F16" i="13" s="1"/>
  <c r="C16" i="13"/>
  <c r="D16" i="13" s="1"/>
  <c r="K16" i="13" s="1"/>
  <c r="L16" i="13" s="1"/>
  <c r="M16" i="13" s="1"/>
  <c r="B16" i="13"/>
  <c r="I15" i="13"/>
  <c r="J15" i="13" s="1"/>
  <c r="G15" i="13"/>
  <c r="H15" i="13" s="1"/>
  <c r="E15" i="13"/>
  <c r="F15" i="13" s="1"/>
  <c r="C15" i="13"/>
  <c r="D15" i="13" s="1"/>
  <c r="K15" i="13" s="1"/>
  <c r="L15" i="13" s="1"/>
  <c r="M15" i="13" s="1"/>
  <c r="B15" i="13"/>
  <c r="I14" i="13"/>
  <c r="J14" i="13" s="1"/>
  <c r="G14" i="13"/>
  <c r="H14" i="13" s="1"/>
  <c r="E14" i="13"/>
  <c r="F14" i="13" s="1"/>
  <c r="C14" i="13"/>
  <c r="D14" i="13" s="1"/>
  <c r="K14" i="13" s="1"/>
  <c r="L14" i="13" s="1"/>
  <c r="M14" i="13" s="1"/>
  <c r="B14" i="13"/>
  <c r="I13" i="13"/>
  <c r="J13" i="13" s="1"/>
  <c r="G13" i="13"/>
  <c r="H13" i="13" s="1"/>
  <c r="E13" i="13"/>
  <c r="F13" i="13" s="1"/>
  <c r="C13" i="13"/>
  <c r="D13" i="13" s="1"/>
  <c r="K13" i="13" s="1"/>
  <c r="L13" i="13" s="1"/>
  <c r="M13" i="13" s="1"/>
  <c r="B13" i="13"/>
  <c r="I12" i="13"/>
  <c r="J12" i="13" s="1"/>
  <c r="G12" i="13"/>
  <c r="H12" i="13" s="1"/>
  <c r="E12" i="13"/>
  <c r="F12" i="13" s="1"/>
  <c r="C12" i="13"/>
  <c r="D12" i="13" s="1"/>
  <c r="K12" i="13" s="1"/>
  <c r="L12" i="13" s="1"/>
  <c r="M12" i="13" s="1"/>
  <c r="B12" i="13"/>
  <c r="I11" i="13"/>
  <c r="J11" i="13" s="1"/>
  <c r="G11" i="13"/>
  <c r="H11" i="13" s="1"/>
  <c r="E11" i="13"/>
  <c r="F11" i="13" s="1"/>
  <c r="C11" i="13"/>
  <c r="D11" i="13" s="1"/>
  <c r="K11" i="13" s="1"/>
  <c r="L11" i="13" s="1"/>
  <c r="M11" i="13" s="1"/>
  <c r="B11" i="13"/>
  <c r="I10" i="13"/>
  <c r="J10" i="13" s="1"/>
  <c r="G10" i="13"/>
  <c r="H10" i="13" s="1"/>
  <c r="E10" i="13"/>
  <c r="F10" i="13" s="1"/>
  <c r="C10" i="13"/>
  <c r="D10" i="13" s="1"/>
  <c r="K10" i="13" s="1"/>
  <c r="L10" i="13" s="1"/>
  <c r="M10" i="13" s="1"/>
  <c r="B10" i="13"/>
  <c r="I9" i="13"/>
  <c r="J9" i="13" s="1"/>
  <c r="G9" i="13"/>
  <c r="H9" i="13" s="1"/>
  <c r="E9" i="13"/>
  <c r="F9" i="13" s="1"/>
  <c r="C9" i="13"/>
  <c r="D9" i="13" s="1"/>
  <c r="K9" i="13" s="1"/>
  <c r="L9" i="13" s="1"/>
  <c r="M9" i="13" s="1"/>
  <c r="B9" i="13"/>
  <c r="I8" i="13"/>
  <c r="J8" i="13" s="1"/>
  <c r="G8" i="13"/>
  <c r="H8" i="13" s="1"/>
  <c r="E8" i="13"/>
  <c r="F8" i="13" s="1"/>
  <c r="C8" i="13"/>
  <c r="D8" i="13" s="1"/>
  <c r="K8" i="13" s="1"/>
  <c r="L8" i="13" s="1"/>
  <c r="M8" i="13" s="1"/>
  <c r="B8" i="13"/>
  <c r="I7" i="13"/>
  <c r="J7" i="13" s="1"/>
  <c r="G7" i="13"/>
  <c r="H7" i="13" s="1"/>
  <c r="E7" i="13"/>
  <c r="F7" i="13" s="1"/>
  <c r="C7" i="13"/>
  <c r="D7" i="13" s="1"/>
  <c r="K7" i="13" s="1"/>
  <c r="L7" i="13" s="1"/>
  <c r="M7" i="13" s="1"/>
  <c r="B7" i="13"/>
  <c r="I6" i="13"/>
  <c r="J6" i="13" s="1"/>
  <c r="G6" i="13"/>
  <c r="H6" i="13" s="1"/>
  <c r="E6" i="13"/>
  <c r="F6" i="13" s="1"/>
  <c r="C6" i="13"/>
  <c r="D6" i="13" s="1"/>
  <c r="K6" i="13" s="1"/>
  <c r="L6" i="13" s="1"/>
  <c r="M6" i="13" s="1"/>
  <c r="B6" i="13"/>
  <c r="I5" i="13"/>
  <c r="J5" i="13" s="1"/>
  <c r="G5" i="13"/>
  <c r="H5" i="13" s="1"/>
  <c r="E5" i="13"/>
  <c r="F5" i="13" s="1"/>
  <c r="C5" i="13"/>
  <c r="D5" i="13" s="1"/>
  <c r="K5" i="13" s="1"/>
  <c r="L5" i="13" s="1"/>
  <c r="M5" i="13" s="1"/>
  <c r="B5" i="13"/>
  <c r="I4" i="13"/>
  <c r="J4" i="13" s="1"/>
  <c r="G4" i="13"/>
  <c r="H4" i="13" s="1"/>
  <c r="E4" i="13"/>
  <c r="F4" i="13" s="1"/>
  <c r="C4" i="13"/>
  <c r="D4" i="13" s="1"/>
  <c r="K4" i="13" s="1"/>
  <c r="L4" i="13" s="1"/>
  <c r="M4" i="13" s="1"/>
  <c r="B4" i="13"/>
  <c r="I3" i="13"/>
  <c r="J3" i="13" s="1"/>
  <c r="G3" i="13"/>
  <c r="H3" i="13" s="1"/>
  <c r="E3" i="13"/>
  <c r="F3" i="13" s="1"/>
  <c r="C3" i="13"/>
  <c r="D3" i="13" s="1"/>
  <c r="K3" i="13" s="1"/>
  <c r="L3" i="13" s="1"/>
  <c r="M3" i="13" s="1"/>
  <c r="B3" i="13"/>
  <c r="A3" i="13"/>
  <c r="B2" i="13"/>
  <c r="A2" i="13"/>
  <c r="AI37" i="33"/>
  <c r="J36" i="11"/>
  <c r="I36" i="11"/>
  <c r="I37" i="33"/>
  <c r="AI36" i="33"/>
  <c r="I36" i="33"/>
  <c r="AI35" i="33"/>
  <c r="J34" i="11"/>
  <c r="I34" i="11"/>
  <c r="I35" i="33"/>
  <c r="AI34" i="33"/>
  <c r="I34" i="33"/>
  <c r="AI33" i="33"/>
  <c r="J32" i="11"/>
  <c r="I32" i="11"/>
  <c r="I33" i="33"/>
  <c r="AI32" i="33"/>
  <c r="I32" i="33"/>
  <c r="AI31" i="33"/>
  <c r="J30" i="11"/>
  <c r="I30" i="11"/>
  <c r="I31" i="33"/>
  <c r="AI30" i="33"/>
  <c r="I30" i="33"/>
  <c r="AI29" i="33"/>
  <c r="AJ29" i="33" s="1"/>
  <c r="I29" i="33"/>
  <c r="AI28" i="33"/>
  <c r="I28" i="33"/>
  <c r="AI27" i="33"/>
  <c r="I27" i="33"/>
  <c r="AI26" i="33"/>
  <c r="I26" i="33"/>
  <c r="AI25" i="33"/>
  <c r="I25" i="33"/>
  <c r="AI24" i="33"/>
  <c r="I24" i="33"/>
  <c r="AI23" i="33"/>
  <c r="I23" i="33"/>
  <c r="AI22" i="33"/>
  <c r="I22" i="33"/>
  <c r="AI21" i="33"/>
  <c r="I21" i="33"/>
  <c r="AI20" i="33"/>
  <c r="I20" i="33"/>
  <c r="AI19" i="33"/>
  <c r="I19" i="33"/>
  <c r="AI18" i="33"/>
  <c r="I18" i="33"/>
  <c r="AI17" i="33"/>
  <c r="I17" i="33"/>
  <c r="AI16" i="33"/>
  <c r="I16" i="33"/>
  <c r="AI15" i="33"/>
  <c r="I15" i="33"/>
  <c r="AI14" i="33"/>
  <c r="I14" i="33"/>
  <c r="AI13" i="33"/>
  <c r="I13" i="33"/>
  <c r="AI12" i="33"/>
  <c r="I12" i="33"/>
  <c r="AI11" i="33"/>
  <c r="I11" i="33"/>
  <c r="AI10" i="33"/>
  <c r="I10" i="33"/>
  <c r="AI9" i="33"/>
  <c r="I9" i="33"/>
  <c r="AI8" i="33"/>
  <c r="I8" i="33"/>
  <c r="AI7" i="33"/>
  <c r="I7" i="33"/>
  <c r="AI6" i="33"/>
  <c r="I6" i="33"/>
  <c r="AI5" i="33"/>
  <c r="I5" i="33"/>
  <c r="C5" i="33"/>
  <c r="B5" i="33"/>
  <c r="A5" i="33"/>
  <c r="Z37" i="5"/>
  <c r="E36" i="11"/>
  <c r="N37" i="5"/>
  <c r="C37" i="5"/>
  <c r="Z36" i="5"/>
  <c r="E35" i="11"/>
  <c r="N36" i="5"/>
  <c r="C36" i="5"/>
  <c r="Z35" i="5"/>
  <c r="E34" i="11"/>
  <c r="N35" i="5"/>
  <c r="C35" i="5"/>
  <c r="Z34" i="5"/>
  <c r="E33" i="11"/>
  <c r="N34" i="5"/>
  <c r="C34" i="5"/>
  <c r="Z33" i="5"/>
  <c r="E32" i="11"/>
  <c r="N33" i="5"/>
  <c r="C33" i="5"/>
  <c r="Z32" i="5"/>
  <c r="E31" i="11"/>
  <c r="N32" i="5"/>
  <c r="C32" i="5"/>
  <c r="Z31" i="5"/>
  <c r="E30" i="11"/>
  <c r="N31" i="5"/>
  <c r="C31" i="5"/>
  <c r="Z30" i="5"/>
  <c r="E29" i="11"/>
  <c r="N30" i="5"/>
  <c r="C30" i="5"/>
  <c r="Z29" i="5"/>
  <c r="AA29" i="5" s="1"/>
  <c r="E28" i="11"/>
  <c r="N29" i="5"/>
  <c r="C29" i="5"/>
  <c r="Z28" i="5"/>
  <c r="E27" i="11"/>
  <c r="N28" i="5"/>
  <c r="C28" i="5"/>
  <c r="Z27" i="5"/>
  <c r="E26" i="11"/>
  <c r="N27" i="5"/>
  <c r="C27" i="5"/>
  <c r="Z26" i="5"/>
  <c r="E25" i="11"/>
  <c r="N26" i="5"/>
  <c r="C26" i="5"/>
  <c r="Z25" i="5"/>
  <c r="E24" i="11"/>
  <c r="N25" i="5"/>
  <c r="C25" i="5"/>
  <c r="Z24" i="5"/>
  <c r="E23" i="11"/>
  <c r="N24" i="5"/>
  <c r="C24" i="5"/>
  <c r="Z23" i="5"/>
  <c r="E22" i="11"/>
  <c r="N23" i="5"/>
  <c r="C23" i="5"/>
  <c r="Z22" i="5"/>
  <c r="E21" i="11"/>
  <c r="N22" i="5"/>
  <c r="C22" i="5"/>
  <c r="Z21" i="5"/>
  <c r="E20" i="11"/>
  <c r="N21" i="5"/>
  <c r="C21" i="5"/>
  <c r="Z20" i="5"/>
  <c r="E19" i="11"/>
  <c r="N20" i="5"/>
  <c r="C20" i="5"/>
  <c r="Z19" i="5"/>
  <c r="E18" i="11"/>
  <c r="N19" i="5"/>
  <c r="C19" i="5"/>
  <c r="Z18" i="5"/>
  <c r="E17" i="11"/>
  <c r="N18" i="5"/>
  <c r="C18" i="5"/>
  <c r="Z17" i="5"/>
  <c r="E16" i="11"/>
  <c r="N17" i="5"/>
  <c r="C17" i="5"/>
  <c r="Z16" i="5"/>
  <c r="E15" i="11"/>
  <c r="N16" i="5"/>
  <c r="C16" i="5"/>
  <c r="Z15" i="5"/>
  <c r="E14" i="11"/>
  <c r="N15" i="5"/>
  <c r="C15" i="5"/>
  <c r="Z14" i="5"/>
  <c r="E13" i="11"/>
  <c r="N14" i="5"/>
  <c r="C14" i="5"/>
  <c r="Z13" i="5"/>
  <c r="E12" i="11"/>
  <c r="N13" i="5"/>
  <c r="C13" i="5"/>
  <c r="Z12" i="5"/>
  <c r="E11" i="11"/>
  <c r="N12" i="5"/>
  <c r="C12" i="5"/>
  <c r="Z11" i="5"/>
  <c r="E10" i="11"/>
  <c r="N11" i="5"/>
  <c r="C11" i="5"/>
  <c r="Z10" i="5"/>
  <c r="E9" i="11"/>
  <c r="N10" i="5"/>
  <c r="C10" i="5"/>
  <c r="Z9" i="5"/>
  <c r="E8" i="11"/>
  <c r="N9" i="5"/>
  <c r="C9" i="5"/>
  <c r="Z8" i="5"/>
  <c r="E7" i="11"/>
  <c r="N8" i="5"/>
  <c r="C8" i="5"/>
  <c r="Z7" i="5"/>
  <c r="E6" i="11"/>
  <c r="N7" i="5"/>
  <c r="C7" i="5"/>
  <c r="Z6" i="5"/>
  <c r="AA6" i="5" s="1"/>
  <c r="N6" i="5"/>
  <c r="C6" i="5"/>
  <c r="Z5" i="5"/>
  <c r="R5" i="5"/>
  <c r="D7" i="37" s="1"/>
  <c r="N5" i="5"/>
  <c r="O5" i="5" s="1"/>
  <c r="C5" i="5"/>
  <c r="B5" i="5"/>
  <c r="A5" i="5"/>
  <c r="C2" i="5"/>
  <c r="B2" i="5"/>
  <c r="A2" i="5"/>
  <c r="D3" i="14"/>
  <c r="D4" i="14" s="1"/>
  <c r="A5" i="18"/>
  <c r="R34" i="27" l="1"/>
  <c r="F10" i="3"/>
  <c r="DE43" i="36"/>
  <c r="DE42" i="36"/>
  <c r="DE41" i="36"/>
  <c r="F7" i="3"/>
  <c r="BC43" i="36"/>
  <c r="BC41" i="36"/>
  <c r="BC45" i="36" s="1"/>
  <c r="BC42" i="36"/>
  <c r="F6" i="3"/>
  <c r="AO43" i="36"/>
  <c r="AO47" i="36" s="1"/>
  <c r="AO41" i="36"/>
  <c r="AO45" i="36" s="1"/>
  <c r="AO42" i="36"/>
  <c r="AO46" i="36" s="1"/>
  <c r="D8" i="37"/>
  <c r="D23" i="37"/>
  <c r="D17" i="37"/>
  <c r="D20" i="37"/>
  <c r="D6" i="37"/>
  <c r="D13" i="37"/>
  <c r="D10" i="37"/>
  <c r="D14" i="37"/>
  <c r="U29" i="30"/>
  <c r="U30" i="30"/>
  <c r="U30" i="11" s="1"/>
  <c r="U31" i="30"/>
  <c r="U31" i="11" s="1"/>
  <c r="U32" i="30"/>
  <c r="U32" i="11" s="1"/>
  <c r="U33" i="30"/>
  <c r="U33" i="11" s="1"/>
  <c r="U34" i="30"/>
  <c r="U34" i="11" s="1"/>
  <c r="U35" i="30"/>
  <c r="U35" i="11" s="1"/>
  <c r="U36" i="30"/>
  <c r="U36" i="11" s="1"/>
  <c r="U4" i="30"/>
  <c r="U4" i="11" s="1"/>
  <c r="U5" i="30"/>
  <c r="U5" i="11" s="1"/>
  <c r="U6" i="30"/>
  <c r="U6" i="11" s="1"/>
  <c r="U7" i="30"/>
  <c r="U7" i="11" s="1"/>
  <c r="U8" i="30"/>
  <c r="U8" i="11" s="1"/>
  <c r="U9" i="30"/>
  <c r="U9" i="11" s="1"/>
  <c r="U10" i="30"/>
  <c r="U10" i="11" s="1"/>
  <c r="U11" i="30"/>
  <c r="U11" i="11" s="1"/>
  <c r="U12" i="30"/>
  <c r="U12" i="11" s="1"/>
  <c r="U13" i="30"/>
  <c r="U13" i="11" s="1"/>
  <c r="U14" i="30"/>
  <c r="U14" i="11" s="1"/>
  <c r="U15" i="30"/>
  <c r="U15" i="11" s="1"/>
  <c r="U16" i="30"/>
  <c r="U16" i="11" s="1"/>
  <c r="U17" i="30"/>
  <c r="U17" i="11" s="1"/>
  <c r="U18" i="30"/>
  <c r="U18" i="11" s="1"/>
  <c r="U19" i="30"/>
  <c r="U19" i="11" s="1"/>
  <c r="U20" i="30"/>
  <c r="U20" i="11" s="1"/>
  <c r="U21" i="30"/>
  <c r="U21" i="11" s="1"/>
  <c r="U22" i="30"/>
  <c r="U22" i="11" s="1"/>
  <c r="U23" i="30"/>
  <c r="U23" i="11" s="1"/>
  <c r="U24" i="30"/>
  <c r="U24" i="11" s="1"/>
  <c r="U25" i="30"/>
  <c r="U25" i="11" s="1"/>
  <c r="U26" i="30"/>
  <c r="U26" i="11" s="1"/>
  <c r="U27" i="30"/>
  <c r="U27" i="11" s="1"/>
  <c r="AB5" i="31"/>
  <c r="O4" i="11" s="1"/>
  <c r="AB6" i="31"/>
  <c r="O5" i="11" s="1"/>
  <c r="AB7" i="31"/>
  <c r="O6" i="11" s="1"/>
  <c r="AB8" i="31"/>
  <c r="O7" i="11" s="1"/>
  <c r="AB9" i="31"/>
  <c r="O8" i="11" s="1"/>
  <c r="AB10" i="31"/>
  <c r="O9" i="11" s="1"/>
  <c r="AB11" i="31"/>
  <c r="O10" i="11" s="1"/>
  <c r="AB12" i="31"/>
  <c r="O11" i="11" s="1"/>
  <c r="AB13" i="31"/>
  <c r="O12" i="11" s="1"/>
  <c r="AB14" i="31"/>
  <c r="O13" i="11" s="1"/>
  <c r="AB15" i="31"/>
  <c r="O14" i="11" s="1"/>
  <c r="AB16" i="31"/>
  <c r="O15" i="11" s="1"/>
  <c r="AB17" i="31"/>
  <c r="O16" i="11" s="1"/>
  <c r="AB18" i="31"/>
  <c r="O17" i="11" s="1"/>
  <c r="AB19" i="31"/>
  <c r="O18" i="11" s="1"/>
  <c r="AB20" i="31"/>
  <c r="O19" i="11" s="1"/>
  <c r="AB21" i="31"/>
  <c r="O20" i="11" s="1"/>
  <c r="AB22" i="31"/>
  <c r="O21" i="11" s="1"/>
  <c r="AB23" i="31"/>
  <c r="O22" i="11" s="1"/>
  <c r="AB24" i="31"/>
  <c r="O23" i="11" s="1"/>
  <c r="AB25" i="31"/>
  <c r="O24" i="11" s="1"/>
  <c r="AB26" i="31"/>
  <c r="O25" i="11" s="1"/>
  <c r="AB27" i="31"/>
  <c r="O26" i="11" s="1"/>
  <c r="AB28" i="31"/>
  <c r="O27" i="11" s="1"/>
  <c r="AB30" i="31"/>
  <c r="AB31" i="31"/>
  <c r="O30" i="11" s="1"/>
  <c r="AB32" i="31"/>
  <c r="O31" i="11" s="1"/>
  <c r="AB33" i="31"/>
  <c r="O32" i="11" s="1"/>
  <c r="AB34" i="31"/>
  <c r="O33" i="11" s="1"/>
  <c r="AB35" i="31"/>
  <c r="O34" i="11" s="1"/>
  <c r="AB36" i="31"/>
  <c r="O35" i="11" s="1"/>
  <c r="AB37" i="31"/>
  <c r="O36" i="11" s="1"/>
  <c r="P4" i="32"/>
  <c r="R4" i="11" s="1"/>
  <c r="P5" i="32"/>
  <c r="R5" i="11" s="1"/>
  <c r="P6" i="32"/>
  <c r="R6" i="11" s="1"/>
  <c r="P7" i="32"/>
  <c r="R7" i="11" s="1"/>
  <c r="P8" i="32"/>
  <c r="R8" i="11" s="1"/>
  <c r="P9" i="32"/>
  <c r="R9" i="11" s="1"/>
  <c r="P10" i="32"/>
  <c r="R10" i="11" s="1"/>
  <c r="P11" i="32"/>
  <c r="R11" i="11" s="1"/>
  <c r="P12" i="32"/>
  <c r="R12" i="11" s="1"/>
  <c r="P13" i="32"/>
  <c r="R13" i="11" s="1"/>
  <c r="P14" i="32"/>
  <c r="R14" i="11" s="1"/>
  <c r="P15" i="32"/>
  <c r="R15" i="11" s="1"/>
  <c r="P16" i="32"/>
  <c r="R16" i="11" s="1"/>
  <c r="P17" i="32"/>
  <c r="R17" i="11" s="1"/>
  <c r="P18" i="32"/>
  <c r="R18" i="11" s="1"/>
  <c r="P19" i="32"/>
  <c r="R19" i="11" s="1"/>
  <c r="P20" i="32"/>
  <c r="R20" i="11" s="1"/>
  <c r="P21" i="32"/>
  <c r="R21" i="11" s="1"/>
  <c r="P22" i="32"/>
  <c r="R22" i="11" s="1"/>
  <c r="P23" i="32"/>
  <c r="R23" i="11" s="1"/>
  <c r="P24" i="32"/>
  <c r="R24" i="11" s="1"/>
  <c r="P25" i="32"/>
  <c r="R25" i="11" s="1"/>
  <c r="P26" i="32"/>
  <c r="R26" i="11" s="1"/>
  <c r="P27" i="32"/>
  <c r="R27" i="11" s="1"/>
  <c r="P29" i="32"/>
  <c r="P30" i="32"/>
  <c r="R30" i="11" s="1"/>
  <c r="P31" i="32"/>
  <c r="R31" i="11" s="1"/>
  <c r="P32" i="32"/>
  <c r="R32" i="11" s="1"/>
  <c r="P33" i="32"/>
  <c r="R33" i="11" s="1"/>
  <c r="P34" i="32"/>
  <c r="R34" i="11" s="1"/>
  <c r="P35" i="32"/>
  <c r="R35" i="11" s="1"/>
  <c r="P36" i="32"/>
  <c r="R36" i="11" s="1"/>
  <c r="AJ6" i="33"/>
  <c r="L5" i="11" s="1"/>
  <c r="AJ8" i="33"/>
  <c r="L7" i="11" s="1"/>
  <c r="AJ10" i="33"/>
  <c r="L9" i="11" s="1"/>
  <c r="AJ12" i="33"/>
  <c r="L11" i="11" s="1"/>
  <c r="AJ14" i="33"/>
  <c r="L13" i="11" s="1"/>
  <c r="AJ16" i="33"/>
  <c r="L15" i="11" s="1"/>
  <c r="AJ18" i="33"/>
  <c r="L17" i="11" s="1"/>
  <c r="AJ20" i="33"/>
  <c r="L19" i="11" s="1"/>
  <c r="AJ22" i="33"/>
  <c r="L21" i="11" s="1"/>
  <c r="AJ24" i="33"/>
  <c r="L23" i="11" s="1"/>
  <c r="AJ26" i="33"/>
  <c r="L25" i="11" s="1"/>
  <c r="AJ28" i="33"/>
  <c r="L27" i="11" s="1"/>
  <c r="AJ30" i="33"/>
  <c r="AJ32" i="33"/>
  <c r="L31" i="11" s="1"/>
  <c r="AJ34" i="33"/>
  <c r="L33" i="11" s="1"/>
  <c r="AJ36" i="33"/>
  <c r="L35" i="11" s="1"/>
  <c r="AJ5" i="33"/>
  <c r="L4" i="11" s="1"/>
  <c r="AJ7" i="33"/>
  <c r="L6" i="11" s="1"/>
  <c r="AJ9" i="33"/>
  <c r="L8" i="11" s="1"/>
  <c r="AJ11" i="33"/>
  <c r="L10" i="11" s="1"/>
  <c r="AJ13" i="33"/>
  <c r="L12" i="11" s="1"/>
  <c r="AJ15" i="33"/>
  <c r="L14" i="11" s="1"/>
  <c r="AJ17" i="33"/>
  <c r="L16" i="11" s="1"/>
  <c r="AJ19" i="33"/>
  <c r="L18" i="11" s="1"/>
  <c r="AJ21" i="33"/>
  <c r="L20" i="11" s="1"/>
  <c r="AJ23" i="33"/>
  <c r="L22" i="11" s="1"/>
  <c r="AJ25" i="33"/>
  <c r="L24" i="11" s="1"/>
  <c r="AJ27" i="33"/>
  <c r="L26" i="11" s="1"/>
  <c r="AJ31" i="33"/>
  <c r="L30" i="11" s="1"/>
  <c r="AJ33" i="33"/>
  <c r="L32" i="11" s="1"/>
  <c r="AJ35" i="33"/>
  <c r="L34" i="11" s="1"/>
  <c r="AJ37" i="33"/>
  <c r="L36" i="11" s="1"/>
  <c r="Y5" i="33"/>
  <c r="Y7" i="33"/>
  <c r="Y9" i="33"/>
  <c r="Y11" i="33"/>
  <c r="Y13" i="33"/>
  <c r="Y15" i="33"/>
  <c r="Y17" i="33"/>
  <c r="Y19" i="33"/>
  <c r="Y21" i="33"/>
  <c r="Y23" i="33"/>
  <c r="Y25" i="33"/>
  <c r="Y27" i="33"/>
  <c r="Y29" i="33"/>
  <c r="Y31" i="33"/>
  <c r="Y33" i="33"/>
  <c r="Y35" i="33"/>
  <c r="Y37" i="33"/>
  <c r="Y6" i="33"/>
  <c r="Y8" i="33"/>
  <c r="Y10" i="33"/>
  <c r="Y12" i="33"/>
  <c r="Y14" i="33"/>
  <c r="Y16" i="33"/>
  <c r="Y18" i="33"/>
  <c r="Y20" i="33"/>
  <c r="Y22" i="33"/>
  <c r="Y24" i="33"/>
  <c r="Y26" i="33"/>
  <c r="Y28" i="33"/>
  <c r="Y30" i="33"/>
  <c r="Y32" i="33"/>
  <c r="Y34" i="33"/>
  <c r="Y36" i="33"/>
  <c r="H31" i="11"/>
  <c r="H35" i="11"/>
  <c r="DR6" i="36"/>
  <c r="DR10" i="36"/>
  <c r="H14" i="11"/>
  <c r="H22" i="11"/>
  <c r="H26" i="11"/>
  <c r="AA8" i="5"/>
  <c r="F7" i="11" s="1"/>
  <c r="AA9" i="5"/>
  <c r="F8" i="11" s="1"/>
  <c r="AA11" i="5"/>
  <c r="F10" i="11" s="1"/>
  <c r="AA13" i="5"/>
  <c r="F12" i="11" s="1"/>
  <c r="AA15" i="5"/>
  <c r="F14" i="11" s="1"/>
  <c r="AA17" i="5"/>
  <c r="F16" i="11" s="1"/>
  <c r="AA19" i="5"/>
  <c r="F18" i="11" s="1"/>
  <c r="AA21" i="5"/>
  <c r="F20" i="11" s="1"/>
  <c r="AA23" i="5"/>
  <c r="F22" i="11" s="1"/>
  <c r="AA25" i="5"/>
  <c r="F24" i="11" s="1"/>
  <c r="AA27" i="5"/>
  <c r="F26" i="11" s="1"/>
  <c r="AA28" i="5"/>
  <c r="F27" i="11" s="1"/>
  <c r="AA5" i="5"/>
  <c r="F4" i="11" s="1"/>
  <c r="AA7" i="5"/>
  <c r="F6" i="11" s="1"/>
  <c r="AA10" i="5"/>
  <c r="F9" i="11" s="1"/>
  <c r="AA12" i="5"/>
  <c r="F11" i="11" s="1"/>
  <c r="AA14" i="5"/>
  <c r="F13" i="11" s="1"/>
  <c r="AA16" i="5"/>
  <c r="F15" i="11" s="1"/>
  <c r="AA18" i="5"/>
  <c r="F17" i="11" s="1"/>
  <c r="AA20" i="5"/>
  <c r="F19" i="11" s="1"/>
  <c r="AA22" i="5"/>
  <c r="F21" i="11" s="1"/>
  <c r="AA24" i="5"/>
  <c r="F23" i="11" s="1"/>
  <c r="AA26" i="5"/>
  <c r="F25" i="11" s="1"/>
  <c r="AA30" i="5"/>
  <c r="AA31" i="5"/>
  <c r="F30" i="11" s="1"/>
  <c r="AA32" i="5"/>
  <c r="F31" i="11" s="1"/>
  <c r="AA33" i="5"/>
  <c r="F32" i="11" s="1"/>
  <c r="AA34" i="5"/>
  <c r="F33" i="11" s="1"/>
  <c r="AA35" i="5"/>
  <c r="F34" i="11" s="1"/>
  <c r="AA36" i="5"/>
  <c r="F35" i="11" s="1"/>
  <c r="AA37" i="5"/>
  <c r="F36" i="11" s="1"/>
  <c r="S5" i="5"/>
  <c r="BC46" i="36"/>
  <c r="BC47" i="36"/>
  <c r="DE46" i="36"/>
  <c r="DE47" i="36"/>
  <c r="DE45" i="36"/>
  <c r="O8" i="5"/>
  <c r="D7" i="11" s="1"/>
  <c r="O10" i="5"/>
  <c r="D9" i="11" s="1"/>
  <c r="O12" i="5"/>
  <c r="D11" i="11" s="1"/>
  <c r="O14" i="5"/>
  <c r="D13" i="11" s="1"/>
  <c r="O16" i="5"/>
  <c r="D15" i="11" s="1"/>
  <c r="O18" i="5"/>
  <c r="D17" i="11" s="1"/>
  <c r="O20" i="5"/>
  <c r="D19" i="11" s="1"/>
  <c r="O22" i="5"/>
  <c r="D21" i="11" s="1"/>
  <c r="O24" i="5"/>
  <c r="D23" i="11" s="1"/>
  <c r="O26" i="5"/>
  <c r="D25" i="11" s="1"/>
  <c r="O6" i="5"/>
  <c r="D5" i="11" s="1"/>
  <c r="O7" i="5"/>
  <c r="D6" i="11" s="1"/>
  <c r="O9" i="5"/>
  <c r="D8" i="11" s="1"/>
  <c r="O11" i="5"/>
  <c r="D10" i="11" s="1"/>
  <c r="O13" i="5"/>
  <c r="D12" i="11" s="1"/>
  <c r="O15" i="5"/>
  <c r="D14" i="11" s="1"/>
  <c r="O17" i="5"/>
  <c r="D16" i="11" s="1"/>
  <c r="O19" i="5"/>
  <c r="D18" i="11" s="1"/>
  <c r="O21" i="5"/>
  <c r="D20" i="11" s="1"/>
  <c r="O23" i="5"/>
  <c r="D22" i="11" s="1"/>
  <c r="O25" i="5"/>
  <c r="D24" i="11" s="1"/>
  <c r="O27" i="5"/>
  <c r="D26" i="11" s="1"/>
  <c r="O28" i="5"/>
  <c r="D27" i="11" s="1"/>
  <c r="O29" i="5"/>
  <c r="D28" i="11" s="1"/>
  <c r="O30" i="5"/>
  <c r="O31" i="5"/>
  <c r="D30" i="11" s="1"/>
  <c r="O32" i="5"/>
  <c r="D31" i="11" s="1"/>
  <c r="O33" i="5"/>
  <c r="D32" i="11" s="1"/>
  <c r="O34" i="5"/>
  <c r="D33" i="11" s="1"/>
  <c r="O35" i="5"/>
  <c r="D34" i="11" s="1"/>
  <c r="O36" i="5"/>
  <c r="D35" i="11" s="1"/>
  <c r="O37" i="5"/>
  <c r="D36" i="11" s="1"/>
  <c r="BY7" i="36"/>
  <c r="T29" i="31"/>
  <c r="F23" i="27"/>
  <c r="R23" i="27"/>
  <c r="T24" i="27"/>
  <c r="T25" i="27"/>
  <c r="T26" i="27"/>
  <c r="T27" i="27"/>
  <c r="BX45" i="36"/>
  <c r="BX47" i="36"/>
  <c r="F34" i="27"/>
  <c r="BX46" i="36"/>
  <c r="T11" i="31"/>
  <c r="T13" i="31"/>
  <c r="F28" i="11"/>
  <c r="T31" i="31"/>
  <c r="T35" i="31"/>
  <c r="T33" i="31"/>
  <c r="T23" i="31"/>
  <c r="T25" i="31"/>
  <c r="T27" i="31"/>
  <c r="T17" i="31"/>
  <c r="T7" i="31"/>
  <c r="L24" i="27"/>
  <c r="AQ24" i="27" s="1"/>
  <c r="AR24" i="27" s="1"/>
  <c r="L25" i="27"/>
  <c r="AQ25" i="27" s="1"/>
  <c r="AR25" i="27" s="1"/>
  <c r="L26" i="27"/>
  <c r="AQ26" i="27" s="1"/>
  <c r="AR26" i="27" s="1"/>
  <c r="L27" i="27"/>
  <c r="AQ27" i="27" s="1"/>
  <c r="AR27" i="27" s="1"/>
  <c r="T26" i="31"/>
  <c r="T34" i="31"/>
  <c r="T37" i="31"/>
  <c r="T14" i="31"/>
  <c r="EK28" i="36"/>
  <c r="L28" i="11"/>
  <c r="T18" i="31"/>
  <c r="O28" i="11"/>
  <c r="T30" i="31"/>
  <c r="R28" i="11"/>
  <c r="U28" i="11"/>
  <c r="Q28" i="11"/>
  <c r="Q41" i="11" s="1"/>
  <c r="D18" i="37"/>
  <c r="E18" i="37" s="1"/>
  <c r="T28" i="11"/>
  <c r="T42" i="11" s="1"/>
  <c r="T6" i="31"/>
  <c r="A4" i="13"/>
  <c r="L29" i="27"/>
  <c r="AQ29" i="27" s="1"/>
  <c r="AR29" i="27" s="1"/>
  <c r="F29" i="27"/>
  <c r="L31" i="27"/>
  <c r="AQ31" i="27" s="1"/>
  <c r="AR31" i="27" s="1"/>
  <c r="F31" i="27"/>
  <c r="L33" i="27"/>
  <c r="AQ33" i="27" s="1"/>
  <c r="AR33" i="27" s="1"/>
  <c r="F33" i="27"/>
  <c r="T29" i="27"/>
  <c r="R29" i="27"/>
  <c r="T31" i="27"/>
  <c r="R31" i="27"/>
  <c r="T33" i="27"/>
  <c r="R33" i="27"/>
  <c r="L28" i="27"/>
  <c r="AQ28" i="27" s="1"/>
  <c r="AR28" i="27" s="1"/>
  <c r="F28" i="27"/>
  <c r="L30" i="27"/>
  <c r="AQ30" i="27" s="1"/>
  <c r="AR30" i="27" s="1"/>
  <c r="F30" i="27"/>
  <c r="L32" i="27"/>
  <c r="AQ32" i="27" s="1"/>
  <c r="AR32" i="27" s="1"/>
  <c r="F32" i="27"/>
  <c r="T28" i="27"/>
  <c r="R28" i="27"/>
  <c r="T30" i="27"/>
  <c r="R30" i="27"/>
  <c r="T32" i="27"/>
  <c r="R32" i="27"/>
  <c r="T10" i="31"/>
  <c r="T19" i="31"/>
  <c r="T21" i="31"/>
  <c r="T22" i="31"/>
  <c r="T15" i="31"/>
  <c r="T5" i="31"/>
  <c r="T9" i="31"/>
  <c r="D5" i="20"/>
  <c r="D6" i="24"/>
  <c r="D5" i="25"/>
  <c r="D6" i="18"/>
  <c r="D6" i="16"/>
  <c r="D6" i="27"/>
  <c r="DX4" i="36"/>
  <c r="I4" i="11"/>
  <c r="EC4" i="36"/>
  <c r="J4" i="11"/>
  <c r="K4" i="11"/>
  <c r="DW5" i="36"/>
  <c r="EJ5" i="36"/>
  <c r="DX6" i="36"/>
  <c r="I6" i="11"/>
  <c r="EC6" i="36"/>
  <c r="J6" i="11"/>
  <c r="EK6" i="36"/>
  <c r="K6" i="11"/>
  <c r="DW7" i="36"/>
  <c r="EJ7" i="36"/>
  <c r="DR8" i="36"/>
  <c r="DX8" i="36"/>
  <c r="I8" i="11"/>
  <c r="EC8" i="36"/>
  <c r="J8" i="11"/>
  <c r="EK8" i="36"/>
  <c r="K8" i="11"/>
  <c r="DW9" i="36"/>
  <c r="EJ9" i="36"/>
  <c r="DX10" i="36"/>
  <c r="I10" i="11"/>
  <c r="EC10" i="36"/>
  <c r="J10" i="11"/>
  <c r="EK10" i="36"/>
  <c r="K10" i="11"/>
  <c r="DW11" i="36"/>
  <c r="EJ11" i="36"/>
  <c r="D4" i="20"/>
  <c r="D5" i="24"/>
  <c r="D5" i="18"/>
  <c r="D4" i="25"/>
  <c r="D5" i="16"/>
  <c r="D5" i="27"/>
  <c r="D5" i="14"/>
  <c r="DQ5" i="36"/>
  <c r="EB5" i="36"/>
  <c r="DQ7" i="36"/>
  <c r="EB7" i="36"/>
  <c r="DQ9" i="36"/>
  <c r="EB9" i="36"/>
  <c r="DQ11" i="36"/>
  <c r="EB11" i="36"/>
  <c r="DW15" i="36"/>
  <c r="EJ15" i="36"/>
  <c r="H16" i="11"/>
  <c r="EC16" i="36"/>
  <c r="J16" i="11"/>
  <c r="EK16" i="36"/>
  <c r="K16" i="11"/>
  <c r="DQ17" i="36"/>
  <c r="EB17" i="36"/>
  <c r="H18" i="11"/>
  <c r="EC18" i="36"/>
  <c r="J18" i="11"/>
  <c r="EK18" i="36"/>
  <c r="K18" i="11"/>
  <c r="DQ19" i="36"/>
  <c r="EB19" i="36"/>
  <c r="DX20" i="36"/>
  <c r="I20" i="11"/>
  <c r="DW21" i="36"/>
  <c r="EJ21" i="36"/>
  <c r="DX22" i="36"/>
  <c r="I22" i="11"/>
  <c r="DW23" i="36"/>
  <c r="EJ23" i="36"/>
  <c r="DX24" i="36"/>
  <c r="I24" i="11"/>
  <c r="DW25" i="36"/>
  <c r="EJ25" i="36"/>
  <c r="EC26" i="36"/>
  <c r="J26" i="11"/>
  <c r="EK26" i="36"/>
  <c r="K26" i="11"/>
  <c r="DQ27" i="36"/>
  <c r="EB27" i="36"/>
  <c r="EC28" i="36"/>
  <c r="DQ29" i="36"/>
  <c r="DW29" i="36"/>
  <c r="EJ29" i="36"/>
  <c r="DR30" i="36"/>
  <c r="EC30" i="36"/>
  <c r="DW31" i="36"/>
  <c r="EJ31" i="36"/>
  <c r="DR32" i="36"/>
  <c r="EC32" i="36"/>
  <c r="DW33" i="36"/>
  <c r="DX34" i="36"/>
  <c r="EC34" i="36"/>
  <c r="DW35" i="36"/>
  <c r="EJ35" i="36"/>
  <c r="EC36" i="36"/>
  <c r="H12" i="11"/>
  <c r="DX12" i="36"/>
  <c r="I12" i="11"/>
  <c r="EC12" i="36"/>
  <c r="J12" i="11"/>
  <c r="EK12" i="36"/>
  <c r="K12" i="11"/>
  <c r="DQ13" i="36"/>
  <c r="DW13" i="36"/>
  <c r="EB13" i="36"/>
  <c r="EJ13" i="36"/>
  <c r="DX14" i="36"/>
  <c r="I14" i="11"/>
  <c r="EC14" i="36"/>
  <c r="J14" i="11"/>
  <c r="EK14" i="36"/>
  <c r="K14" i="11"/>
  <c r="DQ15" i="36"/>
  <c r="EB15" i="36"/>
  <c r="DX16" i="36"/>
  <c r="I16" i="11"/>
  <c r="DW17" i="36"/>
  <c r="EJ17" i="36"/>
  <c r="DX18" i="36"/>
  <c r="I18" i="11"/>
  <c r="DW19" i="36"/>
  <c r="EJ19" i="36"/>
  <c r="H20" i="11"/>
  <c r="EC20" i="36"/>
  <c r="J20" i="11"/>
  <c r="EK20" i="36"/>
  <c r="K20" i="11"/>
  <c r="DQ21" i="36"/>
  <c r="EB21" i="36"/>
  <c r="EC22" i="36"/>
  <c r="J22" i="11"/>
  <c r="EK22" i="36"/>
  <c r="K22" i="11"/>
  <c r="DQ23" i="36"/>
  <c r="EB23" i="36"/>
  <c r="H24" i="11"/>
  <c r="EC24" i="36"/>
  <c r="J24" i="11"/>
  <c r="EK24" i="36"/>
  <c r="K24" i="11"/>
  <c r="DQ25" i="36"/>
  <c r="EB25" i="36"/>
  <c r="DX26" i="36"/>
  <c r="I26" i="11"/>
  <c r="DW27" i="36"/>
  <c r="EJ27" i="36"/>
  <c r="EB29" i="36"/>
  <c r="DX30" i="36"/>
  <c r="EK30" i="36"/>
  <c r="DQ31" i="36"/>
  <c r="EB31" i="36"/>
  <c r="DX32" i="36"/>
  <c r="EK32" i="36"/>
  <c r="DQ33" i="36"/>
  <c r="EB33" i="36"/>
  <c r="EJ33" i="36"/>
  <c r="EK34" i="36"/>
  <c r="DQ35" i="36"/>
  <c r="EB35" i="36"/>
  <c r="DX36" i="36"/>
  <c r="EK36" i="36"/>
  <c r="A5" i="36"/>
  <c r="A5" i="34"/>
  <c r="A5" i="11"/>
  <c r="A6" i="31"/>
  <c r="A4" i="25"/>
  <c r="A5" i="30"/>
  <c r="A5" i="27"/>
  <c r="A5" i="23"/>
  <c r="A4" i="20"/>
  <c r="A5" i="24"/>
  <c r="A5" i="19"/>
  <c r="A4" i="14"/>
  <c r="A6" i="32" s="1"/>
  <c r="DQ4" i="36"/>
  <c r="DW4" i="36"/>
  <c r="EB4" i="36"/>
  <c r="EJ4" i="36"/>
  <c r="A6" i="33"/>
  <c r="DQ6" i="36"/>
  <c r="DW6" i="36"/>
  <c r="EB6" i="36"/>
  <c r="EJ6" i="36"/>
  <c r="DQ8" i="36"/>
  <c r="DW8" i="36"/>
  <c r="EB8" i="36"/>
  <c r="EJ8" i="36"/>
  <c r="DQ10" i="36"/>
  <c r="DW10" i="36"/>
  <c r="EB10" i="36"/>
  <c r="EJ10" i="36"/>
  <c r="DQ12" i="36"/>
  <c r="DW12" i="36"/>
  <c r="EB12" i="36"/>
  <c r="EJ12" i="36"/>
  <c r="DQ14" i="36"/>
  <c r="DW14" i="36"/>
  <c r="EB14" i="36"/>
  <c r="EJ14" i="36"/>
  <c r="DQ16" i="36"/>
  <c r="DW16" i="36"/>
  <c r="EB16" i="36"/>
  <c r="EJ16" i="36"/>
  <c r="DQ18" i="36"/>
  <c r="DW18" i="36"/>
  <c r="EB18" i="36"/>
  <c r="EJ18" i="36"/>
  <c r="DQ20" i="36"/>
  <c r="DW20" i="36"/>
  <c r="EB20" i="36"/>
  <c r="EJ20" i="36"/>
  <c r="DQ22" i="36"/>
  <c r="DW22" i="36"/>
  <c r="EB22" i="36"/>
  <c r="EJ22" i="36"/>
  <c r="DQ24" i="36"/>
  <c r="DW24" i="36"/>
  <c r="EB24" i="36"/>
  <c r="EJ24" i="36"/>
  <c r="DQ26" i="36"/>
  <c r="DW26" i="36"/>
  <c r="EB26" i="36"/>
  <c r="EJ26" i="36"/>
  <c r="J27" i="11"/>
  <c r="K27" i="11"/>
  <c r="DQ28" i="36"/>
  <c r="DW28" i="36"/>
  <c r="EB28" i="36"/>
  <c r="EJ28" i="36"/>
  <c r="H29" i="11"/>
  <c r="I29" i="11"/>
  <c r="J29" i="11"/>
  <c r="K29" i="11"/>
  <c r="DQ30" i="36"/>
  <c r="DW30" i="36"/>
  <c r="EB30" i="36"/>
  <c r="EJ30" i="36"/>
  <c r="I31" i="11"/>
  <c r="J31" i="11"/>
  <c r="K31" i="11"/>
  <c r="DQ32" i="36"/>
  <c r="DW32" i="36"/>
  <c r="EB32" i="36"/>
  <c r="EJ32" i="36"/>
  <c r="H33" i="11"/>
  <c r="I33" i="11"/>
  <c r="J33" i="11"/>
  <c r="K33" i="11"/>
  <c r="DQ34" i="36"/>
  <c r="DW34" i="36"/>
  <c r="EB34" i="36"/>
  <c r="EJ34" i="36"/>
  <c r="I35" i="11"/>
  <c r="J35" i="11"/>
  <c r="K35" i="11"/>
  <c r="DQ36" i="36"/>
  <c r="DW36" i="36"/>
  <c r="EB36" i="36"/>
  <c r="EJ36" i="36"/>
  <c r="A5" i="17"/>
  <c r="T12" i="31"/>
  <c r="T8" i="31"/>
  <c r="T16" i="31"/>
  <c r="T20" i="31"/>
  <c r="T24" i="31"/>
  <c r="T28" i="31"/>
  <c r="T32" i="31"/>
  <c r="T36" i="31"/>
  <c r="EB43" i="36" l="1"/>
  <c r="EB41" i="36"/>
  <c r="EB42" i="36"/>
  <c r="EJ43" i="36"/>
  <c r="EJ42" i="36"/>
  <c r="EJ41" i="36"/>
  <c r="DW43" i="36"/>
  <c r="DW41" i="36"/>
  <c r="DW42" i="36"/>
  <c r="DQ43" i="36"/>
  <c r="DQ42" i="36"/>
  <c r="DQ41" i="36"/>
  <c r="BY42" i="36"/>
  <c r="BY46" i="36" s="1"/>
  <c r="BY43" i="36"/>
  <c r="BY47" i="36" s="1"/>
  <c r="BY41" i="36"/>
  <c r="D16" i="37"/>
  <c r="E4" i="11"/>
  <c r="E7" i="37"/>
  <c r="EK4" i="36"/>
  <c r="DR34" i="36"/>
  <c r="DR24" i="36"/>
  <c r="DR22" i="36"/>
  <c r="DR20" i="36"/>
  <c r="DR14" i="36"/>
  <c r="DR12" i="36"/>
  <c r="DR36" i="36"/>
  <c r="DR28" i="36"/>
  <c r="DR26" i="36"/>
  <c r="DR18" i="36"/>
  <c r="DR16" i="36"/>
  <c r="H10" i="11"/>
  <c r="H8" i="11"/>
  <c r="H6" i="11"/>
  <c r="T41" i="11"/>
  <c r="T40" i="11"/>
  <c r="Q42" i="11"/>
  <c r="Q40" i="11"/>
  <c r="H34" i="11"/>
  <c r="U29" i="11"/>
  <c r="U42" i="11" s="1"/>
  <c r="V42" i="11" s="1"/>
  <c r="V46" i="11" s="1"/>
  <c r="E23" i="37"/>
  <c r="O29" i="11"/>
  <c r="O42" i="11" s="1"/>
  <c r="E17" i="37"/>
  <c r="R29" i="11"/>
  <c r="R42" i="11" s="1"/>
  <c r="E20" i="37"/>
  <c r="H30" i="11"/>
  <c r="E10" i="37"/>
  <c r="L29" i="11"/>
  <c r="L41" i="11" s="1"/>
  <c r="E14" i="37"/>
  <c r="E13" i="37"/>
  <c r="F29" i="11"/>
  <c r="E8" i="37"/>
  <c r="D29" i="11"/>
  <c r="E6" i="37"/>
  <c r="U24" i="31"/>
  <c r="N23" i="11" s="1"/>
  <c r="U12" i="31"/>
  <c r="N11" i="11" s="1"/>
  <c r="U36" i="31"/>
  <c r="N35" i="11" s="1"/>
  <c r="U28" i="31"/>
  <c r="N27" i="11" s="1"/>
  <c r="U20" i="31"/>
  <c r="N19" i="11" s="1"/>
  <c r="U8" i="31"/>
  <c r="N7" i="11" s="1"/>
  <c r="U5" i="31"/>
  <c r="N4" i="11" s="1"/>
  <c r="U22" i="31"/>
  <c r="N21" i="11" s="1"/>
  <c r="U19" i="31"/>
  <c r="N18" i="11" s="1"/>
  <c r="U14" i="31"/>
  <c r="N13" i="11" s="1"/>
  <c r="U34" i="31"/>
  <c r="N33" i="11" s="1"/>
  <c r="U7" i="31"/>
  <c r="N6" i="11" s="1"/>
  <c r="U27" i="31"/>
  <c r="N26" i="11" s="1"/>
  <c r="U23" i="31"/>
  <c r="N22" i="11" s="1"/>
  <c r="U35" i="31"/>
  <c r="N34" i="11" s="1"/>
  <c r="U11" i="31"/>
  <c r="N10" i="11" s="1"/>
  <c r="U29" i="31"/>
  <c r="N28" i="11" s="1"/>
  <c r="U32" i="31"/>
  <c r="N31" i="11" s="1"/>
  <c r="U16" i="31"/>
  <c r="N15" i="11" s="1"/>
  <c r="U9" i="31"/>
  <c r="N8" i="11" s="1"/>
  <c r="U15" i="31"/>
  <c r="N14" i="11" s="1"/>
  <c r="U21" i="31"/>
  <c r="N20" i="11" s="1"/>
  <c r="U10" i="31"/>
  <c r="N9" i="11" s="1"/>
  <c r="U6" i="31"/>
  <c r="N5" i="11" s="1"/>
  <c r="U30" i="31"/>
  <c r="U18" i="31"/>
  <c r="N17" i="11" s="1"/>
  <c r="U37" i="31"/>
  <c r="N36" i="11" s="1"/>
  <c r="U26" i="31"/>
  <c r="N25" i="11" s="1"/>
  <c r="U17" i="31"/>
  <c r="N16" i="11" s="1"/>
  <c r="U25" i="31"/>
  <c r="N24" i="11" s="1"/>
  <c r="U33" i="31"/>
  <c r="N32" i="11" s="1"/>
  <c r="U31" i="31"/>
  <c r="N30" i="11" s="1"/>
  <c r="U13" i="31"/>
  <c r="N12" i="11" s="1"/>
  <c r="K34" i="11"/>
  <c r="K30" i="11"/>
  <c r="K36" i="11"/>
  <c r="K32" i="11"/>
  <c r="H36" i="11"/>
  <c r="H32" i="11"/>
  <c r="H28" i="11"/>
  <c r="BY45" i="36"/>
  <c r="D21" i="37"/>
  <c r="E21" i="37" s="1"/>
  <c r="D9" i="37"/>
  <c r="E9" i="37" s="1"/>
  <c r="EJ47" i="36"/>
  <c r="EJ46" i="36"/>
  <c r="EJ45" i="36"/>
  <c r="DW47" i="36"/>
  <c r="DW46" i="36"/>
  <c r="DW45" i="36"/>
  <c r="DQ47" i="36"/>
  <c r="DQ46" i="36"/>
  <c r="DQ45" i="36"/>
  <c r="EB47" i="36"/>
  <c r="EB46" i="36"/>
  <c r="EB45" i="36"/>
  <c r="K28" i="11"/>
  <c r="J28" i="11"/>
  <c r="I28" i="11"/>
  <c r="D15" i="37"/>
  <c r="E15" i="37" s="1"/>
  <c r="DX28" i="36"/>
  <c r="H4" i="11"/>
  <c r="DR4" i="36"/>
  <c r="D4" i="11"/>
  <c r="F5" i="11"/>
  <c r="F42" i="11" s="1"/>
  <c r="D5" i="37"/>
  <c r="E5" i="37" s="1"/>
  <c r="E5" i="11"/>
  <c r="E42" i="11" s="1"/>
  <c r="EK35" i="36"/>
  <c r="DX35" i="36"/>
  <c r="EK33" i="36"/>
  <c r="DX33" i="36"/>
  <c r="EK31" i="36"/>
  <c r="DX31" i="36"/>
  <c r="EK29" i="36"/>
  <c r="DX29" i="36"/>
  <c r="EK27" i="36"/>
  <c r="DX27" i="36"/>
  <c r="I27" i="11"/>
  <c r="EK25" i="36"/>
  <c r="K25" i="11"/>
  <c r="DX25" i="36"/>
  <c r="I25" i="11"/>
  <c r="EK23" i="36"/>
  <c r="K23" i="11"/>
  <c r="DX23" i="36"/>
  <c r="I23" i="11"/>
  <c r="EK21" i="36"/>
  <c r="K21" i="11"/>
  <c r="DX21" i="36"/>
  <c r="I21" i="11"/>
  <c r="EK19" i="36"/>
  <c r="K19" i="11"/>
  <c r="DX19" i="36"/>
  <c r="I19" i="11"/>
  <c r="EK17" i="36"/>
  <c r="K17" i="11"/>
  <c r="DX17" i="36"/>
  <c r="I17" i="11"/>
  <c r="EK15" i="36"/>
  <c r="K15" i="11"/>
  <c r="DX15" i="36"/>
  <c r="I15" i="11"/>
  <c r="EK13" i="36"/>
  <c r="K13" i="11"/>
  <c r="DX13" i="36"/>
  <c r="I13" i="11"/>
  <c r="DR11" i="36"/>
  <c r="H11" i="11"/>
  <c r="DR9" i="36"/>
  <c r="H9" i="11"/>
  <c r="DR7" i="36"/>
  <c r="H7" i="11"/>
  <c r="DR5" i="36"/>
  <c r="H5" i="11"/>
  <c r="EK11" i="36"/>
  <c r="K11" i="11"/>
  <c r="EK9" i="36"/>
  <c r="K9" i="11"/>
  <c r="EK7" i="36"/>
  <c r="K7" i="11"/>
  <c r="EK5" i="36"/>
  <c r="K5" i="11"/>
  <c r="EC35" i="36"/>
  <c r="DR35" i="36"/>
  <c r="EC33" i="36"/>
  <c r="DR33" i="36"/>
  <c r="EC31" i="36"/>
  <c r="DR31" i="36"/>
  <c r="EC29" i="36"/>
  <c r="DR29" i="36"/>
  <c r="EC27" i="36"/>
  <c r="DR27" i="36"/>
  <c r="H27" i="11"/>
  <c r="EC25" i="36"/>
  <c r="J25" i="11"/>
  <c r="DR25" i="36"/>
  <c r="H25" i="11"/>
  <c r="EC23" i="36"/>
  <c r="J23" i="11"/>
  <c r="DR23" i="36"/>
  <c r="H23" i="11"/>
  <c r="EC21" i="36"/>
  <c r="J21" i="11"/>
  <c r="DR21" i="36"/>
  <c r="H21" i="11"/>
  <c r="EC19" i="36"/>
  <c r="J19" i="11"/>
  <c r="DR19" i="36"/>
  <c r="H19" i="11"/>
  <c r="EC17" i="36"/>
  <c r="J17" i="11"/>
  <c r="DR17" i="36"/>
  <c r="H17" i="11"/>
  <c r="EC15" i="36"/>
  <c r="J15" i="11"/>
  <c r="DR15" i="36"/>
  <c r="H15" i="11"/>
  <c r="EC13" i="36"/>
  <c r="J13" i="11"/>
  <c r="DR13" i="36"/>
  <c r="H13" i="11"/>
  <c r="A6" i="36"/>
  <c r="A6" i="34"/>
  <c r="A6" i="30"/>
  <c r="A5" i="25"/>
  <c r="A6" i="11"/>
  <c r="A5" i="20"/>
  <c r="A6" i="27"/>
  <c r="A6" i="23"/>
  <c r="A7" i="31"/>
  <c r="A6" i="24"/>
  <c r="A6" i="19"/>
  <c r="A6" i="18"/>
  <c r="A5" i="13"/>
  <c r="A5" i="14"/>
  <c r="A7" i="32" s="1"/>
  <c r="A6" i="17"/>
  <c r="A7" i="5"/>
  <c r="A7" i="33"/>
  <c r="EC11" i="36"/>
  <c r="J11" i="11"/>
  <c r="EC9" i="36"/>
  <c r="J9" i="11"/>
  <c r="EC7" i="36"/>
  <c r="J7" i="11"/>
  <c r="EC5" i="36"/>
  <c r="EC43" i="36" s="1"/>
  <c r="J5" i="11"/>
  <c r="D6" i="20"/>
  <c r="D7" i="24"/>
  <c r="D7" i="18"/>
  <c r="D6" i="25"/>
  <c r="D7" i="16"/>
  <c r="D7" i="27"/>
  <c r="D6" i="14"/>
  <c r="DX11" i="36"/>
  <c r="I11" i="11"/>
  <c r="DX9" i="36"/>
  <c r="I9" i="11"/>
  <c r="DX7" i="36"/>
  <c r="I7" i="11"/>
  <c r="DX5" i="36"/>
  <c r="DX42" i="36" s="1"/>
  <c r="I5" i="11"/>
  <c r="I42" i="11" s="1"/>
  <c r="J41" i="11" l="1"/>
  <c r="EC41" i="36"/>
  <c r="EC42" i="36"/>
  <c r="EC46" i="36" s="1"/>
  <c r="EK43" i="36"/>
  <c r="EK42" i="36"/>
  <c r="EK41" i="36"/>
  <c r="DX43" i="36"/>
  <c r="DX47" i="36" s="1"/>
  <c r="DX41" i="36"/>
  <c r="DR43" i="36"/>
  <c r="DR42" i="36"/>
  <c r="DR41" i="36"/>
  <c r="O40" i="11"/>
  <c r="R40" i="11"/>
  <c r="S40" i="11" s="1"/>
  <c r="S44" i="11" s="1"/>
  <c r="K42" i="11"/>
  <c r="J42" i="11"/>
  <c r="U40" i="11"/>
  <c r="V40" i="11" s="1"/>
  <c r="V44" i="11" s="1"/>
  <c r="U41" i="11"/>
  <c r="V41" i="11" s="1"/>
  <c r="V45" i="11" s="1"/>
  <c r="O41" i="11"/>
  <c r="R41" i="11"/>
  <c r="L40" i="11"/>
  <c r="K41" i="11"/>
  <c r="K40" i="11"/>
  <c r="J40" i="11"/>
  <c r="I41" i="11"/>
  <c r="I40" i="11"/>
  <c r="H42" i="11"/>
  <c r="H40" i="11"/>
  <c r="H41" i="11"/>
  <c r="F40" i="11"/>
  <c r="F41" i="11"/>
  <c r="E41" i="11"/>
  <c r="E40" i="11"/>
  <c r="D42" i="11"/>
  <c r="D41" i="11"/>
  <c r="D40" i="11"/>
  <c r="N29" i="11"/>
  <c r="N42" i="11" s="1"/>
  <c r="E16" i="37"/>
  <c r="EK46" i="36"/>
  <c r="DX45" i="36"/>
  <c r="EC45" i="36"/>
  <c r="EC47" i="36"/>
  <c r="EK45" i="36"/>
  <c r="EK47" i="36"/>
  <c r="DR47" i="36"/>
  <c r="DR45" i="36"/>
  <c r="DR46" i="36"/>
  <c r="DX46" i="36"/>
  <c r="L42" i="11"/>
  <c r="A7" i="36"/>
  <c r="A7" i="34"/>
  <c r="A7" i="11"/>
  <c r="A8" i="31"/>
  <c r="A6" i="25"/>
  <c r="A7" i="30"/>
  <c r="A7" i="27"/>
  <c r="A7" i="23"/>
  <c r="A6" i="20"/>
  <c r="A7" i="24"/>
  <c r="A7" i="19"/>
  <c r="A7" i="17"/>
  <c r="A8" i="33"/>
  <c r="A6" i="14"/>
  <c r="A8" i="32" s="1"/>
  <c r="A6" i="13"/>
  <c r="A7" i="18"/>
  <c r="A8" i="5"/>
  <c r="D7" i="20"/>
  <c r="D8" i="24"/>
  <c r="D7" i="25"/>
  <c r="D8" i="18"/>
  <c r="D8" i="16"/>
  <c r="D8" i="27"/>
  <c r="D7" i="14"/>
  <c r="N40" i="11" l="1"/>
  <c r="P40" i="11" s="1"/>
  <c r="P44" i="11" s="1"/>
  <c r="N41" i="11"/>
  <c r="P41" i="11" s="1"/>
  <c r="P45" i="11" s="1"/>
  <c r="S42" i="11"/>
  <c r="S46" i="11" s="1"/>
  <c r="S41" i="11"/>
  <c r="S45" i="11" s="1"/>
  <c r="P42" i="11"/>
  <c r="P46" i="11" s="1"/>
  <c r="G40" i="11"/>
  <c r="G44" i="11" s="1"/>
  <c r="G41" i="11"/>
  <c r="G45" i="11" s="1"/>
  <c r="G42" i="11"/>
  <c r="G46" i="11" s="1"/>
  <c r="M41" i="11"/>
  <c r="M45" i="11" s="1"/>
  <c r="A8" i="36"/>
  <c r="A8" i="34"/>
  <c r="A8" i="30"/>
  <c r="A7" i="25"/>
  <c r="A8" i="11"/>
  <c r="A9" i="31"/>
  <c r="A7" i="20"/>
  <c r="A8" i="27"/>
  <c r="A8" i="23"/>
  <c r="A8" i="24"/>
  <c r="A8" i="19"/>
  <c r="A8" i="18"/>
  <c r="A7" i="13"/>
  <c r="A7" i="14"/>
  <c r="A9" i="32" s="1"/>
  <c r="A8" i="17"/>
  <c r="A9" i="5"/>
  <c r="A9" i="33"/>
  <c r="D8" i="20"/>
  <c r="D9" i="24"/>
  <c r="D9" i="18"/>
  <c r="D8" i="25"/>
  <c r="D9" i="27"/>
  <c r="D9" i="16"/>
  <c r="D8" i="14"/>
  <c r="M40" i="11"/>
  <c r="M44" i="11" s="1"/>
  <c r="M42" i="11"/>
  <c r="M46" i="11" s="1"/>
  <c r="D9" i="20" l="1"/>
  <c r="D10" i="24"/>
  <c r="D9" i="25"/>
  <c r="D10" i="18"/>
  <c r="D10" i="27"/>
  <c r="D10" i="16"/>
  <c r="D9" i="14"/>
  <c r="A9" i="36"/>
  <c r="A9" i="34"/>
  <c r="A9" i="11"/>
  <c r="A10" i="31"/>
  <c r="A8" i="25"/>
  <c r="A9" i="30"/>
  <c r="A9" i="27"/>
  <c r="A9" i="23"/>
  <c r="A8" i="20"/>
  <c r="A9" i="24"/>
  <c r="A9" i="19"/>
  <c r="A9" i="17"/>
  <c r="A10" i="33"/>
  <c r="A8" i="14"/>
  <c r="A10" i="32" s="1"/>
  <c r="A9" i="18"/>
  <c r="A8" i="13"/>
  <c r="A10" i="5"/>
  <c r="A10" i="36" l="1"/>
  <c r="A10" i="34"/>
  <c r="A10" i="11"/>
  <c r="A10" i="30"/>
  <c r="A9" i="25"/>
  <c r="A11" i="31"/>
  <c r="A9" i="20"/>
  <c r="A10" i="27"/>
  <c r="A10" i="23"/>
  <c r="A10" i="24"/>
  <c r="A10" i="19"/>
  <c r="A10" i="18"/>
  <c r="A9" i="13"/>
  <c r="A9" i="14"/>
  <c r="A11" i="32" s="1"/>
  <c r="A10" i="17"/>
  <c r="A11" i="5"/>
  <c r="A11" i="33"/>
  <c r="D10" i="20"/>
  <c r="D11" i="24"/>
  <c r="D11" i="18"/>
  <c r="D10" i="25"/>
  <c r="D11" i="16"/>
  <c r="D11" i="27"/>
  <c r="D10" i="14"/>
  <c r="D11" i="20" l="1"/>
  <c r="D12" i="24"/>
  <c r="D11" i="25"/>
  <c r="D12" i="18"/>
  <c r="D12" i="16"/>
  <c r="D12" i="27"/>
  <c r="D11" i="14"/>
  <c r="A11" i="36"/>
  <c r="A11" i="34"/>
  <c r="A12" i="31"/>
  <c r="A10" i="25"/>
  <c r="A11" i="30"/>
  <c r="A11" i="11"/>
  <c r="A11" i="27"/>
  <c r="A11" i="23"/>
  <c r="A10" i="20"/>
  <c r="A11" i="24"/>
  <c r="A11" i="19"/>
  <c r="A11" i="17"/>
  <c r="A12" i="33"/>
  <c r="A10" i="14"/>
  <c r="A12" i="32" s="1"/>
  <c r="A11" i="18"/>
  <c r="A10" i="13"/>
  <c r="A12" i="5"/>
  <c r="A12" i="36" l="1"/>
  <c r="A12" i="34"/>
  <c r="A12" i="11"/>
  <c r="A12" i="30"/>
  <c r="A11" i="25"/>
  <c r="A13" i="31"/>
  <c r="A11" i="20"/>
  <c r="A12" i="27"/>
  <c r="A12" i="23"/>
  <c r="A12" i="17"/>
  <c r="A12" i="24"/>
  <c r="A12" i="19"/>
  <c r="A12" i="18"/>
  <c r="A11" i="13"/>
  <c r="A11" i="14"/>
  <c r="A13" i="32" s="1"/>
  <c r="A13" i="33"/>
  <c r="A13" i="5"/>
  <c r="D12" i="20"/>
  <c r="D13" i="24"/>
  <c r="D13" i="18"/>
  <c r="D12" i="25"/>
  <c r="D13" i="27"/>
  <c r="D13" i="16"/>
  <c r="D12" i="14"/>
  <c r="D13" i="20" l="1"/>
  <c r="D14" i="24"/>
  <c r="D13" i="25"/>
  <c r="D14" i="18"/>
  <c r="D14" i="16"/>
  <c r="D14" i="27"/>
  <c r="D13" i="14"/>
  <c r="A13" i="36"/>
  <c r="A13" i="34"/>
  <c r="A13" i="11"/>
  <c r="A14" i="31"/>
  <c r="A12" i="25"/>
  <c r="A13" i="30"/>
  <c r="A13" i="27"/>
  <c r="A13" i="23"/>
  <c r="A12" i="20"/>
  <c r="A13" i="24"/>
  <c r="A13" i="19"/>
  <c r="A13" i="17"/>
  <c r="A14" i="33"/>
  <c r="A12" i="14"/>
  <c r="A14" i="32" s="1"/>
  <c r="A13" i="18"/>
  <c r="A12" i="13"/>
  <c r="A14" i="5"/>
  <c r="A14" i="36" l="1"/>
  <c r="A14" i="34"/>
  <c r="A14" i="11"/>
  <c r="A14" i="30"/>
  <c r="A13" i="25"/>
  <c r="A13" i="20"/>
  <c r="A14" i="27"/>
  <c r="A14" i="23"/>
  <c r="A14" i="17"/>
  <c r="A15" i="31"/>
  <c r="A14" i="24"/>
  <c r="A14" i="19"/>
  <c r="A14" i="18"/>
  <c r="A13" i="13"/>
  <c r="A13" i="14"/>
  <c r="A15" i="32" s="1"/>
  <c r="A15" i="33"/>
  <c r="A15" i="5"/>
  <c r="D14" i="20"/>
  <c r="D15" i="24"/>
  <c r="D15" i="18"/>
  <c r="D14" i="25"/>
  <c r="D15" i="16"/>
  <c r="D15" i="27"/>
  <c r="D14" i="14"/>
  <c r="D15" i="20" l="1"/>
  <c r="D16" i="24"/>
  <c r="D15" i="25"/>
  <c r="D16" i="18"/>
  <c r="D16" i="27"/>
  <c r="D16" i="16"/>
  <c r="D15" i="14"/>
  <c r="A15" i="36"/>
  <c r="A15" i="34"/>
  <c r="A15" i="11"/>
  <c r="A16" i="31"/>
  <c r="A14" i="25"/>
  <c r="A15" i="30"/>
  <c r="A15" i="27"/>
  <c r="A15" i="23"/>
  <c r="A14" i="20"/>
  <c r="A15" i="24"/>
  <c r="A15" i="19"/>
  <c r="A15" i="17"/>
  <c r="A16" i="33"/>
  <c r="A14" i="14"/>
  <c r="A16" i="32" s="1"/>
  <c r="A14" i="13"/>
  <c r="A15" i="18"/>
  <c r="A16" i="5"/>
  <c r="A16" i="36" l="1"/>
  <c r="A16" i="34"/>
  <c r="A16" i="30"/>
  <c r="A15" i="25"/>
  <c r="A16" i="11"/>
  <c r="A17" i="31"/>
  <c r="A15" i="20"/>
  <c r="A16" i="27"/>
  <c r="A16" i="23"/>
  <c r="A16" i="17"/>
  <c r="A16" i="24"/>
  <c r="A16" i="19"/>
  <c r="A16" i="18"/>
  <c r="A15" i="13"/>
  <c r="A15" i="14"/>
  <c r="A17" i="32" s="1"/>
  <c r="A17" i="33"/>
  <c r="A17" i="5"/>
  <c r="D16" i="20"/>
  <c r="D17" i="24"/>
  <c r="D17" i="18"/>
  <c r="D16" i="25"/>
  <c r="D17" i="16"/>
  <c r="D17" i="27"/>
  <c r="D16" i="14"/>
  <c r="D17" i="20" l="1"/>
  <c r="D18" i="24"/>
  <c r="D17" i="25"/>
  <c r="D18" i="18"/>
  <c r="D18" i="16"/>
  <c r="D18" i="27"/>
  <c r="D17" i="14"/>
  <c r="A17" i="36"/>
  <c r="A17" i="34"/>
  <c r="A17" i="11"/>
  <c r="A18" i="31"/>
  <c r="A16" i="25"/>
  <c r="A17" i="30"/>
  <c r="A17" i="27"/>
  <c r="A17" i="23"/>
  <c r="A16" i="20"/>
  <c r="A17" i="24"/>
  <c r="A17" i="19"/>
  <c r="A17" i="17"/>
  <c r="A18" i="33"/>
  <c r="A16" i="14"/>
  <c r="A18" i="32" s="1"/>
  <c r="A16" i="13"/>
  <c r="A17" i="18"/>
  <c r="A18" i="5"/>
  <c r="A18" i="36" l="1"/>
  <c r="A18" i="34"/>
  <c r="A18" i="11"/>
  <c r="A18" i="30"/>
  <c r="A17" i="25"/>
  <c r="A19" i="31"/>
  <c r="A17" i="20"/>
  <c r="A18" i="27"/>
  <c r="A18" i="23"/>
  <c r="A18" i="17"/>
  <c r="A18" i="24"/>
  <c r="A18" i="19"/>
  <c r="A18" i="18"/>
  <c r="A17" i="13"/>
  <c r="A17" i="14"/>
  <c r="A19" i="32" s="1"/>
  <c r="A19" i="33"/>
  <c r="A19" i="5"/>
  <c r="D18" i="20"/>
  <c r="D19" i="24"/>
  <c r="D19" i="18"/>
  <c r="D18" i="25"/>
  <c r="D19" i="16"/>
  <c r="D19" i="27"/>
  <c r="D18" i="14"/>
  <c r="D19" i="20" l="1"/>
  <c r="D20" i="24"/>
  <c r="D19" i="25"/>
  <c r="D20" i="18"/>
  <c r="D20" i="16"/>
  <c r="D20" i="27"/>
  <c r="D19" i="14"/>
  <c r="A19" i="36"/>
  <c r="A19" i="34"/>
  <c r="A19" i="11"/>
  <c r="A20" i="31"/>
  <c r="A18" i="25"/>
  <c r="A19" i="30"/>
  <c r="A19" i="27"/>
  <c r="A19" i="23"/>
  <c r="A18" i="20"/>
  <c r="A19" i="24"/>
  <c r="A19" i="19"/>
  <c r="A19" i="17"/>
  <c r="A20" i="33"/>
  <c r="A18" i="14"/>
  <c r="A20" i="32" s="1"/>
  <c r="A19" i="18"/>
  <c r="A18" i="13"/>
  <c r="A20" i="5"/>
  <c r="A20" i="36" l="1"/>
  <c r="A20" i="34"/>
  <c r="A20" i="11"/>
  <c r="A20" i="30"/>
  <c r="A19" i="25"/>
  <c r="A21" i="31"/>
  <c r="A19" i="20"/>
  <c r="A20" i="27"/>
  <c r="A20" i="23"/>
  <c r="A20" i="17"/>
  <c r="A20" i="24"/>
  <c r="A20" i="19"/>
  <c r="A20" i="18"/>
  <c r="A19" i="13"/>
  <c r="A19" i="14"/>
  <c r="A21" i="32" s="1"/>
  <c r="A21" i="33"/>
  <c r="A21" i="5"/>
  <c r="D20" i="20"/>
  <c r="D21" i="24"/>
  <c r="D21" i="18"/>
  <c r="D20" i="25"/>
  <c r="D21" i="27"/>
  <c r="D21" i="16"/>
  <c r="D20" i="14"/>
  <c r="D21" i="20" l="1"/>
  <c r="D22" i="24"/>
  <c r="D21" i="25"/>
  <c r="D22" i="18"/>
  <c r="D22" i="27"/>
  <c r="D22" i="16"/>
  <c r="D21" i="14"/>
  <c r="A21" i="36"/>
  <c r="A21" i="34"/>
  <c r="A21" i="11"/>
  <c r="A22" i="31"/>
  <c r="A20" i="25"/>
  <c r="A21" i="19"/>
  <c r="A21" i="30"/>
  <c r="A21" i="27"/>
  <c r="A21" i="23"/>
  <c r="A20" i="20"/>
  <c r="A21" i="24"/>
  <c r="A21" i="17"/>
  <c r="A22" i="33"/>
  <c r="A20" i="14"/>
  <c r="A22" i="32" s="1"/>
  <c r="A21" i="18"/>
  <c r="A20" i="13"/>
  <c r="A22" i="5"/>
  <c r="A22" i="36" l="1"/>
  <c r="A22" i="34"/>
  <c r="A22" i="11"/>
  <c r="A22" i="30"/>
  <c r="A21" i="25"/>
  <c r="A22" i="19"/>
  <c r="A23" i="31"/>
  <c r="A21" i="20"/>
  <c r="A22" i="27"/>
  <c r="A22" i="23"/>
  <c r="A22" i="17"/>
  <c r="A22" i="24"/>
  <c r="A22" i="18"/>
  <c r="A21" i="13"/>
  <c r="A21" i="14"/>
  <c r="A23" i="32" s="1"/>
  <c r="A23" i="33"/>
  <c r="A23" i="5"/>
  <c r="D22" i="20"/>
  <c r="D23" i="24"/>
  <c r="D23" i="18"/>
  <c r="D22" i="25"/>
  <c r="D23" i="27"/>
  <c r="D23" i="16"/>
  <c r="D22" i="14"/>
  <c r="D23" i="20" l="1"/>
  <c r="D24" i="24"/>
  <c r="D23" i="25"/>
  <c r="D24" i="18"/>
  <c r="D24" i="27"/>
  <c r="D24" i="16"/>
  <c r="D23" i="14"/>
  <c r="A23" i="36"/>
  <c r="A23" i="34"/>
  <c r="A23" i="11"/>
  <c r="A24" i="31"/>
  <c r="A22" i="25"/>
  <c r="A23" i="30"/>
  <c r="A23" i="19"/>
  <c r="A23" i="27"/>
  <c r="A23" i="23"/>
  <c r="A22" i="20"/>
  <c r="A23" i="24"/>
  <c r="A23" i="17"/>
  <c r="A24" i="33"/>
  <c r="A22" i="14"/>
  <c r="A24" i="32" s="1"/>
  <c r="A23" i="18"/>
  <c r="A22" i="13"/>
  <c r="A24" i="5"/>
  <c r="A24" i="36" l="1"/>
  <c r="A24" i="34"/>
  <c r="A24" i="11"/>
  <c r="A24" i="30"/>
  <c r="A23" i="25"/>
  <c r="A25" i="31"/>
  <c r="A24" i="19"/>
  <c r="A23" i="20"/>
  <c r="A24" i="27"/>
  <c r="A24" i="23"/>
  <c r="A24" i="17"/>
  <c r="A24" i="24"/>
  <c r="A24" i="18"/>
  <c r="A23" i="13"/>
  <c r="A23" i="14"/>
  <c r="A25" i="32" s="1"/>
  <c r="A25" i="33"/>
  <c r="A25" i="5"/>
  <c r="D24" i="20"/>
  <c r="D25" i="24"/>
  <c r="D25" i="18"/>
  <c r="D24" i="25"/>
  <c r="D25" i="27"/>
  <c r="D25" i="16"/>
  <c r="D24" i="14"/>
  <c r="D25" i="20" l="1"/>
  <c r="D26" i="24"/>
  <c r="D25" i="25"/>
  <c r="D26" i="18"/>
  <c r="D26" i="27"/>
  <c r="D26" i="16"/>
  <c r="D25" i="14"/>
  <c r="A25" i="36"/>
  <c r="A25" i="34"/>
  <c r="A25" i="11"/>
  <c r="A26" i="31"/>
  <c r="A24" i="25"/>
  <c r="A25" i="19"/>
  <c r="A25" i="30"/>
  <c r="A25" i="27"/>
  <c r="A25" i="23"/>
  <c r="A24" i="20"/>
  <c r="A25" i="24"/>
  <c r="A25" i="17"/>
  <c r="A26" i="33"/>
  <c r="A24" i="14"/>
  <c r="A26" i="32" s="1"/>
  <c r="A24" i="13"/>
  <c r="A25" i="18"/>
  <c r="A26" i="5"/>
  <c r="A26" i="36" l="1"/>
  <c r="A26" i="34"/>
  <c r="A26" i="11"/>
  <c r="A26" i="30"/>
  <c r="A25" i="25"/>
  <c r="A26" i="19"/>
  <c r="A27" i="31"/>
  <c r="A25" i="20"/>
  <c r="A26" i="27"/>
  <c r="A26" i="23"/>
  <c r="A26" i="17"/>
  <c r="A26" i="24"/>
  <c r="A26" i="18"/>
  <c r="A25" i="13"/>
  <c r="A25" i="14"/>
  <c r="A27" i="32" s="1"/>
  <c r="A27" i="33"/>
  <c r="A27" i="5"/>
  <c r="D26" i="20"/>
  <c r="D27" i="24"/>
  <c r="D27" i="18"/>
  <c r="D26" i="25"/>
  <c r="D27" i="27"/>
  <c r="D27" i="16"/>
  <c r="D26" i="14"/>
  <c r="D27" i="20" l="1"/>
  <c r="D28" i="24"/>
  <c r="D27" i="25"/>
  <c r="D28" i="18"/>
  <c r="D28" i="27"/>
  <c r="D28" i="16"/>
  <c r="D27" i="14"/>
  <c r="A27" i="36"/>
  <c r="A27" i="34"/>
  <c r="A27" i="11"/>
  <c r="A28" i="31"/>
  <c r="A26" i="25"/>
  <c r="A27" i="30"/>
  <c r="A27" i="19"/>
  <c r="A27" i="27"/>
  <c r="A27" i="23"/>
  <c r="A26" i="20"/>
  <c r="A27" i="24"/>
  <c r="A27" i="17"/>
  <c r="A28" i="33"/>
  <c r="A26" i="14"/>
  <c r="A28" i="32" s="1"/>
  <c r="A26" i="13"/>
  <c r="A27" i="18"/>
  <c r="A28" i="5"/>
  <c r="A28" i="36" l="1"/>
  <c r="A28" i="11"/>
  <c r="A28" i="34"/>
  <c r="A28" i="30"/>
  <c r="A27" i="25"/>
  <c r="A29" i="31"/>
  <c r="A28" i="19"/>
  <c r="A27" i="20"/>
  <c r="A28" i="27"/>
  <c r="A28" i="23"/>
  <c r="A28" i="17"/>
  <c r="A28" i="24"/>
  <c r="A28" i="18"/>
  <c r="A27" i="13"/>
  <c r="A27" i="14"/>
  <c r="A29" i="32" s="1"/>
  <c r="A29" i="33"/>
  <c r="A29" i="5"/>
  <c r="D28" i="20"/>
  <c r="D29" i="24"/>
  <c r="D29" i="18"/>
  <c r="D28" i="25"/>
  <c r="D29" i="27"/>
  <c r="D29" i="16"/>
  <c r="D28" i="14"/>
  <c r="D29" i="20" l="1"/>
  <c r="D30" i="24"/>
  <c r="D29" i="25"/>
  <c r="D30" i="18"/>
  <c r="D30" i="27"/>
  <c r="D30" i="16"/>
  <c r="D29" i="14"/>
  <c r="A29" i="36"/>
  <c r="A29" i="34"/>
  <c r="A29" i="11"/>
  <c r="A30" i="31"/>
  <c r="A28" i="25"/>
  <c r="A29" i="19"/>
  <c r="A29" i="30"/>
  <c r="A29" i="27"/>
  <c r="A29" i="23"/>
  <c r="A28" i="20"/>
  <c r="A29" i="24"/>
  <c r="A29" i="17"/>
  <c r="A30" i="33"/>
  <c r="A28" i="14"/>
  <c r="A30" i="32" s="1"/>
  <c r="A29" i="18"/>
  <c r="A28" i="13"/>
  <c r="A30" i="5"/>
  <c r="A30" i="36" l="1"/>
  <c r="A30" i="11"/>
  <c r="A30" i="34"/>
  <c r="A30" i="30"/>
  <c r="A29" i="25"/>
  <c r="A30" i="19"/>
  <c r="A31" i="31"/>
  <c r="A29" i="20"/>
  <c r="A30" i="27"/>
  <c r="A30" i="23"/>
  <c r="A30" i="17"/>
  <c r="A30" i="24"/>
  <c r="A30" i="18"/>
  <c r="A29" i="13"/>
  <c r="A29" i="14"/>
  <c r="A31" i="32" s="1"/>
  <c r="A31" i="33"/>
  <c r="A31" i="5"/>
  <c r="D30" i="20"/>
  <c r="D31" i="24"/>
  <c r="D31" i="18"/>
  <c r="D30" i="25"/>
  <c r="D31" i="27"/>
  <c r="D31" i="16"/>
  <c r="D30" i="14"/>
  <c r="D32" i="24" l="1"/>
  <c r="D31" i="25"/>
  <c r="D31" i="20"/>
  <c r="D32" i="18"/>
  <c r="D32" i="27"/>
  <c r="D32" i="16"/>
  <c r="D31" i="14"/>
  <c r="A31" i="36"/>
  <c r="A31" i="34"/>
  <c r="A31" i="11"/>
  <c r="A32" i="31"/>
  <c r="A30" i="25"/>
  <c r="A31" i="30"/>
  <c r="A31" i="19"/>
  <c r="A31" i="27"/>
  <c r="A31" i="23"/>
  <c r="A30" i="20"/>
  <c r="A31" i="24"/>
  <c r="A31" i="17"/>
  <c r="A32" i="33"/>
  <c r="A30" i="14"/>
  <c r="A32" i="32" s="1"/>
  <c r="A30" i="13"/>
  <c r="A31" i="18"/>
  <c r="A32" i="5"/>
  <c r="A32" i="36" l="1"/>
  <c r="A32" i="11"/>
  <c r="A32" i="34"/>
  <c r="A32" i="30"/>
  <c r="A31" i="25"/>
  <c r="A31" i="20"/>
  <c r="A33" i="31"/>
  <c r="A32" i="19"/>
  <c r="A32" i="27"/>
  <c r="A32" i="23"/>
  <c r="A32" i="17"/>
  <c r="A32" i="24"/>
  <c r="A32" i="18"/>
  <c r="A31" i="13"/>
  <c r="A31" i="14"/>
  <c r="A33" i="32" s="1"/>
  <c r="A33" i="33"/>
  <c r="A33" i="5"/>
  <c r="D33" i="24"/>
  <c r="D33" i="18"/>
  <c r="D32" i="25"/>
  <c r="D32" i="20"/>
  <c r="D33" i="27"/>
  <c r="D33" i="16"/>
  <c r="D32" i="14"/>
  <c r="D33" i="25" l="1"/>
  <c r="D33" i="20"/>
  <c r="D34" i="18"/>
  <c r="D34" i="27"/>
  <c r="D34" i="16"/>
  <c r="D33" i="14"/>
  <c r="D34" i="14" s="1"/>
  <c r="D35" i="14" s="1"/>
  <c r="D36" i="14" s="1"/>
  <c r="A33" i="36"/>
  <c r="A33" i="34"/>
  <c r="A33" i="11"/>
  <c r="A34" i="31"/>
  <c r="A32" i="25"/>
  <c r="A32" i="20"/>
  <c r="A33" i="19"/>
  <c r="A33" i="30"/>
  <c r="A33" i="27"/>
  <c r="A33" i="23"/>
  <c r="A33" i="24"/>
  <c r="A33" i="17"/>
  <c r="A34" i="33"/>
  <c r="A32" i="14"/>
  <c r="A34" i="32" s="1"/>
  <c r="A33" i="18"/>
  <c r="A32" i="13"/>
  <c r="A34" i="5"/>
  <c r="A34" i="36" l="1"/>
  <c r="A34" i="11"/>
  <c r="A34" i="34"/>
  <c r="A34" i="30"/>
  <c r="A33" i="25"/>
  <c r="A33" i="20"/>
  <c r="A35" i="31"/>
  <c r="A34" i="23"/>
  <c r="A34" i="17"/>
  <c r="A33" i="13"/>
  <c r="A33" i="14"/>
  <c r="A35" i="32" s="1"/>
  <c r="A35" i="33"/>
  <c r="A35" i="5"/>
  <c r="A35" i="36" l="1"/>
  <c r="A35" i="34"/>
  <c r="A35" i="11"/>
  <c r="A36" i="31"/>
  <c r="A35" i="30"/>
  <c r="A36" i="33"/>
  <c r="A34" i="14"/>
  <c r="A36" i="5"/>
  <c r="A36" i="32" l="1"/>
  <c r="A35" i="14"/>
  <c r="A36" i="36"/>
  <c r="A36" i="34"/>
  <c r="A36" i="11"/>
  <c r="A36" i="30"/>
  <c r="A37" i="31"/>
  <c r="A37" i="33"/>
  <c r="A37" i="5"/>
  <c r="A36" i="14" l="1"/>
  <c r="A37" i="36"/>
  <c r="A37" i="34"/>
  <c r="A37" i="11"/>
  <c r="A38" i="33"/>
  <c r="A37" i="30"/>
  <c r="A38" i="31"/>
  <c r="A37" i="32"/>
  <c r="A38" i="5"/>
  <c r="A38" i="30" l="1"/>
  <c r="A39" i="31"/>
  <c r="A38" i="32"/>
  <c r="A38" i="36"/>
  <c r="A38" i="34"/>
  <c r="A38" i="11"/>
  <c r="A39" i="33"/>
  <c r="A39" i="5"/>
</calcChain>
</file>

<file path=xl/sharedStrings.xml><?xml version="1.0" encoding="utf-8"?>
<sst xmlns="http://schemas.openxmlformats.org/spreadsheetml/2006/main" count="28302" uniqueCount="296">
  <si>
    <t>итог</t>
  </si>
  <si>
    <t>сумма</t>
  </si>
  <si>
    <t>значение</t>
  </si>
  <si>
    <t>№</t>
  </si>
  <si>
    <t>Уровень</t>
  </si>
  <si>
    <t>уровень</t>
  </si>
  <si>
    <t>часть А</t>
  </si>
  <si>
    <t>часть Б</t>
  </si>
  <si>
    <t>учебно-познавательный интерес</t>
  </si>
  <si>
    <t>часть 2</t>
  </si>
  <si>
    <t>чсть Б</t>
  </si>
  <si>
    <t>целеполагание</t>
  </si>
  <si>
    <t>познавательный интерес</t>
  </si>
  <si>
    <t>Критерий оценки поведения</t>
  </si>
  <si>
    <t>Дополнительный диагностический признак</t>
  </si>
  <si>
    <t>1. Отсутствие интереса</t>
  </si>
  <si>
    <t>Интерес практически не обнаруживается. Исключение составляет яркий, смешной, забавный материал.</t>
  </si>
  <si>
    <t>Безразличное или негативное отношение к решению любых учебных задач. Более охотно выполняет привычные действия, чем осваивает новые.</t>
  </si>
  <si>
    <t>2. Реакция на новизну</t>
  </si>
  <si>
    <t xml:space="preserve">Интерес  возникает лишь на новый материал, касающийся конкретных фактов, но не теории </t>
  </si>
  <si>
    <t>Оживляется, задает вопросы о новом фактическом материале, включается в выполнение задания, связанного с ним, но длительной устойчивой активности не проявляет</t>
  </si>
  <si>
    <t>3. Любопытство</t>
  </si>
  <si>
    <t>Интерес возникает на новый материал, но не на способы решения.</t>
  </si>
  <si>
    <t>Проявляет интерес и задает вопросы достаточно часто, включается в выполнение заданий, но интерес быстро иссякает</t>
  </si>
  <si>
    <t>4. Ситуативный учебный интерес</t>
  </si>
  <si>
    <t>Интерес возникает к способам решения новой частной единичной задачи (но не к системам задач)</t>
  </si>
  <si>
    <t>Включается в процессе решения задачи, пытается самостоятельно найти способ решения и довести задание до конца, после решения задачи интерес исчерпывается</t>
  </si>
  <si>
    <t>5. Устойчивый учебно-познавательный интерес</t>
  </si>
  <si>
    <t>Интерес возникает к общему способу решения задач, но не выходит за пределы изучаемого материала</t>
  </si>
  <si>
    <t>Охотно включается в процесс выполнения заданий, работает длительно и устойчиво, принимает предложения найти новые применения найденному способу</t>
  </si>
  <si>
    <t>6. Обобщенный учебно-познавательный интерес</t>
  </si>
  <si>
    <t>Интерес возникает независимо от внешних требований и выходит за рамки изучаемого материала. Ученик ориентирован на общие способы решения системы задач.</t>
  </si>
  <si>
    <t>Интерес – постоянная характеристика ученика, проявляет  выраженное творческое отношение к общему способу решения задач, стремится получить дополнительную информацию. Имеется мотивированная избирательность интересов.</t>
  </si>
  <si>
    <t>Уровни</t>
  </si>
  <si>
    <t>Показатели</t>
  </si>
  <si>
    <t>Поведенческие индикаторы</t>
  </si>
  <si>
    <t>1. Отсутствие оценки</t>
  </si>
  <si>
    <t>Ученик не умеет, не пытается и не испытывает потребности в оценке своих действий – ни самостоятельной, ни по просьбе учителя</t>
  </si>
  <si>
    <t>Всецело полагается на отметку учителя, воспринимает ее некритически (даже в случае явного занижения), не воспринимает аргументацию оценки; не может оценить свои силы относительно решения поставленной задачи</t>
  </si>
  <si>
    <t>2. Адекватная ретроспективная оценка</t>
  </si>
  <si>
    <t>Умеет самостоятельно оценить свои действия и содержательно обосновать правильность или ошибочность результата, соотнося его со схемой действия</t>
  </si>
  <si>
    <t>Критически относится к отметкам учителя; не может оценить своих возможностей перед решением новой задачи и не пытается этого делать; может оценить действия других учеников</t>
  </si>
  <si>
    <t>3. Неадекватная прогностическая оценка</t>
  </si>
  <si>
    <t>Приступая к решению новой задачи, пытается оценить свои возможности относительно ее решения, однако при этом учитывает лишь факт того,  знает ли он ее или нет, а не возможность изменения известных ему способов действия</t>
  </si>
  <si>
    <t>Свободно и аргументировано оценивает уже решенные им задачи, пытается оценивать свои возможности в решении новых задач, часто допускает ошибки, учитывает лишь внешние признаки задачи, а не ее структуру, не может этого сделать до решения задачи</t>
  </si>
  <si>
    <t>4. Потенциально адекватная прогностическая оценка</t>
  </si>
  <si>
    <t>Приступая к решению новой задачи, может с помощью учителя оценить свои возможности в ее решении, учитывая изменения известных ему способов действий</t>
  </si>
  <si>
    <t xml:space="preserve"> Может с помощью учителя обосновать свою возможность или невозможность решить стоящую перед ним задачу, опираясь на анализ известных ему способов действия; делает  это неуверенно, с трудом</t>
  </si>
  <si>
    <t>5. Актуально адекватная прогностическая оценка</t>
  </si>
  <si>
    <t>Приступая к решению новой задачи, может самостоятельно оценить свои возможности в ее решении, учитывая изменения известных способов действия.</t>
  </si>
  <si>
    <t>Самостоятельно обосновывает еще до решения задачи свои силы, исходя из четкого осознания усвоенных способов и их вариаций, а также границ их применения</t>
  </si>
  <si>
    <t>Показатели сформированности</t>
  </si>
  <si>
    <t>1. Отсутствие контроля</t>
  </si>
  <si>
    <t>Ученик не контролирует учебные действия, не замечает допущенных ошибок.</t>
  </si>
  <si>
    <t>Ученик не умеет обнаружить и исправить ошибку даже по просьбе учителя, некритично относится к исправленным ошибкам в своих работах и не замечает ошибок других учеников</t>
  </si>
  <si>
    <t>2. Контроль на уровне непроизвольного внимания</t>
  </si>
  <si>
    <t>Контроль носит случайный непроизвольный характер, заметив ошибку, ученик не может обосновать своих действий</t>
  </si>
  <si>
    <t>3. Потенциальный контроль на уровне произвольного внимания</t>
  </si>
  <si>
    <t>Ученик осознает  правило контроля, но одновременное выполнение учебных действий и контроля затруднено; ошибки ученик исправляет и объясняет</t>
  </si>
  <si>
    <t>В процессе решения задачи контроль затруднен, после решения ученик может найти и исправить ошибки, в многократно повторенных действиях ошибок не допускает</t>
  </si>
  <si>
    <t>4. Актуальный контроль на уровне произвольного внимания</t>
  </si>
  <si>
    <t>В процессе выполнения действия ученик ориентируется на правило контроля и успешно использует ее в процессе решения задач, почти не допуская ошибок</t>
  </si>
  <si>
    <t>5. Потенциальный рефлексивный контроль</t>
  </si>
  <si>
    <t>Решая новую задачу ученик применяет старый неадекватный способ, с помощью учителя обнаруживает неадекватность способа и пытается ввести коррективы.</t>
  </si>
  <si>
    <t>6. Актуальный рефлексивный контроль</t>
  </si>
  <si>
    <t>Самостоятельно обнаруживает ошибки, вызванные несоответствие усвоенного способа действия и условий задачи и вносит коррективы</t>
  </si>
  <si>
    <t>Контролирует соответствие выполняемых действий способу, при изменении условий вносит коррективы в способ действия до начала решения</t>
  </si>
  <si>
    <t>уровни развития контроля</t>
  </si>
  <si>
    <t>уровни развития оценка</t>
  </si>
  <si>
    <t>Поведенческие индикаторы с сформированности</t>
  </si>
  <si>
    <t>1. Отсутствие цели</t>
  </si>
  <si>
    <t>Предъявляемое требование осознается лишь частично. Включаясь в работу, быстро отвлекается или ведет себя хаотично. Может принимать лишь простейшие цели (не предполагающие промежуточные цели-требования)</t>
  </si>
  <si>
    <t>Плохо различает учебные задачи разного типа; отсутствует реакция на новизну задачи, не может выделить промежуточные цели,  нужается в пооперационном контроле со стоны учителя, не может ответить на вопросы о том, что он собирается делать или сделал</t>
  </si>
  <si>
    <t>2. Принятие практической задачи</t>
  </si>
  <si>
    <t>Принимает и выполняет только практические задачи (но не теоретические), в теоретических задачах не ориентируется</t>
  </si>
  <si>
    <t>Осознает, что надо делать в процессе решения практической задачи; в отношении теоретических задач не может осуществлять целенаправленных действий</t>
  </si>
  <si>
    <t>3. Переопределение познавательной задачи в практическую</t>
  </si>
  <si>
    <t>Принимает и выполняет только практические задачи, в теоретических задачах не ориентируется</t>
  </si>
  <si>
    <t>Осознает, что надо делать и сделал в процессе решения практической задачи; в отношении теоретических задач не может осуществлять целенаправленных действий</t>
  </si>
  <si>
    <t>4. Принятие познавательной цели</t>
  </si>
  <si>
    <t>Принятая познавательная цель сохраняется при  выполнении учебных действий и регулирует весь процесс их выполнения; четко выполняется требование познавательной задачи</t>
  </si>
  <si>
    <t>Охотно осуществляет решение познаватель-ной задачи, не изменяя ее (не подменяя практической задачей и не выходя за ее требования), четко может дать отчет о своих действиях после принятого решения</t>
  </si>
  <si>
    <t>5. Переопределение практической задачи в теоретическую</t>
  </si>
  <si>
    <t>Столкнувшись с новой практической задачей, самостоятельно формулирует познавательную                                                                                           цель и строит действие в соответствии с ней</t>
  </si>
  <si>
    <t>Невозможность решить новую практическую задачу объясняет отсутствие адекватных способов; четко осознает свою цель и структуру найденного способа.</t>
  </si>
  <si>
    <t>6. Самостоятельная постановка учебных целей</t>
  </si>
  <si>
    <t>Самостоятельно формулирует познавательные цели, выходя за пределы требований программы</t>
  </si>
  <si>
    <t>уровни развития целеполагания</t>
  </si>
  <si>
    <t>Умеет обнаружить несоответствие новой зада­чи и усвоенного способа, пытается самостоя­тельно перестроить известный ему способ, однако может это пра­вильно сделать только при помощи учителя,</t>
  </si>
  <si>
    <t>1.Отсутствие учебных действий как целостных единиц деятельности</t>
  </si>
  <si>
    <t>2.Выполнение учебных действий в сотрудничестве с учителем</t>
  </si>
  <si>
    <t>3.Неадекватный перенос учебных действий</t>
  </si>
  <si>
    <t>4.Адекватный перенос учебных действий.</t>
  </si>
  <si>
    <t>Достаточно полно анализирует условия задачи и чётко соотносит их с известными способами; легко принимает косвенную помощь учителя; осознает и готов описать причины своих затруднений и особенности нового способа действия</t>
  </si>
  <si>
    <t>Самостоятельное построение учебных действий.</t>
  </si>
  <si>
    <t>Обобщение учебных действий</t>
  </si>
  <si>
    <t>Опирается на принципы построения способов деления и решает новую задачу с хода, выводя новый способ из этого принципа, а не из модификации известного частного способа.</t>
  </si>
  <si>
    <t>Овладевая новым способом, осознает не только его состав, но и принципы его построения (т.е. то, на чём он основан), осознаёт сходство между различными модификациями и их связи с условиями задач</t>
  </si>
  <si>
    <t>Критически оценивает свои действия, на всех этапах, решения задачи может дать отчет о них; нахождение нового спосо­ба осуществляется медленно, неуверенно, с частым обращением к повторному анализу условий задачи, по на всех этапах полностью самостоятельно</t>
  </si>
  <si>
    <t>Решая новую задачу, самостоятельно строит новый способ действии или модифицирует известный ему способ, делает это постепенно, шаг за шагом и в конце без какой-либо помощи извне правильно решает задачу.</t>
  </si>
  <si>
    <t>Выдвигает содержательные гипотезы, учебная деятельность приобретает форму активного исследования способов  действия</t>
  </si>
  <si>
    <t>Ребенок самостоятельно применяет усвоенный способ действия к решению ноной задачи, однако не способен внести в него даже небольшие изменения, чтобы приноровить его к условиям конкретной задачи.</t>
  </si>
  <si>
    <t>Усвоенный способ применяет «слепо», не соотнося его с условиями задачи; такое соотнесение и перестройку действия может осуществлять лишь с помощью учителя, а не самостоятельно; при неизменности условий способ не успешно выполнять действия самостоятельно.</t>
  </si>
  <si>
    <t>Содержание действий и их операционный состав осознаются. Приступает к выполнению действий, од­нако без внешней помощи организовать свои действия и довести их до конца" не может; в сотрудничестве с учителем работает относительно успешно</t>
  </si>
  <si>
    <t>Может дать отчет о своих действиях, но затрудняется в их практическом воплощении; помощь учителя принимается сравнительно легко; эффективно работает при пооперационном контроле, самостоятельные учебные действия практически отсутствуют</t>
  </si>
  <si>
    <t>Не может выполнять учебные действия как таковые, может выполнять лишь отдельные операции без их внутренней связи друг с другом или копировать внешнюю форму действий.</t>
  </si>
  <si>
    <t>Не осознаёт содержание учебных действий и не может дать отчёта о них ни самостоятельно, ни с помощью учителя (за исключением прямого показа) не способен выполнять учебные действии; навыки образуются с трудом и оказываются крайне неустойчивыми.</t>
  </si>
  <si>
    <t>формирование учебных действий</t>
  </si>
  <si>
    <t>Задачи, соответствующие усвоенному способу выполняются безошибочно. Без помощи учителя не может обнаружить несоответствие усвоенного способа действия новым условиям</t>
  </si>
  <si>
    <t>Ошибки исправляет самостоятельно, контролирует процесс решения задачи другими учениками, при решении новой задачи не может скорректировать правило контроля новым условиям</t>
  </si>
  <si>
    <t>Действуя неосознанно, предугадывает правиль-ное направление действия; сделанные ошибки исправляет неуверенно, в малознакомых действиях ошибки допускает чаще, чем в знакомых</t>
  </si>
  <si>
    <t xml:space="preserve">дата </t>
  </si>
  <si>
    <t>Высокий уровень школьной зрелости означает, что ребенок готов к обучению в любой школе (в том числе и повышенного уровня), и есть достаточные основания полагать, что при внимании и адекватной помощи со стороны родителей он успешно справится с любой предложенной ему программой обучения.</t>
  </si>
  <si>
    <t xml:space="preserve">Низкий уровень школьной зрелости означает, что освоение даже обычной программы начальной школы будет представлять для ребенка значительную трудность. Если, несмотря на это, принято решение в школу идти, то для такого ребенка необходимы специальные коррекционные занятия по подготовке к школе. Их может осуществлять как психолог, наблюдающий ребенка, так и сами родители при помощи соответствующих пособий и в тесном контакте с психологом. Как правило, при низком уровне школьной зрелости различные функции восприятия и мышления развиты неравномерно. Например, при неплохом уровне общей информированности и психосоциальной зрелости очень плохая зрительная память и почти полностью отсутствует произвольное внимание. Или - хорошая слуховая память (ребенок легко заучивает длинные стихи) и очень низкая умственная работоспособность. Психолог подскажет родителям, какие именно функции наиболее страдают у их сына (или дочки) и порекомендует соответствующие упражнения.                                           
</t>
  </si>
  <si>
    <t xml:space="preserve">Средний уровень школьной зрелости означает, что ребенок готов к обучению по программе массовой начальной школы. Обучение в школе повышенного уровня может оказаться для него тяжеловатым, и если родители все же отдают его в такую школу, то (по крайней мере в начале обучения) они должны оказывать своему сыну (или дочери) очень существенную помощь, тщательно соблюдать режим дня, создавать для ребенка щадящую атмосферу, по возможности лишенную сильных стрессов. Иначе может наступить перенапряжение и истощение адаптационных механизмов организма ребенка.  Сама по себе такая жизнь - перенапряг в школе и щадящая обстановка в семье - неполезна для развития и психического здоровья ребенка, и если амбиции родителей не чрезмерно велики, то лучше не создавать такой ситуации. Лучше комфортно и хорошо закончить начальную школу, в конце ее еще раз пройти тестирование и, если способности ребенка действительно окажутся существенно выше среднего (ребенок не сумел проявить себя на первом тестировании или за три года начальной школы имел место значительный прогресс в развитии способностей ребенка), держать экзамен в какую-нибудь гимназию.
</t>
  </si>
  <si>
    <t xml:space="preserve">Владеет большим арсеналом игр с правилами разного типа: на удачу, на ловкость, на умственную компетенцию. Легко вербализует критерии выигрыша, в новой игре устанавливает их по аналогии со знакомыми играми. Стремится к выигрышу, но умеет контролировать свои эмоции при проигрыше.Легко организует сверстников для игры, инициирует договор о варианте правил перед началом игры. Часто использует различные виды жребия (считалка, предметный) при разрешении конфликтов.
Может придумать правила для игры с незнакомым материалом во всей их полноте (правила действий, правила взаимодействия, критерии выигрыша).
Часто придумывает новые варианты правил для знакомых игр и предлагает их сверстникам
</t>
  </si>
  <si>
    <t>В знакомых играх придерживается правил, ориентирован на выигрыш. Контролирует соблюдение правил другими, подчиняется требованиям партнёров, если сам нарушил правила. Может организовать нескольких сверстников для игры, предварительно договориться об одном известном варианте правил. К новому материалу может придумать правила, близкие к знакомым играм, но скорее откажется от игры, чем будет придумывать. Предпочитает известные игры и готовые варианты правил. Пользуется жребием (считалкой) при конфликтах в распределении функций</t>
  </si>
  <si>
    <t>Знает правила часто употребляемых в совместной практике игр, ориентируется в них на критерии выигрыша. Соблюдает правила до тех пор, пока не ощущает угрозу проигрыша, в этом случае нарушает правила, после чего объявляет свой вариант действий законным, не считая необходимым сохранение в процесс игры договорных обязательств. Всегда больше контролирует других, чем себя. В ситуации с новым, незнакомым материалом затрудняется придумать правила, установить критерии выигрыша, предпочитая неспецифичные для игры манипуляции с материалом. Обычно включается в игру автоматически, без предварительного договора о правилах, редко прибегает к жребию при разрешении конфликтов, предпочитая «силовые» способы</t>
  </si>
  <si>
    <t>сводный протокол по группе</t>
  </si>
  <si>
    <t>СОЦИАЛЬНО-КОММУНИКАТИВНОЕ РАЗВИТИЕ</t>
  </si>
  <si>
    <t xml:space="preserve">Овладение
коммуникативной деятельностью и
элементарными общепринятыми нормами и правилами поведения в социуме
</t>
  </si>
  <si>
    <t>Самопознание</t>
  </si>
  <si>
    <t>Мир, в котором я живу</t>
  </si>
  <si>
    <t>Называет и употребляет в общении: свои имя, фамилию; имя родителей, воспитателя; членов семьи, указывая родственные связи и свою социальную роль (мама, папа, дедушка, бабушка, сын, дочь).</t>
  </si>
  <si>
    <t>Объясняет, зачем нужны органы чувств и части тела.</t>
  </si>
  <si>
    <t>Замечает  ярко  выраженное  настроение взрослых и детей (смеётся, плачет, радуется, сердится).</t>
  </si>
  <si>
    <t>Проявляет доброжелательность к сверстникам, оказывает помощь, умеет вместе играть и пользоваться игрушками и книжками.</t>
  </si>
  <si>
    <t>Соблюдает правила поведения в группе и на улице.</t>
  </si>
  <si>
    <t>Проявляет интерес к своей семье и родственным связям.</t>
  </si>
  <si>
    <t>Выбирает и берёт на себя роль в сюжетно-ролевой игре.</t>
  </si>
  <si>
    <t>Взаимодействует и ладит со сверстниками.</t>
  </si>
  <si>
    <t>Обогащает игру посредством объединения отдельных действий в единую сюжетную линию</t>
  </si>
  <si>
    <t>Называет своё имя, фамилию, возраст; название родного города, села; название группы, которую посещает.</t>
  </si>
  <si>
    <t>Владеет навыками  самообслуживания.</t>
  </si>
  <si>
    <t>Соблюдает порядок и чистоту в группе и на участке детского сада (убирает на место за собой игрушки, помогает готовить материалы к занятиям, накрывает на стол)</t>
  </si>
  <si>
    <r>
      <t xml:space="preserve">Овладение элементарной трудовой деятельностью
                                                                                                         </t>
    </r>
    <r>
      <rPr>
        <i/>
        <sz val="11"/>
        <color indexed="8"/>
        <rFont val="Calibri"/>
        <family val="2"/>
        <charset val="204"/>
      </rPr>
      <t/>
    </r>
  </si>
  <si>
    <t xml:space="preserve">Овладение основами собственной безопасности и безопасности окружающего мира
</t>
  </si>
  <si>
    <t>Знает в лицо своих родственников.</t>
  </si>
  <si>
    <t>Понимает, что чужой человек может быть опасным.</t>
  </si>
  <si>
    <t>Понимает, что нельзя подходить к открытому окну, выходить на балкон без сопровождения взрослого.</t>
  </si>
  <si>
    <t>Знает предметы, опасные для маленьких детей (ножи, ножницы, иголки, вилки, спички, зажигалки, лекарства).</t>
  </si>
  <si>
    <t>Отличает движущуюся машину от стоящей на месте.</t>
  </si>
  <si>
    <t>Называет сигналы светофора, знает, при каком сигнале можно переходить дорогу</t>
  </si>
  <si>
    <t>ПОЗНАВАТЕЛЬНОЕ РАЗВИТИЕ</t>
  </si>
  <si>
    <t>Сенсорное развитие</t>
  </si>
  <si>
    <t>Познавательно-исследовательская   деятельность</t>
  </si>
  <si>
    <t>Проявляет интерес к средствам и способам практических действий, экспериментированию с предметами и материалами.</t>
  </si>
  <si>
    <t>Замечает  существующие  в окружающем мире простые закономерности и зависимости.</t>
  </si>
  <si>
    <t>Составляет  описательные рассказы об объектах.</t>
  </si>
  <si>
    <t>Проявляет активность в экспериментировании.</t>
  </si>
  <si>
    <t>Создаёт постройки «по сюжету» (дом, машина и т.д.).</t>
  </si>
  <si>
    <t xml:space="preserve">Проявляет участие в уходе за растениями. </t>
  </si>
  <si>
    <t>Определяет состояние живого объекта по сезонам.</t>
  </si>
  <si>
    <t>Развитие элементарных математических представлений</t>
  </si>
  <si>
    <t>Овладение  познавательно-исследовательской­ деятельностью. Развитие интересов детей, любознательности и познавательной мотивации. Развитие воображения и творческой активности. Формирование первичных представлений о себе, других людях, объектах окружающего мира</t>
  </si>
  <si>
    <t xml:space="preserve">Развитие детей в процессе овладения  изобразительной деятельностью
</t>
  </si>
  <si>
    <t xml:space="preserve">Развитие детей в процессе овладения музыкальной деятельностью
</t>
  </si>
  <si>
    <t>ХУДОЖЕСТВЕННО-ЭСТЕТИЧЕСКОЕ РАЗВИТИЕ</t>
  </si>
  <si>
    <t>Рисование</t>
  </si>
  <si>
    <t>Лепка</t>
  </si>
  <si>
    <t>Знает, называет и правильно использует изобразительные материалы.</t>
  </si>
  <si>
    <t>Знает и называет названия народных игрушек (матрёшка, дымковская игрушка).</t>
  </si>
  <si>
    <t>Изображает отдельные предметы, простые композиции и незамысловатые по содержанию сюжеты.</t>
  </si>
  <si>
    <t>Подбирает цвета, соответствующие изображаемым предметам.</t>
  </si>
  <si>
    <t>Создаёт изображения предметов из готовых фигур, украшает заготовки из бумаги разной формы.</t>
  </si>
  <si>
    <t>Подбирает цвета, соответствующие изображаемым предметам и по собственному желанию.</t>
  </si>
  <si>
    <t>Аккуратно использует материалы.</t>
  </si>
  <si>
    <t>Аппликация</t>
  </si>
  <si>
    <t>Слушает музыкальное произведение до конца.</t>
  </si>
  <si>
    <t>Узнаёт знакомые песни.</t>
  </si>
  <si>
    <t>Замечает изменения в звучании (тихо - громко).</t>
  </si>
  <si>
    <t>Поёт, не отставая и не опережая других.</t>
  </si>
  <si>
    <t>Умеет выполнять танцевальные движения: кружиться в парах, притопывать, двигаться под музыку с предметами.</t>
  </si>
  <si>
    <t>РЕЧЕВОЕ РАЗВИТИЕ</t>
  </si>
  <si>
    <t xml:space="preserve">Овладение речью как средством общения и культуры
</t>
  </si>
  <si>
    <t>Отвечает  на  разнообразные  вопросы взрослого (в пределах ближайшего окружения).</t>
  </si>
  <si>
    <t>Проявляет желание и умение воспроизводить короткие стихи, рассказы.</t>
  </si>
  <si>
    <t>Проявляет активность в общении.</t>
  </si>
  <si>
    <t>Оперирует антонимами, синонимами</t>
  </si>
  <si>
    <t>Рассказывает содержание произведения с опорой на рисунки в книге, вопросы воспитателя.</t>
  </si>
  <si>
    <t>Называет произведение (в произвольном изложении), прослушав отрывок из него.</t>
  </si>
  <si>
    <t>Читает наизусть небольшое стихотворение.</t>
  </si>
  <si>
    <t>ФИЗИЧЕСКОЕ РАЗВИТИЕ</t>
  </si>
  <si>
    <t xml:space="preserve">Овладение элементарными нормами и правилами здорового образа жизни
</t>
  </si>
  <si>
    <t>Выполняет правильно все виды основных движений (ходьба, бег, прыжки, метание, лазанье).</t>
  </si>
  <si>
    <t>Умеет ходить прямо, свободно, не опуская головы в заданном направлении.</t>
  </si>
  <si>
    <t>Умеет ходить и бегать, сохраняя равновесие при ходьбе и беге по ограниченной плоскости.</t>
  </si>
  <si>
    <t>Умеет перестроиться в колонну, шеренгу, круг.</t>
  </si>
  <si>
    <t>Энергично отталкивается в прыжках на двух ногах, выполняет прыжок в длину с места с мягким приземлением</t>
  </si>
  <si>
    <t>Умеет катать мяч в заданном направлении, ловит мяч кистями рук, многократно ударяет им о пол и ловит его.</t>
  </si>
  <si>
    <t>Самостоятельно скатывается на санках с горки, скользит по ледяной дорожке с помощью взрослых.</t>
  </si>
  <si>
    <t>Свободно катается на трёхколёсном велосипеде.</t>
  </si>
  <si>
    <t>Участвует в подвижных играх, инициативен, радуется своим успехам в физических упражнениях.</t>
  </si>
  <si>
    <t>Самостоятельно соблюдает элементарные правила поведения во время еды.</t>
  </si>
  <si>
    <t xml:space="preserve">Овладение элементарной трудовой деятельностью
                                                                                                        </t>
  </si>
  <si>
    <t xml:space="preserve">Обогащение   активного словаря в процессе восприятия  художественной литературы
</t>
  </si>
  <si>
    <t>Правильно принимает исходные положения,                                            соблюдает направление движения тела и его частей.</t>
  </si>
  <si>
    <t>Чувствует ритм, изменяет положение тела в такт                                  музыке или под счёт.</t>
  </si>
  <si>
    <t>Умеет ползать на четвереньках, лазать по                лесенке-стремянке, гимнастической стенке произвольным способом (захват реек кистями рук: четыре пальца сверху, большой снизу; постановка серединой стопы ног на рейку).</t>
  </si>
  <si>
    <t>Самостоятельно  выполняет  гигиенические                           процедуры (моет руки, лицо).</t>
  </si>
  <si>
    <t>Имеет  элементарные  представления о ценности здоровья, закаливании, необходимости соблюдения                         правил гигиены</t>
  </si>
  <si>
    <t>Отбирает слова в зависимости от контекста            или речевой ситуации.</t>
  </si>
  <si>
    <t>Самостоятельно рассказывает известную сказку                  по схеме-модели.</t>
  </si>
  <si>
    <t>Продолжает  или заканчивает начатую                       взрослым сказку, рассказ.</t>
  </si>
  <si>
    <t>Знает свойства пластических материалов                  (глины, пластилина, пластической массы), понимает, как можно из них лепить.</t>
  </si>
  <si>
    <t>Умеет отделять от большого куска глины небольшие комочки, раскатывать их прямыми                     и круговыми движениями ладоней.</t>
  </si>
  <si>
    <t>Лепит различные предметы, состоящие из 1-3 частей, используя разнообразные приёмы                   лепки.</t>
  </si>
  <si>
    <t>Различает и выделяет в объектах и                          предметах семь цветов спектра.</t>
  </si>
  <si>
    <t>Различает пять геометрических форм и                   четыре фигуры.</t>
  </si>
  <si>
    <t>Осуществляет сенсорный анализ, выделяя                      ярко выраженные в предметах качества и свойства.</t>
  </si>
  <si>
    <t>Конструирует несложные постройки из                  2—3 деталей.</t>
  </si>
  <si>
    <t>Выполняет в сотворчестве со взрослым                   поделки из природного материала.</t>
  </si>
  <si>
    <t>Различает и называет конкретные виды деревьев, кустарников, травянистых                  растений, животных разных групп.</t>
  </si>
  <si>
    <t>Называет основное строение, признаки                   живого объекта, состояние по сезонам.</t>
  </si>
  <si>
    <t>Выделяет причины изменения во внешнем                  виде растения (поникшие листочки,              опавшие цветы).</t>
  </si>
  <si>
    <t>Участвует непосредственно в уходе за                 живыми объектами.</t>
  </si>
  <si>
    <t>Находит и группирует предметы по                 указанным свойствам.</t>
  </si>
  <si>
    <t>Составляет при помощи взрослого группы               из однородных предметов и выделяет один предмет из группы.</t>
  </si>
  <si>
    <t>Выявляет самостоятельно отношения равенства и неравенства путём  практического сравнения, зрительного восприятия</t>
  </si>
  <si>
    <t>Понимает смысл слов: утро, вечер, день,  ночь.</t>
  </si>
  <si>
    <t xml:space="preserve">Различает круг, квадрат, соотносит с предметами, имеющими углы и круглую форму. </t>
  </si>
  <si>
    <t>Понимает и использует в речи слова:  больше, чем…, короче, чем...; сначала, потом; вперёд, назад; направо, налево и др.</t>
  </si>
  <si>
    <t>Находит в окружающей обстановке один и          много одинаковых предметов.</t>
  </si>
  <si>
    <t>Выделяет и называет несколько свойств        предметов путём сравнения и обобщения.</t>
  </si>
  <si>
    <t>Понимает смысл обозначений: вверху -  внизу, впереди - сзади, слева - справа, верхняя­ -        нижняя полоска.</t>
  </si>
  <si>
    <t>Собирает одноцветные и разноцветные               пирамидки из 4—5 деталей.</t>
  </si>
  <si>
    <t>Ориентируется в плоскостных фигурах,           подбирая формы по образцу.</t>
  </si>
  <si>
    <t>Познавательно-исследовательская деятельность</t>
  </si>
  <si>
    <t>Конструирование</t>
  </si>
  <si>
    <t>Мир живой и неживой природы</t>
  </si>
  <si>
    <t>Овладение коммуникативной деятельностью и элементарными общепринятыми нормами и правилами поведения в социуме</t>
  </si>
  <si>
    <t>Развитие детей в процессе овладения  изобразительной деятельностью</t>
  </si>
  <si>
    <t>Развитие детей в процессе овладения  музыкальной деятельностью</t>
  </si>
  <si>
    <t>Овладение речью как средством общения и культуры</t>
  </si>
  <si>
    <t>Обогащение   активного словаря в процессе восприятия                     художественной литературы</t>
  </si>
  <si>
    <t>Овладение двигательной деятельностью</t>
  </si>
  <si>
    <t>Овладение элементарными нормами       и правилами здорового образа жизни</t>
  </si>
  <si>
    <t>Фамилия, имя воспитанника</t>
  </si>
  <si>
    <t xml:space="preserve">          Индивидуальная карта развития                                                                                                                                                                       </t>
  </si>
  <si>
    <t>сформирован</t>
  </si>
  <si>
    <t>в стадии формирования</t>
  </si>
  <si>
    <t>не сформирован</t>
  </si>
  <si>
    <t>группа</t>
  </si>
  <si>
    <t>младшая группа</t>
  </si>
  <si>
    <t xml:space="preserve">Конструирование                                                                                                                          </t>
  </si>
  <si>
    <r>
      <t>Мир живой и неживой природы</t>
    </r>
    <r>
      <rPr>
        <sz val="11"/>
        <color rgb="FF000000"/>
        <rFont val="Times New Roman"/>
        <family val="1"/>
        <charset val="204"/>
      </rPr>
      <t xml:space="preserve">                                                                                                       </t>
    </r>
  </si>
  <si>
    <t>Сформированность показателей развития в соответствии с целевыми ориентирами</t>
  </si>
  <si>
    <t>Ребенок овладевает основными культурными способами деятельности, проявляет инициативу и самостоятельность в разных видах деятельности - игре, общении, познавательно-исследовательской деятельности, конструировании и др.; способен выбирать себе род занятий, участников по совместной деятельности.</t>
  </si>
  <si>
    <t>Ребенок обладает установкой положительного отношения к миру, к разным видам труда, другим людям и самому себе, обладает чувством собственного достоинства; активно взаимодействует со сверстниками и взрослыми, участвует в совместных играх. Способен договариваться, учитывать интересы и чувства других, сопереживать неудачам и радоваться успехам других, адекватно проявляет свои чувства, в том числе чувство веры в себя, старается разрешать конфликты.</t>
  </si>
  <si>
    <t xml:space="preserve"> Ребенок обладает развитым воображением, которое реализуется в разных видах деятельности, и прежде всего в игре; ребенок владеет разными формами и видами игры, различает условную и реальную ситуации, умеет подчиняться разным правилам и социальным нормам.</t>
  </si>
  <si>
    <t xml:space="preserve"> Ребенок достаточно хорошо владеет устной речью, может выражать свои мысли и желания, может использовать речь для выражения своих мыслей, чувств и желаний, построения речевого высказывания в ситуации общения, может выделять звуки в словах, у ребенка складываются предпосылки грамотности.</t>
  </si>
  <si>
    <t>  У ребенка развита крупная и мелкая моторика; он подвижен, вынослив, владеет основными движениями, может контролировать свои движения и управлять ими.</t>
  </si>
  <si>
    <t>Ребенок способен к волевым усилиям, может следовать социальным нормам поведения и правилам в разных видах деятельности, во взаимоотношениях со взрослыми и сверстниками, может соблюдать правила безопасного поведения и личной гигиены.</t>
  </si>
  <si>
    <t>  Ребенок проявляет любознательность, задает вопросы взрослым и сверстникам, интересуется причинно-следственными связями, пытается самостоятельно придумывать объяснения явлениям природы и поступкам людей; склонен наблюдать, экспериментировать. Обладает начальными знаниями о себе, о природном и социальном мире, в котором он живет; знаком с произведениями детской литературы, обладает элементарными представлениями из области живой природы, естествознания, математики, истории и т.п.; ребенок способен к принятию собственных решений, опираясь на свои знания и умения в различных видах деятельности.</t>
  </si>
  <si>
    <t>Ребенок проявляет любознательность, задает вопросы взрослым и сверстникам, интересуется причинно-следственными связями, пытается самостоятельно придумывать объяснения явлениям природы и поступкам людей; склонен наблюдать, экспериментировать. Обладает начальными знаниями о себе, о природном и социальном мире, в котором он живет; знаком с произведениями детской литературы, обладает элементарными представлениями из области живой природы, естествознания, математики, истории и т.п.; ребенок способен к принятию собственных решений, опираясь на свои знания и умения в различных видах деятельности.</t>
  </si>
  <si>
    <t>Ребенок достаточно хорошо владеет устной речью, может выражать свои мысли и желания, может использовать речь для выражения своих мыслей, чувств и желаний, построения речевого высказывания в ситуации общения, может выделять звуки в словах, у ребенка складываются предпосылки грамотности.</t>
  </si>
  <si>
    <t xml:space="preserve"> У ребенка развита крупная и мелкая моторика; он подвижен, вынослив, владеет основными движениями, может контролировать свои движения и управлять ими.</t>
  </si>
  <si>
    <t>Социально-коммуникативное развитие</t>
  </si>
  <si>
    <t>Овладение коммуникативной деятельностью и
элементарными общепринятыми нормами и правилами поведения в социуме</t>
  </si>
  <si>
    <t>Овладение элементарной трудовой деятельностью</t>
  </si>
  <si>
    <t>Овладение основами собственной безопасности и безопасности окружающего мира</t>
  </si>
  <si>
    <t>Познавательное развитие</t>
  </si>
  <si>
    <t>Художественно-эстетическое развитие</t>
  </si>
  <si>
    <t>Развитие детей в процессе овладения музыкальной деятельностью</t>
  </si>
  <si>
    <t>Речевое развитие</t>
  </si>
  <si>
    <t>Обогащение   активного словаря в процессе восприятия  художественной литературы</t>
  </si>
  <si>
    <t xml:space="preserve">Физическое развитие </t>
  </si>
  <si>
    <t>Овладение элементарными нормами и правилами здорового образа жизни</t>
  </si>
  <si>
    <t>кол-во детей принявших участие</t>
  </si>
  <si>
    <t>Объясняет, зачем нужны органы чувств и части тела (глаза, уши, руки, ноги)</t>
  </si>
  <si>
    <t>Проявляет доброжелательность к сверстникам, оказывает помощь.</t>
  </si>
  <si>
    <t> Взаимодействует и ладит со сверстниками, умеет вместе играть и пользоваться игрушками и книжками.</t>
  </si>
  <si>
    <t>Соблюдает порядок и чистоту в группе и на участке детского сада (при напоминании взрослого убирает на место за собой игрушки, помогает готовить материалы к занятиям, помогает накрывать на стол, раскладывает столовые приборы).</t>
  </si>
  <si>
    <t>Собирает одноцветные и разноцветные пирамидки из 4—5 деталей, строит башню    из 5-6 кубиков.</t>
  </si>
  <si>
    <t>Понимает и использует в речи слова: больше, чем…, вперёд, назад и др.</t>
  </si>
  <si>
    <t>Понимает смысл обозначений: вверху - внизу, впереди - сзади, сбоку, верхняя­ - нижняя полоска.</t>
  </si>
  <si>
    <t xml:space="preserve">Различает  геометрические фигуры (круг, квадрат, треугольник, овал, прямоугольник) и тела (шар, куб). </t>
  </si>
  <si>
    <t>Лепит различные предметы, состоящие из 1-3 частей.</t>
  </si>
  <si>
    <t> Умеет построиться по-одному, парами, в круг.</t>
  </si>
  <si>
    <t>Выполняет прыжок в длину с места.</t>
  </si>
  <si>
    <t>Скатывается на санках с горки, скользит по ледяной дорожке с помощью взрослых.</t>
  </si>
  <si>
    <t xml:space="preserve">Правильно принимает исходные положения.                              </t>
  </si>
  <si>
    <t>Стремится соблюдать элементарные правила поведения во время еды.</t>
  </si>
  <si>
    <t>Выбирает и берет на себя роль в сюжетно-ролевой игре</t>
  </si>
  <si>
    <t> Выполняет в сотворчестве со взрослым поделки из природного материала.</t>
  </si>
  <si>
    <t>Понимает и использует в речи слова:  больше, чем…, вперёд, назад и др.</t>
  </si>
  <si>
    <t>Собирает одноцветные и разноцветные               пирамидки из 4—5 деталей Строит башню из 5-6 кубиков.</t>
  </si>
  <si>
    <t>Правильно принимает исходные положения.</t>
  </si>
  <si>
    <t>На двух ногах, выполняет прыжок в длину с места.</t>
  </si>
  <si>
    <t>Соблюдает порядок и чистоту в группе и на участке детского сада (при напоминании взрослого убирает на место за собой игрушки, помогает готовить материалы к занятиям, помогает накрывать на стол, раскладывая столовые приборы).</t>
  </si>
  <si>
    <t>Соблюдает элементарные правила поведения во время еды.</t>
  </si>
  <si>
    <t>Различает геометрические формы (круг, квадрат, треугольник, овал, прямоугольник) и тела (шар, куб).</t>
  </si>
  <si>
    <t>Понимает и использует в речи слова:  больше, чем…,  вперёд, назад и др.</t>
  </si>
  <si>
    <t>Понимает смысл обозначений: вверху -  внизу, впереди - сзади, верхняя­нижняя полоска.</t>
  </si>
  <si>
    <t>Собирает одноцветные и разноцветные пирамидки из 4—5 деталей, строит башню из 5-6 кубиков.</t>
  </si>
  <si>
    <t xml:space="preserve">Различает геометрические фигуры (круг, квадрат, треугольник, овал, прямоугольник), тела (шар, куб).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</si>
</sst>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9" x14ac:knownFonts="1">
    <font>
      <sz val="11"/>
      <color theme="1"/>
      <name val="Calibri"/>
      <family val="2"/>
      <charset val="204"/>
      <scheme val="minor"/>
    </font>
    <font>
      <i/>
      <sz val="11"/>
      <color indexed="8"/>
      <name val="Calibri"/>
      <family val="2"/>
      <charset val="204"/>
    </font>
    <font>
      <b/>
      <sz val="12"/>
      <name val="Arial Cyr"/>
      <charset val="204"/>
    </font>
    <font>
      <b/>
      <i/>
      <sz val="12"/>
      <name val="Arial Cyr"/>
      <charset val="204"/>
    </font>
    <font>
      <sz val="11"/>
      <color indexed="8"/>
      <name val="Calibri"/>
      <family val="2"/>
      <charset val="204"/>
    </font>
    <font>
      <b/>
      <sz val="11"/>
      <color indexed="8"/>
      <name val="Calibri"/>
      <family val="2"/>
      <charset val="204"/>
    </font>
    <font>
      <i/>
      <sz val="11"/>
      <color indexed="8"/>
      <name val="Calibri"/>
      <family val="2"/>
      <charset val="204"/>
    </font>
    <font>
      <b/>
      <i/>
      <sz val="11"/>
      <color indexed="8"/>
      <name val="Calibri"/>
      <family val="2"/>
      <charset val="204"/>
    </font>
    <font>
      <b/>
      <sz val="12"/>
      <color indexed="8"/>
      <name val="Calibri"/>
      <family val="2"/>
      <charset val="204"/>
    </font>
    <font>
      <sz val="12"/>
      <color indexed="8"/>
      <name val="Times New Roman"/>
      <family val="1"/>
      <charset val="204"/>
    </font>
    <font>
      <sz val="12"/>
      <color indexed="8"/>
      <name val="Times New Roman"/>
      <family val="1"/>
      <charset val="204"/>
    </font>
    <font>
      <b/>
      <i/>
      <sz val="12"/>
      <color indexed="8"/>
      <name val="Times New Roman"/>
      <family val="1"/>
      <charset val="204"/>
    </font>
    <font>
      <b/>
      <sz val="12"/>
      <color indexed="8"/>
      <name val="Times New Roman"/>
      <family val="1"/>
      <charset val="204"/>
    </font>
    <font>
      <b/>
      <i/>
      <sz val="11"/>
      <color indexed="8"/>
      <name val="Times New Roman"/>
      <family val="1"/>
      <charset val="204"/>
    </font>
    <font>
      <b/>
      <sz val="16"/>
      <color indexed="8"/>
      <name val="Calibri"/>
      <family val="2"/>
      <charset val="204"/>
    </font>
    <font>
      <b/>
      <sz val="14"/>
      <color indexed="8"/>
      <name val="Times New Roman"/>
      <family val="1"/>
      <charset val="204"/>
    </font>
    <font>
      <b/>
      <sz val="11"/>
      <color theme="1"/>
      <name val="Calibri"/>
      <family val="2"/>
      <charset val="204"/>
      <scheme val="minor"/>
    </font>
    <font>
      <sz val="12"/>
      <color theme="1"/>
      <name val="Times New Roman"/>
      <family val="1"/>
      <charset val="204"/>
    </font>
    <font>
      <sz val="9"/>
      <color rgb="FF000000"/>
      <name val="Arial"/>
      <family val="2"/>
      <charset val="204"/>
    </font>
    <font>
      <b/>
      <sz val="14"/>
      <color theme="1"/>
      <name val="Times New Roman"/>
      <family val="1"/>
      <charset val="204"/>
    </font>
    <font>
      <b/>
      <sz val="11"/>
      <color indexed="8"/>
      <name val="Times New Roman"/>
      <family val="1"/>
      <charset val="204"/>
    </font>
    <font>
      <sz val="11"/>
      <color theme="1"/>
      <name val="Times New Roman"/>
      <family val="1"/>
      <charset val="204"/>
    </font>
    <font>
      <sz val="11"/>
      <color indexed="8"/>
      <name val="Times New Roman"/>
      <family val="1"/>
      <charset val="204"/>
    </font>
    <font>
      <b/>
      <sz val="11"/>
      <color rgb="FF000000"/>
      <name val="Times New Roman"/>
      <family val="1"/>
      <charset val="204"/>
    </font>
    <font>
      <b/>
      <sz val="11"/>
      <color theme="1"/>
      <name val="Times New Roman"/>
      <family val="1"/>
      <charset val="204"/>
    </font>
    <font>
      <b/>
      <sz val="12"/>
      <color theme="1"/>
      <name val="Times New Roman"/>
      <family val="1"/>
      <charset val="204"/>
    </font>
    <font>
      <b/>
      <sz val="18"/>
      <color indexed="8"/>
      <name val="Times New Roman"/>
      <family val="1"/>
      <charset val="204"/>
    </font>
    <font>
      <b/>
      <sz val="16"/>
      <color indexed="8"/>
      <name val="Times New Roman"/>
      <family val="1"/>
      <charset val="204"/>
    </font>
    <font>
      <sz val="10"/>
      <color theme="1"/>
      <name val="Times New Roman"/>
      <family val="1"/>
      <charset val="204"/>
    </font>
    <font>
      <sz val="11"/>
      <name val="Times New Roman"/>
      <family val="1"/>
      <charset val="204"/>
    </font>
    <font>
      <sz val="11"/>
      <color rgb="FF000000"/>
      <name val="Times New Roman"/>
      <family val="1"/>
      <charset val="204"/>
    </font>
    <font>
      <sz val="12"/>
      <color rgb="FF000000"/>
      <name val="Times New Roman"/>
      <family val="1"/>
      <charset val="204"/>
    </font>
    <font>
      <sz val="10"/>
      <color rgb="FF000000"/>
      <name val="Times New Roman"/>
      <family val="1"/>
      <charset val="204"/>
    </font>
    <font>
      <sz val="10"/>
      <color indexed="8"/>
      <name val="Times New Roman"/>
      <family val="1"/>
      <charset val="204"/>
    </font>
    <font>
      <sz val="14"/>
      <color theme="1"/>
      <name val="Times New Roman"/>
      <family val="1"/>
      <charset val="204"/>
    </font>
    <font>
      <b/>
      <sz val="14"/>
      <color theme="0"/>
      <name val="Times New Roman"/>
      <family val="1"/>
      <charset val="204"/>
    </font>
    <font>
      <sz val="14"/>
      <color theme="0"/>
      <name val="Times New Roman"/>
      <family val="1"/>
      <charset val="204"/>
    </font>
    <font>
      <sz val="11"/>
      <color rgb="FF000000"/>
      <name val="Calibri"/>
      <family val="2"/>
      <charset val="204"/>
      <scheme val="minor"/>
    </font>
    <font>
      <b/>
      <sz val="12"/>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rgb="FFCCFF99"/>
        <bgColor indexed="64"/>
      </patternFill>
    </fill>
    <fill>
      <patternFill patternType="solid">
        <fgColor rgb="FFB8F173"/>
        <bgColor indexed="64"/>
      </patternFill>
    </fill>
    <fill>
      <patternFill patternType="solid">
        <fgColor theme="0"/>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top/>
      <bottom style="thin">
        <color indexed="64"/>
      </bottom>
      <diagonal/>
    </border>
    <border>
      <left/>
      <right style="thin">
        <color indexed="64"/>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thin">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9" fontId="4" fillId="0" borderId="0" applyFont="0" applyFill="0" applyBorder="0" applyAlignment="0" applyProtection="0"/>
  </cellStyleXfs>
  <cellXfs count="548">
    <xf numFmtId="0" fontId="0" fillId="0" borderId="0" xfId="0"/>
    <xf numFmtId="0" fontId="0" fillId="0" borderId="1" xfId="0" applyBorder="1"/>
    <xf numFmtId="0" fontId="5" fillId="0" borderId="1" xfId="0" applyFont="1" applyBorder="1"/>
    <xf numFmtId="0" fontId="7" fillId="0" borderId="1" xfId="0" applyFont="1" applyBorder="1"/>
    <xf numFmtId="0" fontId="0" fillId="0" borderId="1" xfId="0" applyBorder="1" applyAlignment="1">
      <alignment wrapText="1"/>
    </xf>
    <xf numFmtId="0" fontId="0" fillId="0" borderId="2" xfId="0" applyBorder="1"/>
    <xf numFmtId="0" fontId="0" fillId="0" borderId="3" xfId="0" applyBorder="1"/>
    <xf numFmtId="0" fontId="0" fillId="0" borderId="4" xfId="0" applyBorder="1"/>
    <xf numFmtId="0" fontId="0" fillId="0" borderId="5" xfId="0" applyBorder="1"/>
    <xf numFmtId="0" fontId="0" fillId="0" borderId="8" xfId="0" applyBorder="1"/>
    <xf numFmtId="0" fontId="7" fillId="0" borderId="9" xfId="0" applyFont="1" applyBorder="1" applyAlignment="1"/>
    <xf numFmtId="0" fontId="7" fillId="0" borderId="10" xfId="0" applyFont="1" applyBorder="1" applyAlignment="1"/>
    <xf numFmtId="0" fontId="5" fillId="0" borderId="3" xfId="0" applyFont="1" applyBorder="1" applyAlignment="1">
      <alignment textRotation="90"/>
    </xf>
    <xf numFmtId="14" fontId="0" fillId="0" borderId="1" xfId="0" applyNumberFormat="1" applyBorder="1"/>
    <xf numFmtId="0" fontId="8" fillId="0" borderId="11" xfId="0" applyFont="1" applyBorder="1" applyAlignment="1">
      <alignment horizontal="center"/>
    </xf>
    <xf numFmtId="0" fontId="8" fillId="0" borderId="2" xfId="0" applyFont="1" applyBorder="1" applyAlignment="1">
      <alignment horizontal="center"/>
    </xf>
    <xf numFmtId="0" fontId="0" fillId="0" borderId="1" xfId="0" applyNumberFormat="1" applyBorder="1" applyAlignment="1">
      <alignment horizontal="center" wrapText="1"/>
    </xf>
    <xf numFmtId="0" fontId="0" fillId="0" borderId="4" xfId="0" applyNumberFormat="1" applyBorder="1" applyAlignment="1">
      <alignment horizontal="center" wrapText="1"/>
    </xf>
    <xf numFmtId="0" fontId="8" fillId="0" borderId="11" xfId="0" applyFont="1" applyBorder="1" applyAlignment="1"/>
    <xf numFmtId="0" fontId="8" fillId="0" borderId="2" xfId="0" applyFont="1" applyBorder="1" applyAlignment="1"/>
    <xf numFmtId="0" fontId="9" fillId="0" borderId="1" xfId="0" applyFont="1" applyBorder="1" applyAlignment="1">
      <alignment horizontal="center" vertical="top" wrapText="1"/>
    </xf>
    <xf numFmtId="0" fontId="9" fillId="0" borderId="1" xfId="0" applyFont="1" applyBorder="1" applyAlignment="1">
      <alignment vertical="top" wrapText="1"/>
    </xf>
    <xf numFmtId="0" fontId="9" fillId="0" borderId="1" xfId="0" applyFont="1" applyBorder="1" applyAlignment="1">
      <alignment horizontal="justify" vertical="top" wrapText="1"/>
    </xf>
    <xf numFmtId="0" fontId="9" fillId="2" borderId="1" xfId="0" applyFont="1" applyFill="1" applyBorder="1" applyAlignment="1">
      <alignment vertical="top" wrapText="1"/>
    </xf>
    <xf numFmtId="0" fontId="9" fillId="2" borderId="3" xfId="0" applyFont="1" applyFill="1" applyBorder="1" applyAlignment="1">
      <alignment vertical="top" wrapText="1"/>
    </xf>
    <xf numFmtId="0" fontId="9" fillId="2" borderId="3" xfId="0" applyFont="1" applyFill="1" applyBorder="1" applyAlignment="1">
      <alignment horizontal="justify" vertical="top" wrapText="1"/>
    </xf>
    <xf numFmtId="0" fontId="9" fillId="2" borderId="3" xfId="0" applyFont="1" applyFill="1" applyBorder="1" applyAlignment="1">
      <alignment horizontal="left" vertical="top" wrapText="1"/>
    </xf>
    <xf numFmtId="0" fontId="11" fillId="0" borderId="1" xfId="0" applyFont="1" applyBorder="1" applyAlignment="1">
      <alignment horizontal="center" vertical="top" wrapText="1"/>
    </xf>
    <xf numFmtId="0" fontId="11" fillId="0" borderId="13" xfId="0" applyFont="1" applyBorder="1" applyAlignment="1">
      <alignment horizontal="center" vertical="top" wrapText="1"/>
    </xf>
    <xf numFmtId="0" fontId="11" fillId="0" borderId="14" xfId="0" applyFont="1" applyBorder="1" applyAlignment="1">
      <alignment horizontal="center" vertical="top" wrapText="1"/>
    </xf>
    <xf numFmtId="0" fontId="11" fillId="0" borderId="15" xfId="0" applyFont="1" applyBorder="1" applyAlignment="1">
      <alignment vertical="top" wrapText="1"/>
    </xf>
    <xf numFmtId="0" fontId="9" fillId="0" borderId="4" xfId="0" applyFont="1" applyBorder="1" applyAlignment="1">
      <alignment vertical="top" wrapText="1"/>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12" xfId="0" applyFont="1" applyBorder="1" applyAlignment="1">
      <alignment vertical="top" wrapText="1"/>
    </xf>
    <xf numFmtId="0" fontId="11" fillId="0" borderId="16" xfId="0" applyFont="1" applyBorder="1" applyAlignment="1">
      <alignment vertical="top" wrapText="1"/>
    </xf>
    <xf numFmtId="0" fontId="9" fillId="0" borderId="17" xfId="0" applyFont="1" applyBorder="1" applyAlignment="1">
      <alignment vertical="top" wrapText="1"/>
    </xf>
    <xf numFmtId="0" fontId="0" fillId="0" borderId="18" xfId="0" applyBorder="1"/>
    <xf numFmtId="0" fontId="11" fillId="0" borderId="4" xfId="0" applyFont="1" applyBorder="1" applyAlignment="1">
      <alignment horizontal="center" vertical="top" wrapText="1"/>
    </xf>
    <xf numFmtId="0" fontId="11" fillId="0" borderId="17" xfId="0" applyFont="1" applyBorder="1" applyAlignment="1">
      <alignment horizontal="center" vertical="top" wrapText="1"/>
    </xf>
    <xf numFmtId="0" fontId="9" fillId="0" borderId="19" xfId="0" applyFont="1" applyBorder="1" applyAlignment="1">
      <alignment vertical="top" wrapText="1"/>
    </xf>
    <xf numFmtId="0" fontId="0" fillId="0" borderId="20" xfId="0" applyBorder="1"/>
    <xf numFmtId="0" fontId="11" fillId="0" borderId="15" xfId="0" applyFont="1" applyBorder="1" applyAlignment="1">
      <alignment horizontal="center" vertical="top" wrapText="1"/>
    </xf>
    <xf numFmtId="0" fontId="9" fillId="0" borderId="4" xfId="0" applyFont="1" applyBorder="1" applyAlignment="1">
      <alignment horizontal="justify" vertical="top" wrapText="1"/>
    </xf>
    <xf numFmtId="0" fontId="9" fillId="0" borderId="5" xfId="0" applyFont="1" applyBorder="1" applyAlignment="1">
      <alignment horizontal="justify" vertical="top" wrapText="1"/>
    </xf>
    <xf numFmtId="0" fontId="9" fillId="0" borderId="6" xfId="0" applyFont="1" applyBorder="1" applyAlignment="1">
      <alignment horizontal="justify" vertical="top" wrapText="1"/>
    </xf>
    <xf numFmtId="0" fontId="9" fillId="0" borderId="7" xfId="0" applyFont="1" applyBorder="1" applyAlignment="1">
      <alignment horizontal="justify" vertical="top" wrapText="1"/>
    </xf>
    <xf numFmtId="0" fontId="9" fillId="0" borderId="12" xfId="0" applyFont="1" applyBorder="1" applyAlignment="1">
      <alignment horizontal="justify" vertical="top" wrapText="1"/>
    </xf>
    <xf numFmtId="0" fontId="11" fillId="0" borderId="14" xfId="0" applyFont="1" applyBorder="1" applyAlignment="1">
      <alignment vertical="top" wrapText="1"/>
    </xf>
    <xf numFmtId="0" fontId="9" fillId="2" borderId="4" xfId="0" applyFont="1" applyFill="1" applyBorder="1" applyAlignment="1">
      <alignment horizontal="justify" vertical="top" wrapText="1"/>
    </xf>
    <xf numFmtId="0" fontId="9" fillId="2" borderId="21" xfId="0" applyFont="1" applyFill="1" applyBorder="1" applyAlignment="1">
      <alignment vertical="top" wrapText="1"/>
    </xf>
    <xf numFmtId="0" fontId="9" fillId="2" borderId="5" xfId="0" applyFont="1" applyFill="1" applyBorder="1" applyAlignment="1">
      <alignment horizontal="left" vertical="top" wrapText="1"/>
    </xf>
    <xf numFmtId="0" fontId="9" fillId="2" borderId="4" xfId="0" applyFont="1" applyFill="1" applyBorder="1" applyAlignment="1">
      <alignment vertical="top" wrapText="1"/>
    </xf>
    <xf numFmtId="0" fontId="9" fillId="2" borderId="5" xfId="0" applyFont="1" applyFill="1" applyBorder="1" applyAlignment="1">
      <alignment vertical="top" wrapText="1"/>
    </xf>
    <xf numFmtId="0" fontId="9" fillId="2" borderId="22" xfId="0" applyFont="1" applyFill="1" applyBorder="1" applyAlignment="1">
      <alignment vertical="top" wrapText="1"/>
    </xf>
    <xf numFmtId="0" fontId="9" fillId="2" borderId="6" xfId="0" applyFont="1" applyFill="1" applyBorder="1" applyAlignment="1">
      <alignment vertical="top" wrapText="1"/>
    </xf>
    <xf numFmtId="0" fontId="9" fillId="2" borderId="7" xfId="0" applyFont="1" applyFill="1" applyBorder="1" applyAlignment="1">
      <alignment horizontal="justify" vertical="top" wrapText="1"/>
    </xf>
    <xf numFmtId="0" fontId="9" fillId="2" borderId="12" xfId="0" applyFont="1" applyFill="1" applyBorder="1" applyAlignment="1">
      <alignment horizontal="left" vertical="top" wrapText="1"/>
    </xf>
    <xf numFmtId="0" fontId="5" fillId="0" borderId="13" xfId="0" applyFont="1" applyBorder="1"/>
    <xf numFmtId="0" fontId="5" fillId="0" borderId="4" xfId="0" applyFont="1" applyBorder="1"/>
    <xf numFmtId="0" fontId="5" fillId="0" borderId="5" xfId="0" applyFont="1" applyBorder="1"/>
    <xf numFmtId="0" fontId="5" fillId="0" borderId="6" xfId="0" applyFont="1" applyBorder="1"/>
    <xf numFmtId="0" fontId="5" fillId="0" borderId="12" xfId="0" applyFont="1" applyBorder="1"/>
    <xf numFmtId="0" fontId="0" fillId="0" borderId="23" xfId="0" applyBorder="1"/>
    <xf numFmtId="0" fontId="5" fillId="0" borderId="15" xfId="0" applyFont="1" applyBorder="1"/>
    <xf numFmtId="0" fontId="0" fillId="0" borderId="1" xfId="0" applyBorder="1" applyProtection="1">
      <protection locked="0"/>
    </xf>
    <xf numFmtId="14" fontId="0" fillId="0" borderId="1" xfId="0" applyNumberFormat="1" applyBorder="1" applyProtection="1">
      <protection locked="0"/>
    </xf>
    <xf numFmtId="0" fontId="0" fillId="0" borderId="1" xfId="0" applyNumberFormat="1" applyBorder="1" applyAlignment="1" applyProtection="1">
      <alignment horizontal="center" wrapText="1"/>
      <protection locked="0"/>
    </xf>
    <xf numFmtId="0" fontId="17" fillId="0" borderId="0" xfId="0" applyFont="1" applyAlignment="1">
      <alignment vertical="top" wrapText="1"/>
    </xf>
    <xf numFmtId="0" fontId="17" fillId="0" borderId="0" xfId="0" applyFont="1" applyAlignment="1">
      <alignment horizontal="justify" vertical="top"/>
    </xf>
    <xf numFmtId="0" fontId="0" fillId="0" borderId="0" xfId="0" applyAlignment="1">
      <alignment wrapText="1"/>
    </xf>
    <xf numFmtId="0" fontId="17" fillId="0" borderId="0" xfId="0" applyFont="1" applyAlignment="1">
      <alignment horizontal="left" vertical="top" wrapText="1"/>
    </xf>
    <xf numFmtId="0" fontId="0" fillId="0" borderId="0" xfId="0" applyAlignment="1">
      <alignment vertical="top" wrapText="1"/>
    </xf>
    <xf numFmtId="0" fontId="18" fillId="0" borderId="0" xfId="0" applyFont="1" applyAlignment="1">
      <alignment vertical="top" wrapText="1"/>
    </xf>
    <xf numFmtId="0" fontId="18" fillId="0" borderId="36" xfId="0" applyFont="1" applyBorder="1" applyAlignment="1">
      <alignment vertical="top" wrapText="1"/>
    </xf>
    <xf numFmtId="0" fontId="18" fillId="0" borderId="0" xfId="0" applyFont="1" applyAlignment="1">
      <alignment vertical="top"/>
    </xf>
    <xf numFmtId="0" fontId="0" fillId="0" borderId="0" xfId="0" applyBorder="1" applyProtection="1">
      <protection hidden="1"/>
    </xf>
    <xf numFmtId="0" fontId="0" fillId="0" borderId="0" xfId="0" applyBorder="1" applyAlignment="1" applyProtection="1">
      <alignment horizontal="center"/>
      <protection hidden="1"/>
    </xf>
    <xf numFmtId="0" fontId="7" fillId="0" borderId="0" xfId="0" applyFont="1" applyBorder="1" applyAlignment="1" applyProtection="1">
      <protection locked="0"/>
    </xf>
    <xf numFmtId="0" fontId="0" fillId="0" borderId="0" xfId="0" applyBorder="1"/>
    <xf numFmtId="0" fontId="0" fillId="0" borderId="27" xfId="0" applyBorder="1" applyProtection="1">
      <protection hidden="1"/>
    </xf>
    <xf numFmtId="0" fontId="0" fillId="0" borderId="24" xfId="0" applyBorder="1" applyProtection="1">
      <protection hidden="1"/>
    </xf>
    <xf numFmtId="0" fontId="0" fillId="0" borderId="28" xfId="0" applyBorder="1" applyProtection="1">
      <protection hidden="1"/>
    </xf>
    <xf numFmtId="0" fontId="16" fillId="0" borderId="0" xfId="0" applyNumberFormat="1" applyFont="1" applyBorder="1"/>
    <xf numFmtId="0" fontId="9" fillId="0" borderId="0" xfId="0" applyFont="1" applyBorder="1" applyAlignment="1" applyProtection="1">
      <alignment vertical="center" wrapText="1"/>
      <protection hidden="1"/>
    </xf>
    <xf numFmtId="0" fontId="9" fillId="0" borderId="0" xfId="0" applyFont="1" applyBorder="1" applyAlignment="1">
      <alignment vertical="top" wrapText="1"/>
    </xf>
    <xf numFmtId="0" fontId="17" fillId="0" borderId="0" xfId="0" applyFont="1" applyBorder="1" applyAlignment="1" applyProtection="1">
      <alignment horizontal="center" vertical="center"/>
      <protection hidden="1"/>
    </xf>
    <xf numFmtId="0" fontId="17" fillId="0" borderId="0" xfId="0" applyFont="1" applyBorder="1" applyProtection="1">
      <protection hidden="1"/>
    </xf>
    <xf numFmtId="0" fontId="17" fillId="0" borderId="0" xfId="0" applyFont="1" applyBorder="1"/>
    <xf numFmtId="0" fontId="0" fillId="0" borderId="28" xfId="0" applyBorder="1" applyAlignment="1"/>
    <xf numFmtId="0" fontId="17" fillId="0" borderId="28" xfId="0" applyFont="1" applyBorder="1" applyProtection="1">
      <protection hidden="1"/>
    </xf>
    <xf numFmtId="0" fontId="17" fillId="0" borderId="28" xfId="0" applyFont="1" applyBorder="1"/>
    <xf numFmtId="0" fontId="17" fillId="0" borderId="37" xfId="0" applyFont="1" applyBorder="1"/>
    <xf numFmtId="0" fontId="21" fillId="0" borderId="1" xfId="0" applyFont="1" applyBorder="1"/>
    <xf numFmtId="0" fontId="21" fillId="0" borderId="1" xfId="0" applyFont="1" applyBorder="1" applyProtection="1">
      <protection locked="0"/>
    </xf>
    <xf numFmtId="0" fontId="21" fillId="0" borderId="3" xfId="0" applyFont="1" applyBorder="1"/>
    <xf numFmtId="0" fontId="21" fillId="0" borderId="17" xfId="0" applyFont="1" applyBorder="1"/>
    <xf numFmtId="0" fontId="21" fillId="0" borderId="1" xfId="0" applyFont="1" applyBorder="1" applyAlignment="1">
      <alignment horizontal="center"/>
    </xf>
    <xf numFmtId="0" fontId="20" fillId="0" borderId="1" xfId="0" applyFont="1" applyBorder="1" applyAlignment="1">
      <alignment horizontal="center"/>
    </xf>
    <xf numFmtId="0" fontId="21" fillId="0" borderId="4" xfId="0" applyFont="1" applyBorder="1"/>
    <xf numFmtId="0" fontId="21" fillId="0" borderId="5" xfId="0" applyFont="1" applyBorder="1"/>
    <xf numFmtId="0" fontId="21" fillId="0" borderId="0" xfId="0" applyFont="1" applyAlignment="1">
      <alignment horizontal="center"/>
    </xf>
    <xf numFmtId="0" fontId="21" fillId="0" borderId="0" xfId="0" applyFont="1"/>
    <xf numFmtId="0" fontId="22" fillId="0" borderId="1" xfId="0" applyFont="1" applyBorder="1"/>
    <xf numFmtId="0" fontId="0" fillId="0" borderId="1" xfId="0" applyFont="1" applyBorder="1"/>
    <xf numFmtId="0" fontId="21" fillId="0" borderId="1" xfId="0" applyFont="1" applyBorder="1" applyAlignment="1" applyProtection="1">
      <protection locked="0"/>
    </xf>
    <xf numFmtId="0" fontId="21" fillId="0" borderId="1" xfId="0" applyFont="1" applyBorder="1" applyAlignment="1">
      <alignment vertical="center"/>
    </xf>
    <xf numFmtId="0" fontId="21" fillId="0" borderId="1" xfId="0" applyFont="1" applyBorder="1" applyAlignment="1"/>
    <xf numFmtId="0" fontId="21" fillId="0" borderId="1" xfId="0" applyFont="1" applyBorder="1" applyAlignment="1">
      <alignment horizontal="center" vertical="center" textRotation="90" wrapText="1"/>
    </xf>
    <xf numFmtId="0" fontId="21" fillId="0" borderId="1" xfId="0" applyFont="1" applyBorder="1" applyAlignment="1">
      <alignment horizontal="left" vertical="center" textRotation="90" wrapText="1"/>
    </xf>
    <xf numFmtId="0" fontId="21" fillId="0" borderId="1" xfId="0" applyFont="1" applyBorder="1" applyAlignment="1">
      <alignment vertical="center" textRotation="90" wrapText="1"/>
    </xf>
    <xf numFmtId="0" fontId="22" fillId="0" borderId="17" xfId="0" applyFont="1" applyBorder="1" applyAlignment="1">
      <alignment horizontal="center" vertical="center" textRotation="90" wrapText="1"/>
    </xf>
    <xf numFmtId="0" fontId="22" fillId="0" borderId="40" xfId="0" applyFont="1" applyBorder="1" applyAlignment="1">
      <alignment horizontal="center" vertical="center" textRotation="90" wrapText="1"/>
    </xf>
    <xf numFmtId="0" fontId="22" fillId="0" borderId="19" xfId="0" applyFont="1" applyBorder="1" applyAlignment="1">
      <alignment horizontal="center" vertical="center" textRotation="90" wrapText="1"/>
    </xf>
    <xf numFmtId="0" fontId="22" fillId="0" borderId="12" xfId="0" applyFont="1" applyBorder="1" applyAlignment="1">
      <alignment horizontal="center" vertical="center" textRotation="90" wrapText="1"/>
    </xf>
    <xf numFmtId="0" fontId="22" fillId="0" borderId="5" xfId="0" applyFont="1" applyBorder="1" applyAlignment="1">
      <alignment horizontal="center" vertical="center" textRotation="90" wrapText="1"/>
    </xf>
    <xf numFmtId="0" fontId="22" fillId="0" borderId="4" xfId="0" applyFont="1" applyBorder="1" applyAlignment="1">
      <alignment horizontal="center" vertical="center" textRotation="90" wrapText="1"/>
    </xf>
    <xf numFmtId="0" fontId="21" fillId="0" borderId="1" xfId="0" applyFont="1" applyBorder="1" applyAlignment="1">
      <alignment textRotation="90" wrapText="1"/>
    </xf>
    <xf numFmtId="0" fontId="21" fillId="0" borderId="17" xfId="0" applyFont="1" applyBorder="1" applyAlignment="1">
      <alignment textRotation="90" wrapText="1"/>
    </xf>
    <xf numFmtId="0" fontId="21" fillId="0" borderId="1" xfId="0" applyFont="1" applyBorder="1" applyAlignment="1">
      <alignment textRotation="90"/>
    </xf>
    <xf numFmtId="0" fontId="24" fillId="0" borderId="1" xfId="0" applyFont="1" applyBorder="1" applyAlignment="1">
      <alignment textRotation="90"/>
    </xf>
    <xf numFmtId="0" fontId="21" fillId="0" borderId="41" xfId="0" applyFont="1" applyBorder="1"/>
    <xf numFmtId="0" fontId="21" fillId="0" borderId="42" xfId="0" applyFont="1" applyBorder="1"/>
    <xf numFmtId="0" fontId="22" fillId="0" borderId="11" xfId="0" applyFont="1" applyBorder="1" applyAlignment="1">
      <alignment horizontal="center" vertical="center" textRotation="90" wrapText="1"/>
    </xf>
    <xf numFmtId="0" fontId="21" fillId="0" borderId="3" xfId="0" applyFont="1" applyBorder="1" applyAlignment="1">
      <alignment vertical="center"/>
    </xf>
    <xf numFmtId="0" fontId="21" fillId="0" borderId="20" xfId="0" applyFont="1" applyBorder="1"/>
    <xf numFmtId="0" fontId="0" fillId="0" borderId="1" xfId="0" applyBorder="1" applyAlignment="1">
      <alignment horizontal="center"/>
    </xf>
    <xf numFmtId="0" fontId="17" fillId="0" borderId="0" xfId="0" applyFont="1" applyBorder="1" applyAlignment="1">
      <alignment horizontal="center"/>
    </xf>
    <xf numFmtId="0" fontId="9" fillId="0" borderId="0" xfId="0" applyFont="1" applyBorder="1" applyAlignment="1">
      <alignment horizontal="center" vertical="top" wrapText="1"/>
    </xf>
    <xf numFmtId="0" fontId="0" fillId="0" borderId="0" xfId="0" applyBorder="1" applyAlignment="1">
      <alignment horizontal="center"/>
    </xf>
    <xf numFmtId="0" fontId="9" fillId="0" borderId="3" xfId="0" applyFont="1" applyBorder="1" applyAlignment="1">
      <alignment vertical="top" wrapText="1"/>
    </xf>
    <xf numFmtId="0" fontId="10" fillId="0" borderId="0" xfId="0" applyFont="1" applyBorder="1" applyAlignment="1">
      <alignment vertical="top" wrapText="1"/>
    </xf>
    <xf numFmtId="0" fontId="9" fillId="0" borderId="0" xfId="0" applyFont="1" applyBorder="1" applyAlignment="1">
      <alignment horizontal="justify" vertical="top" wrapText="1"/>
    </xf>
    <xf numFmtId="0" fontId="24" fillId="0" borderId="1" xfId="0" applyFont="1" applyBorder="1"/>
    <xf numFmtId="0" fontId="20" fillId="0" borderId="31" xfId="0" applyFont="1" applyBorder="1" applyAlignment="1">
      <alignment horizontal="center"/>
    </xf>
    <xf numFmtId="0" fontId="15" fillId="0" borderId="0" xfId="0" applyFont="1" applyBorder="1" applyAlignment="1" applyProtection="1">
      <alignment horizontal="center"/>
      <protection locked="0"/>
    </xf>
    <xf numFmtId="0" fontId="22" fillId="0" borderId="33" xfId="0" applyFont="1" applyBorder="1" applyAlignment="1">
      <alignment horizontal="center" vertical="center" textRotation="90" wrapText="1"/>
    </xf>
    <xf numFmtId="0" fontId="21" fillId="0" borderId="25" xfId="0" applyFont="1" applyBorder="1"/>
    <xf numFmtId="0" fontId="28" fillId="0" borderId="1" xfId="0" applyFont="1" applyBorder="1" applyAlignment="1">
      <alignment textRotation="90" wrapText="1"/>
    </xf>
    <xf numFmtId="0" fontId="28" fillId="0" borderId="1" xfId="0" applyFont="1" applyBorder="1" applyAlignment="1">
      <alignment horizontal="center" vertical="top" textRotation="90" wrapText="1"/>
    </xf>
    <xf numFmtId="0" fontId="29" fillId="0" borderId="3" xfId="0" applyFont="1" applyBorder="1" applyAlignment="1">
      <alignment vertical="center"/>
    </xf>
    <xf numFmtId="0" fontId="21" fillId="0" borderId="4" xfId="1" applyNumberFormat="1" applyFont="1" applyBorder="1"/>
    <xf numFmtId="1" fontId="21" fillId="0" borderId="4" xfId="1" applyNumberFormat="1" applyFont="1" applyBorder="1"/>
    <xf numFmtId="0" fontId="30" fillId="0" borderId="1" xfId="0" applyFont="1" applyBorder="1" applyAlignment="1">
      <alignment horizontal="center" vertical="center" textRotation="90" wrapText="1"/>
    </xf>
    <xf numFmtId="0" fontId="31" fillId="0" borderId="2" xfId="0" applyFont="1" applyBorder="1" applyAlignment="1">
      <alignment vertical="center" textRotation="90" wrapText="1"/>
    </xf>
    <xf numFmtId="0" fontId="30" fillId="0" borderId="2" xfId="0" applyFont="1" applyBorder="1" applyAlignment="1">
      <alignment vertical="center" textRotation="90" wrapText="1"/>
    </xf>
    <xf numFmtId="0" fontId="31" fillId="0" borderId="1" xfId="0" applyFont="1" applyBorder="1" applyAlignment="1">
      <alignment vertical="center" textRotation="90" wrapText="1"/>
    </xf>
    <xf numFmtId="0" fontId="30" fillId="0" borderId="1" xfId="0" applyFont="1" applyBorder="1" applyAlignment="1">
      <alignment vertical="center" textRotation="90" wrapText="1"/>
    </xf>
    <xf numFmtId="0" fontId="30" fillId="0" borderId="17" xfId="0" applyFont="1" applyBorder="1" applyAlignment="1">
      <alignment horizontal="center" vertical="center" textRotation="90" wrapText="1"/>
    </xf>
    <xf numFmtId="0" fontId="24" fillId="0" borderId="4" xfId="0" applyFont="1" applyBorder="1"/>
    <xf numFmtId="0" fontId="24" fillId="0" borderId="5" xfId="0" applyFont="1" applyBorder="1"/>
    <xf numFmtId="0" fontId="24" fillId="0" borderId="6" xfId="0" applyFont="1" applyBorder="1"/>
    <xf numFmtId="0" fontId="24" fillId="0" borderId="12" xfId="0" applyFont="1" applyBorder="1"/>
    <xf numFmtId="0" fontId="29" fillId="0" borderId="1" xfId="0" applyFont="1" applyBorder="1"/>
    <xf numFmtId="0" fontId="29" fillId="0" borderId="1" xfId="0" applyFont="1" applyBorder="1" applyAlignment="1"/>
    <xf numFmtId="0" fontId="21" fillId="0" borderId="17" xfId="0" applyFont="1" applyBorder="1" applyProtection="1">
      <protection locked="0"/>
    </xf>
    <xf numFmtId="0" fontId="21" fillId="0" borderId="2" xfId="0" applyFont="1" applyBorder="1" applyProtection="1">
      <protection locked="0"/>
    </xf>
    <xf numFmtId="0" fontId="24" fillId="0" borderId="13" xfId="0" applyFont="1" applyBorder="1"/>
    <xf numFmtId="0" fontId="24" fillId="0" borderId="15" xfId="0" applyFont="1" applyBorder="1"/>
    <xf numFmtId="0" fontId="0" fillId="0" borderId="2" xfId="0" applyFont="1" applyBorder="1"/>
    <xf numFmtId="164" fontId="24" fillId="0" borderId="13" xfId="0" applyNumberFormat="1" applyFont="1" applyBorder="1"/>
    <xf numFmtId="164" fontId="24" fillId="0" borderId="4" xfId="0" applyNumberFormat="1" applyFont="1" applyBorder="1"/>
    <xf numFmtId="164" fontId="24" fillId="0" borderId="6" xfId="0" applyNumberFormat="1" applyFont="1" applyBorder="1"/>
    <xf numFmtId="0" fontId="30" fillId="0" borderId="2" xfId="0" applyFont="1" applyBorder="1" applyAlignment="1">
      <alignment horizontal="center" vertical="center" textRotation="90" wrapText="1"/>
    </xf>
    <xf numFmtId="0" fontId="24" fillId="0" borderId="3" xfId="0" applyFont="1" applyBorder="1"/>
    <xf numFmtId="0" fontId="21" fillId="0" borderId="17" xfId="0" applyFont="1" applyBorder="1" applyAlignment="1">
      <alignment vertical="center" textRotation="90" wrapText="1"/>
    </xf>
    <xf numFmtId="0" fontId="21" fillId="0" borderId="17" xfId="0" applyFont="1" applyBorder="1" applyAlignment="1" applyProtection="1">
      <protection locked="0"/>
    </xf>
    <xf numFmtId="0" fontId="21" fillId="0" borderId="2" xfId="0" applyFont="1" applyBorder="1" applyAlignment="1">
      <alignment vertical="center" textRotation="90" wrapText="1"/>
    </xf>
    <xf numFmtId="0" fontId="21" fillId="0" borderId="2" xfId="0" applyFont="1" applyBorder="1" applyAlignment="1" applyProtection="1">
      <protection locked="0"/>
    </xf>
    <xf numFmtId="164" fontId="24" fillId="0" borderId="4" xfId="0" applyNumberFormat="1" applyFont="1" applyBorder="1" applyAlignment="1" applyProtection="1"/>
    <xf numFmtId="0" fontId="24" fillId="0" borderId="5" xfId="0" applyFont="1" applyBorder="1" applyAlignment="1" applyProtection="1"/>
    <xf numFmtId="164" fontId="24" fillId="0" borderId="6" xfId="0" applyNumberFormat="1" applyFont="1" applyBorder="1" applyAlignment="1" applyProtection="1"/>
    <xf numFmtId="0" fontId="24" fillId="0" borderId="12" xfId="0" applyFont="1" applyBorder="1" applyAlignment="1" applyProtection="1"/>
    <xf numFmtId="0" fontId="21" fillId="0" borderId="17" xfId="0" applyFont="1" applyBorder="1" applyAlignment="1">
      <alignment horizontal="center" vertical="center" textRotation="90" wrapText="1"/>
    </xf>
    <xf numFmtId="164" fontId="24" fillId="0" borderId="4" xfId="0" applyNumberFormat="1" applyFont="1" applyBorder="1" applyAlignment="1"/>
    <xf numFmtId="0" fontId="24" fillId="0" borderId="5" xfId="0" applyFont="1" applyBorder="1" applyAlignment="1"/>
    <xf numFmtId="164" fontId="24" fillId="0" borderId="6" xfId="0" applyNumberFormat="1" applyFont="1" applyBorder="1" applyAlignment="1"/>
    <xf numFmtId="0" fontId="24" fillId="0" borderId="12" xfId="0" applyFont="1" applyBorder="1" applyAlignment="1"/>
    <xf numFmtId="164" fontId="20" fillId="0" borderId="4" xfId="0" applyNumberFormat="1" applyFont="1" applyBorder="1" applyAlignment="1" applyProtection="1"/>
    <xf numFmtId="0" fontId="20" fillId="0" borderId="5" xfId="0" applyFont="1" applyBorder="1" applyAlignment="1" applyProtection="1"/>
    <xf numFmtId="164" fontId="20" fillId="0" borderId="6" xfId="0" applyNumberFormat="1" applyFont="1" applyBorder="1" applyAlignment="1" applyProtection="1"/>
    <xf numFmtId="0" fontId="20" fillId="0" borderId="12" xfId="0" applyFont="1" applyBorder="1" applyAlignment="1" applyProtection="1"/>
    <xf numFmtId="0" fontId="21" fillId="0" borderId="2" xfId="0" applyFont="1" applyBorder="1"/>
    <xf numFmtId="0" fontId="21" fillId="0" borderId="2" xfId="0" applyFont="1" applyBorder="1" applyAlignment="1"/>
    <xf numFmtId="0" fontId="21" fillId="0" borderId="2" xfId="0" applyFont="1" applyBorder="1" applyAlignment="1">
      <alignment horizontal="center" vertical="center" textRotation="90" wrapText="1"/>
    </xf>
    <xf numFmtId="0" fontId="20" fillId="0" borderId="4" xfId="0" applyFont="1" applyBorder="1" applyProtection="1"/>
    <xf numFmtId="0" fontId="20" fillId="0" borderId="5" xfId="0" applyFont="1" applyBorder="1" applyProtection="1"/>
    <xf numFmtId="0" fontId="20" fillId="0" borderId="6" xfId="0" applyFont="1" applyBorder="1" applyProtection="1"/>
    <xf numFmtId="0" fontId="20" fillId="0" borderId="12" xfId="0" applyFont="1" applyBorder="1" applyProtection="1"/>
    <xf numFmtId="0" fontId="21" fillId="0" borderId="2" xfId="0" applyFont="1" applyBorder="1" applyAlignment="1">
      <alignment horizontal="center"/>
    </xf>
    <xf numFmtId="0" fontId="21" fillId="0" borderId="17" xfId="0" applyFont="1" applyBorder="1" applyAlignment="1">
      <alignment horizontal="left" vertical="center" textRotation="90" wrapText="1"/>
    </xf>
    <xf numFmtId="164" fontId="20" fillId="0" borderId="4" xfId="0" applyNumberFormat="1" applyFont="1" applyBorder="1" applyProtection="1"/>
    <xf numFmtId="0" fontId="28" fillId="0" borderId="1" xfId="0" applyFont="1" applyBorder="1" applyAlignment="1">
      <alignment vertical="center" textRotation="90" wrapText="1"/>
    </xf>
    <xf numFmtId="0" fontId="32" fillId="0" borderId="1" xfId="0" applyFont="1" applyBorder="1" applyAlignment="1">
      <alignment vertical="center" textRotation="90" wrapText="1"/>
    </xf>
    <xf numFmtId="0" fontId="32" fillId="0" borderId="17" xfId="0" applyFont="1" applyBorder="1" applyAlignment="1">
      <alignment horizontal="center" vertical="center" textRotation="90" wrapText="1"/>
    </xf>
    <xf numFmtId="0" fontId="32" fillId="0" borderId="2" xfId="0" applyFont="1" applyBorder="1" applyAlignment="1">
      <alignment horizontal="center" vertical="center" textRotation="90" wrapText="1"/>
    </xf>
    <xf numFmtId="0" fontId="28" fillId="0" borderId="1" xfId="0" applyFont="1" applyBorder="1" applyAlignment="1">
      <alignment horizontal="center" vertical="center" textRotation="90" wrapText="1"/>
    </xf>
    <xf numFmtId="0" fontId="28" fillId="0" borderId="17" xfId="0" applyFont="1" applyBorder="1" applyAlignment="1">
      <alignment horizontal="center" vertical="center" textRotation="90" wrapText="1"/>
    </xf>
    <xf numFmtId="0" fontId="28" fillId="0" borderId="1" xfId="0" applyFont="1" applyBorder="1" applyAlignment="1">
      <alignment horizontal="left" vertical="center" textRotation="90" wrapText="1"/>
    </xf>
    <xf numFmtId="0" fontId="28" fillId="0" borderId="2" xfId="0" applyFont="1" applyBorder="1" applyAlignment="1">
      <alignment horizontal="center" vertical="center" textRotation="90" wrapText="1"/>
    </xf>
    <xf numFmtId="0" fontId="21" fillId="0" borderId="18" xfId="0" applyFont="1" applyBorder="1"/>
    <xf numFmtId="0" fontId="32" fillId="0" borderId="1" xfId="0" applyFont="1" applyBorder="1" applyAlignment="1">
      <alignment horizontal="center" vertical="center" textRotation="90" wrapText="1"/>
    </xf>
    <xf numFmtId="0" fontId="28" fillId="0" borderId="1" xfId="0" applyFont="1" applyBorder="1" applyAlignment="1">
      <alignment horizontal="center" textRotation="90" wrapText="1"/>
    </xf>
    <xf numFmtId="0" fontId="32" fillId="0" borderId="11" xfId="0" applyFont="1" applyBorder="1" applyAlignment="1">
      <alignment horizontal="center" vertical="center" textRotation="90" wrapText="1"/>
    </xf>
    <xf numFmtId="0" fontId="21" fillId="0" borderId="1" xfId="0" applyFont="1" applyBorder="1" applyAlignment="1">
      <alignment horizontal="center"/>
    </xf>
    <xf numFmtId="1" fontId="21" fillId="0" borderId="1" xfId="0" applyNumberFormat="1" applyFont="1" applyBorder="1"/>
    <xf numFmtId="0" fontId="28" fillId="0" borderId="32" xfId="0" applyFont="1" applyBorder="1" applyAlignment="1">
      <alignment horizontal="center" vertical="center" textRotation="90" wrapText="1"/>
    </xf>
    <xf numFmtId="1" fontId="17" fillId="0" borderId="1" xfId="0" applyNumberFormat="1" applyFont="1" applyBorder="1" applyAlignment="1">
      <alignment horizontal="center" vertical="center" wrapText="1"/>
    </xf>
    <xf numFmtId="1" fontId="21" fillId="0" borderId="1" xfId="0" applyNumberFormat="1" applyFont="1" applyBorder="1" applyAlignment="1">
      <alignment horizontal="center" wrapText="1"/>
    </xf>
    <xf numFmtId="0" fontId="28" fillId="0" borderId="25" xfId="0" applyFont="1" applyBorder="1" applyAlignment="1">
      <alignment vertical="center" wrapText="1"/>
    </xf>
    <xf numFmtId="0" fontId="21" fillId="0" borderId="1" xfId="0" applyFont="1" applyBorder="1" applyAlignment="1">
      <alignment horizontal="center" vertical="top" wrapText="1"/>
    </xf>
    <xf numFmtId="0" fontId="0" fillId="0" borderId="25" xfId="0" applyBorder="1" applyAlignment="1">
      <alignment horizontal="center" vertical="top" wrapText="1"/>
    </xf>
    <xf numFmtId="0" fontId="0" fillId="0" borderId="11" xfId="0" applyBorder="1" applyAlignment="1">
      <alignment horizontal="center" vertical="top" wrapText="1"/>
    </xf>
    <xf numFmtId="0" fontId="28" fillId="0" borderId="11" xfId="0" applyFont="1" applyBorder="1" applyAlignment="1">
      <alignment horizontal="center" vertical="top" wrapText="1"/>
    </xf>
    <xf numFmtId="0" fontId="28" fillId="0" borderId="1" xfId="0" applyFont="1" applyBorder="1" applyAlignment="1">
      <alignment vertical="top" textRotation="90" wrapText="1"/>
    </xf>
    <xf numFmtId="0" fontId="32" fillId="0" borderId="1" xfId="0" applyFont="1" applyBorder="1" applyAlignment="1">
      <alignment vertical="top" textRotation="90" wrapText="1"/>
    </xf>
    <xf numFmtId="0" fontId="32" fillId="0" borderId="17" xfId="0" applyFont="1" applyBorder="1" applyAlignment="1">
      <alignment horizontal="center" vertical="top" textRotation="90" wrapText="1"/>
    </xf>
    <xf numFmtId="0" fontId="28" fillId="0" borderId="2" xfId="0" applyFont="1" applyBorder="1" applyAlignment="1">
      <alignment horizontal="center" vertical="top" textRotation="90" wrapText="1"/>
    </xf>
    <xf numFmtId="0" fontId="28" fillId="0" borderId="17" xfId="0" applyFont="1" applyBorder="1" applyAlignment="1">
      <alignment horizontal="center" vertical="top" textRotation="90" wrapText="1"/>
    </xf>
    <xf numFmtId="0" fontId="28" fillId="0" borderId="32" xfId="0" applyFont="1" applyBorder="1" applyAlignment="1">
      <alignment horizontal="center" vertical="top" textRotation="90" wrapText="1"/>
    </xf>
    <xf numFmtId="0" fontId="32" fillId="0" borderId="1" xfId="0" applyFont="1" applyBorder="1" applyAlignment="1">
      <alignment horizontal="center" vertical="top" textRotation="90" wrapText="1"/>
    </xf>
    <xf numFmtId="0" fontId="32" fillId="0" borderId="11" xfId="0" applyFont="1" applyBorder="1" applyAlignment="1">
      <alignment horizontal="center" vertical="top" textRotation="90" wrapText="1"/>
    </xf>
    <xf numFmtId="0" fontId="28" fillId="0" borderId="1" xfId="0" applyFont="1" applyBorder="1" applyAlignment="1">
      <alignment horizontal="left" vertical="top" textRotation="90" wrapText="1"/>
    </xf>
    <xf numFmtId="0" fontId="32" fillId="0" borderId="2" xfId="0" applyFont="1" applyBorder="1" applyAlignment="1">
      <alignment horizontal="center" vertical="top" textRotation="90" wrapText="1"/>
    </xf>
    <xf numFmtId="0" fontId="32" fillId="0" borderId="2" xfId="0" applyFont="1" applyBorder="1" applyAlignment="1">
      <alignment vertical="top" textRotation="90" wrapText="1"/>
    </xf>
    <xf numFmtId="0" fontId="22" fillId="0" borderId="1" xfId="0" applyNumberFormat="1" applyFont="1" applyBorder="1" applyAlignment="1">
      <alignment horizontal="center"/>
    </xf>
    <xf numFmtId="0" fontId="22" fillId="0" borderId="1" xfId="0" applyNumberFormat="1" applyFont="1" applyBorder="1"/>
    <xf numFmtId="0" fontId="28" fillId="0" borderId="1" xfId="0" applyFont="1" applyBorder="1"/>
    <xf numFmtId="0" fontId="33" fillId="0" borderId="1" xfId="0" applyFont="1" applyBorder="1"/>
    <xf numFmtId="0" fontId="33" fillId="0" borderId="1" xfId="0" applyFont="1" applyBorder="1" applyAlignment="1"/>
    <xf numFmtId="0" fontId="28" fillId="0" borderId="20" xfId="0" applyFont="1" applyBorder="1"/>
    <xf numFmtId="0" fontId="21" fillId="0" borderId="3" xfId="0" applyFont="1" applyBorder="1" applyAlignment="1">
      <alignment horizontal="center"/>
    </xf>
    <xf numFmtId="0" fontId="21" fillId="0" borderId="1" xfId="0" applyFont="1" applyBorder="1" applyAlignment="1">
      <alignment horizontal="center"/>
    </xf>
    <xf numFmtId="0" fontId="0" fillId="0" borderId="1" xfId="0" applyBorder="1" applyAlignment="1">
      <alignment horizontal="center"/>
    </xf>
    <xf numFmtId="0" fontId="21" fillId="0" borderId="1" xfId="0" applyFont="1" applyBorder="1" applyAlignment="1">
      <alignment horizontal="center"/>
    </xf>
    <xf numFmtId="0" fontId="21" fillId="0" borderId="18" xfId="0" applyFont="1" applyBorder="1" applyAlignment="1">
      <alignment horizontal="center"/>
    </xf>
    <xf numFmtId="0" fontId="21" fillId="0" borderId="20" xfId="0" applyFont="1" applyBorder="1" applyAlignment="1">
      <alignment horizontal="center"/>
    </xf>
    <xf numFmtId="1" fontId="21" fillId="0" borderId="20" xfId="0" applyNumberFormat="1"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17" xfId="0" applyFont="1" applyBorder="1" applyAlignment="1">
      <alignment horizontal="center"/>
    </xf>
    <xf numFmtId="1" fontId="21" fillId="0" borderId="1" xfId="0" applyNumberFormat="1" applyFont="1" applyBorder="1" applyAlignment="1">
      <alignment horizontal="center"/>
    </xf>
    <xf numFmtId="164" fontId="35" fillId="4" borderId="1" xfId="0" applyNumberFormat="1" applyFont="1" applyFill="1" applyBorder="1" applyAlignment="1" applyProtection="1">
      <alignment horizontal="center"/>
      <protection hidden="1"/>
    </xf>
    <xf numFmtId="164" fontId="36" fillId="0" borderId="1" xfId="0" applyNumberFormat="1" applyFont="1" applyBorder="1" applyAlignment="1" applyProtection="1">
      <alignment horizontal="center" vertical="center" wrapText="1"/>
      <protection hidden="1"/>
    </xf>
    <xf numFmtId="164" fontId="35" fillId="5" borderId="1" xfId="0" applyNumberFormat="1" applyFont="1" applyFill="1" applyBorder="1" applyAlignment="1" applyProtection="1">
      <alignment horizontal="center" vertical="center" wrapText="1"/>
      <protection hidden="1"/>
    </xf>
    <xf numFmtId="0" fontId="21" fillId="5" borderId="0" xfId="0" applyFont="1" applyFill="1" applyBorder="1" applyProtection="1">
      <protection hidden="1"/>
    </xf>
    <xf numFmtId="0" fontId="36" fillId="0" borderId="1" xfId="0" applyFont="1" applyBorder="1" applyAlignment="1" applyProtection="1">
      <alignment horizontal="center" vertical="center" wrapText="1"/>
      <protection hidden="1"/>
    </xf>
    <xf numFmtId="164" fontId="35" fillId="5" borderId="1" xfId="0" applyNumberFormat="1" applyFont="1" applyFill="1" applyBorder="1" applyAlignment="1" applyProtection="1">
      <alignment horizontal="center" wrapText="1"/>
      <protection hidden="1"/>
    </xf>
    <xf numFmtId="0" fontId="34" fillId="0" borderId="0" xfId="0" applyFont="1" applyBorder="1" applyAlignment="1">
      <alignment vertical="center" wrapText="1"/>
    </xf>
    <xf numFmtId="0" fontId="15" fillId="4" borderId="0" xfId="0" applyFont="1" applyFill="1" applyBorder="1" applyAlignment="1" applyProtection="1">
      <alignment vertical="center" wrapText="1"/>
      <protection hidden="1"/>
    </xf>
    <xf numFmtId="0" fontId="19" fillId="4" borderId="0" xfId="0" applyFont="1" applyFill="1" applyBorder="1" applyAlignment="1">
      <alignment vertical="center" wrapText="1"/>
    </xf>
    <xf numFmtId="0" fontId="34" fillId="0" borderId="0" xfId="0" applyFont="1" applyBorder="1" applyAlignment="1">
      <alignment horizontal="justify" vertical="center" wrapText="1"/>
    </xf>
    <xf numFmtId="164" fontId="36" fillId="6" borderId="1" xfId="0" applyNumberFormat="1" applyFont="1" applyFill="1" applyBorder="1" applyAlignment="1" applyProtection="1">
      <alignment horizontal="center" vertical="center" wrapText="1"/>
      <protection hidden="1"/>
    </xf>
    <xf numFmtId="0" fontId="19" fillId="0" borderId="28" xfId="0" applyFont="1" applyBorder="1" applyAlignment="1" applyProtection="1">
      <alignment horizontal="center"/>
      <protection locked="0"/>
    </xf>
    <xf numFmtId="0" fontId="28" fillId="0" borderId="17" xfId="0" applyFont="1" applyBorder="1" applyAlignment="1">
      <alignment vertical="center" textRotation="90" wrapText="1"/>
    </xf>
    <xf numFmtId="0" fontId="28" fillId="0" borderId="48" xfId="0" applyFont="1" applyBorder="1" applyAlignment="1">
      <alignment vertical="center" wrapText="1"/>
    </xf>
    <xf numFmtId="0" fontId="21" fillId="0" borderId="49" xfId="0" applyFont="1" applyBorder="1"/>
    <xf numFmtId="0" fontId="28" fillId="0" borderId="2" xfId="0" applyFont="1" applyBorder="1" applyAlignment="1">
      <alignment vertical="center" textRotation="90" wrapText="1"/>
    </xf>
    <xf numFmtId="0" fontId="21" fillId="0" borderId="48" xfId="0" applyFont="1" applyBorder="1"/>
    <xf numFmtId="0" fontId="28" fillId="0" borderId="3" xfId="0" applyFont="1" applyBorder="1" applyAlignment="1">
      <alignment vertical="center" textRotation="90" wrapText="1"/>
    </xf>
    <xf numFmtId="0" fontId="32" fillId="0" borderId="3" xfId="0" applyFont="1" applyBorder="1" applyAlignment="1">
      <alignment vertical="center" textRotation="90" wrapText="1"/>
    </xf>
    <xf numFmtId="0" fontId="32" fillId="0" borderId="3" xfId="0" applyFont="1" applyBorder="1" applyAlignment="1">
      <alignment horizontal="center" vertical="center" textRotation="90" wrapText="1"/>
    </xf>
    <xf numFmtId="0" fontId="28" fillId="0" borderId="3" xfId="0" applyFont="1" applyBorder="1" applyAlignment="1">
      <alignment horizontal="center" vertical="center" textRotation="90" wrapText="1"/>
    </xf>
    <xf numFmtId="0" fontId="28" fillId="0" borderId="3" xfId="0" applyFont="1" applyBorder="1" applyAlignment="1">
      <alignment horizontal="left" vertical="center" textRotation="90" wrapText="1"/>
    </xf>
    <xf numFmtId="0" fontId="29" fillId="0" borderId="20" xfId="0" applyFont="1" applyBorder="1" applyAlignment="1">
      <alignment vertical="center"/>
    </xf>
    <xf numFmtId="0" fontId="28" fillId="0" borderId="18" xfId="0" applyFont="1" applyBorder="1" applyAlignment="1">
      <alignment vertical="center" textRotation="90" wrapText="1"/>
    </xf>
    <xf numFmtId="0" fontId="22" fillId="0" borderId="7" xfId="0" applyFont="1" applyBorder="1" applyAlignment="1">
      <alignment horizontal="center" vertical="center" textRotation="90" wrapText="1"/>
    </xf>
    <xf numFmtId="0" fontId="28" fillId="0" borderId="11" xfId="0" applyFont="1" applyBorder="1" applyAlignment="1">
      <alignment vertical="center" wrapText="1"/>
    </xf>
    <xf numFmtId="0" fontId="28" fillId="0" borderId="49" xfId="0" applyFont="1" applyBorder="1" applyAlignment="1">
      <alignment vertical="center" wrapText="1"/>
    </xf>
    <xf numFmtId="0" fontId="28" fillId="0" borderId="17" xfId="0" applyFont="1" applyBorder="1" applyAlignment="1">
      <alignment horizontal="left" vertical="center" textRotation="90" wrapText="1"/>
    </xf>
    <xf numFmtId="0" fontId="21" fillId="0" borderId="49" xfId="0" applyFont="1" applyBorder="1" applyAlignment="1">
      <alignment textRotation="90"/>
    </xf>
    <xf numFmtId="0" fontId="21" fillId="0" borderId="43" xfId="0" applyFont="1" applyBorder="1"/>
    <xf numFmtId="0" fontId="0" fillId="0" borderId="0" xfId="0" applyBorder="1" applyAlignment="1">
      <alignment horizontal="center"/>
    </xf>
    <xf numFmtId="0" fontId="0" fillId="0" borderId="18" xfId="0" applyBorder="1"/>
    <xf numFmtId="0" fontId="9" fillId="0" borderId="0" xfId="0" applyFont="1" applyBorder="1" applyAlignment="1">
      <alignment horizontal="center" vertical="top" wrapText="1"/>
    </xf>
    <xf numFmtId="0" fontId="21" fillId="4" borderId="0" xfId="0" applyFont="1" applyFill="1" applyBorder="1" applyProtection="1">
      <protection hidden="1"/>
    </xf>
    <xf numFmtId="0" fontId="0" fillId="0" borderId="0" xfId="0" applyBorder="1" applyAlignment="1">
      <alignment wrapText="1"/>
    </xf>
    <xf numFmtId="0" fontId="15" fillId="0" borderId="0" xfId="0" applyFont="1" applyFill="1" applyBorder="1" applyAlignment="1" applyProtection="1">
      <protection hidden="1"/>
    </xf>
    <xf numFmtId="0" fontId="21" fillId="0" borderId="0" xfId="0" applyFont="1" applyFill="1" applyBorder="1" applyProtection="1">
      <protection hidden="1"/>
    </xf>
    <xf numFmtId="0" fontId="15" fillId="0" borderId="0" xfId="0" applyFont="1" applyFill="1" applyBorder="1" applyAlignment="1" applyProtection="1">
      <alignment vertical="center" wrapText="1"/>
      <protection hidden="1"/>
    </xf>
    <xf numFmtId="0" fontId="15" fillId="0" borderId="0" xfId="0" applyFont="1" applyFill="1" applyBorder="1" applyAlignment="1" applyProtection="1">
      <alignment wrapText="1"/>
      <protection hidden="1"/>
    </xf>
    <xf numFmtId="0" fontId="19" fillId="0" borderId="0" xfId="0" applyFont="1" applyFill="1" applyBorder="1" applyAlignment="1">
      <alignment vertical="center" wrapText="1"/>
    </xf>
    <xf numFmtId="0" fontId="20" fillId="0" borderId="1" xfId="0" applyFont="1" applyBorder="1" applyAlignment="1" applyProtection="1">
      <alignment horizontal="center" vertical="center" wrapText="1"/>
      <protection hidden="1"/>
    </xf>
    <xf numFmtId="164" fontId="36" fillId="0" borderId="1" xfId="0" applyNumberFormat="1" applyFont="1" applyBorder="1" applyAlignment="1" applyProtection="1">
      <alignment horizontal="center" vertical="center"/>
      <protection hidden="1"/>
    </xf>
    <xf numFmtId="0" fontId="19" fillId="0" borderId="0" xfId="0" applyFont="1" applyBorder="1" applyAlignment="1" applyProtection="1">
      <protection hidden="1"/>
    </xf>
    <xf numFmtId="0" fontId="21" fillId="0" borderId="43" xfId="0" applyFont="1" applyBorder="1" applyAlignment="1">
      <alignment horizontal="center" vertical="center" textRotation="90" wrapText="1"/>
    </xf>
    <xf numFmtId="0" fontId="21" fillId="0" borderId="49" xfId="1" applyNumberFormat="1" applyFont="1" applyBorder="1"/>
    <xf numFmtId="1" fontId="21" fillId="0" borderId="49" xfId="1" applyNumberFormat="1" applyFont="1" applyBorder="1"/>
    <xf numFmtId="1" fontId="21" fillId="0" borderId="44" xfId="1" applyNumberFormat="1" applyFont="1" applyBorder="1"/>
    <xf numFmtId="0" fontId="22" fillId="0" borderId="43" xfId="0" applyFont="1" applyBorder="1" applyAlignment="1">
      <alignment horizontal="center" vertical="center" textRotation="90" wrapText="1"/>
    </xf>
    <xf numFmtId="0" fontId="21" fillId="0" borderId="17" xfId="0" applyFont="1" applyBorder="1" applyAlignment="1">
      <alignment horizontal="center" textRotation="90" wrapText="1"/>
    </xf>
    <xf numFmtId="0" fontId="21" fillId="0" borderId="2" xfId="0" applyFont="1" applyBorder="1" applyAlignment="1">
      <alignment textRotation="90"/>
    </xf>
    <xf numFmtId="0" fontId="21" fillId="0" borderId="43" xfId="0" applyFont="1" applyBorder="1" applyAlignment="1">
      <alignment textRotation="90"/>
    </xf>
    <xf numFmtId="0" fontId="21" fillId="0" borderId="44" xfId="1" applyNumberFormat="1" applyFont="1" applyBorder="1"/>
    <xf numFmtId="0" fontId="30" fillId="0" borderId="18" xfId="0" applyFont="1" applyBorder="1" applyProtection="1">
      <protection locked="0"/>
    </xf>
    <xf numFmtId="0" fontId="30" fillId="0" borderId="25" xfId="0" applyFont="1" applyBorder="1" applyProtection="1">
      <protection locked="0"/>
    </xf>
    <xf numFmtId="0" fontId="24" fillId="7" borderId="1" xfId="0" applyFont="1" applyFill="1" applyBorder="1" applyAlignment="1">
      <alignment wrapText="1"/>
    </xf>
    <xf numFmtId="0" fontId="24" fillId="7" borderId="1" xfId="0" applyFont="1" applyFill="1" applyBorder="1" applyAlignment="1">
      <alignment horizontal="center" vertical="center"/>
    </xf>
    <xf numFmtId="9" fontId="21" fillId="0" borderId="1" xfId="1" applyFont="1" applyBorder="1"/>
    <xf numFmtId="0" fontId="21" fillId="0" borderId="11" xfId="0" applyFont="1" applyBorder="1"/>
    <xf numFmtId="1" fontId="21" fillId="0" borderId="2" xfId="1" applyNumberFormat="1" applyFont="1" applyBorder="1"/>
    <xf numFmtId="0" fontId="21" fillId="0" borderId="2" xfId="1" applyNumberFormat="1" applyFont="1" applyBorder="1"/>
    <xf numFmtId="1" fontId="21" fillId="0" borderId="0" xfId="1" applyNumberFormat="1" applyFont="1" applyBorder="1"/>
    <xf numFmtId="0" fontId="21" fillId="0" borderId="0" xfId="1" applyNumberFormat="1" applyFont="1" applyBorder="1"/>
    <xf numFmtId="9" fontId="21" fillId="0" borderId="2" xfId="1" applyFont="1" applyBorder="1"/>
    <xf numFmtId="0" fontId="24" fillId="7" borderId="1" xfId="0" applyFont="1" applyFill="1" applyBorder="1" applyAlignment="1" applyProtection="1">
      <alignment horizontal="center" vertical="center"/>
      <protection locked="0"/>
    </xf>
    <xf numFmtId="0" fontId="21" fillId="0" borderId="3" xfId="0" applyFont="1" applyBorder="1" applyAlignment="1">
      <alignment horizontal="center"/>
    </xf>
    <xf numFmtId="0" fontId="21" fillId="0" borderId="1" xfId="0" applyFont="1" applyBorder="1" applyAlignment="1">
      <alignment horizontal="center"/>
    </xf>
    <xf numFmtId="0" fontId="30" fillId="0" borderId="18" xfId="0" applyFont="1" applyBorder="1" applyAlignment="1">
      <alignment vertical="center" textRotation="90" wrapText="1"/>
    </xf>
    <xf numFmtId="0" fontId="20" fillId="0" borderId="13" xfId="0" applyFont="1" applyBorder="1" applyProtection="1"/>
    <xf numFmtId="0" fontId="20" fillId="0" borderId="15" xfId="0" applyFont="1" applyBorder="1" applyProtection="1"/>
    <xf numFmtId="164" fontId="24" fillId="0" borderId="13" xfId="0" applyNumberFormat="1" applyFont="1" applyBorder="1" applyAlignment="1" applyProtection="1"/>
    <xf numFmtId="0" fontId="24" fillId="0" borderId="15" xfId="0" applyFont="1" applyBorder="1" applyAlignment="1" applyProtection="1"/>
    <xf numFmtId="0" fontId="24" fillId="0" borderId="16" xfId="0" applyFont="1" applyBorder="1" applyAlignment="1" applyProtection="1"/>
    <xf numFmtId="0" fontId="24" fillId="0" borderId="17" xfId="0" applyFont="1" applyBorder="1" applyAlignment="1" applyProtection="1"/>
    <xf numFmtId="0" fontId="24" fillId="0" borderId="19" xfId="0" applyFont="1" applyBorder="1" applyAlignment="1" applyProtection="1"/>
    <xf numFmtId="164" fontId="20" fillId="0" borderId="13" xfId="0" applyNumberFormat="1" applyFont="1" applyBorder="1" applyAlignment="1" applyProtection="1"/>
    <xf numFmtId="0" fontId="20" fillId="0" borderId="15" xfId="0" applyFont="1" applyBorder="1" applyAlignment="1" applyProtection="1"/>
    <xf numFmtId="164" fontId="20" fillId="0" borderId="13" xfId="0" applyNumberFormat="1" applyFont="1" applyBorder="1" applyProtection="1"/>
    <xf numFmtId="164" fontId="20" fillId="0" borderId="6" xfId="0" applyNumberFormat="1" applyFont="1" applyBorder="1" applyProtection="1"/>
    <xf numFmtId="0" fontId="21" fillId="0" borderId="1" xfId="0" applyFont="1" applyBorder="1" applyAlignment="1">
      <alignment horizontal="center"/>
    </xf>
    <xf numFmtId="0" fontId="20" fillId="0" borderId="13" xfId="0" applyFont="1" applyBorder="1"/>
    <xf numFmtId="0" fontId="20" fillId="0" borderId="15" xfId="0" applyFont="1" applyBorder="1"/>
    <xf numFmtId="0" fontId="20" fillId="0" borderId="4" xfId="0" applyFont="1" applyBorder="1"/>
    <xf numFmtId="0" fontId="20" fillId="0" borderId="5" xfId="0" applyFont="1" applyBorder="1"/>
    <xf numFmtId="0" fontId="20" fillId="0" borderId="6" xfId="0" applyFont="1" applyBorder="1"/>
    <xf numFmtId="0" fontId="20" fillId="0" borderId="12" xfId="0" applyFont="1" applyBorder="1"/>
    <xf numFmtId="0" fontId="30" fillId="0" borderId="3" xfId="0" applyFont="1" applyBorder="1" applyProtection="1">
      <protection locked="0"/>
    </xf>
    <xf numFmtId="0" fontId="30" fillId="0" borderId="18" xfId="0" applyFont="1" applyBorder="1" applyAlignment="1" applyProtection="1">
      <alignment vertical="top"/>
      <protection locked="0"/>
    </xf>
    <xf numFmtId="164" fontId="21" fillId="0" borderId="17" xfId="0" applyNumberFormat="1" applyFont="1" applyBorder="1"/>
    <xf numFmtId="164" fontId="21" fillId="0" borderId="20" xfId="0" applyNumberFormat="1" applyFont="1" applyBorder="1"/>
    <xf numFmtId="164" fontId="21" fillId="0" borderId="17" xfId="0" applyNumberFormat="1" applyFont="1" applyBorder="1" applyAlignment="1">
      <alignment horizontal="center" wrapText="1"/>
    </xf>
    <xf numFmtId="0" fontId="30" fillId="0" borderId="1" xfId="0" applyFont="1" applyBorder="1" applyProtection="1">
      <protection locked="0"/>
    </xf>
    <xf numFmtId="0" fontId="30" fillId="0" borderId="2" xfId="0" applyFont="1" applyBorder="1" applyProtection="1">
      <protection locked="0"/>
    </xf>
    <xf numFmtId="0" fontId="30" fillId="0" borderId="11" xfId="0" applyFont="1" applyBorder="1" applyProtection="1">
      <protection locked="0"/>
    </xf>
    <xf numFmtId="0" fontId="21" fillId="0" borderId="8" xfId="0" applyFont="1" applyBorder="1" applyAlignment="1">
      <alignment horizontal="center" wrapText="1"/>
    </xf>
    <xf numFmtId="0" fontId="26" fillId="0" borderId="0" xfId="0" applyFont="1" applyBorder="1" applyAlignment="1">
      <alignment wrapText="1"/>
    </xf>
    <xf numFmtId="0" fontId="27" fillId="0" borderId="0" xfId="0" applyFont="1" applyBorder="1" applyAlignment="1">
      <alignment wrapText="1"/>
    </xf>
    <xf numFmtId="0" fontId="14" fillId="0" borderId="0" xfId="0" applyFont="1" applyBorder="1" applyAlignment="1">
      <alignment vertical="center" wrapText="1"/>
    </xf>
    <xf numFmtId="164" fontId="36" fillId="6" borderId="8" xfId="0" applyNumberFormat="1" applyFont="1" applyFill="1" applyBorder="1" applyAlignment="1" applyProtection="1">
      <alignment vertical="center" wrapText="1"/>
      <protection hidden="1"/>
    </xf>
    <xf numFmtId="0" fontId="31" fillId="0" borderId="54" xfId="0" applyFont="1" applyBorder="1" applyAlignment="1">
      <alignment horizontal="left" vertical="center" wrapText="1"/>
    </xf>
    <xf numFmtId="0" fontId="31" fillId="0" borderId="55" xfId="0" applyFont="1" applyBorder="1" applyAlignment="1">
      <alignment horizontal="left" vertical="center" wrapText="1"/>
    </xf>
    <xf numFmtId="0" fontId="37" fillId="0" borderId="56" xfId="0" applyFont="1" applyBorder="1" applyProtection="1">
      <protection locked="0"/>
    </xf>
    <xf numFmtId="0" fontId="37" fillId="0" borderId="57" xfId="0" applyFont="1" applyBorder="1" applyProtection="1">
      <protection locked="0"/>
    </xf>
    <xf numFmtId="0" fontId="37" fillId="0" borderId="58" xfId="0" applyFont="1" applyBorder="1" applyProtection="1">
      <protection locked="0"/>
    </xf>
    <xf numFmtId="0" fontId="37" fillId="0" borderId="59" xfId="0" applyFont="1" applyBorder="1" applyProtection="1">
      <protection locked="0"/>
    </xf>
    <xf numFmtId="0" fontId="30" fillId="0" borderId="36" xfId="0" applyFont="1" applyBorder="1" applyProtection="1">
      <protection locked="0"/>
    </xf>
    <xf numFmtId="0" fontId="30" fillId="0" borderId="56" xfId="0" applyFont="1" applyBorder="1" applyProtection="1">
      <protection locked="0"/>
    </xf>
    <xf numFmtId="0" fontId="30" fillId="0" borderId="57" xfId="0" applyFont="1" applyBorder="1" applyProtection="1">
      <protection locked="0"/>
    </xf>
    <xf numFmtId="0" fontId="30" fillId="0" borderId="60" xfId="0" applyFont="1" applyBorder="1" applyProtection="1">
      <protection locked="0"/>
    </xf>
    <xf numFmtId="0" fontId="30" fillId="0" borderId="58" xfId="0" applyFont="1" applyBorder="1" applyAlignment="1" applyProtection="1">
      <alignment vertical="top"/>
      <protection locked="0"/>
    </xf>
    <xf numFmtId="0" fontId="30" fillId="0" borderId="58" xfId="0" applyFont="1" applyBorder="1" applyProtection="1">
      <protection locked="0"/>
    </xf>
    <xf numFmtId="0" fontId="30" fillId="0" borderId="59" xfId="0" applyFont="1" applyBorder="1" applyProtection="1">
      <protection locked="0"/>
    </xf>
    <xf numFmtId="0" fontId="30" fillId="0" borderId="20" xfId="0" applyFont="1" applyBorder="1" applyProtection="1">
      <protection locked="0"/>
    </xf>
    <xf numFmtId="0" fontId="30" fillId="0" borderId="57" xfId="0" applyFont="1" applyBorder="1" applyAlignment="1" applyProtection="1">
      <alignment vertical="center"/>
      <protection locked="0"/>
    </xf>
    <xf numFmtId="0" fontId="37" fillId="0" borderId="36" xfId="0" applyFont="1" applyBorder="1" applyProtection="1">
      <protection locked="0"/>
    </xf>
    <xf numFmtId="0" fontId="37" fillId="0" borderId="60" xfId="0" applyFont="1" applyBorder="1" applyProtection="1">
      <protection locked="0"/>
    </xf>
    <xf numFmtId="0" fontId="12" fillId="4" borderId="1" xfId="0"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9" fontId="38" fillId="0" borderId="1" xfId="1" applyFont="1" applyBorder="1" applyAlignment="1" applyProtection="1">
      <alignment horizontal="center" vertical="center" wrapText="1"/>
      <protection hidden="1"/>
    </xf>
    <xf numFmtId="9" fontId="12" fillId="0" borderId="1" xfId="1" applyFont="1" applyBorder="1" applyAlignment="1" applyProtection="1">
      <alignment horizontal="center" vertical="center" wrapText="1"/>
      <protection hidden="1"/>
    </xf>
    <xf numFmtId="0" fontId="25" fillId="4" borderId="1" xfId="0" applyFont="1" applyFill="1" applyBorder="1" applyAlignment="1">
      <alignment horizontal="center" vertical="center" wrapText="1"/>
    </xf>
    <xf numFmtId="9" fontId="25" fillId="0" borderId="8" xfId="1" applyFont="1" applyBorder="1" applyAlignment="1">
      <alignment vertical="center" wrapText="1"/>
    </xf>
    <xf numFmtId="9" fontId="25" fillId="0" borderId="1" xfId="1" applyFont="1" applyBorder="1" applyAlignment="1">
      <alignment horizontal="center" vertical="center" wrapText="1"/>
    </xf>
    <xf numFmtId="9" fontId="21" fillId="0" borderId="1" xfId="1" applyNumberFormat="1" applyFont="1" applyBorder="1"/>
    <xf numFmtId="0" fontId="28" fillId="0" borderId="8" xfId="0" applyFont="1" applyBorder="1" applyAlignment="1">
      <alignment horizontal="center" vertical="center" textRotation="90" wrapText="1"/>
    </xf>
    <xf numFmtId="0" fontId="28" fillId="0" borderId="51" xfId="0" applyFont="1" applyBorder="1" applyAlignment="1">
      <alignment horizontal="center" vertical="center" textRotation="90"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horizontal="center" wrapText="1"/>
    </xf>
    <xf numFmtId="0" fontId="21" fillId="0" borderId="8" xfId="0" applyFont="1" applyBorder="1" applyAlignment="1">
      <alignment horizontal="center"/>
    </xf>
    <xf numFmtId="0" fontId="21" fillId="0" borderId="39" xfId="0" applyFont="1" applyBorder="1" applyAlignment="1">
      <alignment horizontal="center"/>
    </xf>
    <xf numFmtId="0" fontId="21" fillId="0" borderId="3" xfId="0" applyFont="1" applyBorder="1" applyAlignment="1">
      <alignment horizontal="center"/>
    </xf>
    <xf numFmtId="0" fontId="21" fillId="0" borderId="8" xfId="0" applyFont="1" applyBorder="1" applyAlignment="1">
      <alignment horizontal="center" wrapText="1"/>
    </xf>
    <xf numFmtId="0" fontId="21" fillId="0" borderId="39" xfId="0" applyFont="1" applyBorder="1" applyAlignment="1">
      <alignment horizontal="center" wrapText="1"/>
    </xf>
    <xf numFmtId="0" fontId="21" fillId="0" borderId="3" xfId="0" applyFont="1" applyBorder="1" applyAlignment="1">
      <alignment horizontal="center" wrapText="1"/>
    </xf>
    <xf numFmtId="0" fontId="20" fillId="3" borderId="1" xfId="0" applyFont="1" applyFill="1" applyBorder="1" applyAlignment="1">
      <alignment horizontal="center" vertical="center" wrapText="1"/>
    </xf>
    <xf numFmtId="0" fontId="21" fillId="0" borderId="32" xfId="0" applyFont="1" applyBorder="1" applyAlignment="1">
      <alignment horizontal="center"/>
    </xf>
    <xf numFmtId="0" fontId="21" fillId="0" borderId="23" xfId="0" applyFont="1" applyBorder="1" applyAlignment="1">
      <alignment horizontal="center"/>
    </xf>
    <xf numFmtId="0" fontId="21" fillId="0" borderId="46" xfId="0" applyFont="1" applyBorder="1" applyAlignment="1">
      <alignment horizontal="center"/>
    </xf>
    <xf numFmtId="0" fontId="21" fillId="0" borderId="26" xfId="0" applyFont="1" applyBorder="1" applyAlignment="1">
      <alignment horizontal="center"/>
    </xf>
    <xf numFmtId="0" fontId="28" fillId="0" borderId="8" xfId="0" applyFont="1" applyBorder="1" applyAlignment="1">
      <alignment horizontal="center" textRotation="90" wrapText="1"/>
    </xf>
    <xf numFmtId="0" fontId="28" fillId="0" borderId="3" xfId="0" applyFont="1" applyBorder="1" applyAlignment="1">
      <alignment horizontal="center" textRotation="90" wrapText="1"/>
    </xf>
    <xf numFmtId="0" fontId="30" fillId="0" borderId="1" xfId="0" applyFont="1" applyBorder="1" applyAlignment="1">
      <alignment horizontal="center"/>
    </xf>
    <xf numFmtId="0" fontId="23" fillId="0" borderId="1" xfId="0" applyFont="1" applyBorder="1" applyAlignment="1">
      <alignment horizontal="center" vertical="top"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xf>
    <xf numFmtId="0" fontId="23" fillId="0" borderId="52" xfId="0" applyFont="1" applyBorder="1" applyAlignment="1">
      <alignment horizontal="center"/>
    </xf>
    <xf numFmtId="0" fontId="23" fillId="0" borderId="53" xfId="0" applyFont="1" applyBorder="1" applyAlignment="1">
      <alignment horizontal="center"/>
    </xf>
    <xf numFmtId="0" fontId="30" fillId="0" borderId="1" xfId="0" applyFont="1" applyBorder="1" applyAlignment="1">
      <alignment horizontal="center" wrapText="1"/>
    </xf>
    <xf numFmtId="0" fontId="3" fillId="0" borderId="1" xfId="0" applyFont="1" applyBorder="1" applyAlignment="1">
      <alignment horizontal="center"/>
    </xf>
    <xf numFmtId="0" fontId="2" fillId="0" borderId="1" xfId="0" applyFont="1" applyBorder="1" applyAlignment="1">
      <alignment horizontal="center"/>
    </xf>
    <xf numFmtId="0" fontId="7" fillId="0" borderId="3" xfId="0" applyFont="1" applyBorder="1" applyAlignment="1">
      <alignment horizontal="center" vertical="top"/>
    </xf>
    <xf numFmtId="0" fontId="8" fillId="0" borderId="1" xfId="0" applyFont="1" applyBorder="1" applyAlignment="1">
      <alignment horizontal="center"/>
    </xf>
    <xf numFmtId="0" fontId="8" fillId="0" borderId="8" xfId="0" applyFont="1" applyBorder="1" applyAlignment="1">
      <alignment horizontal="center"/>
    </xf>
    <xf numFmtId="0" fontId="8" fillId="0" borderId="32" xfId="0" applyFont="1" applyBorder="1" applyAlignment="1">
      <alignment horizontal="center"/>
    </xf>
    <xf numFmtId="0" fontId="8" fillId="0" borderId="33" xfId="0" applyFont="1" applyBorder="1" applyAlignment="1">
      <alignment horizontal="center"/>
    </xf>
    <xf numFmtId="0" fontId="8" fillId="0" borderId="23" xfId="0" applyFont="1" applyBorder="1" applyAlignment="1">
      <alignment horizontal="center"/>
    </xf>
    <xf numFmtId="0" fontId="5" fillId="0" borderId="1" xfId="0" applyFont="1" applyBorder="1" applyAlignment="1">
      <alignment horizontal="center" vertical="top"/>
    </xf>
    <xf numFmtId="0" fontId="5" fillId="0" borderId="17" xfId="0" applyFont="1" applyBorder="1" applyAlignment="1">
      <alignment horizontal="center" vertical="top" wrapText="1"/>
    </xf>
    <xf numFmtId="0" fontId="5" fillId="0" borderId="1" xfId="0" applyFont="1" applyBorder="1" applyAlignment="1">
      <alignment horizontal="center" vertical="top" wrapText="1"/>
    </xf>
    <xf numFmtId="0" fontId="7" fillId="0" borderId="3" xfId="0" applyFont="1" applyBorder="1" applyAlignment="1">
      <alignment horizontal="center"/>
    </xf>
    <xf numFmtId="0" fontId="7" fillId="0" borderId="34"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1" xfId="0" applyFont="1" applyBorder="1" applyAlignment="1">
      <alignment horizontal="center" vertical="top"/>
    </xf>
    <xf numFmtId="0" fontId="7" fillId="0" borderId="17" xfId="0" applyFont="1" applyBorder="1" applyAlignment="1">
      <alignment horizontal="center" vertical="top"/>
    </xf>
    <xf numFmtId="0" fontId="7" fillId="0" borderId="2" xfId="0" applyFont="1" applyBorder="1" applyAlignment="1">
      <alignment horizontal="center" vertical="top"/>
    </xf>
    <xf numFmtId="0" fontId="8" fillId="0" borderId="17" xfId="0" applyFont="1" applyBorder="1" applyAlignment="1">
      <alignment horizontal="center"/>
    </xf>
    <xf numFmtId="0" fontId="8" fillId="0" borderId="11" xfId="0" applyFont="1" applyBorder="1" applyAlignment="1">
      <alignment horizontal="center"/>
    </xf>
    <xf numFmtId="0" fontId="5" fillId="0" borderId="11" xfId="0" applyFont="1" applyBorder="1" applyAlignment="1">
      <alignment horizontal="center" vertical="top" wrapText="1"/>
    </xf>
    <xf numFmtId="0" fontId="5" fillId="0" borderId="2" xfId="0" applyFont="1" applyBorder="1" applyAlignment="1">
      <alignment horizontal="center" vertical="top" wrapText="1"/>
    </xf>
    <xf numFmtId="0" fontId="5" fillId="0" borderId="17" xfId="0" applyFont="1" applyBorder="1" applyAlignment="1">
      <alignment horizontal="center" wrapText="1"/>
    </xf>
    <xf numFmtId="0" fontId="5" fillId="0" borderId="2" xfId="0" applyFont="1" applyBorder="1" applyAlignment="1">
      <alignment horizontal="center" wrapText="1"/>
    </xf>
    <xf numFmtId="0" fontId="7" fillId="0" borderId="1" xfId="0" applyFont="1" applyBorder="1" applyAlignment="1">
      <alignment horizontal="center"/>
    </xf>
    <xf numFmtId="0" fontId="8" fillId="0" borderId="2" xfId="0" applyFont="1" applyBorder="1" applyAlignment="1">
      <alignment horizontal="center"/>
    </xf>
    <xf numFmtId="0" fontId="5" fillId="0" borderId="29" xfId="0" applyFont="1" applyBorder="1" applyAlignment="1">
      <alignment horizontal="center" vertical="top" wrapText="1"/>
    </xf>
    <xf numFmtId="0" fontId="5" fillId="0" borderId="31" xfId="0" applyFont="1" applyBorder="1" applyAlignment="1">
      <alignment horizontal="center" vertical="top" wrapText="1"/>
    </xf>
    <xf numFmtId="0" fontId="5" fillId="0" borderId="30" xfId="0" applyFont="1" applyBorder="1" applyAlignment="1">
      <alignment horizontal="center" vertical="top" wrapText="1"/>
    </xf>
    <xf numFmtId="0" fontId="7" fillId="0" borderId="5" xfId="0" applyFont="1" applyBorder="1" applyAlignment="1">
      <alignment horizontal="center" vertical="top"/>
    </xf>
    <xf numFmtId="0" fontId="7" fillId="0" borderId="5" xfId="0" applyFont="1" applyBorder="1" applyAlignment="1">
      <alignment horizontal="center"/>
    </xf>
    <xf numFmtId="0" fontId="5" fillId="0" borderId="17" xfId="0" applyFont="1" applyBorder="1" applyAlignment="1">
      <alignment horizontal="center" vertical="top"/>
    </xf>
    <xf numFmtId="0" fontId="5" fillId="0" borderId="35" xfId="0" applyFont="1" applyBorder="1" applyAlignment="1">
      <alignment horizontal="center" wrapText="1"/>
    </xf>
    <xf numFmtId="0" fontId="7" fillId="0" borderId="13" xfId="0" applyFont="1" applyBorder="1" applyAlignment="1">
      <alignment horizontal="center"/>
    </xf>
    <xf numFmtId="0" fontId="7" fillId="0" borderId="14" xfId="0" applyFont="1" applyBorder="1" applyAlignment="1">
      <alignment horizontal="center"/>
    </xf>
    <xf numFmtId="0" fontId="7" fillId="0" borderId="15" xfId="0" applyFont="1" applyBorder="1" applyAlignment="1">
      <alignment horizontal="center"/>
    </xf>
    <xf numFmtId="0" fontId="7" fillId="0" borderId="4" xfId="0" applyFont="1" applyBorder="1" applyAlignment="1">
      <alignment horizontal="center" vertical="top"/>
    </xf>
    <xf numFmtId="0" fontId="5" fillId="0" borderId="0" xfId="0" applyFont="1" applyAlignment="1">
      <alignment horizontal="center"/>
    </xf>
    <xf numFmtId="0" fontId="7" fillId="0" borderId="17" xfId="0" applyFont="1" applyBorder="1" applyAlignment="1">
      <alignment horizontal="center"/>
    </xf>
    <xf numFmtId="0" fontId="7" fillId="0" borderId="2" xfId="0" applyFont="1" applyBorder="1" applyAlignment="1">
      <alignment horizontal="center"/>
    </xf>
    <xf numFmtId="0" fontId="5" fillId="0" borderId="17" xfId="0" applyFont="1" applyBorder="1" applyAlignment="1">
      <alignment horizontal="center"/>
    </xf>
    <xf numFmtId="0" fontId="5" fillId="0" borderId="2" xfId="0" applyFont="1" applyBorder="1" applyAlignment="1">
      <alignment horizontal="center"/>
    </xf>
    <xf numFmtId="0" fontId="5" fillId="0" borderId="1" xfId="0" applyFont="1" applyBorder="1" applyAlignment="1">
      <alignment horizontal="center"/>
    </xf>
    <xf numFmtId="0" fontId="0" fillId="0" borderId="2" xfId="0" applyBorder="1" applyAlignment="1">
      <alignment horizontal="center"/>
    </xf>
    <xf numFmtId="0" fontId="21" fillId="0" borderId="1" xfId="0" applyFont="1" applyBorder="1" applyAlignment="1">
      <alignment horizontal="center"/>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47" xfId="0" applyFont="1" applyBorder="1" applyAlignment="1">
      <alignment horizontal="center"/>
    </xf>
    <xf numFmtId="0" fontId="20" fillId="0" borderId="24" xfId="0" applyFont="1" applyBorder="1" applyAlignment="1">
      <alignment horizontal="center"/>
    </xf>
    <xf numFmtId="0" fontId="20" fillId="0" borderId="52" xfId="0" applyFont="1" applyBorder="1" applyAlignment="1">
      <alignment horizontal="center"/>
    </xf>
    <xf numFmtId="0" fontId="20" fillId="0" borderId="53" xfId="0" applyFont="1" applyBorder="1" applyAlignment="1">
      <alignment horizontal="center"/>
    </xf>
    <xf numFmtId="0" fontId="22" fillId="0" borderId="8" xfId="0" applyFont="1" applyBorder="1" applyAlignment="1">
      <alignment horizontal="center" wrapText="1"/>
    </xf>
    <xf numFmtId="0" fontId="22" fillId="0" borderId="3" xfId="0" applyFont="1" applyBorder="1" applyAlignment="1">
      <alignment horizontal="center" wrapText="1"/>
    </xf>
    <xf numFmtId="0" fontId="22" fillId="0" borderId="8" xfId="0" applyFont="1" applyBorder="1" applyAlignment="1">
      <alignment horizontal="center"/>
    </xf>
    <xf numFmtId="0" fontId="22" fillId="0" borderId="3" xfId="0" applyFont="1" applyBorder="1" applyAlignment="1">
      <alignment horizontal="center"/>
    </xf>
    <xf numFmtId="0" fontId="17" fillId="0" borderId="8" xfId="0" applyFont="1" applyBorder="1" applyAlignment="1">
      <alignment horizontal="center" vertical="center" textRotation="90" wrapText="1"/>
    </xf>
    <xf numFmtId="0" fontId="17" fillId="0" borderId="3" xfId="0" applyFont="1" applyBorder="1" applyAlignment="1">
      <alignment horizontal="center" vertical="center" textRotation="90" wrapText="1"/>
    </xf>
    <xf numFmtId="0" fontId="17" fillId="0" borderId="21" xfId="0" applyFont="1" applyBorder="1" applyAlignment="1">
      <alignment horizontal="center" vertical="center" textRotation="90" wrapText="1"/>
    </xf>
    <xf numFmtId="0" fontId="17" fillId="0" borderId="42" xfId="0" applyFont="1" applyBorder="1" applyAlignment="1">
      <alignment horizontal="center" vertical="center" textRotation="90" wrapText="1"/>
    </xf>
    <xf numFmtId="0" fontId="20" fillId="0" borderId="32" xfId="0" applyFont="1" applyBorder="1" applyAlignment="1">
      <alignment horizontal="center" vertical="top" wrapText="1"/>
    </xf>
    <xf numFmtId="0" fontId="20" fillId="0" borderId="33" xfId="0" applyFont="1" applyBorder="1" applyAlignment="1">
      <alignment horizontal="center" vertical="top" wrapText="1"/>
    </xf>
    <xf numFmtId="0" fontId="20" fillId="0" borderId="23" xfId="0" applyFont="1" applyBorder="1" applyAlignment="1">
      <alignment horizontal="center" vertical="top" wrapText="1"/>
    </xf>
    <xf numFmtId="0" fontId="20" fillId="0" borderId="13" xfId="0" applyFont="1" applyBorder="1" applyAlignment="1">
      <alignment horizontal="center"/>
    </xf>
    <xf numFmtId="0" fontId="20" fillId="0" borderId="15"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38" xfId="0" applyFont="1" applyBorder="1" applyAlignment="1">
      <alignment horizontal="center"/>
    </xf>
    <xf numFmtId="0" fontId="20" fillId="0" borderId="28" xfId="0" applyFont="1" applyBorder="1" applyAlignment="1">
      <alignment horizontal="center"/>
    </xf>
    <xf numFmtId="0" fontId="25" fillId="0" borderId="47" xfId="0" applyFont="1" applyBorder="1" applyAlignment="1">
      <alignment horizontal="center" wrapText="1"/>
    </xf>
    <xf numFmtId="0" fontId="25" fillId="0" borderId="27" xfId="0" applyFont="1" applyBorder="1" applyAlignment="1">
      <alignment horizontal="center" wrapText="1"/>
    </xf>
    <xf numFmtId="0" fontId="25" fillId="0" borderId="38" xfId="0" applyFont="1" applyBorder="1" applyAlignment="1">
      <alignment horizontal="center" wrapText="1"/>
    </xf>
    <xf numFmtId="0" fontId="25" fillId="0" borderId="0" xfId="0" applyFont="1" applyBorder="1" applyAlignment="1">
      <alignment horizontal="center" wrapText="1"/>
    </xf>
    <xf numFmtId="0" fontId="25" fillId="0" borderId="13" xfId="0" applyFont="1" applyBorder="1" applyAlignment="1">
      <alignment horizontal="center" wrapText="1"/>
    </xf>
    <xf numFmtId="0" fontId="25" fillId="0" borderId="15" xfId="0" applyFont="1" applyBorder="1" applyAlignment="1">
      <alignment horizontal="center" wrapText="1"/>
    </xf>
    <xf numFmtId="0" fontId="25" fillId="0" borderId="4" xfId="0" applyFont="1" applyBorder="1" applyAlignment="1">
      <alignment horizontal="center" wrapText="1"/>
    </xf>
    <xf numFmtId="0" fontId="25" fillId="0" borderId="5" xfId="0" applyFont="1" applyBorder="1" applyAlignment="1">
      <alignment horizontal="center" wrapText="1"/>
    </xf>
    <xf numFmtId="0" fontId="25" fillId="0" borderId="24" xfId="0" applyFont="1" applyBorder="1" applyAlignment="1">
      <alignment horizontal="center" wrapText="1"/>
    </xf>
    <xf numFmtId="0" fontId="25" fillId="0" borderId="28" xfId="0" applyFont="1" applyBorder="1" applyAlignment="1">
      <alignment horizontal="center" wrapText="1"/>
    </xf>
    <xf numFmtId="0" fontId="17" fillId="0" borderId="23" xfId="0" applyFont="1" applyBorder="1" applyAlignment="1">
      <alignment horizontal="center" vertical="center" textRotation="90" wrapText="1"/>
    </xf>
    <xf numFmtId="0" fontId="17" fillId="0" borderId="18" xfId="0" applyFont="1" applyBorder="1" applyAlignment="1">
      <alignment horizontal="center" vertical="center" textRotation="90" wrapText="1"/>
    </xf>
    <xf numFmtId="0" fontId="21" fillId="0" borderId="43" xfId="0" applyFont="1" applyBorder="1" applyAlignment="1">
      <alignment horizontal="center"/>
    </xf>
    <xf numFmtId="0" fontId="21" fillId="0" borderId="44" xfId="0" applyFont="1" applyBorder="1" applyAlignment="1">
      <alignment horizontal="center"/>
    </xf>
    <xf numFmtId="0" fontId="21" fillId="0" borderId="17"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2" xfId="0" applyFont="1" applyBorder="1" applyAlignment="1">
      <alignment horizontal="center" vertical="center" wrapText="1"/>
    </xf>
    <xf numFmtId="0" fontId="20" fillId="0" borderId="29" xfId="0" applyFont="1" applyBorder="1" applyAlignment="1">
      <alignment horizontal="center"/>
    </xf>
    <xf numFmtId="0" fontId="20" fillId="0" borderId="31" xfId="0" applyFont="1" applyBorder="1" applyAlignment="1">
      <alignment horizontal="center"/>
    </xf>
    <xf numFmtId="0" fontId="20" fillId="0" borderId="30" xfId="0" applyFont="1" applyBorder="1" applyAlignment="1">
      <alignment horizontal="center"/>
    </xf>
    <xf numFmtId="0" fontId="20" fillId="0" borderId="45" xfId="0" applyFont="1" applyBorder="1" applyAlignment="1">
      <alignment horizontal="center" wrapText="1"/>
    </xf>
    <xf numFmtId="0" fontId="20" fillId="0" borderId="25" xfId="0" applyFont="1" applyBorder="1" applyAlignment="1">
      <alignment horizontal="center" wrapText="1"/>
    </xf>
    <xf numFmtId="0" fontId="20" fillId="0" borderId="28" xfId="0" applyFont="1" applyBorder="1" applyAlignment="1">
      <alignment horizontal="center" wrapText="1"/>
    </xf>
    <xf numFmtId="0" fontId="24" fillId="0" borderId="35" xfId="0" applyFont="1" applyBorder="1" applyAlignment="1">
      <alignment horizontal="center" wrapText="1" readingOrder="1"/>
    </xf>
    <xf numFmtId="0" fontId="24" fillId="0" borderId="11" xfId="0" applyFont="1" applyBorder="1" applyAlignment="1">
      <alignment horizontal="center" wrapText="1" readingOrder="1"/>
    </xf>
    <xf numFmtId="0" fontId="24" fillId="0" borderId="50" xfId="0" applyFont="1" applyBorder="1" applyAlignment="1">
      <alignment horizontal="center" wrapText="1" readingOrder="1"/>
    </xf>
    <xf numFmtId="0" fontId="24" fillId="0" borderId="23" xfId="0" applyFont="1" applyBorder="1" applyAlignment="1">
      <alignment horizontal="center" wrapText="1" readingOrder="1"/>
    </xf>
    <xf numFmtId="0" fontId="23" fillId="0" borderId="29" xfId="0" applyFont="1" applyBorder="1" applyAlignment="1">
      <alignment horizontal="center" wrapText="1"/>
    </xf>
    <xf numFmtId="0" fontId="23" fillId="0" borderId="31" xfId="0" applyFont="1" applyBorder="1" applyAlignment="1">
      <alignment horizontal="center" wrapText="1"/>
    </xf>
    <xf numFmtId="0" fontId="23" fillId="0" borderId="30" xfId="0" applyFont="1" applyBorder="1" applyAlignment="1">
      <alignment horizontal="center" wrapText="1"/>
    </xf>
    <xf numFmtId="0" fontId="19" fillId="0" borderId="0" xfId="0" applyFont="1" applyBorder="1" applyAlignment="1" applyProtection="1">
      <alignment horizontal="center"/>
      <protection hidden="1"/>
    </xf>
    <xf numFmtId="0" fontId="0" fillId="0" borderId="1" xfId="0" applyBorder="1" applyAlignment="1">
      <alignment horizontal="center"/>
    </xf>
    <xf numFmtId="0" fontId="14" fillId="0" borderId="0" xfId="0" applyFont="1" applyBorder="1" applyAlignment="1">
      <alignment horizontal="center" vertical="center" wrapText="1"/>
    </xf>
    <xf numFmtId="0" fontId="15" fillId="0" borderId="0" xfId="0" applyFont="1" applyBorder="1" applyAlignment="1">
      <alignment horizontal="center" wrapText="1"/>
    </xf>
    <xf numFmtId="0" fontId="27" fillId="0" borderId="0" xfId="0" applyFont="1" applyBorder="1" applyAlignment="1">
      <alignment horizontal="center" wrapText="1"/>
    </xf>
    <xf numFmtId="0" fontId="0" fillId="0" borderId="0" xfId="0" applyBorder="1" applyAlignment="1">
      <alignment horizontal="center"/>
    </xf>
    <xf numFmtId="0" fontId="15" fillId="4" borderId="1" xfId="0" applyFont="1" applyFill="1" applyBorder="1" applyAlignment="1" applyProtection="1">
      <alignment horizontal="left"/>
      <protection hidden="1"/>
    </xf>
    <xf numFmtId="0" fontId="22" fillId="0" borderId="1" xfId="0" applyFont="1" applyBorder="1" applyAlignment="1" applyProtection="1">
      <alignment horizontal="left" vertical="top" wrapText="1"/>
      <protection hidden="1"/>
    </xf>
    <xf numFmtId="0" fontId="15" fillId="5" borderId="1" xfId="0" applyFont="1" applyFill="1" applyBorder="1" applyAlignment="1" applyProtection="1">
      <alignment horizontal="left" wrapText="1"/>
      <protection hidden="1"/>
    </xf>
    <xf numFmtId="0" fontId="22" fillId="0" borderId="1" xfId="0" applyFont="1" applyBorder="1" applyAlignment="1" applyProtection="1">
      <alignment horizontal="left" vertical="center" wrapText="1"/>
      <protection hidden="1"/>
    </xf>
    <xf numFmtId="0" fontId="15" fillId="5" borderId="1" xfId="0" applyFont="1" applyFill="1" applyBorder="1" applyAlignment="1" applyProtection="1">
      <alignment horizontal="left" vertical="center" wrapText="1"/>
      <protection hidden="1"/>
    </xf>
    <xf numFmtId="0" fontId="21" fillId="0" borderId="1" xfId="0" applyFont="1" applyBorder="1" applyAlignment="1">
      <alignment horizontal="left" vertical="center"/>
    </xf>
    <xf numFmtId="0" fontId="22" fillId="0" borderId="32" xfId="0" applyFont="1" applyBorder="1" applyAlignment="1" applyProtection="1">
      <alignment horizontal="left" vertical="center" wrapText="1"/>
      <protection hidden="1"/>
    </xf>
    <xf numFmtId="0" fontId="22" fillId="0" borderId="33" xfId="0" applyFont="1" applyBorder="1" applyAlignment="1" applyProtection="1">
      <alignment horizontal="left" vertical="center" wrapText="1"/>
      <protection hidden="1"/>
    </xf>
    <xf numFmtId="0" fontId="22" fillId="0" borderId="23" xfId="0" applyFont="1" applyBorder="1" applyAlignment="1" applyProtection="1">
      <alignment horizontal="left" vertical="center" wrapText="1"/>
      <protection hidden="1"/>
    </xf>
    <xf numFmtId="0" fontId="9" fillId="0" borderId="0" xfId="0" applyFont="1" applyBorder="1" applyAlignment="1" applyProtection="1">
      <alignment horizontal="center"/>
      <protection hidden="1"/>
    </xf>
    <xf numFmtId="0" fontId="22" fillId="0" borderId="1" xfId="0" applyFont="1" applyBorder="1" applyAlignment="1" applyProtection="1">
      <alignment horizontal="left" wrapText="1"/>
      <protection hidden="1"/>
    </xf>
    <xf numFmtId="0" fontId="21" fillId="0" borderId="0" xfId="0" applyFont="1" applyBorder="1" applyAlignment="1" applyProtection="1">
      <alignment horizontal="center"/>
      <protection hidden="1"/>
    </xf>
    <xf numFmtId="0" fontId="28" fillId="0" borderId="35" xfId="0" applyFont="1" applyBorder="1" applyAlignment="1">
      <alignment horizontal="center" vertical="center" wrapText="1"/>
    </xf>
    <xf numFmtId="0" fontId="28" fillId="0" borderId="11" xfId="0" applyFont="1" applyBorder="1" applyAlignment="1">
      <alignment horizontal="center" vertical="center" wrapText="1"/>
    </xf>
    <xf numFmtId="0" fontId="19" fillId="0" borderId="8" xfId="0" applyFont="1" applyBorder="1" applyAlignment="1">
      <alignment horizontal="center"/>
    </xf>
    <xf numFmtId="0" fontId="21" fillId="0" borderId="29" xfId="0" applyFont="1" applyBorder="1" applyAlignment="1">
      <alignment horizontal="center"/>
    </xf>
    <xf numFmtId="0" fontId="21" fillId="0" borderId="40" xfId="0" applyFont="1" applyBorder="1" applyAlignment="1">
      <alignment horizontal="center"/>
    </xf>
    <xf numFmtId="0" fontId="28" fillId="0" borderId="34"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25" xfId="0" applyFont="1" applyBorder="1" applyAlignment="1">
      <alignment horizontal="center" vertical="center" wrapText="1"/>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9" fillId="0" borderId="23" xfId="0" applyFont="1" applyBorder="1" applyAlignment="1">
      <alignment horizontal="center" vertical="center"/>
    </xf>
    <xf numFmtId="0" fontId="28" fillId="0" borderId="26" xfId="0" applyFont="1" applyBorder="1" applyAlignment="1">
      <alignment horizontal="center" vertical="top" wrapText="1"/>
    </xf>
    <xf numFmtId="0" fontId="0" fillId="0" borderId="18" xfId="0" applyBorder="1"/>
    <xf numFmtId="0" fontId="28" fillId="0" borderId="26" xfId="0" applyFont="1" applyBorder="1" applyAlignment="1">
      <alignment horizontal="center" wrapText="1"/>
    </xf>
    <xf numFmtId="0" fontId="28" fillId="0" borderId="18" xfId="0" applyFont="1" applyBorder="1" applyAlignment="1">
      <alignment horizontal="center" vertical="top" wrapText="1"/>
    </xf>
    <xf numFmtId="0" fontId="28" fillId="0" borderId="23" xfId="0" applyFont="1" applyBorder="1" applyAlignment="1">
      <alignment horizontal="center" vertical="top" wrapText="1"/>
    </xf>
    <xf numFmtId="0" fontId="28" fillId="0" borderId="8" xfId="0" applyFont="1" applyBorder="1" applyAlignment="1">
      <alignment horizontal="center" vertical="top" wrapText="1"/>
    </xf>
    <xf numFmtId="0" fontId="28" fillId="0" borderId="3" xfId="0" applyFont="1" applyBorder="1" applyAlignment="1">
      <alignment horizontal="center" vertical="top" wrapText="1"/>
    </xf>
    <xf numFmtId="0" fontId="27" fillId="0" borderId="0" xfId="0" applyFont="1" applyBorder="1" applyAlignment="1">
      <alignment horizontal="center" vertical="center" wrapText="1"/>
    </xf>
    <xf numFmtId="0" fontId="15" fillId="0" borderId="0" xfId="0" applyFont="1" applyBorder="1" applyAlignment="1">
      <alignment horizontal="right" vertical="center" wrapText="1"/>
    </xf>
    <xf numFmtId="0" fontId="21" fillId="0" borderId="1" xfId="0" applyFont="1" applyBorder="1" applyAlignment="1">
      <alignment horizontal="left" vertical="center" wrapText="1"/>
    </xf>
    <xf numFmtId="0" fontId="17" fillId="0" borderId="0" xfId="0" applyFont="1" applyBorder="1" applyAlignment="1">
      <alignment horizontal="center"/>
    </xf>
    <xf numFmtId="0" fontId="9" fillId="0" borderId="0" xfId="0" applyFont="1" applyBorder="1" applyAlignment="1" applyProtection="1">
      <alignment horizontal="left" vertical="center" wrapText="1"/>
      <protection hidden="1"/>
    </xf>
    <xf numFmtId="0" fontId="11" fillId="0" borderId="0" xfId="0" applyFont="1" applyBorder="1" applyAlignment="1" applyProtection="1">
      <alignment horizontal="center" vertical="center"/>
      <protection hidden="1"/>
    </xf>
    <xf numFmtId="0" fontId="9" fillId="0" borderId="0" xfId="0" applyFont="1" applyBorder="1" applyAlignment="1">
      <alignment horizontal="center" vertical="top" wrapText="1"/>
    </xf>
    <xf numFmtId="0" fontId="12" fillId="0" borderId="0" xfId="0" applyFont="1" applyBorder="1" applyAlignment="1" applyProtection="1">
      <alignment horizontal="center" vertical="center" wrapText="1"/>
      <protection hidden="1"/>
    </xf>
    <xf numFmtId="0" fontId="9" fillId="0" borderId="0"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0" fontId="13" fillId="0" borderId="23" xfId="0" applyFont="1" applyBorder="1" applyAlignment="1">
      <alignment horizontal="center"/>
    </xf>
    <xf numFmtId="0" fontId="6" fillId="0" borderId="8" xfId="0" applyFont="1" applyBorder="1" applyAlignment="1">
      <alignment horizontal="center"/>
    </xf>
    <xf numFmtId="0" fontId="30" fillId="0" borderId="1" xfId="0" applyFont="1" applyBorder="1" applyAlignment="1" applyProtection="1">
      <alignment vertical="center"/>
      <protection locked="0"/>
    </xf>
  </cellXfs>
  <cellStyles count="2">
    <cellStyle name="Обычный" xfId="0" builtinId="0"/>
    <cellStyle name="Процентный" xfId="1" builtinId="5"/>
  </cellStyles>
  <dxfs count="237">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4" tint="-0.499984740745262"/>
      </font>
      <fill>
        <patternFill>
          <bgColor theme="4"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lor theme="4" tint="-0.24994659260841701"/>
      </font>
      <fill>
        <patternFill>
          <bgColor theme="4" tint="0.5999633777886288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3"/>
      </font>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9" tint="-0.499984740745262"/>
      </font>
      <fill>
        <patternFill>
          <bgColor theme="9"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lor rgb="FF800000"/>
      </font>
      <fill>
        <patternFill>
          <bgColor rgb="FFFF3300"/>
        </patternFill>
      </fill>
    </dxf>
    <dxf>
      <font>
        <condense val="0"/>
        <extend val="0"/>
        <color rgb="FF006100"/>
      </font>
      <fill>
        <patternFill>
          <bgColor rgb="FFC6EFCE"/>
        </patternFill>
      </fill>
    </dxf>
    <dxf>
      <font>
        <color theme="4" tint="-0.24994659260841701"/>
      </font>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9" tint="-0.499984740745262"/>
      </font>
      <fill>
        <patternFill>
          <bgColor theme="9"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lor rgb="FF800000"/>
      </font>
      <fill>
        <patternFill>
          <bgColor rgb="FFFF3300"/>
        </patternFill>
      </fill>
    </dxf>
    <dxf>
      <font>
        <condense val="0"/>
        <extend val="0"/>
        <color rgb="FF006100"/>
      </font>
      <fill>
        <patternFill>
          <bgColor rgb="FFC6EFCE"/>
        </patternFill>
      </fill>
    </dxf>
    <dxf>
      <font>
        <color theme="4" tint="-0.24994659260841701"/>
      </font>
      <fill>
        <patternFill>
          <bgColor theme="3" tint="0.79998168889431442"/>
        </patternFill>
      </fill>
    </dxf>
    <dxf>
      <font>
        <condense val="0"/>
        <extend val="0"/>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92D050"/>
        </patternFill>
      </fill>
    </dxf>
    <dxf>
      <fill>
        <patternFill>
          <bgColor rgb="FF92D050"/>
        </patternFill>
      </fill>
    </dxf>
    <dxf>
      <fill>
        <patternFill>
          <bgColor theme="9" tint="0.79998168889431442"/>
        </patternFill>
      </fill>
    </dxf>
    <dxf>
      <fill>
        <patternFill>
          <bgColor rgb="FF92D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lor theme="7" tint="-0.499984740745262"/>
      </font>
      <fill>
        <patternFill>
          <bgColor theme="7" tint="0.3999450666829432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lor theme="4" tint="-0.24994659260841701"/>
      </font>
      <fill>
        <patternFill>
          <bgColor theme="4"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theme="4" tint="-0.499984740745262"/>
      </font>
      <fill>
        <patternFill>
          <bgColor theme="4" tint="0.59996337778862885"/>
        </patternFill>
      </fill>
    </dxf>
    <dxf>
      <font>
        <condense val="0"/>
        <extend val="0"/>
        <color rgb="FF9C0006"/>
      </font>
      <fill>
        <patternFill>
          <bgColor rgb="FFFFC7CE"/>
        </patternFill>
      </fill>
    </dxf>
    <dxf>
      <font>
        <color theme="9" tint="-0.499984740745262"/>
      </font>
      <fill>
        <patternFill>
          <bgColor theme="9" tint="0.59996337778862885"/>
        </patternFill>
      </fill>
    </dxf>
    <dxf>
      <font>
        <condense val="0"/>
        <extend val="0"/>
        <color rgb="FF9C6500"/>
      </font>
      <fill>
        <patternFill>
          <bgColor rgb="FFFFEB9C"/>
        </patternFill>
      </fill>
    </dxf>
    <dxf>
      <font>
        <color theme="4" tint="-0.499984740745262"/>
      </font>
      <fill>
        <patternFill>
          <bgColor theme="4" tint="0.5999633777886288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3"/>
      </font>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9"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4" tint="-0.499984740745262"/>
      </font>
      <fill>
        <patternFill>
          <bgColor theme="4"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lor theme="4" tint="-0.24994659260841701"/>
      </font>
      <fill>
        <patternFill>
          <bgColor theme="4" tint="0.59996337778862885"/>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9" tint="-0.499984740745262"/>
      </font>
      <fill>
        <patternFill>
          <bgColor theme="9"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lor rgb="FF800000"/>
      </font>
      <fill>
        <patternFill>
          <bgColor rgb="FFFF3300"/>
        </patternFill>
      </fill>
    </dxf>
    <dxf>
      <font>
        <condense val="0"/>
        <extend val="0"/>
        <color rgb="FF006100"/>
      </font>
      <fill>
        <patternFill>
          <bgColor rgb="FFC6EFCE"/>
        </patternFill>
      </fill>
    </dxf>
    <dxf>
      <font>
        <color theme="4" tint="-0.24994659260841701"/>
      </font>
      <fill>
        <patternFill>
          <bgColor theme="3" tint="0.79998168889431442"/>
        </patternFill>
      </fill>
    </dxf>
    <dxf>
      <font>
        <condense val="0"/>
        <extend val="0"/>
        <color rgb="FF9C6500"/>
      </font>
      <fill>
        <patternFill>
          <bgColor rgb="FFFFEB9C"/>
        </patternFill>
      </fill>
    </dxf>
    <dxf>
      <fill>
        <patternFill>
          <bgColor theme="0"/>
        </patternFill>
      </fill>
    </dxf>
    <dxf>
      <fill>
        <patternFill>
          <bgColor indexed="44"/>
        </patternFill>
      </fill>
    </dxf>
    <dxf>
      <fill>
        <patternFill>
          <bgColor indexed="42"/>
        </patternFill>
      </fill>
    </dxf>
    <dxf>
      <fill>
        <patternFill>
          <bgColor indexed="45"/>
        </patternFill>
      </fill>
    </dxf>
  </dxfs>
  <tableStyles count="0" defaultTableStyle="TableStyleMedium9" defaultPivotStyle="PivotStyleLight16"/>
  <colors>
    <mruColors>
      <color rgb="FF9900CC"/>
      <color rgb="FFCC0099"/>
      <color rgb="FF0066FF"/>
      <color rgb="FF99CC00"/>
      <color rgb="FFFFFF00"/>
      <color rgb="FFFF9933"/>
      <color rgb="FFF1DBAF"/>
      <color rgb="FFCCFF99"/>
      <color rgb="FFB8F1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200">
                <a:latin typeface="Times New Roman" pitchFamily="18" charset="0"/>
                <a:cs typeface="Times New Roman" pitchFamily="18" charset="0"/>
              </a:rPr>
              <a:t>Социально-коммуникативное развитие</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1"/>
          <c:order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strRef>
              <c:f>'сводная по группе'!$C$44:$C$46</c:f>
              <c:strCache>
                <c:ptCount val="3"/>
                <c:pt idx="0">
                  <c:v>сформирован</c:v>
                </c:pt>
                <c:pt idx="1">
                  <c:v>в стадии формирования</c:v>
                </c:pt>
                <c:pt idx="2">
                  <c:v>не сформирован</c:v>
                </c:pt>
              </c:strCache>
            </c:strRef>
          </c:cat>
          <c:val>
            <c:numRef>
              <c:f>'сводная по группе'!$G$44:$G$46</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cone"/>
        <c:axId val="82002304"/>
        <c:axId val="82003840"/>
        <c:axId val="0"/>
      </c:bar3DChart>
      <c:catAx>
        <c:axId val="82002304"/>
        <c:scaling>
          <c:orientation val="minMax"/>
        </c:scaling>
        <c:delete val="0"/>
        <c:axPos val="b"/>
        <c:numFmt formatCode="General" sourceLinked="0"/>
        <c:majorTickMark val="out"/>
        <c:minorTickMark val="none"/>
        <c:tickLblPos val="nextTo"/>
        <c:txPr>
          <a:bodyPr/>
          <a:lstStyle/>
          <a:p>
            <a:pPr>
              <a:defRPr sz="900">
                <a:latin typeface="Times New Roman" pitchFamily="18" charset="0"/>
                <a:cs typeface="Times New Roman" pitchFamily="18" charset="0"/>
              </a:defRPr>
            </a:pPr>
            <a:endParaRPr lang="ru-RU"/>
          </a:p>
        </c:txPr>
        <c:crossAx val="82003840"/>
        <c:crosses val="autoZero"/>
        <c:auto val="1"/>
        <c:lblAlgn val="ctr"/>
        <c:lblOffset val="100"/>
        <c:noMultiLvlLbl val="0"/>
      </c:catAx>
      <c:valAx>
        <c:axId val="82003840"/>
        <c:scaling>
          <c:orientation val="minMax"/>
        </c:scaling>
        <c:delete val="1"/>
        <c:axPos val="l"/>
        <c:numFmt formatCode="General" sourceLinked="0"/>
        <c:majorTickMark val="out"/>
        <c:minorTickMark val="none"/>
        <c:tickLblPos val="none"/>
        <c:crossAx val="82002304"/>
        <c:crosses val="autoZero"/>
        <c:crossBetween val="between"/>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00B0F0"/>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сводная'!$CO$45:$CO$47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42832640"/>
        <c:axId val="42834176"/>
        <c:axId val="0"/>
      </c:bar3DChart>
      <c:catAx>
        <c:axId val="42832640"/>
        <c:scaling>
          <c:orientation val="minMax"/>
        </c:scaling>
        <c:delete val="0"/>
        <c:axPos val="b"/>
        <c:majorTickMark val="out"/>
        <c:minorTickMark val="none"/>
        <c:tickLblPos val="nextTo"/>
        <c:crossAx val="42834176"/>
        <c:crosses val="autoZero"/>
        <c:auto val="1"/>
        <c:lblAlgn val="ctr"/>
        <c:lblOffset val="100"/>
        <c:noMultiLvlLbl val="0"/>
      </c:catAx>
      <c:valAx>
        <c:axId val="42834176"/>
        <c:scaling>
          <c:orientation val="minMax"/>
        </c:scaling>
        <c:delete val="0"/>
        <c:axPos val="l"/>
        <c:majorGridlines/>
        <c:numFmt formatCode="0%" sourceLinked="1"/>
        <c:majorTickMark val="out"/>
        <c:minorTickMark val="none"/>
        <c:tickLblPos val="nextTo"/>
        <c:crossAx val="42832640"/>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0066FF"/>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сводная'!$DE$45:$DE$47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42850176"/>
        <c:axId val="42851712"/>
        <c:axId val="0"/>
      </c:bar3DChart>
      <c:catAx>
        <c:axId val="42850176"/>
        <c:scaling>
          <c:orientation val="minMax"/>
        </c:scaling>
        <c:delete val="0"/>
        <c:axPos val="b"/>
        <c:majorTickMark val="out"/>
        <c:minorTickMark val="none"/>
        <c:tickLblPos val="nextTo"/>
        <c:crossAx val="42851712"/>
        <c:crosses val="autoZero"/>
        <c:auto val="1"/>
        <c:lblAlgn val="ctr"/>
        <c:lblOffset val="100"/>
        <c:noMultiLvlLbl val="0"/>
      </c:catAx>
      <c:valAx>
        <c:axId val="42851712"/>
        <c:scaling>
          <c:orientation val="minMax"/>
        </c:scaling>
        <c:delete val="0"/>
        <c:axPos val="l"/>
        <c:majorGridlines/>
        <c:numFmt formatCode="0%" sourceLinked="1"/>
        <c:majorTickMark val="out"/>
        <c:minorTickMark val="none"/>
        <c:tickLblPos val="nextTo"/>
        <c:crossAx val="42850176"/>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CC0099"/>
            </a:solidFill>
          </c:spPr>
          <c:invertIfNegative val="0"/>
          <c:dPt>
            <c:idx val="1"/>
            <c:invertIfNegative val="0"/>
            <c:bubble3D val="0"/>
            <c:spPr>
              <a:solidFill>
                <a:srgbClr val="9900CC"/>
              </a:solidFill>
            </c:spPr>
          </c:dPt>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сводная'!$EP$45:$EP$47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42622336"/>
        <c:axId val="42624128"/>
        <c:axId val="0"/>
      </c:bar3DChart>
      <c:catAx>
        <c:axId val="42622336"/>
        <c:scaling>
          <c:orientation val="minMax"/>
        </c:scaling>
        <c:delete val="0"/>
        <c:axPos val="b"/>
        <c:majorTickMark val="out"/>
        <c:minorTickMark val="none"/>
        <c:tickLblPos val="nextTo"/>
        <c:crossAx val="42624128"/>
        <c:crosses val="autoZero"/>
        <c:auto val="1"/>
        <c:lblAlgn val="ctr"/>
        <c:lblOffset val="100"/>
        <c:noMultiLvlLbl val="0"/>
      </c:catAx>
      <c:valAx>
        <c:axId val="42624128"/>
        <c:scaling>
          <c:orientation val="minMax"/>
        </c:scaling>
        <c:delete val="0"/>
        <c:axPos val="l"/>
        <c:majorGridlines/>
        <c:numFmt formatCode="0%" sourceLinked="1"/>
        <c:majorTickMark val="out"/>
        <c:minorTickMark val="none"/>
        <c:tickLblPos val="nextTo"/>
        <c:crossAx val="42622336"/>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200">
                <a:latin typeface="Times New Roman" pitchFamily="18" charset="0"/>
                <a:cs typeface="Times New Roman" pitchFamily="18" charset="0"/>
              </a:rPr>
              <a:t>Познавательное развитие</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spPr>
            <a:gradFill>
              <a:gsLst>
                <a:gs pos="0">
                  <a:srgbClr val="FFEFD1"/>
                </a:gs>
                <a:gs pos="64999">
                  <a:srgbClr val="F0EBD5"/>
                </a:gs>
                <a:gs pos="100000">
                  <a:srgbClr val="D1C39F"/>
                </a:gs>
              </a:gsLst>
              <a:lin ang="5400000" scaled="0"/>
            </a:gradFill>
          </c:spPr>
          <c:invertIfNegative val="0"/>
          <c:cat>
            <c:strRef>
              <c:f>'сводная по группе'!$C$44:$C$46</c:f>
              <c:strCache>
                <c:ptCount val="3"/>
                <c:pt idx="0">
                  <c:v>сформирован</c:v>
                </c:pt>
                <c:pt idx="1">
                  <c:v>в стадии формирования</c:v>
                </c:pt>
                <c:pt idx="2">
                  <c:v>не сформирован</c:v>
                </c:pt>
              </c:strCache>
            </c:strRef>
          </c:cat>
          <c:val>
            <c:numRef>
              <c:f>'сводная по группе'!$M$44:$M$46</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cone"/>
        <c:axId val="82032512"/>
        <c:axId val="82034048"/>
        <c:axId val="0"/>
      </c:bar3DChart>
      <c:catAx>
        <c:axId val="82032512"/>
        <c:scaling>
          <c:orientation val="minMax"/>
        </c:scaling>
        <c:delete val="0"/>
        <c:axPos val="b"/>
        <c:numFmt formatCode="General" sourceLinked="0"/>
        <c:majorTickMark val="out"/>
        <c:minorTickMark val="none"/>
        <c:tickLblPos val="nextTo"/>
        <c:txPr>
          <a:bodyPr/>
          <a:lstStyle/>
          <a:p>
            <a:pPr>
              <a:defRPr sz="900">
                <a:latin typeface="Times New Roman" pitchFamily="18" charset="0"/>
                <a:cs typeface="Times New Roman" pitchFamily="18" charset="0"/>
              </a:defRPr>
            </a:pPr>
            <a:endParaRPr lang="ru-RU"/>
          </a:p>
        </c:txPr>
        <c:crossAx val="82034048"/>
        <c:crosses val="autoZero"/>
        <c:auto val="1"/>
        <c:lblAlgn val="ctr"/>
        <c:lblOffset val="100"/>
        <c:noMultiLvlLbl val="0"/>
      </c:catAx>
      <c:valAx>
        <c:axId val="82034048"/>
        <c:scaling>
          <c:orientation val="minMax"/>
        </c:scaling>
        <c:delete val="1"/>
        <c:axPos val="l"/>
        <c:numFmt formatCode="0" sourceLinked="0"/>
        <c:majorTickMark val="out"/>
        <c:minorTickMark val="none"/>
        <c:tickLblPos val="none"/>
        <c:crossAx val="82032512"/>
        <c:crosses val="autoZero"/>
        <c:crossBetween val="between"/>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200">
                <a:latin typeface="Times New Roman" pitchFamily="18" charset="0"/>
                <a:cs typeface="Times New Roman" pitchFamily="18" charset="0"/>
              </a:rPr>
              <a:t>Речевое развитие</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'сводная по группе'!$S$44:$S$46</c:f>
              <c:strCache>
                <c:ptCount val="1"/>
                <c:pt idx="0">
                  <c:v>#ДЕЛ/0! #ДЕЛ/0! #ДЕЛ/0!</c:v>
                </c:pt>
              </c:strCache>
            </c:strRef>
          </c:tx>
          <c:spPr>
            <a:gradFill>
              <a:gsLst>
                <a:gs pos="0">
                  <a:srgbClr val="FBEAC7"/>
                </a:gs>
                <a:gs pos="17999">
                  <a:srgbClr val="FEE7F2"/>
                </a:gs>
                <a:gs pos="36000">
                  <a:srgbClr val="FAC77D"/>
                </a:gs>
                <a:gs pos="61000">
                  <a:srgbClr val="FBA97D"/>
                </a:gs>
                <a:gs pos="82001">
                  <a:srgbClr val="FBD49C"/>
                </a:gs>
                <a:gs pos="100000">
                  <a:srgbClr val="FEE7F2"/>
                </a:gs>
              </a:gsLst>
              <a:lin ang="5400000" scaled="0"/>
            </a:gradFill>
          </c:spPr>
          <c:invertIfNegative val="0"/>
          <c:cat>
            <c:strRef>
              <c:f>'сводная по группе'!$C$44:$C$46</c:f>
              <c:strCache>
                <c:ptCount val="3"/>
                <c:pt idx="0">
                  <c:v>сформирован</c:v>
                </c:pt>
                <c:pt idx="1">
                  <c:v>в стадии формирования</c:v>
                </c:pt>
                <c:pt idx="2">
                  <c:v>не сформирован</c:v>
                </c:pt>
              </c:strCache>
            </c:strRef>
          </c:cat>
          <c:val>
            <c:numRef>
              <c:f>'сводная по группе'!$S$44:$S$46</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cone"/>
        <c:axId val="84579456"/>
        <c:axId val="84580992"/>
        <c:axId val="0"/>
      </c:bar3DChart>
      <c:catAx>
        <c:axId val="84579456"/>
        <c:scaling>
          <c:orientation val="minMax"/>
        </c:scaling>
        <c:delete val="0"/>
        <c:axPos val="b"/>
        <c:numFmt formatCode="General" sourceLinked="0"/>
        <c:majorTickMark val="out"/>
        <c:minorTickMark val="none"/>
        <c:tickLblPos val="nextTo"/>
        <c:txPr>
          <a:bodyPr/>
          <a:lstStyle/>
          <a:p>
            <a:pPr>
              <a:defRPr sz="900">
                <a:latin typeface="Times New Roman" pitchFamily="18" charset="0"/>
                <a:cs typeface="Times New Roman" pitchFamily="18" charset="0"/>
              </a:defRPr>
            </a:pPr>
            <a:endParaRPr lang="ru-RU"/>
          </a:p>
        </c:txPr>
        <c:crossAx val="84580992"/>
        <c:crosses val="autoZero"/>
        <c:auto val="1"/>
        <c:lblAlgn val="ctr"/>
        <c:lblOffset val="100"/>
        <c:noMultiLvlLbl val="0"/>
      </c:catAx>
      <c:valAx>
        <c:axId val="84580992"/>
        <c:scaling>
          <c:orientation val="minMax"/>
        </c:scaling>
        <c:delete val="1"/>
        <c:axPos val="l"/>
        <c:numFmt formatCode="0%" sourceLinked="1"/>
        <c:majorTickMark val="out"/>
        <c:minorTickMark val="none"/>
        <c:tickLblPos val="none"/>
        <c:crossAx val="84579456"/>
        <c:crosses val="autoZero"/>
        <c:crossBetween val="between"/>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200">
                <a:latin typeface="Times New Roman" pitchFamily="18" charset="0"/>
                <a:cs typeface="Times New Roman" pitchFamily="18" charset="0"/>
              </a:rPr>
              <a:t>Физическое развитие</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'сводная по группе'!$V$44:$V$46</c:f>
              <c:strCache>
                <c:ptCount val="1"/>
                <c:pt idx="0">
                  <c:v>#ДЕЛ/0! #ДЕЛ/0! #ДЕЛ/0!</c:v>
                </c:pt>
              </c:strCache>
            </c:strRef>
          </c:tx>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invertIfNegative val="0"/>
          <c:cat>
            <c:strRef>
              <c:f>'сводная по группе'!$C$44:$C$46</c:f>
              <c:strCache>
                <c:ptCount val="3"/>
                <c:pt idx="0">
                  <c:v>сформирован</c:v>
                </c:pt>
                <c:pt idx="1">
                  <c:v>в стадии формирования</c:v>
                </c:pt>
                <c:pt idx="2">
                  <c:v>не сформирован</c:v>
                </c:pt>
              </c:strCache>
            </c:strRef>
          </c:cat>
          <c:val>
            <c:numRef>
              <c:f>'сводная по группе'!$V$44:$V$46</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cone"/>
        <c:axId val="84620032"/>
        <c:axId val="84621568"/>
        <c:axId val="0"/>
      </c:bar3DChart>
      <c:catAx>
        <c:axId val="84620032"/>
        <c:scaling>
          <c:orientation val="minMax"/>
        </c:scaling>
        <c:delete val="0"/>
        <c:axPos val="b"/>
        <c:numFmt formatCode="General" sourceLinked="0"/>
        <c:majorTickMark val="out"/>
        <c:minorTickMark val="none"/>
        <c:tickLblPos val="nextTo"/>
        <c:txPr>
          <a:bodyPr/>
          <a:lstStyle/>
          <a:p>
            <a:pPr>
              <a:defRPr sz="900">
                <a:latin typeface="Times New Roman" pitchFamily="18" charset="0"/>
                <a:cs typeface="Times New Roman" pitchFamily="18" charset="0"/>
              </a:defRPr>
            </a:pPr>
            <a:endParaRPr lang="ru-RU"/>
          </a:p>
        </c:txPr>
        <c:crossAx val="84621568"/>
        <c:crosses val="autoZero"/>
        <c:auto val="1"/>
        <c:lblAlgn val="ctr"/>
        <c:lblOffset val="100"/>
        <c:noMultiLvlLbl val="0"/>
      </c:catAx>
      <c:valAx>
        <c:axId val="84621568"/>
        <c:scaling>
          <c:orientation val="minMax"/>
        </c:scaling>
        <c:delete val="1"/>
        <c:axPos val="l"/>
        <c:numFmt formatCode="0%" sourceLinked="1"/>
        <c:majorTickMark val="out"/>
        <c:minorTickMark val="none"/>
        <c:tickLblPos val="none"/>
        <c:crossAx val="84620032"/>
        <c:crosses val="autoZero"/>
        <c:crossBetween val="between"/>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spPr>
            <a:gradFill>
              <a:gsLst>
                <a:gs pos="0">
                  <a:srgbClr val="DDEBCF"/>
                </a:gs>
                <a:gs pos="50000">
                  <a:srgbClr val="9CB86E"/>
                </a:gs>
                <a:gs pos="100000">
                  <a:srgbClr val="156B13"/>
                </a:gs>
              </a:gsLst>
              <a:lin ang="5400000" scaled="0"/>
            </a:gradFill>
          </c:spPr>
          <c:invertIfNegative val="0"/>
          <c:cat>
            <c:strRef>
              <c:f>'сводная по группе'!$C$44:$C$46</c:f>
              <c:strCache>
                <c:ptCount val="3"/>
                <c:pt idx="0">
                  <c:v>сформирован</c:v>
                </c:pt>
                <c:pt idx="1">
                  <c:v>в стадии формирования</c:v>
                </c:pt>
                <c:pt idx="2">
                  <c:v>не сформирован</c:v>
                </c:pt>
              </c:strCache>
            </c:strRef>
          </c:cat>
          <c:val>
            <c:numRef>
              <c:f>'сводная по группе'!$P$44:$P$46</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cone"/>
        <c:axId val="113527808"/>
        <c:axId val="113824512"/>
        <c:axId val="0"/>
      </c:bar3DChart>
      <c:catAx>
        <c:axId val="113527808"/>
        <c:scaling>
          <c:orientation val="minMax"/>
        </c:scaling>
        <c:delete val="0"/>
        <c:axPos val="b"/>
        <c:majorTickMark val="out"/>
        <c:minorTickMark val="none"/>
        <c:tickLblPos val="nextTo"/>
        <c:crossAx val="113824512"/>
        <c:crosses val="autoZero"/>
        <c:auto val="1"/>
        <c:lblAlgn val="ctr"/>
        <c:lblOffset val="100"/>
        <c:noMultiLvlLbl val="0"/>
      </c:catAx>
      <c:valAx>
        <c:axId val="113824512"/>
        <c:scaling>
          <c:orientation val="minMax"/>
        </c:scaling>
        <c:delete val="1"/>
        <c:axPos val="l"/>
        <c:majorGridlines>
          <c:spPr>
            <a:ln>
              <a:noFill/>
            </a:ln>
          </c:spPr>
        </c:majorGridlines>
        <c:numFmt formatCode="0%" sourceLinked="1"/>
        <c:majorTickMark val="out"/>
        <c:minorTickMark val="none"/>
        <c:tickLblPos val="nextTo"/>
        <c:crossAx val="1135278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FF0000"/>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сводная'!$AA$45:$AA$47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89979136"/>
        <c:axId val="87298048"/>
        <c:axId val="0"/>
      </c:bar3DChart>
      <c:catAx>
        <c:axId val="89979136"/>
        <c:scaling>
          <c:orientation val="minMax"/>
        </c:scaling>
        <c:delete val="0"/>
        <c:axPos val="b"/>
        <c:majorTickMark val="out"/>
        <c:minorTickMark val="none"/>
        <c:tickLblPos val="nextTo"/>
        <c:crossAx val="87298048"/>
        <c:crosses val="autoZero"/>
        <c:auto val="1"/>
        <c:lblAlgn val="ctr"/>
        <c:lblOffset val="100"/>
        <c:noMultiLvlLbl val="0"/>
      </c:catAx>
      <c:valAx>
        <c:axId val="87298048"/>
        <c:scaling>
          <c:orientation val="minMax"/>
        </c:scaling>
        <c:delete val="0"/>
        <c:axPos val="l"/>
        <c:majorGridlines/>
        <c:numFmt formatCode="0%" sourceLinked="1"/>
        <c:majorTickMark val="out"/>
        <c:minorTickMark val="none"/>
        <c:tickLblPos val="nextTo"/>
        <c:crossAx val="89979136"/>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FF9933"/>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сводная'!$AO$45:$AO$47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87303680"/>
        <c:axId val="87305216"/>
        <c:axId val="0"/>
      </c:bar3DChart>
      <c:catAx>
        <c:axId val="87303680"/>
        <c:scaling>
          <c:orientation val="minMax"/>
        </c:scaling>
        <c:delete val="0"/>
        <c:axPos val="b"/>
        <c:majorTickMark val="out"/>
        <c:minorTickMark val="none"/>
        <c:tickLblPos val="nextTo"/>
        <c:crossAx val="87305216"/>
        <c:crosses val="autoZero"/>
        <c:auto val="1"/>
        <c:lblAlgn val="ctr"/>
        <c:lblOffset val="100"/>
        <c:noMultiLvlLbl val="0"/>
      </c:catAx>
      <c:valAx>
        <c:axId val="87305216"/>
        <c:scaling>
          <c:orientation val="minMax"/>
        </c:scaling>
        <c:delete val="0"/>
        <c:axPos val="l"/>
        <c:majorGridlines/>
        <c:numFmt formatCode="0%" sourceLinked="1"/>
        <c:majorTickMark val="out"/>
        <c:minorTickMark val="none"/>
        <c:tickLblPos val="nextTo"/>
        <c:crossAx val="87303680"/>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FFFF00"/>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сводная'!$BC$45:$BC$47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87358080"/>
        <c:axId val="42795392"/>
        <c:axId val="0"/>
      </c:bar3DChart>
      <c:catAx>
        <c:axId val="87358080"/>
        <c:scaling>
          <c:orientation val="minMax"/>
        </c:scaling>
        <c:delete val="0"/>
        <c:axPos val="b"/>
        <c:majorTickMark val="out"/>
        <c:minorTickMark val="none"/>
        <c:tickLblPos val="nextTo"/>
        <c:crossAx val="42795392"/>
        <c:crosses val="autoZero"/>
        <c:auto val="1"/>
        <c:lblAlgn val="ctr"/>
        <c:lblOffset val="100"/>
        <c:noMultiLvlLbl val="0"/>
      </c:catAx>
      <c:valAx>
        <c:axId val="42795392"/>
        <c:scaling>
          <c:orientation val="minMax"/>
        </c:scaling>
        <c:delete val="0"/>
        <c:axPos val="l"/>
        <c:majorGridlines/>
        <c:numFmt formatCode="0%" sourceLinked="1"/>
        <c:majorTickMark val="out"/>
        <c:minorTickMark val="none"/>
        <c:tickLblPos val="nextTo"/>
        <c:crossAx val="87358080"/>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99CC00"/>
            </a:solidFill>
          </c:spPr>
          <c:invertIfNegative val="0"/>
          <c:cat>
            <c:strRef>
              <c:f>'Целевые ориентиры сводная'!$B$45:$B$47</c:f>
              <c:strCache>
                <c:ptCount val="3"/>
                <c:pt idx="0">
                  <c:v>сформирован</c:v>
                </c:pt>
                <c:pt idx="1">
                  <c:v>в стадии формирования</c:v>
                </c:pt>
                <c:pt idx="2">
                  <c:v>не сформирован</c:v>
                </c:pt>
              </c:strCache>
            </c:strRef>
          </c:cat>
          <c:val>
            <c:numRef>
              <c:f>'Целевые ориентиры сводная'!$BX$45:$BX$47</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pyramid"/>
        <c:axId val="42802560"/>
        <c:axId val="42808448"/>
        <c:axId val="0"/>
      </c:bar3DChart>
      <c:catAx>
        <c:axId val="42802560"/>
        <c:scaling>
          <c:orientation val="minMax"/>
        </c:scaling>
        <c:delete val="0"/>
        <c:axPos val="b"/>
        <c:majorTickMark val="out"/>
        <c:minorTickMark val="none"/>
        <c:tickLblPos val="nextTo"/>
        <c:crossAx val="42808448"/>
        <c:crosses val="autoZero"/>
        <c:auto val="1"/>
        <c:lblAlgn val="ctr"/>
        <c:lblOffset val="100"/>
        <c:noMultiLvlLbl val="0"/>
      </c:catAx>
      <c:valAx>
        <c:axId val="42808448"/>
        <c:scaling>
          <c:orientation val="minMax"/>
        </c:scaling>
        <c:delete val="0"/>
        <c:axPos val="l"/>
        <c:majorGridlines/>
        <c:numFmt formatCode="0%" sourceLinked="1"/>
        <c:majorTickMark val="out"/>
        <c:minorTickMark val="none"/>
        <c:tickLblPos val="nextTo"/>
        <c:crossAx val="42802560"/>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61912</xdr:colOff>
      <xdr:row>47</xdr:row>
      <xdr:rowOff>9525</xdr:rowOff>
    </xdr:from>
    <xdr:to>
      <xdr:col>6</xdr:col>
      <xdr:colOff>666750</xdr:colOff>
      <xdr:row>61</xdr:row>
      <xdr:rowOff>9525</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47</xdr:row>
      <xdr:rowOff>9524</xdr:rowOff>
    </xdr:from>
    <xdr:to>
      <xdr:col>11</xdr:col>
      <xdr:colOff>671513</xdr:colOff>
      <xdr:row>60</xdr:row>
      <xdr:rowOff>190499</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66675</xdr:colOff>
      <xdr:row>46</xdr:row>
      <xdr:rowOff>171450</xdr:rowOff>
    </xdr:from>
    <xdr:to>
      <xdr:col>20</xdr:col>
      <xdr:colOff>190500</xdr:colOff>
      <xdr:row>60</xdr:row>
      <xdr:rowOff>161925</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276225</xdr:colOff>
      <xdr:row>46</xdr:row>
      <xdr:rowOff>180975</xdr:rowOff>
    </xdr:from>
    <xdr:to>
      <xdr:col>24</xdr:col>
      <xdr:colOff>552450</xdr:colOff>
      <xdr:row>60</xdr:row>
      <xdr:rowOff>171450</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706438</xdr:colOff>
      <xdr:row>46</xdr:row>
      <xdr:rowOff>174625</xdr:rowOff>
    </xdr:from>
    <xdr:to>
      <xdr:col>16</xdr:col>
      <xdr:colOff>31750</xdr:colOff>
      <xdr:row>60</xdr:row>
      <xdr:rowOff>180974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0.09451</cdr:x>
      <cdr:y>0.04157</cdr:y>
    </cdr:from>
    <cdr:to>
      <cdr:x>0.92967</cdr:x>
      <cdr:y>0.15439</cdr:y>
    </cdr:to>
    <cdr:sp macro="" textlink="">
      <cdr:nvSpPr>
        <cdr:cNvPr id="2" name="TextBox 1"/>
        <cdr:cNvSpPr txBox="1"/>
      </cdr:nvSpPr>
      <cdr:spPr>
        <a:xfrm xmlns:a="http://schemas.openxmlformats.org/drawingml/2006/main">
          <a:off x="341312" y="111125"/>
          <a:ext cx="301625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ru-RU" sz="1200" b="1">
              <a:latin typeface="Times New Roman" pitchFamily="18" charset="0"/>
              <a:cs typeface="Times New Roman" pitchFamily="18" charset="0"/>
            </a:rPr>
            <a:t>Художественно-эстетическое развитие</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1148556</xdr:colOff>
      <xdr:row>0</xdr:row>
      <xdr:rowOff>0</xdr:rowOff>
    </xdr:to>
    <xdr:pic>
      <xdr:nvPicPr>
        <xdr:cNvPr id="2" name="Рисунок 3" descr="Новый рисунок (45).bmp"/>
        <xdr:cNvPicPr>
          <a:picLocks noChangeAspect="1"/>
        </xdr:cNvPicPr>
      </xdr:nvPicPr>
      <xdr:blipFill>
        <a:blip xmlns:r="http://schemas.openxmlformats.org/officeDocument/2006/relationships" r:embed="rId1"/>
        <a:srcRect/>
        <a:stretch>
          <a:fillRect/>
        </a:stretch>
      </xdr:blipFill>
      <xdr:spPr bwMode="auto">
        <a:xfrm>
          <a:off x="0" y="0"/>
          <a:ext cx="17379156" cy="0"/>
        </a:xfrm>
        <a:prstGeom prst="rect">
          <a:avLst/>
        </a:prstGeom>
        <a:noFill/>
        <a:ln w="9525">
          <a:noFill/>
          <a:miter lim="800000"/>
          <a:headEnd/>
          <a:tailEnd/>
        </a:ln>
      </xdr:spPr>
    </xdr:pic>
    <xdr:clientData/>
  </xdr:twoCellAnchor>
  <xdr:twoCellAnchor editAs="oneCell">
    <xdr:from>
      <xdr:col>0</xdr:col>
      <xdr:colOff>260613</xdr:colOff>
      <xdr:row>0</xdr:row>
      <xdr:rowOff>150812</xdr:rowOff>
    </xdr:from>
    <xdr:to>
      <xdr:col>2</xdr:col>
      <xdr:colOff>198920</xdr:colOff>
      <xdr:row>3</xdr:row>
      <xdr:rowOff>226218</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613" y="150812"/>
          <a:ext cx="2355276" cy="2623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19050</xdr:colOff>
      <xdr:row>47</xdr:row>
      <xdr:rowOff>180975</xdr:rowOff>
    </xdr:from>
    <xdr:to>
      <xdr:col>40</xdr:col>
      <xdr:colOff>9525</xdr:colOff>
      <xdr:row>60</xdr:row>
      <xdr:rowOff>19050</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28576</xdr:colOff>
      <xdr:row>48</xdr:row>
      <xdr:rowOff>0</xdr:rowOff>
    </xdr:from>
    <xdr:to>
      <xdr:col>40</xdr:col>
      <xdr:colOff>2886076</xdr:colOff>
      <xdr:row>60</xdr:row>
      <xdr:rowOff>9525</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0</xdr:colOff>
      <xdr:row>48</xdr:row>
      <xdr:rowOff>9525</xdr:rowOff>
    </xdr:from>
    <xdr:to>
      <xdr:col>75</xdr:col>
      <xdr:colOff>19051</xdr:colOff>
      <xdr:row>60</xdr:row>
      <xdr:rowOff>9525</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9525</xdr:colOff>
      <xdr:row>47</xdr:row>
      <xdr:rowOff>190499</xdr:rowOff>
    </xdr:from>
    <xdr:to>
      <xdr:col>76</xdr:col>
      <xdr:colOff>0</xdr:colOff>
      <xdr:row>59</xdr:row>
      <xdr:rowOff>180974</xdr:rowOff>
    </xdr:to>
    <xdr:graphicFrame macro="">
      <xdr:nvGraphicFramePr>
        <xdr:cNvPr id="8" name="Диаграмма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92</xdr:col>
      <xdr:colOff>19050</xdr:colOff>
      <xdr:row>48</xdr:row>
      <xdr:rowOff>9525</xdr:rowOff>
    </xdr:from>
    <xdr:to>
      <xdr:col>108</xdr:col>
      <xdr:colOff>9525</xdr:colOff>
      <xdr:row>60</xdr:row>
      <xdr:rowOff>0</xdr:rowOff>
    </xdr:to>
    <xdr:graphicFrame macro="">
      <xdr:nvGraphicFramePr>
        <xdr:cNvPr id="9" name="Диаграмма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2695575</xdr:colOff>
      <xdr:row>47</xdr:row>
      <xdr:rowOff>180974</xdr:rowOff>
    </xdr:from>
    <xdr:to>
      <xdr:col>108</xdr:col>
      <xdr:colOff>2609850</xdr:colOff>
      <xdr:row>60</xdr:row>
      <xdr:rowOff>9525</xdr:rowOff>
    </xdr:to>
    <xdr:graphicFrame macro="">
      <xdr:nvGraphicFramePr>
        <xdr:cNvPr id="10" name="Диаграмма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145</xdr:col>
      <xdr:colOff>28574</xdr:colOff>
      <xdr:row>47</xdr:row>
      <xdr:rowOff>180975</xdr:rowOff>
    </xdr:from>
    <xdr:to>
      <xdr:col>146</xdr:col>
      <xdr:colOff>9525</xdr:colOff>
      <xdr:row>59</xdr:row>
      <xdr:rowOff>161925</xdr:rowOff>
    </xdr:to>
    <xdr:graphicFrame macro="">
      <xdr:nvGraphicFramePr>
        <xdr:cNvPr id="11" name="Диаграмма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1260815</xdr:colOff>
      <xdr:row>0</xdr:row>
      <xdr:rowOff>0</xdr:rowOff>
    </xdr:to>
    <xdr:pic>
      <xdr:nvPicPr>
        <xdr:cNvPr id="228385" name="Рисунок 3" descr="Новый рисунок (45).bmp"/>
        <xdr:cNvPicPr>
          <a:picLocks noChangeAspect="1"/>
        </xdr:cNvPicPr>
      </xdr:nvPicPr>
      <xdr:blipFill>
        <a:blip xmlns:r="http://schemas.openxmlformats.org/officeDocument/2006/relationships" r:embed="rId1"/>
        <a:srcRect/>
        <a:stretch>
          <a:fillRect/>
        </a:stretch>
      </xdr:blipFill>
      <xdr:spPr bwMode="auto">
        <a:xfrm>
          <a:off x="0" y="28575"/>
          <a:ext cx="16202025" cy="0"/>
        </a:xfrm>
        <a:prstGeom prst="rect">
          <a:avLst/>
        </a:prstGeom>
        <a:noFill/>
        <a:ln w="9525">
          <a:noFill/>
          <a:miter lim="800000"/>
          <a:headEnd/>
          <a:tailEnd/>
        </a:ln>
      </xdr:spPr>
    </xdr:pic>
    <xdr:clientData/>
  </xdr:twoCellAnchor>
  <xdr:twoCellAnchor editAs="oneCell">
    <xdr:from>
      <xdr:col>0</xdr:col>
      <xdr:colOff>201083</xdr:colOff>
      <xdr:row>0</xdr:row>
      <xdr:rowOff>99788</xdr:rowOff>
    </xdr:from>
    <xdr:to>
      <xdr:col>1</xdr:col>
      <xdr:colOff>176893</xdr:colOff>
      <xdr:row>3</xdr:row>
      <xdr:rowOff>201149</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3" y="99788"/>
          <a:ext cx="1989667" cy="2210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82;&#1072;&#1088;&#1090;&#1072;%201%20&#1082;&#1083;&#1072;&#1089;&#1089;/&#1086;&#1094;&#1077;&#1085;&#1082;&#1072;%20&#1082;&#1086;&#1084;&#1087;&#1086;&#1085;&#1077;&#1085;&#1090;&#1086;&#1074;%20&#1091;&#1095;&#1077;&#1073;&#1085;&#1086;&#1081;%20&#1076;&#1077;&#1103;&#1090;&#1077;&#1083;&#1100;&#1085;&#1086;&#1089;&#1090;&#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92;&#1086;&#1088;&#1084;&#1080;&#1088;&#1086;&#1074;&#1072;&#1085;&#1085;&#1086;&#1089;&#1090;&#1100;%20&#1087;&#1086;&#1082;&#1072;&#1079;&#1072;&#1090;&#1077;&#1083;&#1077;&#1081;%20&#1088;&#1072;&#1079;&#1074;&#1080;&#1090;&#1080;&#1103;%20&#1076;&#1077;&#1090;&#1077;&#1081;/&#1052;&#1086;&#1085;&#1080;&#1090;&#1086;&#1088;&#1080;&#1085;&#1075;%20&#1054;&#1054;&#1055;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77;&#1084;&#1080;&#1085;&#1072;&#1088;_&#1044;&#1054;&#1059;%2075/&#1057;&#1092;&#1086;&#1088;&#1084;&#1080;&#1088;&#1086;&#1074;&#1072;&#1085;&#1085;&#1086;&#1089;&#1090;&#1100;%20&#1087;&#1086;&#1082;&#1072;&#1079;&#1072;&#1090;&#1077;&#1083;&#1077;&#1081;%20&#1088;&#1072;&#1079;&#1074;&#1080;&#1090;&#1080;&#1103;_&#1089;&#1088;.&#1075;&#10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ырые баллы"/>
      <sheetName val="обработка учеб-познав. интерес"/>
      <sheetName val="целеполагание"/>
      <sheetName val="учебные действия"/>
      <sheetName val="действия контроля"/>
      <sheetName val="действия оценки"/>
      <sheetName val="итоговый протокол"/>
    </sheetNames>
    <sheetDataSet>
      <sheetData sheetId="0"/>
      <sheetData sheetId="1">
        <row r="1">
          <cell r="A1" t="str">
            <v>оценка уровня сформированности компонентов учебной деятельности</v>
          </cell>
        </row>
        <row r="2">
          <cell r="A2" t="str">
            <v>№</v>
          </cell>
          <cell r="B2" t="str">
            <v>Ф.И.</v>
          </cell>
          <cell r="C2" t="str">
            <v>Класс</v>
          </cell>
          <cell r="D2" t="str">
            <v>дата заполнения</v>
          </cell>
          <cell r="E2" t="str">
            <v>часть А</v>
          </cell>
        </row>
        <row r="3">
          <cell r="G3">
            <v>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M3">
            <v>35</v>
          </cell>
          <cell r="AN3">
            <v>36</v>
          </cell>
          <cell r="AO3">
            <v>37</v>
          </cell>
          <cell r="BC3">
            <v>14</v>
          </cell>
          <cell r="BD3">
            <v>15</v>
          </cell>
          <cell r="BE3">
            <v>16</v>
          </cell>
          <cell r="BF3">
            <v>17</v>
          </cell>
          <cell r="BG3">
            <v>18</v>
          </cell>
          <cell r="BH3">
            <v>19</v>
          </cell>
          <cell r="BI3">
            <v>20</v>
          </cell>
          <cell r="BJ3">
            <v>21</v>
          </cell>
          <cell r="BK3">
            <v>22</v>
          </cell>
          <cell r="BL3">
            <v>23</v>
          </cell>
          <cell r="BM3">
            <v>24</v>
          </cell>
          <cell r="BN3">
            <v>25</v>
          </cell>
          <cell r="BO3">
            <v>26</v>
          </cell>
          <cell r="BP3">
            <v>27</v>
          </cell>
          <cell r="BQ3">
            <v>28</v>
          </cell>
        </row>
        <row r="4">
          <cell r="A4">
            <v>1</v>
          </cell>
        </row>
        <row r="5">
          <cell r="A5">
            <v>2</v>
          </cell>
        </row>
        <row r="6">
          <cell r="A6">
            <v>3</v>
          </cell>
        </row>
        <row r="7">
          <cell r="A7">
            <v>4</v>
          </cell>
        </row>
        <row r="8">
          <cell r="A8">
            <v>5</v>
          </cell>
        </row>
        <row r="9">
          <cell r="A9">
            <v>6</v>
          </cell>
        </row>
        <row r="10">
          <cell r="A10">
            <v>7</v>
          </cell>
        </row>
        <row r="11">
          <cell r="A11">
            <v>8</v>
          </cell>
        </row>
        <row r="12">
          <cell r="A12">
            <v>9</v>
          </cell>
        </row>
        <row r="13">
          <cell r="A13">
            <v>10</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row>
        <row r="24">
          <cell r="A24">
            <v>21</v>
          </cell>
        </row>
        <row r="25">
          <cell r="A25">
            <v>22</v>
          </cell>
        </row>
        <row r="26">
          <cell r="A26">
            <v>23</v>
          </cell>
        </row>
        <row r="27">
          <cell r="A27">
            <v>24</v>
          </cell>
        </row>
        <row r="28">
          <cell r="A28">
            <v>25</v>
          </cell>
        </row>
        <row r="29">
          <cell r="A29">
            <v>26</v>
          </cell>
        </row>
        <row r="30">
          <cell r="A30">
            <v>27</v>
          </cell>
        </row>
        <row r="31">
          <cell r="A31">
            <v>28</v>
          </cell>
        </row>
        <row r="32">
          <cell r="A32">
            <v>29</v>
          </cell>
        </row>
        <row r="33">
          <cell r="A33">
            <v>30</v>
          </cell>
        </row>
        <row r="34">
          <cell r="A34">
            <v>31</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оциально-коммуникативное разви"/>
      <sheetName val="Познавательное развитие"/>
      <sheetName val="мотивация май"/>
      <sheetName val="учебно-позн. интерес октябрь"/>
      <sheetName val="целеполагание"/>
      <sheetName val="целеполагание май"/>
      <sheetName val="учебные действия"/>
      <sheetName val="учебные действия май "/>
      <sheetName val="действия контроля"/>
      <sheetName val="действие контроля май"/>
      <sheetName val="действия оценки"/>
      <sheetName val="действия оценки май"/>
      <sheetName val="Речевое развитие"/>
      <sheetName val="Лист4"/>
      <sheetName val="Лист2"/>
      <sheetName val="сводная по группе"/>
      <sheetName val="индивидуальный протокол"/>
      <sheetName val="характ уровней"/>
      <sheetName val="Лист1"/>
    </sheetNames>
    <sheetDataSet>
      <sheetData sheetId="0" refreshError="1">
        <row r="1">
          <cell r="B1" t="str">
            <v>Ф.И.</v>
          </cell>
          <cell r="C1" t="str">
            <v xml:space="preserve">дата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оциально-коммуникативное разви"/>
      <sheetName val="Познавательное развитие"/>
      <sheetName val="мотивация май"/>
      <sheetName val="учебно-позн. интерес октябрь"/>
      <sheetName val="целеполагание"/>
      <sheetName val="целеполагание май"/>
      <sheetName val="учебные действия"/>
      <sheetName val="учебные действия май "/>
      <sheetName val="действия контроля"/>
      <sheetName val="действие контроля май"/>
      <sheetName val="действия оценки"/>
      <sheetName val="действия оценки май"/>
      <sheetName val="Художественно-эстетическое разв"/>
      <sheetName val="Речевое развитие"/>
      <sheetName val="Физическое развитие"/>
      <sheetName val="сводная по группе"/>
      <sheetName val="целевые ориентиры"/>
      <sheetName val="индивидуальный протокол"/>
      <sheetName val="характ уровней"/>
      <sheetName val="Лист1"/>
    </sheetNames>
    <sheetDataSet>
      <sheetData sheetId="0"/>
      <sheetData sheetId="1">
        <row r="5">
          <cell r="R5" t="str">
            <v>в стадии формирования</v>
          </cell>
        </row>
      </sheetData>
      <sheetData sheetId="2">
        <row r="5">
          <cell r="H5" t="str">
            <v>в стадии формирования</v>
          </cell>
        </row>
      </sheetData>
      <sheetData sheetId="3"/>
      <sheetData sheetId="4"/>
      <sheetData sheetId="5"/>
      <sheetData sheetId="6"/>
      <sheetData sheetId="7"/>
      <sheetData sheetId="8"/>
      <sheetData sheetId="9"/>
      <sheetData sheetId="10"/>
      <sheetData sheetId="11"/>
      <sheetData sheetId="12"/>
      <sheetData sheetId="13">
        <row r="5">
          <cell r="U5" t="str">
            <v>в стадии формирования</v>
          </cell>
        </row>
      </sheetData>
      <sheetData sheetId="14">
        <row r="4">
          <cell r="J4" t="str">
            <v>в стадии формирования</v>
          </cell>
        </row>
      </sheetData>
      <sheetData sheetId="15">
        <row r="4">
          <cell r="P4" t="str">
            <v>в стадии формирования</v>
          </cell>
        </row>
      </sheetData>
      <sheetData sheetId="16">
        <row r="3">
          <cell r="J3" t="str">
            <v>Конструирование</v>
          </cell>
          <cell r="L3" t="str">
            <v>Развитие элементарных математических представлений</v>
          </cell>
        </row>
      </sheetData>
      <sheetData sheetId="17"/>
      <sheetData sheetId="18">
        <row r="7">
          <cell r="A7" t="str">
            <v>Социально-коммуникативное развитие</v>
          </cell>
        </row>
      </sheetData>
      <sheetData sheetId="19"/>
      <sheetData sheetId="20">
        <row r="2">
          <cell r="A2" t="str">
            <v xml:space="preserve">Владеет большим арсеналом игр с правилами разного типа: на удачу, на ловкость, на умственную компетенцию. Легко вербализует критерии выигрыша, в новой игре устанавливает их по аналогии со знакомыми играми. Стремится к выигрышу, но умеет контролировать свои эмоции при проигрыше.Легко организует сверстников для игры, инициирует договор о варианте правил перед началом игры. Часто использует различные виды жребия (считалка, предметный) при разрешении конфликтов.
Может придумать правила для игры с незнакомым материалом во всей их полноте (правила действий, правила взаимодействия, критерии выигрыша).
Часто придумывает новые варианты правил для знакомых игр и предлагает их сверстникам
</v>
          </cell>
          <cell r="B2" t="str">
            <v>В знакомых играх придерживается правил, ориентирован на выигрыш. Контролирует соблюдение правил другими, подчиняется требованиям партнёров, если сам нарушил правила. Может организовать нескольких сверстников для игры, предварительно договориться об одном известном варианте правил. К новому материалу может придумать правила, близкие к знакомым играм, но скорее откажется от игры, чем будет придумывать. Предпочитает известные игры и готовые варианты правил. Пользуется жребием (считалкой) при конфликтах в распределении функций</v>
          </cell>
          <cell r="C2" t="str">
            <v>Знает правила часто употребляемых в совместной практике игр, ориентируется в них на критерии выигрыша. Соблюдает правила до тех пор, пока не ощущает угрозу проигрыша, в этом случае нарушает правила, после чего объявляет свой вариант действий законным, не считая необходимым сохранение в процесс игры договорных обязательств. Всегда больше контролирует других, чем себя. В ситуации с новым, незнакомым материалом затрудняется придумать правила, установить критерии выигрыша, предпочитая неспецифичные для игры манипуляции с материалом. Обычно включается в игру автоматически, без предварительного договора о правилах, редко прибегает к жребию при разрешении конфликтов, предпочитая «силовые» способы</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G6" sqref="G6"/>
    </sheetView>
  </sheetViews>
  <sheetFormatPr defaultRowHeight="15" x14ac:dyDescent="0.25"/>
  <cols>
    <col min="1" max="1" width="9.140625" style="103"/>
    <col min="2" max="2" width="22.28515625" style="94" customWidth="1"/>
    <col min="3" max="3" width="9.140625" style="94"/>
    <col min="4" max="4" width="16.42578125" style="94" customWidth="1"/>
    <col min="5" max="16384" width="9.140625" style="103"/>
  </cols>
  <sheetData>
    <row r="1" spans="1:4" ht="105.75" customHeight="1" thickBot="1" x14ac:dyDescent="0.3">
      <c r="A1" s="102" t="s">
        <v>3</v>
      </c>
      <c r="B1" s="336" t="s">
        <v>237</v>
      </c>
      <c r="C1" s="205" t="s">
        <v>111</v>
      </c>
      <c r="D1" s="205" t="s">
        <v>242</v>
      </c>
    </row>
    <row r="2" spans="1:4" ht="16.5" thickBot="1" x14ac:dyDescent="0.3">
      <c r="A2" s="94">
        <v>1</v>
      </c>
      <c r="B2" s="341"/>
      <c r="C2" s="104"/>
      <c r="D2" s="226" t="s">
        <v>243</v>
      </c>
    </row>
    <row r="3" spans="1:4" ht="16.5" thickBot="1" x14ac:dyDescent="0.3">
      <c r="A3" s="94">
        <f>A2+1</f>
        <v>2</v>
      </c>
      <c r="B3" s="342"/>
      <c r="C3" s="104">
        <f>C2</f>
        <v>0</v>
      </c>
      <c r="D3" s="227" t="str">
        <f>D2</f>
        <v>младшая группа</v>
      </c>
    </row>
    <row r="4" spans="1:4" ht="16.5" thickBot="1" x14ac:dyDescent="0.3">
      <c r="A4" s="94">
        <f t="shared" ref="A4:A36" si="0">A3+1</f>
        <v>3</v>
      </c>
      <c r="B4" s="342"/>
      <c r="C4" s="104">
        <f t="shared" ref="C4:C36" si="1">C3</f>
        <v>0</v>
      </c>
      <c r="D4" s="227" t="str">
        <f t="shared" ref="D4:D36" si="2">D3</f>
        <v>младшая группа</v>
      </c>
    </row>
    <row r="5" spans="1:4" ht="16.5" thickBot="1" x14ac:dyDescent="0.3">
      <c r="A5" s="94">
        <f t="shared" si="0"/>
        <v>4</v>
      </c>
      <c r="B5" s="342"/>
      <c r="C5" s="104">
        <f t="shared" si="1"/>
        <v>0</v>
      </c>
      <c r="D5" s="227" t="str">
        <f t="shared" si="2"/>
        <v>младшая группа</v>
      </c>
    </row>
    <row r="6" spans="1:4" ht="16.5" thickBot="1" x14ac:dyDescent="0.3">
      <c r="A6" s="94">
        <f t="shared" si="0"/>
        <v>5</v>
      </c>
      <c r="B6" s="342"/>
      <c r="C6" s="104">
        <f t="shared" si="1"/>
        <v>0</v>
      </c>
      <c r="D6" s="227" t="str">
        <f t="shared" si="2"/>
        <v>младшая группа</v>
      </c>
    </row>
    <row r="7" spans="1:4" ht="16.5" thickBot="1" x14ac:dyDescent="0.3">
      <c r="A7" s="94">
        <f t="shared" si="0"/>
        <v>6</v>
      </c>
      <c r="B7" s="342"/>
      <c r="C7" s="104">
        <f t="shared" si="1"/>
        <v>0</v>
      </c>
      <c r="D7" s="227" t="str">
        <f t="shared" si="2"/>
        <v>младшая группа</v>
      </c>
    </row>
    <row r="8" spans="1:4" ht="16.5" thickBot="1" x14ac:dyDescent="0.3">
      <c r="A8" s="94">
        <f t="shared" si="0"/>
        <v>7</v>
      </c>
      <c r="B8" s="342"/>
      <c r="C8" s="104">
        <f t="shared" si="1"/>
        <v>0</v>
      </c>
      <c r="D8" s="227" t="str">
        <f t="shared" si="2"/>
        <v>младшая группа</v>
      </c>
    </row>
    <row r="9" spans="1:4" ht="16.5" thickBot="1" x14ac:dyDescent="0.3">
      <c r="A9" s="94">
        <f t="shared" si="0"/>
        <v>8</v>
      </c>
      <c r="B9" s="342"/>
      <c r="C9" s="104">
        <f t="shared" si="1"/>
        <v>0</v>
      </c>
      <c r="D9" s="227" t="str">
        <f t="shared" si="2"/>
        <v>младшая группа</v>
      </c>
    </row>
    <row r="10" spans="1:4" ht="16.5" thickBot="1" x14ac:dyDescent="0.3">
      <c r="A10" s="94">
        <f t="shared" si="0"/>
        <v>9</v>
      </c>
      <c r="B10" s="342"/>
      <c r="C10" s="104">
        <f t="shared" si="1"/>
        <v>0</v>
      </c>
      <c r="D10" s="227" t="str">
        <f t="shared" si="2"/>
        <v>младшая группа</v>
      </c>
    </row>
    <row r="11" spans="1:4" ht="16.5" thickBot="1" x14ac:dyDescent="0.3">
      <c r="A11" s="94">
        <f t="shared" si="0"/>
        <v>10</v>
      </c>
      <c r="B11" s="342"/>
      <c r="C11" s="104">
        <f t="shared" si="1"/>
        <v>0</v>
      </c>
      <c r="D11" s="227" t="str">
        <f t="shared" si="2"/>
        <v>младшая группа</v>
      </c>
    </row>
    <row r="12" spans="1:4" ht="16.5" thickBot="1" x14ac:dyDescent="0.3">
      <c r="A12" s="94">
        <f t="shared" si="0"/>
        <v>11</v>
      </c>
      <c r="B12" s="342"/>
      <c r="C12" s="104">
        <f t="shared" si="1"/>
        <v>0</v>
      </c>
      <c r="D12" s="227" t="str">
        <f t="shared" si="2"/>
        <v>младшая группа</v>
      </c>
    </row>
    <row r="13" spans="1:4" ht="16.5" thickBot="1" x14ac:dyDescent="0.3">
      <c r="A13" s="94">
        <f t="shared" si="0"/>
        <v>12</v>
      </c>
      <c r="B13" s="342"/>
      <c r="C13" s="104">
        <f t="shared" si="1"/>
        <v>0</v>
      </c>
      <c r="D13" s="227" t="str">
        <f t="shared" si="2"/>
        <v>младшая группа</v>
      </c>
    </row>
    <row r="14" spans="1:4" ht="16.5" thickBot="1" x14ac:dyDescent="0.3">
      <c r="A14" s="94">
        <f t="shared" si="0"/>
        <v>13</v>
      </c>
      <c r="B14" s="342"/>
      <c r="C14" s="104">
        <f t="shared" si="1"/>
        <v>0</v>
      </c>
      <c r="D14" s="227" t="str">
        <f t="shared" si="2"/>
        <v>младшая группа</v>
      </c>
    </row>
    <row r="15" spans="1:4" ht="16.5" customHeight="1" thickBot="1" x14ac:dyDescent="0.3">
      <c r="A15" s="94">
        <f t="shared" si="0"/>
        <v>14</v>
      </c>
      <c r="B15" s="342"/>
      <c r="C15" s="104">
        <f t="shared" si="1"/>
        <v>0</v>
      </c>
      <c r="D15" s="227" t="str">
        <f t="shared" si="2"/>
        <v>младшая группа</v>
      </c>
    </row>
    <row r="16" spans="1:4" ht="16.5" thickBot="1" x14ac:dyDescent="0.3">
      <c r="A16" s="94">
        <f t="shared" si="0"/>
        <v>15</v>
      </c>
      <c r="B16" s="342"/>
      <c r="C16" s="104">
        <f t="shared" si="1"/>
        <v>0</v>
      </c>
      <c r="D16" s="227" t="str">
        <f t="shared" si="2"/>
        <v>младшая группа</v>
      </c>
    </row>
    <row r="17" spans="1:4" ht="16.5" thickBot="1" x14ac:dyDescent="0.3">
      <c r="A17" s="94">
        <f t="shared" si="0"/>
        <v>16</v>
      </c>
      <c r="B17" s="342"/>
      <c r="C17" s="104">
        <f t="shared" si="1"/>
        <v>0</v>
      </c>
      <c r="D17" s="227" t="str">
        <f t="shared" si="2"/>
        <v>младшая группа</v>
      </c>
    </row>
    <row r="18" spans="1:4" ht="16.5" thickBot="1" x14ac:dyDescent="0.3">
      <c r="A18" s="94">
        <f t="shared" si="0"/>
        <v>17</v>
      </c>
      <c r="B18" s="342"/>
      <c r="C18" s="104">
        <f t="shared" si="1"/>
        <v>0</v>
      </c>
      <c r="D18" s="227" t="str">
        <f t="shared" si="2"/>
        <v>младшая группа</v>
      </c>
    </row>
    <row r="19" spans="1:4" ht="16.5" thickBot="1" x14ac:dyDescent="0.3">
      <c r="A19" s="94">
        <f t="shared" si="0"/>
        <v>18</v>
      </c>
      <c r="B19" s="342"/>
      <c r="C19" s="104">
        <f t="shared" si="1"/>
        <v>0</v>
      </c>
      <c r="D19" s="227" t="str">
        <f t="shared" si="2"/>
        <v>младшая группа</v>
      </c>
    </row>
    <row r="20" spans="1:4" ht="16.5" thickBot="1" x14ac:dyDescent="0.3">
      <c r="A20" s="94">
        <f t="shared" si="0"/>
        <v>19</v>
      </c>
      <c r="B20" s="342"/>
      <c r="C20" s="104">
        <f t="shared" si="1"/>
        <v>0</v>
      </c>
      <c r="D20" s="227" t="str">
        <f t="shared" si="2"/>
        <v>младшая группа</v>
      </c>
    </row>
    <row r="21" spans="1:4" ht="16.5" thickBot="1" x14ac:dyDescent="0.3">
      <c r="A21" s="94">
        <f t="shared" si="0"/>
        <v>20</v>
      </c>
      <c r="B21" s="342"/>
      <c r="C21" s="104">
        <f t="shared" si="1"/>
        <v>0</v>
      </c>
      <c r="D21" s="227" t="str">
        <f t="shared" si="2"/>
        <v>младшая группа</v>
      </c>
    </row>
    <row r="22" spans="1:4" ht="16.5" thickBot="1" x14ac:dyDescent="0.3">
      <c r="A22" s="94">
        <f t="shared" si="0"/>
        <v>21</v>
      </c>
      <c r="B22" s="342"/>
      <c r="C22" s="104">
        <f t="shared" si="1"/>
        <v>0</v>
      </c>
      <c r="D22" s="227" t="str">
        <f t="shared" si="2"/>
        <v>младшая группа</v>
      </c>
    </row>
    <row r="23" spans="1:4" ht="16.5" thickBot="1" x14ac:dyDescent="0.3">
      <c r="A23" s="94">
        <f t="shared" si="0"/>
        <v>22</v>
      </c>
      <c r="B23" s="342"/>
      <c r="C23" s="104">
        <f t="shared" si="1"/>
        <v>0</v>
      </c>
      <c r="D23" s="227" t="str">
        <f t="shared" si="2"/>
        <v>младшая группа</v>
      </c>
    </row>
    <row r="24" spans="1:4" ht="16.5" thickBot="1" x14ac:dyDescent="0.3">
      <c r="A24" s="94">
        <f t="shared" si="0"/>
        <v>23</v>
      </c>
      <c r="B24" s="342"/>
      <c r="C24" s="104">
        <f t="shared" si="1"/>
        <v>0</v>
      </c>
      <c r="D24" s="227" t="str">
        <f t="shared" si="2"/>
        <v>младшая группа</v>
      </c>
    </row>
    <row r="25" spans="1:4" ht="16.5" thickBot="1" x14ac:dyDescent="0.3">
      <c r="A25" s="94">
        <f t="shared" si="0"/>
        <v>24</v>
      </c>
      <c r="B25" s="342"/>
      <c r="C25" s="104">
        <f t="shared" si="1"/>
        <v>0</v>
      </c>
      <c r="D25" s="227" t="str">
        <f t="shared" si="2"/>
        <v>младшая группа</v>
      </c>
    </row>
    <row r="26" spans="1:4" ht="16.5" thickBot="1" x14ac:dyDescent="0.3">
      <c r="A26" s="94">
        <f t="shared" si="0"/>
        <v>25</v>
      </c>
      <c r="B26" s="342"/>
      <c r="C26" s="104">
        <f t="shared" si="1"/>
        <v>0</v>
      </c>
      <c r="D26" s="227" t="str">
        <f t="shared" si="2"/>
        <v>младшая группа</v>
      </c>
    </row>
    <row r="27" spans="1:4" x14ac:dyDescent="0.25">
      <c r="A27" s="94">
        <f t="shared" si="0"/>
        <v>26</v>
      </c>
      <c r="B27" s="154"/>
      <c r="C27" s="104">
        <f t="shared" si="1"/>
        <v>0</v>
      </c>
      <c r="D27" s="227" t="str">
        <f t="shared" si="2"/>
        <v>младшая группа</v>
      </c>
    </row>
    <row r="28" spans="1:4" x14ac:dyDescent="0.25">
      <c r="A28" s="94">
        <f t="shared" si="0"/>
        <v>27</v>
      </c>
      <c r="B28" s="154"/>
      <c r="C28" s="104">
        <f t="shared" si="1"/>
        <v>0</v>
      </c>
      <c r="D28" s="227" t="str">
        <f t="shared" si="2"/>
        <v>младшая группа</v>
      </c>
    </row>
    <row r="29" spans="1:4" x14ac:dyDescent="0.25">
      <c r="A29" s="94">
        <f t="shared" si="0"/>
        <v>28</v>
      </c>
      <c r="B29" s="154"/>
      <c r="C29" s="104">
        <f t="shared" si="1"/>
        <v>0</v>
      </c>
      <c r="D29" s="227" t="str">
        <f t="shared" si="2"/>
        <v>младшая группа</v>
      </c>
    </row>
    <row r="30" spans="1:4" x14ac:dyDescent="0.25">
      <c r="A30" s="94">
        <f t="shared" si="0"/>
        <v>29</v>
      </c>
      <c r="B30" s="154"/>
      <c r="C30" s="104">
        <f t="shared" si="1"/>
        <v>0</v>
      </c>
      <c r="D30" s="227" t="str">
        <f t="shared" si="2"/>
        <v>младшая группа</v>
      </c>
    </row>
    <row r="31" spans="1:4" x14ac:dyDescent="0.25">
      <c r="A31" s="94">
        <f t="shared" si="0"/>
        <v>30</v>
      </c>
      <c r="B31" s="154"/>
      <c r="C31" s="104">
        <f t="shared" si="1"/>
        <v>0</v>
      </c>
      <c r="D31" s="227" t="str">
        <f t="shared" si="2"/>
        <v>младшая группа</v>
      </c>
    </row>
    <row r="32" spans="1:4" x14ac:dyDescent="0.25">
      <c r="A32" s="94">
        <f t="shared" si="0"/>
        <v>31</v>
      </c>
      <c r="B32" s="154"/>
      <c r="C32" s="104">
        <f t="shared" si="1"/>
        <v>0</v>
      </c>
      <c r="D32" s="227" t="str">
        <f t="shared" si="2"/>
        <v>младшая группа</v>
      </c>
    </row>
    <row r="33" spans="1:4" x14ac:dyDescent="0.25">
      <c r="A33" s="94">
        <f t="shared" si="0"/>
        <v>32</v>
      </c>
      <c r="B33" s="154"/>
      <c r="C33" s="104">
        <f t="shared" si="1"/>
        <v>0</v>
      </c>
      <c r="D33" s="227" t="str">
        <f t="shared" si="2"/>
        <v>младшая группа</v>
      </c>
    </row>
    <row r="34" spans="1:4" x14ac:dyDescent="0.25">
      <c r="A34" s="94">
        <f t="shared" si="0"/>
        <v>33</v>
      </c>
      <c r="B34" s="154"/>
      <c r="C34" s="104">
        <f t="shared" si="1"/>
        <v>0</v>
      </c>
      <c r="D34" s="227" t="str">
        <f t="shared" si="2"/>
        <v>младшая группа</v>
      </c>
    </row>
    <row r="35" spans="1:4" x14ac:dyDescent="0.25">
      <c r="A35" s="94">
        <f t="shared" si="0"/>
        <v>34</v>
      </c>
      <c r="C35" s="104">
        <f t="shared" si="1"/>
        <v>0</v>
      </c>
      <c r="D35" s="227" t="str">
        <f t="shared" si="2"/>
        <v>младшая группа</v>
      </c>
    </row>
    <row r="36" spans="1:4" x14ac:dyDescent="0.25">
      <c r="A36" s="94">
        <f t="shared" si="0"/>
        <v>35</v>
      </c>
      <c r="C36" s="104">
        <f t="shared" si="1"/>
        <v>0</v>
      </c>
      <c r="D36" s="227" t="str">
        <f t="shared" si="2"/>
        <v>младшая группа</v>
      </c>
    </row>
    <row r="37" spans="1:4" x14ac:dyDescent="0.25">
      <c r="B37" s="96"/>
    </row>
  </sheetData>
  <sheetProtection selectLockedCells="1"/>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topLeftCell="C1" workbookViewId="0">
      <selection activeCell="AD5" sqref="AD5"/>
    </sheetView>
  </sheetViews>
  <sheetFormatPr defaultRowHeight="15" x14ac:dyDescent="0.25"/>
  <cols>
    <col min="2" max="2" width="27.140625" customWidth="1"/>
    <col min="4" max="4" width="21" customWidth="1"/>
    <col min="5" max="28" width="3.28515625" customWidth="1"/>
    <col min="29" max="29" width="4.7109375" customWidth="1"/>
    <col min="30" max="30" width="12.5703125" customWidth="1"/>
  </cols>
  <sheetData>
    <row r="1" spans="1:30" x14ac:dyDescent="0.25">
      <c r="A1" s="432" t="e">
        <f>#REF!</f>
        <v>#REF!</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row>
    <row r="2" spans="1:30" x14ac:dyDescent="0.25">
      <c r="E2" s="419" t="s">
        <v>6</v>
      </c>
      <c r="F2" s="419"/>
      <c r="G2" s="419"/>
      <c r="H2" s="419"/>
      <c r="I2" s="419"/>
      <c r="J2" s="419"/>
      <c r="K2" s="419"/>
      <c r="L2" s="419"/>
      <c r="M2" s="419"/>
      <c r="N2" s="419"/>
      <c r="O2" s="419"/>
      <c r="P2" s="419"/>
      <c r="Q2" s="419" t="s">
        <v>10</v>
      </c>
      <c r="R2" s="419"/>
      <c r="S2" s="419"/>
      <c r="T2" s="419"/>
      <c r="U2" s="419"/>
      <c r="V2" s="419"/>
      <c r="W2" s="419"/>
      <c r="X2" s="419"/>
      <c r="Y2" s="419"/>
      <c r="Z2" s="419"/>
      <c r="AA2" s="419"/>
      <c r="AB2" s="419"/>
      <c r="AC2" s="1"/>
      <c r="AD2" s="1"/>
    </row>
    <row r="3" spans="1:30" x14ac:dyDescent="0.25">
      <c r="A3" s="1" t="str">
        <f>список!A1</f>
        <v>№</v>
      </c>
      <c r="B3" s="1" t="str">
        <f>список!B1</f>
        <v>Фамилия, имя воспитанника</v>
      </c>
      <c r="C3" s="1" t="str">
        <f>список!C1</f>
        <v xml:space="preserve">дата </v>
      </c>
      <c r="D3" s="1" t="str">
        <f>список!D1</f>
        <v>группа</v>
      </c>
      <c r="E3" s="419">
        <v>29</v>
      </c>
      <c r="F3" s="419"/>
      <c r="G3" s="419">
        <v>30</v>
      </c>
      <c r="H3" s="419"/>
      <c r="I3" s="419">
        <v>31</v>
      </c>
      <c r="J3" s="419"/>
      <c r="K3" s="419">
        <v>32</v>
      </c>
      <c r="L3" s="419"/>
      <c r="M3" s="419">
        <v>33</v>
      </c>
      <c r="N3" s="419"/>
      <c r="O3" s="433">
        <v>34</v>
      </c>
      <c r="P3" s="434"/>
      <c r="Q3" s="410">
        <v>29</v>
      </c>
      <c r="R3" s="410"/>
      <c r="S3" s="410">
        <v>30</v>
      </c>
      <c r="T3" s="410"/>
      <c r="U3" s="410">
        <v>31</v>
      </c>
      <c r="V3" s="410"/>
      <c r="W3" s="410">
        <v>32</v>
      </c>
      <c r="X3" s="410"/>
      <c r="Y3" s="410">
        <v>33</v>
      </c>
      <c r="Z3" s="410"/>
      <c r="AA3" s="411">
        <v>34</v>
      </c>
      <c r="AB3" s="412"/>
      <c r="AC3" s="1"/>
      <c r="AD3" s="1"/>
    </row>
    <row r="4" spans="1:30" x14ac:dyDescent="0.25">
      <c r="A4" s="1">
        <f>список!A2</f>
        <v>1</v>
      </c>
      <c r="B4" s="1">
        <f>список!B2</f>
        <v>0</v>
      </c>
      <c r="C4" s="1">
        <f>список!C2</f>
        <v>0</v>
      </c>
      <c r="D4" s="13" t="str">
        <f>список!D$2</f>
        <v>младшая группа</v>
      </c>
      <c r="E4" s="1" t="e">
        <f>#REF!</f>
        <v>#REF!</v>
      </c>
      <c r="F4" s="1" t="e">
        <f>IF(E4=0,"",IF(E4="а",1,2))</f>
        <v>#REF!</v>
      </c>
      <c r="G4" s="1" t="e">
        <f>#REF!</f>
        <v>#REF!</v>
      </c>
      <c r="H4" s="1" t="e">
        <f>IF(G4=0,"",IF(G4="а",1,2))</f>
        <v>#REF!</v>
      </c>
      <c r="I4" s="1" t="e">
        <f>#REF!</f>
        <v>#REF!</v>
      </c>
      <c r="J4" s="1" t="e">
        <f>IF(I4=0,"",IF(I4="а",2,3))</f>
        <v>#REF!</v>
      </c>
      <c r="K4" s="1" t="e">
        <f>#REF!</f>
        <v>#REF!</v>
      </c>
      <c r="L4" s="1" t="e">
        <f>IF(K4=0,"",IF(K4="а",2,3))</f>
        <v>#REF!</v>
      </c>
      <c r="M4" s="1" t="e">
        <f>#REF!</f>
        <v>#REF!</v>
      </c>
      <c r="N4" s="1" t="e">
        <f>IF(M4=0,"",IF(M4="а",4,IF(M4="б",5,6)))</f>
        <v>#REF!</v>
      </c>
      <c r="O4" s="1" t="e">
        <f>#REF!</f>
        <v>#REF!</v>
      </c>
      <c r="P4" s="1" t="e">
        <f>IF(O4=0,"",IF(O4="а",4,5))</f>
        <v>#REF!</v>
      </c>
      <c r="Q4" s="1" t="e">
        <f>#REF!</f>
        <v>#REF!</v>
      </c>
      <c r="R4" s="1" t="e">
        <f>IF(Q4=0,"",IF(Q4="а",1,2))</f>
        <v>#REF!</v>
      </c>
      <c r="S4" s="1" t="e">
        <f>#REF!</f>
        <v>#REF!</v>
      </c>
      <c r="T4" s="1" t="e">
        <f>IF(S4=0,"",IF(S4="а",1,2))</f>
        <v>#REF!</v>
      </c>
      <c r="U4" s="1" t="e">
        <f>#REF!</f>
        <v>#REF!</v>
      </c>
      <c r="V4" s="1" t="e">
        <f>IF(U4=0,"",IF(U4="а",2,3))</f>
        <v>#REF!</v>
      </c>
      <c r="W4" s="1" t="e">
        <f>#REF!</f>
        <v>#REF!</v>
      </c>
      <c r="X4" s="1" t="e">
        <f>IF(W4=0,"",IF(W4="а",2,3))</f>
        <v>#REF!</v>
      </c>
      <c r="Y4" s="1" t="e">
        <f>#REF!</f>
        <v>#REF!</v>
      </c>
      <c r="Z4" s="1" t="e">
        <f>IF(Y4=0,"",IF(Y4="а",4,5))</f>
        <v>#REF!</v>
      </c>
      <c r="AA4" s="1" t="e">
        <f>#REF!</f>
        <v>#REF!</v>
      </c>
      <c r="AB4" s="1" t="e">
        <f>IF(AA4=0,"",IF(AA4="а",4,IF(AA4="б",5,6)))</f>
        <v>#REF!</v>
      </c>
      <c r="AC4" s="1" t="e">
        <f>IF(SUM(F4:AB4)=0,"",SUM(F4:AB4))</f>
        <v>#REF!</v>
      </c>
      <c r="AD4" s="2" t="e">
        <f>IF(AC4="","",IF(AC4&gt;=49,"6 уровень",IF(AND(AC4&gt;=31,AC4&lt;49),"5 уровень",IF(AND(AC4&gt;=26,AC4&lt;31),"4 уровень",IF(AND(AC4&gt;=18,AC4&lt;26),"3 уровень",IF(AND(AC4&gt;=4,AC4&lt;18),"2 уровень;""1уровень"))))))</f>
        <v>#REF!</v>
      </c>
    </row>
    <row r="5" spans="1:30" x14ac:dyDescent="0.25">
      <c r="A5" s="1">
        <f>список!A3</f>
        <v>2</v>
      </c>
      <c r="B5" s="1">
        <f>список!B3</f>
        <v>0</v>
      </c>
      <c r="C5" s="1">
        <f>список!C3</f>
        <v>0</v>
      </c>
      <c r="D5" s="13" t="str">
        <f>список!D$2</f>
        <v>младшая группа</v>
      </c>
      <c r="E5" s="1" t="e">
        <f>#REF!</f>
        <v>#REF!</v>
      </c>
      <c r="F5" s="1" t="e">
        <f t="shared" ref="F5:F33" si="0">IF(E5=0,"",IF(E5="а",1,2))</f>
        <v>#REF!</v>
      </c>
      <c r="G5" s="1" t="e">
        <f>#REF!</f>
        <v>#REF!</v>
      </c>
      <c r="H5" s="1" t="e">
        <f t="shared" ref="H5:H33" si="1">IF(G5=0,"",IF(G5="а",1,2))</f>
        <v>#REF!</v>
      </c>
      <c r="I5" s="1" t="e">
        <f>#REF!</f>
        <v>#REF!</v>
      </c>
      <c r="J5" s="1" t="e">
        <f t="shared" ref="J5:J33" si="2">IF(I5=0,"",IF(I5="а",2,3))</f>
        <v>#REF!</v>
      </c>
      <c r="K5" s="1" t="e">
        <f>#REF!</f>
        <v>#REF!</v>
      </c>
      <c r="L5" s="1" t="e">
        <f t="shared" ref="L5:L33" si="3">IF(K5=0,"",IF(K5="а",2,3))</f>
        <v>#REF!</v>
      </c>
      <c r="M5" s="1" t="e">
        <f>#REF!</f>
        <v>#REF!</v>
      </c>
      <c r="N5" s="1" t="e">
        <f t="shared" ref="N5:N33" si="4">IF(M5=0,"",IF(M5="а",4,IF(M5="б",5,6)))</f>
        <v>#REF!</v>
      </c>
      <c r="O5" s="1" t="e">
        <f>#REF!</f>
        <v>#REF!</v>
      </c>
      <c r="P5" s="1" t="e">
        <f t="shared" ref="P5:P33" si="5">IF(O5=0,"",IF(O5="а",4,5))</f>
        <v>#REF!</v>
      </c>
      <c r="Q5" s="1" t="e">
        <f>#REF!</f>
        <v>#REF!</v>
      </c>
      <c r="R5" s="1" t="e">
        <f t="shared" ref="R5:R33" si="6">IF(Q5=0,"",IF(Q5="а",1,2))</f>
        <v>#REF!</v>
      </c>
      <c r="S5" s="1" t="e">
        <f>#REF!</f>
        <v>#REF!</v>
      </c>
      <c r="T5" s="1" t="e">
        <f t="shared" ref="T5:T33" si="7">IF(S5=0,"",IF(S5="а",1,2))</f>
        <v>#REF!</v>
      </c>
      <c r="U5" s="1" t="e">
        <f>#REF!</f>
        <v>#REF!</v>
      </c>
      <c r="V5" s="1" t="e">
        <f t="shared" ref="V5:V33" si="8">IF(U5=0,"",IF(U5="а",2,3))</f>
        <v>#REF!</v>
      </c>
      <c r="W5" s="1" t="e">
        <f>#REF!</f>
        <v>#REF!</v>
      </c>
      <c r="X5" s="1" t="e">
        <f t="shared" ref="X5:X33" si="9">IF(W5=0,"",IF(W5="а",2,3))</f>
        <v>#REF!</v>
      </c>
      <c r="Y5" s="1" t="e">
        <f>#REF!</f>
        <v>#REF!</v>
      </c>
      <c r="Z5" s="1" t="e">
        <f t="shared" ref="Z5:Z33" si="10">IF(Y5=0,"",IF(Y5="а",4,5))</f>
        <v>#REF!</v>
      </c>
      <c r="AA5" s="1" t="e">
        <f>#REF!</f>
        <v>#REF!</v>
      </c>
      <c r="AB5" s="1" t="e">
        <f t="shared" ref="AB5:AB33" si="11">IF(AA5=0,"",IF(AA5="а",4,IF(AA5="б",5,6)))</f>
        <v>#REF!</v>
      </c>
      <c r="AC5" s="1" t="e">
        <f t="shared" ref="AC5:AC33" si="12">IF(SUM(F5:AB5)=0,"",SUM(F5:AB5))</f>
        <v>#REF!</v>
      </c>
      <c r="AD5" s="2" t="e">
        <f t="shared" ref="AD5:AD33" si="13">IF(AC5="","",IF(AC5&gt;=49,"6 уровень",IF(AND(AC5&gt;=31,AC5&lt;49),"5 уровень",IF(AND(AC5&gt;=26,AC5&lt;31),"4 уровень",IF(AND(AC5&gt;=18,AC5&lt;26),"3 уровень",IF(AND(AC5&gt;=4,AC5&lt;18),"2 уровень;""1уровень"))))))</f>
        <v>#REF!</v>
      </c>
    </row>
    <row r="6" spans="1:30" x14ac:dyDescent="0.25">
      <c r="A6" s="1">
        <f>список!A4</f>
        <v>3</v>
      </c>
      <c r="B6" s="1">
        <f>список!B4</f>
        <v>0</v>
      </c>
      <c r="C6" s="1">
        <f>список!C4</f>
        <v>0</v>
      </c>
      <c r="D6" s="13" t="str">
        <f>список!D$2</f>
        <v>младшая группа</v>
      </c>
      <c r="E6" s="1" t="e">
        <f>#REF!</f>
        <v>#REF!</v>
      </c>
      <c r="F6" s="1" t="e">
        <f t="shared" si="0"/>
        <v>#REF!</v>
      </c>
      <c r="G6" s="1" t="e">
        <f>#REF!</f>
        <v>#REF!</v>
      </c>
      <c r="H6" s="1" t="e">
        <f t="shared" si="1"/>
        <v>#REF!</v>
      </c>
      <c r="I6" s="1" t="e">
        <f>#REF!</f>
        <v>#REF!</v>
      </c>
      <c r="J6" s="1"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1" t="e">
        <f t="shared" si="10"/>
        <v>#REF!</v>
      </c>
      <c r="AA6" s="1" t="e">
        <f>#REF!</f>
        <v>#REF!</v>
      </c>
      <c r="AB6" s="1" t="e">
        <f t="shared" si="11"/>
        <v>#REF!</v>
      </c>
      <c r="AC6" s="1" t="e">
        <f t="shared" si="12"/>
        <v>#REF!</v>
      </c>
      <c r="AD6" s="2" t="e">
        <f t="shared" si="13"/>
        <v>#REF!</v>
      </c>
    </row>
    <row r="7" spans="1:30" x14ac:dyDescent="0.25">
      <c r="A7" s="1">
        <f>список!A5</f>
        <v>4</v>
      </c>
      <c r="B7" s="1">
        <f>список!B5</f>
        <v>0</v>
      </c>
      <c r="C7" s="1">
        <f>список!C5</f>
        <v>0</v>
      </c>
      <c r="D7" s="13" t="str">
        <f>список!D$2</f>
        <v>младшая группа</v>
      </c>
      <c r="E7" s="1" t="e">
        <f>#REF!</f>
        <v>#REF!</v>
      </c>
      <c r="F7" s="1" t="e">
        <f t="shared" si="0"/>
        <v>#REF!</v>
      </c>
      <c r="G7" s="1" t="e">
        <f>#REF!</f>
        <v>#REF!</v>
      </c>
      <c r="H7" s="1" t="e">
        <f t="shared" si="1"/>
        <v>#REF!</v>
      </c>
      <c r="I7" s="1" t="e">
        <f>#REF!</f>
        <v>#REF!</v>
      </c>
      <c r="J7" s="1"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1" t="e">
        <f t="shared" si="10"/>
        <v>#REF!</v>
      </c>
      <c r="AA7" s="1" t="e">
        <f>#REF!</f>
        <v>#REF!</v>
      </c>
      <c r="AB7" s="1" t="e">
        <f t="shared" si="11"/>
        <v>#REF!</v>
      </c>
      <c r="AC7" s="1" t="e">
        <f t="shared" si="12"/>
        <v>#REF!</v>
      </c>
      <c r="AD7" s="2" t="e">
        <f t="shared" si="13"/>
        <v>#REF!</v>
      </c>
    </row>
    <row r="8" spans="1:30" x14ac:dyDescent="0.25">
      <c r="A8" s="1">
        <f>список!A6</f>
        <v>5</v>
      </c>
      <c r="B8" s="1">
        <f>список!B6</f>
        <v>0</v>
      </c>
      <c r="C8" s="1">
        <f>список!C6</f>
        <v>0</v>
      </c>
      <c r="D8" s="13" t="str">
        <f>список!D$2</f>
        <v>младшая группа</v>
      </c>
      <c r="E8" s="1" t="e">
        <f>#REF!</f>
        <v>#REF!</v>
      </c>
      <c r="F8" s="1" t="e">
        <f t="shared" si="0"/>
        <v>#REF!</v>
      </c>
      <c r="G8" s="1" t="e">
        <f>#REF!</f>
        <v>#REF!</v>
      </c>
      <c r="H8" s="1" t="e">
        <f t="shared" si="1"/>
        <v>#REF!</v>
      </c>
      <c r="I8" s="1" t="e">
        <f>#REF!</f>
        <v>#REF!</v>
      </c>
      <c r="J8" s="1"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1" t="e">
        <f t="shared" si="10"/>
        <v>#REF!</v>
      </c>
      <c r="AA8" s="1" t="e">
        <f>#REF!</f>
        <v>#REF!</v>
      </c>
      <c r="AB8" s="1" t="e">
        <f t="shared" si="11"/>
        <v>#REF!</v>
      </c>
      <c r="AC8" s="1" t="e">
        <f t="shared" si="12"/>
        <v>#REF!</v>
      </c>
      <c r="AD8" s="2" t="e">
        <f t="shared" si="13"/>
        <v>#REF!</v>
      </c>
    </row>
    <row r="9" spans="1:30" x14ac:dyDescent="0.25">
      <c r="A9" s="1">
        <f>список!A7</f>
        <v>6</v>
      </c>
      <c r="B9" s="1">
        <f>список!B7</f>
        <v>0</v>
      </c>
      <c r="C9" s="1">
        <f>список!C7</f>
        <v>0</v>
      </c>
      <c r="D9" s="13" t="str">
        <f>список!D$2</f>
        <v>младшая группа</v>
      </c>
      <c r="E9" s="1" t="e">
        <f>#REF!</f>
        <v>#REF!</v>
      </c>
      <c r="F9" s="1" t="e">
        <f t="shared" si="0"/>
        <v>#REF!</v>
      </c>
      <c r="G9" s="1" t="e">
        <f>#REF!</f>
        <v>#REF!</v>
      </c>
      <c r="H9" s="1" t="e">
        <f t="shared" si="1"/>
        <v>#REF!</v>
      </c>
      <c r="I9" s="1" t="e">
        <f>#REF!</f>
        <v>#REF!</v>
      </c>
      <c r="J9" s="1"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1" t="e">
        <f t="shared" si="10"/>
        <v>#REF!</v>
      </c>
      <c r="AA9" s="1" t="e">
        <f>#REF!</f>
        <v>#REF!</v>
      </c>
      <c r="AB9" s="1" t="e">
        <f t="shared" si="11"/>
        <v>#REF!</v>
      </c>
      <c r="AC9" s="1" t="e">
        <f t="shared" si="12"/>
        <v>#REF!</v>
      </c>
      <c r="AD9" s="2" t="e">
        <f t="shared" si="13"/>
        <v>#REF!</v>
      </c>
    </row>
    <row r="10" spans="1:30" x14ac:dyDescent="0.25">
      <c r="A10" s="1">
        <f>список!A8</f>
        <v>7</v>
      </c>
      <c r="B10" s="1">
        <f>список!B8</f>
        <v>0</v>
      </c>
      <c r="C10" s="1" t="e">
        <f>список!#REF!</f>
        <v>#REF!</v>
      </c>
      <c r="D10" s="13" t="str">
        <f>список!D$2</f>
        <v>младшая группа</v>
      </c>
      <c r="E10" s="1" t="e">
        <f>#REF!</f>
        <v>#REF!</v>
      </c>
      <c r="F10" s="1" t="e">
        <f t="shared" si="0"/>
        <v>#REF!</v>
      </c>
      <c r="G10" s="1" t="e">
        <f>#REF!</f>
        <v>#REF!</v>
      </c>
      <c r="H10" s="1" t="e">
        <f t="shared" si="1"/>
        <v>#REF!</v>
      </c>
      <c r="I10" s="1" t="e">
        <f>#REF!</f>
        <v>#REF!</v>
      </c>
      <c r="J10" s="1" t="e">
        <f t="shared" si="2"/>
        <v>#REF!</v>
      </c>
      <c r="K10" s="1" t="e">
        <f>#REF!</f>
        <v>#REF!</v>
      </c>
      <c r="L10" s="1" t="e">
        <f t="shared" si="3"/>
        <v>#REF!</v>
      </c>
      <c r="M10" s="1" t="e">
        <f>#REF!</f>
        <v>#REF!</v>
      </c>
      <c r="N10" s="1" t="e">
        <f t="shared" si="4"/>
        <v>#REF!</v>
      </c>
      <c r="O10" s="1" t="e">
        <f>#REF!</f>
        <v>#REF!</v>
      </c>
      <c r="P10" s="1" t="e">
        <f t="shared" si="5"/>
        <v>#REF!</v>
      </c>
      <c r="Q10" s="1" t="e">
        <f>#REF!</f>
        <v>#REF!</v>
      </c>
      <c r="R10" s="1" t="e">
        <f t="shared" si="6"/>
        <v>#REF!</v>
      </c>
      <c r="S10" s="1" t="e">
        <f>#REF!</f>
        <v>#REF!</v>
      </c>
      <c r="T10" s="1" t="e">
        <f t="shared" si="7"/>
        <v>#REF!</v>
      </c>
      <c r="U10" s="1" t="e">
        <f>#REF!</f>
        <v>#REF!</v>
      </c>
      <c r="V10" s="1" t="e">
        <f t="shared" si="8"/>
        <v>#REF!</v>
      </c>
      <c r="W10" s="1" t="e">
        <f>#REF!</f>
        <v>#REF!</v>
      </c>
      <c r="X10" s="1" t="e">
        <f t="shared" si="9"/>
        <v>#REF!</v>
      </c>
      <c r="Y10" s="1" t="e">
        <f>#REF!</f>
        <v>#REF!</v>
      </c>
      <c r="Z10" s="1" t="e">
        <f t="shared" si="10"/>
        <v>#REF!</v>
      </c>
      <c r="AA10" s="1" t="e">
        <f>#REF!</f>
        <v>#REF!</v>
      </c>
      <c r="AB10" s="1" t="e">
        <f t="shared" si="11"/>
        <v>#REF!</v>
      </c>
      <c r="AC10" s="1" t="e">
        <f t="shared" si="12"/>
        <v>#REF!</v>
      </c>
      <c r="AD10" s="2" t="e">
        <f t="shared" si="13"/>
        <v>#REF!</v>
      </c>
    </row>
    <row r="11" spans="1:30" x14ac:dyDescent="0.25">
      <c r="A11" s="1">
        <f>список!A9</f>
        <v>8</v>
      </c>
      <c r="B11" s="1">
        <f>список!B9</f>
        <v>0</v>
      </c>
      <c r="C11" s="1">
        <f>список!C9</f>
        <v>0</v>
      </c>
      <c r="D11" s="13" t="str">
        <f>список!D$2</f>
        <v>младшая группа</v>
      </c>
      <c r="E11" s="1" t="e">
        <f>#REF!</f>
        <v>#REF!</v>
      </c>
      <c r="F11" s="1" t="e">
        <f t="shared" si="0"/>
        <v>#REF!</v>
      </c>
      <c r="G11" s="1" t="e">
        <f>#REF!</f>
        <v>#REF!</v>
      </c>
      <c r="H11" s="1" t="e">
        <f t="shared" si="1"/>
        <v>#REF!</v>
      </c>
      <c r="I11" s="1" t="e">
        <f>#REF!</f>
        <v>#REF!</v>
      </c>
      <c r="J11" s="1"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1" t="e">
        <f t="shared" si="10"/>
        <v>#REF!</v>
      </c>
      <c r="AA11" s="1" t="e">
        <f>#REF!</f>
        <v>#REF!</v>
      </c>
      <c r="AB11" s="1" t="e">
        <f t="shared" si="11"/>
        <v>#REF!</v>
      </c>
      <c r="AC11" s="1" t="e">
        <f t="shared" si="12"/>
        <v>#REF!</v>
      </c>
      <c r="AD11" s="2" t="e">
        <f t="shared" si="13"/>
        <v>#REF!</v>
      </c>
    </row>
    <row r="12" spans="1:30" x14ac:dyDescent="0.25">
      <c r="A12" s="1">
        <f>список!A10</f>
        <v>9</v>
      </c>
      <c r="B12" s="1">
        <f>список!B10</f>
        <v>0</v>
      </c>
      <c r="C12" s="1">
        <f>список!C10</f>
        <v>0</v>
      </c>
      <c r="D12" s="13" t="str">
        <f>список!D$2</f>
        <v>младшая группа</v>
      </c>
      <c r="E12" s="1" t="e">
        <f>#REF!</f>
        <v>#REF!</v>
      </c>
      <c r="F12" s="1" t="e">
        <f t="shared" si="0"/>
        <v>#REF!</v>
      </c>
      <c r="G12" s="1" t="e">
        <f>#REF!</f>
        <v>#REF!</v>
      </c>
      <c r="H12" s="1" t="e">
        <f t="shared" si="1"/>
        <v>#REF!</v>
      </c>
      <c r="I12" s="1" t="e">
        <f>#REF!</f>
        <v>#REF!</v>
      </c>
      <c r="J12" s="1"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1" t="e">
        <f t="shared" si="10"/>
        <v>#REF!</v>
      </c>
      <c r="AA12" s="1" t="e">
        <f>#REF!</f>
        <v>#REF!</v>
      </c>
      <c r="AB12" s="1" t="e">
        <f t="shared" si="11"/>
        <v>#REF!</v>
      </c>
      <c r="AC12" s="1" t="e">
        <f t="shared" si="12"/>
        <v>#REF!</v>
      </c>
      <c r="AD12" s="2" t="e">
        <f t="shared" si="13"/>
        <v>#REF!</v>
      </c>
    </row>
    <row r="13" spans="1:30" x14ac:dyDescent="0.25">
      <c r="A13" s="1">
        <f>список!A11</f>
        <v>10</v>
      </c>
      <c r="B13" s="1">
        <f>список!B11</f>
        <v>0</v>
      </c>
      <c r="C13" s="1">
        <f>список!C11</f>
        <v>0</v>
      </c>
      <c r="D13" s="13" t="str">
        <f>список!D$2</f>
        <v>младшая группа</v>
      </c>
      <c r="E13" s="1" t="e">
        <f>#REF!</f>
        <v>#REF!</v>
      </c>
      <c r="F13" s="1" t="e">
        <f t="shared" si="0"/>
        <v>#REF!</v>
      </c>
      <c r="G13" s="1" t="e">
        <f>#REF!</f>
        <v>#REF!</v>
      </c>
      <c r="H13" s="1" t="e">
        <f t="shared" si="1"/>
        <v>#REF!</v>
      </c>
      <c r="I13" s="1" t="e">
        <f>#REF!</f>
        <v>#REF!</v>
      </c>
      <c r="J13" s="1"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1" t="e">
        <f t="shared" si="10"/>
        <v>#REF!</v>
      </c>
      <c r="AA13" s="1" t="e">
        <f>#REF!</f>
        <v>#REF!</v>
      </c>
      <c r="AB13" s="1" t="e">
        <f t="shared" si="11"/>
        <v>#REF!</v>
      </c>
      <c r="AC13" s="1" t="e">
        <f t="shared" si="12"/>
        <v>#REF!</v>
      </c>
      <c r="AD13" s="2" t="e">
        <f t="shared" si="13"/>
        <v>#REF!</v>
      </c>
    </row>
    <row r="14" spans="1:30" x14ac:dyDescent="0.25">
      <c r="A14" s="1">
        <f>список!A12</f>
        <v>11</v>
      </c>
      <c r="B14" s="1">
        <f>список!B12</f>
        <v>0</v>
      </c>
      <c r="C14" s="1">
        <f>список!C12</f>
        <v>0</v>
      </c>
      <c r="D14" s="13" t="str">
        <f>список!D$2</f>
        <v>младшая группа</v>
      </c>
      <c r="E14" s="1" t="e">
        <f>#REF!</f>
        <v>#REF!</v>
      </c>
      <c r="F14" s="1" t="e">
        <f t="shared" si="0"/>
        <v>#REF!</v>
      </c>
      <c r="G14" s="1" t="e">
        <f>#REF!</f>
        <v>#REF!</v>
      </c>
      <c r="H14" s="1" t="e">
        <f t="shared" si="1"/>
        <v>#REF!</v>
      </c>
      <c r="I14" s="1" t="e">
        <f>#REF!</f>
        <v>#REF!</v>
      </c>
      <c r="J14" s="1"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1" t="e">
        <f t="shared" si="10"/>
        <v>#REF!</v>
      </c>
      <c r="AA14" s="1" t="e">
        <f>#REF!</f>
        <v>#REF!</v>
      </c>
      <c r="AB14" s="1" t="e">
        <f t="shared" si="11"/>
        <v>#REF!</v>
      </c>
      <c r="AC14" s="1" t="e">
        <f t="shared" si="12"/>
        <v>#REF!</v>
      </c>
      <c r="AD14" s="2" t="e">
        <f t="shared" si="13"/>
        <v>#REF!</v>
      </c>
    </row>
    <row r="15" spans="1:30" x14ac:dyDescent="0.25">
      <c r="A15" s="1">
        <f>список!A13</f>
        <v>12</v>
      </c>
      <c r="B15" s="1">
        <f>список!B13</f>
        <v>0</v>
      </c>
      <c r="C15" s="1">
        <f>список!C13</f>
        <v>0</v>
      </c>
      <c r="D15" s="13" t="str">
        <f>список!D$2</f>
        <v>младшая группа</v>
      </c>
      <c r="E15" s="1" t="e">
        <f>#REF!</f>
        <v>#REF!</v>
      </c>
      <c r="F15" s="1" t="e">
        <f t="shared" si="0"/>
        <v>#REF!</v>
      </c>
      <c r="G15" s="1" t="e">
        <f>#REF!</f>
        <v>#REF!</v>
      </c>
      <c r="H15" s="1" t="e">
        <f t="shared" si="1"/>
        <v>#REF!</v>
      </c>
      <c r="I15" s="1" t="e">
        <f>#REF!</f>
        <v>#REF!</v>
      </c>
      <c r="J15" s="1"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1" t="e">
        <f t="shared" si="10"/>
        <v>#REF!</v>
      </c>
      <c r="AA15" s="1" t="e">
        <f>#REF!</f>
        <v>#REF!</v>
      </c>
      <c r="AB15" s="1" t="e">
        <f t="shared" si="11"/>
        <v>#REF!</v>
      </c>
      <c r="AC15" s="1" t="e">
        <f t="shared" si="12"/>
        <v>#REF!</v>
      </c>
      <c r="AD15" s="2" t="e">
        <f t="shared" si="13"/>
        <v>#REF!</v>
      </c>
    </row>
    <row r="16" spans="1:30" x14ac:dyDescent="0.25">
      <c r="A16" s="1">
        <f>список!A14</f>
        <v>13</v>
      </c>
      <c r="B16" s="1">
        <f>список!B14</f>
        <v>0</v>
      </c>
      <c r="C16" s="1">
        <f>список!C14</f>
        <v>0</v>
      </c>
      <c r="D16" s="13" t="str">
        <f>список!D$2</f>
        <v>младшая группа</v>
      </c>
      <c r="E16" s="1" t="e">
        <f>#REF!</f>
        <v>#REF!</v>
      </c>
      <c r="F16" s="1" t="e">
        <f t="shared" si="0"/>
        <v>#REF!</v>
      </c>
      <c r="G16" s="1" t="e">
        <f>#REF!</f>
        <v>#REF!</v>
      </c>
      <c r="H16" s="1" t="e">
        <f t="shared" si="1"/>
        <v>#REF!</v>
      </c>
      <c r="I16" s="1" t="e">
        <f>#REF!</f>
        <v>#REF!</v>
      </c>
      <c r="J16" s="1" t="e">
        <f t="shared" si="2"/>
        <v>#REF!</v>
      </c>
      <c r="K16" s="1" t="e">
        <f>#REF!</f>
        <v>#REF!</v>
      </c>
      <c r="L16" s="1" t="e">
        <f t="shared" si="3"/>
        <v>#REF!</v>
      </c>
      <c r="M16" s="1" t="e">
        <f>#REF!</f>
        <v>#REF!</v>
      </c>
      <c r="N16" s="1" t="e">
        <f t="shared" si="4"/>
        <v>#REF!</v>
      </c>
      <c r="O16" s="1" t="e">
        <f>#REF!</f>
        <v>#REF!</v>
      </c>
      <c r="P16" s="1" t="e">
        <f t="shared" si="5"/>
        <v>#REF!</v>
      </c>
      <c r="Q16" s="1" t="e">
        <f>#REF!</f>
        <v>#REF!</v>
      </c>
      <c r="R16" s="1" t="e">
        <f t="shared" si="6"/>
        <v>#REF!</v>
      </c>
      <c r="S16" s="1" t="e">
        <f>#REF!</f>
        <v>#REF!</v>
      </c>
      <c r="T16" s="1" t="e">
        <f t="shared" si="7"/>
        <v>#REF!</v>
      </c>
      <c r="U16" s="1" t="e">
        <f>#REF!</f>
        <v>#REF!</v>
      </c>
      <c r="V16" s="1" t="e">
        <f t="shared" si="8"/>
        <v>#REF!</v>
      </c>
      <c r="W16" s="1" t="e">
        <f>#REF!</f>
        <v>#REF!</v>
      </c>
      <c r="X16" s="1" t="e">
        <f t="shared" si="9"/>
        <v>#REF!</v>
      </c>
      <c r="Y16" s="1" t="e">
        <f>#REF!</f>
        <v>#REF!</v>
      </c>
      <c r="Z16" s="1" t="e">
        <f t="shared" si="10"/>
        <v>#REF!</v>
      </c>
      <c r="AA16" s="1" t="e">
        <f>#REF!</f>
        <v>#REF!</v>
      </c>
      <c r="AB16" s="1" t="e">
        <f t="shared" si="11"/>
        <v>#REF!</v>
      </c>
      <c r="AC16" s="1" t="e">
        <f t="shared" si="12"/>
        <v>#REF!</v>
      </c>
      <c r="AD16" s="2" t="e">
        <f t="shared" si="13"/>
        <v>#REF!</v>
      </c>
    </row>
    <row r="17" spans="1:30" x14ac:dyDescent="0.25">
      <c r="A17" s="1">
        <f>список!A15</f>
        <v>14</v>
      </c>
      <c r="B17" s="1">
        <f>список!B15</f>
        <v>0</v>
      </c>
      <c r="C17" s="1">
        <f>список!C15</f>
        <v>0</v>
      </c>
      <c r="D17" s="13" t="str">
        <f>список!D$2</f>
        <v>младшая группа</v>
      </c>
      <c r="E17" s="1" t="e">
        <f>#REF!</f>
        <v>#REF!</v>
      </c>
      <c r="F17" s="1" t="e">
        <f t="shared" si="0"/>
        <v>#REF!</v>
      </c>
      <c r="G17" s="1" t="e">
        <f>#REF!</f>
        <v>#REF!</v>
      </c>
      <c r="H17" s="1" t="e">
        <f t="shared" si="1"/>
        <v>#REF!</v>
      </c>
      <c r="I17" s="1" t="e">
        <f>#REF!</f>
        <v>#REF!</v>
      </c>
      <c r="J17" s="1"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1" t="e">
        <f t="shared" si="10"/>
        <v>#REF!</v>
      </c>
      <c r="AA17" s="1" t="e">
        <f>#REF!</f>
        <v>#REF!</v>
      </c>
      <c r="AB17" s="1" t="e">
        <f t="shared" si="11"/>
        <v>#REF!</v>
      </c>
      <c r="AC17" s="1" t="e">
        <f t="shared" si="12"/>
        <v>#REF!</v>
      </c>
      <c r="AD17" s="2" t="e">
        <f t="shared" si="13"/>
        <v>#REF!</v>
      </c>
    </row>
    <row r="18" spans="1:30" x14ac:dyDescent="0.25">
      <c r="A18" s="1">
        <f>список!A16</f>
        <v>15</v>
      </c>
      <c r="B18" s="1">
        <f>список!B16</f>
        <v>0</v>
      </c>
      <c r="C18" s="1">
        <f>список!C16</f>
        <v>0</v>
      </c>
      <c r="D18" s="13" t="str">
        <f>список!D$2</f>
        <v>младшая группа</v>
      </c>
      <c r="E18" s="1" t="e">
        <f>#REF!</f>
        <v>#REF!</v>
      </c>
      <c r="F18" s="1" t="e">
        <f t="shared" si="0"/>
        <v>#REF!</v>
      </c>
      <c r="G18" s="1" t="e">
        <f>#REF!</f>
        <v>#REF!</v>
      </c>
      <c r="H18" s="1" t="e">
        <f t="shared" si="1"/>
        <v>#REF!</v>
      </c>
      <c r="I18" s="1" t="e">
        <f>#REF!</f>
        <v>#REF!</v>
      </c>
      <c r="J18" s="1"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1" t="e">
        <f t="shared" si="10"/>
        <v>#REF!</v>
      </c>
      <c r="AA18" s="1" t="e">
        <f>#REF!</f>
        <v>#REF!</v>
      </c>
      <c r="AB18" s="1" t="e">
        <f t="shared" si="11"/>
        <v>#REF!</v>
      </c>
      <c r="AC18" s="1" t="e">
        <f t="shared" si="12"/>
        <v>#REF!</v>
      </c>
      <c r="AD18" s="2" t="e">
        <f t="shared" si="13"/>
        <v>#REF!</v>
      </c>
    </row>
    <row r="19" spans="1:30" x14ac:dyDescent="0.25">
      <c r="A19" s="1">
        <f>список!A17</f>
        <v>16</v>
      </c>
      <c r="B19" s="1">
        <f>список!B17</f>
        <v>0</v>
      </c>
      <c r="C19" s="1">
        <f>список!C17</f>
        <v>0</v>
      </c>
      <c r="D19" s="13" t="str">
        <f>список!D$2</f>
        <v>младшая группа</v>
      </c>
      <c r="E19" s="1" t="e">
        <f>#REF!</f>
        <v>#REF!</v>
      </c>
      <c r="F19" s="1" t="e">
        <f t="shared" si="0"/>
        <v>#REF!</v>
      </c>
      <c r="G19" s="1" t="e">
        <f>#REF!</f>
        <v>#REF!</v>
      </c>
      <c r="H19" s="1" t="e">
        <f t="shared" si="1"/>
        <v>#REF!</v>
      </c>
      <c r="I19" s="1" t="e">
        <f>#REF!</f>
        <v>#REF!</v>
      </c>
      <c r="J19" s="1"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1" t="e">
        <f t="shared" si="10"/>
        <v>#REF!</v>
      </c>
      <c r="AA19" s="1" t="e">
        <f>#REF!</f>
        <v>#REF!</v>
      </c>
      <c r="AB19" s="1" t="e">
        <f t="shared" si="11"/>
        <v>#REF!</v>
      </c>
      <c r="AC19" s="1" t="e">
        <f t="shared" si="12"/>
        <v>#REF!</v>
      </c>
      <c r="AD19" s="2" t="e">
        <f t="shared" si="13"/>
        <v>#REF!</v>
      </c>
    </row>
    <row r="20" spans="1:30" x14ac:dyDescent="0.25">
      <c r="A20" s="1">
        <f>список!A18</f>
        <v>17</v>
      </c>
      <c r="B20" s="1">
        <f>список!B18</f>
        <v>0</v>
      </c>
      <c r="C20" s="1">
        <f>список!C18</f>
        <v>0</v>
      </c>
      <c r="D20" s="13" t="str">
        <f>список!D$2</f>
        <v>младшая группа</v>
      </c>
      <c r="E20" s="1" t="e">
        <f>#REF!</f>
        <v>#REF!</v>
      </c>
      <c r="F20" s="1" t="e">
        <f t="shared" si="0"/>
        <v>#REF!</v>
      </c>
      <c r="G20" s="1" t="e">
        <f>#REF!</f>
        <v>#REF!</v>
      </c>
      <c r="H20" s="1" t="e">
        <f t="shared" si="1"/>
        <v>#REF!</v>
      </c>
      <c r="I20" s="1" t="e">
        <f>#REF!</f>
        <v>#REF!</v>
      </c>
      <c r="J20" s="1"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1" t="e">
        <f t="shared" si="10"/>
        <v>#REF!</v>
      </c>
      <c r="AA20" s="1" t="e">
        <f>#REF!</f>
        <v>#REF!</v>
      </c>
      <c r="AB20" s="1" t="e">
        <f t="shared" si="11"/>
        <v>#REF!</v>
      </c>
      <c r="AC20" s="1" t="e">
        <f t="shared" si="12"/>
        <v>#REF!</v>
      </c>
      <c r="AD20" s="2" t="e">
        <f t="shared" si="13"/>
        <v>#REF!</v>
      </c>
    </row>
    <row r="21" spans="1:30" x14ac:dyDescent="0.25">
      <c r="A21" s="1">
        <f>список!A19</f>
        <v>18</v>
      </c>
      <c r="B21" s="1">
        <f>список!B19</f>
        <v>0</v>
      </c>
      <c r="C21" s="1">
        <f>список!C19</f>
        <v>0</v>
      </c>
      <c r="D21" s="13" t="str">
        <f>список!D$2</f>
        <v>младшая группа</v>
      </c>
      <c r="E21" s="1" t="e">
        <f>#REF!</f>
        <v>#REF!</v>
      </c>
      <c r="F21" s="1" t="e">
        <f t="shared" si="0"/>
        <v>#REF!</v>
      </c>
      <c r="G21" s="1" t="e">
        <f>#REF!</f>
        <v>#REF!</v>
      </c>
      <c r="H21" s="1" t="e">
        <f t="shared" si="1"/>
        <v>#REF!</v>
      </c>
      <c r="I21" s="1" t="e">
        <f>#REF!</f>
        <v>#REF!</v>
      </c>
      <c r="J21" s="1"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1" t="e">
        <f t="shared" si="10"/>
        <v>#REF!</v>
      </c>
      <c r="AA21" s="1" t="e">
        <f>#REF!</f>
        <v>#REF!</v>
      </c>
      <c r="AB21" s="1" t="e">
        <f t="shared" si="11"/>
        <v>#REF!</v>
      </c>
      <c r="AC21" s="1" t="e">
        <f t="shared" si="12"/>
        <v>#REF!</v>
      </c>
      <c r="AD21" s="2" t="e">
        <f t="shared" si="13"/>
        <v>#REF!</v>
      </c>
    </row>
    <row r="22" spans="1:30" x14ac:dyDescent="0.25">
      <c r="A22" s="1">
        <f>список!A20</f>
        <v>19</v>
      </c>
      <c r="B22" s="1">
        <f>список!B20</f>
        <v>0</v>
      </c>
      <c r="C22" s="1">
        <f>список!C20</f>
        <v>0</v>
      </c>
      <c r="D22" s="13" t="str">
        <f>список!D$2</f>
        <v>младшая группа</v>
      </c>
      <c r="E22" s="1" t="e">
        <f>#REF!</f>
        <v>#REF!</v>
      </c>
      <c r="F22" s="1" t="e">
        <f t="shared" si="0"/>
        <v>#REF!</v>
      </c>
      <c r="G22" s="1" t="e">
        <f>#REF!</f>
        <v>#REF!</v>
      </c>
      <c r="H22" s="1" t="e">
        <f t="shared" si="1"/>
        <v>#REF!</v>
      </c>
      <c r="I22" s="1" t="e">
        <f>#REF!</f>
        <v>#REF!</v>
      </c>
      <c r="J22" s="1"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1" t="e">
        <f t="shared" si="10"/>
        <v>#REF!</v>
      </c>
      <c r="AA22" s="1" t="e">
        <f>#REF!</f>
        <v>#REF!</v>
      </c>
      <c r="AB22" s="1" t="e">
        <f t="shared" si="11"/>
        <v>#REF!</v>
      </c>
      <c r="AC22" s="1" t="e">
        <f t="shared" si="12"/>
        <v>#REF!</v>
      </c>
      <c r="AD22" s="2" t="e">
        <f t="shared" si="13"/>
        <v>#REF!</v>
      </c>
    </row>
    <row r="23" spans="1:30" x14ac:dyDescent="0.25">
      <c r="A23" s="1">
        <f>список!A21</f>
        <v>20</v>
      </c>
      <c r="B23" s="1">
        <f>список!B21</f>
        <v>0</v>
      </c>
      <c r="C23" s="1">
        <f>список!C21</f>
        <v>0</v>
      </c>
      <c r="D23" s="13" t="str">
        <f>список!D$2</f>
        <v>младшая группа</v>
      </c>
      <c r="E23" s="1" t="e">
        <f>#REF!</f>
        <v>#REF!</v>
      </c>
      <c r="F23" s="1" t="e">
        <f t="shared" si="0"/>
        <v>#REF!</v>
      </c>
      <c r="G23" s="1" t="e">
        <f>#REF!</f>
        <v>#REF!</v>
      </c>
      <c r="H23" s="1" t="e">
        <f t="shared" si="1"/>
        <v>#REF!</v>
      </c>
      <c r="I23" s="1" t="e">
        <f>#REF!</f>
        <v>#REF!</v>
      </c>
      <c r="J23" s="1"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1" t="e">
        <f t="shared" si="10"/>
        <v>#REF!</v>
      </c>
      <c r="AA23" s="1" t="e">
        <f>#REF!</f>
        <v>#REF!</v>
      </c>
      <c r="AB23" s="1" t="e">
        <f t="shared" si="11"/>
        <v>#REF!</v>
      </c>
      <c r="AC23" s="1" t="e">
        <f t="shared" si="12"/>
        <v>#REF!</v>
      </c>
      <c r="AD23" s="2" t="e">
        <f t="shared" si="13"/>
        <v>#REF!</v>
      </c>
    </row>
    <row r="24" spans="1:30" x14ac:dyDescent="0.25">
      <c r="A24" s="1">
        <f>список!A22</f>
        <v>21</v>
      </c>
      <c r="B24" s="1">
        <f>список!B22</f>
        <v>0</v>
      </c>
      <c r="C24" s="1">
        <f>список!C22</f>
        <v>0</v>
      </c>
      <c r="D24" s="13" t="str">
        <f>список!D$2</f>
        <v>младшая группа</v>
      </c>
      <c r="E24" s="1" t="e">
        <f>#REF!</f>
        <v>#REF!</v>
      </c>
      <c r="F24" s="1" t="e">
        <f t="shared" si="0"/>
        <v>#REF!</v>
      </c>
      <c r="G24" s="1" t="e">
        <f>#REF!</f>
        <v>#REF!</v>
      </c>
      <c r="H24" s="1" t="e">
        <f t="shared" si="1"/>
        <v>#REF!</v>
      </c>
      <c r="I24" s="1" t="e">
        <f>#REF!</f>
        <v>#REF!</v>
      </c>
      <c r="J24" s="1"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1" t="e">
        <f t="shared" si="10"/>
        <v>#REF!</v>
      </c>
      <c r="AA24" s="1" t="e">
        <f>#REF!</f>
        <v>#REF!</v>
      </c>
      <c r="AB24" s="1" t="e">
        <f t="shared" si="11"/>
        <v>#REF!</v>
      </c>
      <c r="AC24" s="1" t="e">
        <f t="shared" si="12"/>
        <v>#REF!</v>
      </c>
      <c r="AD24" s="2" t="e">
        <f t="shared" si="13"/>
        <v>#REF!</v>
      </c>
    </row>
    <row r="25" spans="1:30" x14ac:dyDescent="0.25">
      <c r="A25" s="1">
        <f>список!A23</f>
        <v>22</v>
      </c>
      <c r="B25" s="1">
        <f>список!B23</f>
        <v>0</v>
      </c>
      <c r="C25" s="1">
        <f>список!C23</f>
        <v>0</v>
      </c>
      <c r="D25" s="13" t="str">
        <f>список!D$2</f>
        <v>младшая группа</v>
      </c>
      <c r="E25" s="1" t="e">
        <f>#REF!</f>
        <v>#REF!</v>
      </c>
      <c r="F25" s="1" t="e">
        <f t="shared" si="0"/>
        <v>#REF!</v>
      </c>
      <c r="G25" s="1" t="e">
        <f>#REF!</f>
        <v>#REF!</v>
      </c>
      <c r="H25" s="1" t="e">
        <f t="shared" si="1"/>
        <v>#REF!</v>
      </c>
      <c r="I25" s="1" t="e">
        <f>#REF!</f>
        <v>#REF!</v>
      </c>
      <c r="J25" s="1"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1" t="e">
        <f t="shared" si="10"/>
        <v>#REF!</v>
      </c>
      <c r="AA25" s="1" t="e">
        <f>#REF!</f>
        <v>#REF!</v>
      </c>
      <c r="AB25" s="1" t="e">
        <f t="shared" si="11"/>
        <v>#REF!</v>
      </c>
      <c r="AC25" s="1" t="e">
        <f t="shared" si="12"/>
        <v>#REF!</v>
      </c>
      <c r="AD25" s="2" t="e">
        <f t="shared" si="13"/>
        <v>#REF!</v>
      </c>
    </row>
    <row r="26" spans="1:30" x14ac:dyDescent="0.25">
      <c r="A26" s="1">
        <f>список!A24</f>
        <v>23</v>
      </c>
      <c r="B26" s="1">
        <f>список!B24</f>
        <v>0</v>
      </c>
      <c r="C26" s="1">
        <f>список!C24</f>
        <v>0</v>
      </c>
      <c r="D26" s="13" t="str">
        <f>список!D$2</f>
        <v>младшая группа</v>
      </c>
      <c r="E26" s="1" t="e">
        <f>#REF!</f>
        <v>#REF!</v>
      </c>
      <c r="F26" s="1" t="e">
        <f t="shared" si="0"/>
        <v>#REF!</v>
      </c>
      <c r="G26" s="1" t="e">
        <f>#REF!</f>
        <v>#REF!</v>
      </c>
      <c r="H26" s="1" t="e">
        <f t="shared" si="1"/>
        <v>#REF!</v>
      </c>
      <c r="I26" s="1" t="e">
        <f>#REF!</f>
        <v>#REF!</v>
      </c>
      <c r="J26" s="1"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1" t="e">
        <f t="shared" si="10"/>
        <v>#REF!</v>
      </c>
      <c r="AA26" s="1" t="e">
        <f>#REF!</f>
        <v>#REF!</v>
      </c>
      <c r="AB26" s="1" t="e">
        <f t="shared" si="11"/>
        <v>#REF!</v>
      </c>
      <c r="AC26" s="1" t="e">
        <f t="shared" si="12"/>
        <v>#REF!</v>
      </c>
      <c r="AD26" s="2" t="e">
        <f t="shared" si="13"/>
        <v>#REF!</v>
      </c>
    </row>
    <row r="27" spans="1:30" x14ac:dyDescent="0.25">
      <c r="A27" s="1">
        <f>список!A25</f>
        <v>24</v>
      </c>
      <c r="B27" s="1">
        <f>список!B25</f>
        <v>0</v>
      </c>
      <c r="C27" s="1">
        <f>список!C25</f>
        <v>0</v>
      </c>
      <c r="D27" s="13" t="str">
        <f>список!D$2</f>
        <v>младшая группа</v>
      </c>
      <c r="E27" s="1" t="e">
        <f>#REF!</f>
        <v>#REF!</v>
      </c>
      <c r="F27" s="1" t="e">
        <f t="shared" si="0"/>
        <v>#REF!</v>
      </c>
      <c r="G27" s="1" t="e">
        <f>#REF!</f>
        <v>#REF!</v>
      </c>
      <c r="H27" s="1" t="e">
        <f t="shared" si="1"/>
        <v>#REF!</v>
      </c>
      <c r="I27" s="1" t="e">
        <f>#REF!</f>
        <v>#REF!</v>
      </c>
      <c r="J27" s="1"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1" t="e">
        <f t="shared" si="10"/>
        <v>#REF!</v>
      </c>
      <c r="AA27" s="1" t="e">
        <f>#REF!</f>
        <v>#REF!</v>
      </c>
      <c r="AB27" s="1" t="e">
        <f t="shared" si="11"/>
        <v>#REF!</v>
      </c>
      <c r="AC27" s="1" t="e">
        <f t="shared" si="12"/>
        <v>#REF!</v>
      </c>
      <c r="AD27" s="2" t="e">
        <f t="shared" si="13"/>
        <v>#REF!</v>
      </c>
    </row>
    <row r="28" spans="1:30" x14ac:dyDescent="0.25">
      <c r="A28" s="1">
        <f>список!A26</f>
        <v>25</v>
      </c>
      <c r="B28" s="1">
        <f>список!B26</f>
        <v>0</v>
      </c>
      <c r="C28" s="1">
        <f>список!C26</f>
        <v>0</v>
      </c>
      <c r="D28" s="13" t="str">
        <f>список!D$2</f>
        <v>младшая группа</v>
      </c>
      <c r="E28" s="1" t="e">
        <f>#REF!</f>
        <v>#REF!</v>
      </c>
      <c r="F28" s="1" t="e">
        <f t="shared" si="0"/>
        <v>#REF!</v>
      </c>
      <c r="G28" s="1" t="e">
        <f>#REF!</f>
        <v>#REF!</v>
      </c>
      <c r="H28" s="1" t="e">
        <f t="shared" si="1"/>
        <v>#REF!</v>
      </c>
      <c r="I28" s="1" t="e">
        <f>#REF!</f>
        <v>#REF!</v>
      </c>
      <c r="J28" s="1"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1" t="e">
        <f t="shared" si="10"/>
        <v>#REF!</v>
      </c>
      <c r="AA28" s="1" t="e">
        <f>#REF!</f>
        <v>#REF!</v>
      </c>
      <c r="AB28" s="1" t="e">
        <f t="shared" si="11"/>
        <v>#REF!</v>
      </c>
      <c r="AC28" s="1" t="e">
        <f t="shared" si="12"/>
        <v>#REF!</v>
      </c>
      <c r="AD28" s="2" t="e">
        <f t="shared" si="13"/>
        <v>#REF!</v>
      </c>
    </row>
    <row r="29" spans="1:30" x14ac:dyDescent="0.25">
      <c r="A29" s="1">
        <f>список!A27</f>
        <v>26</v>
      </c>
      <c r="B29" s="1">
        <f>список!B27</f>
        <v>0</v>
      </c>
      <c r="C29" s="1">
        <f>список!C27</f>
        <v>0</v>
      </c>
      <c r="D29" s="13" t="str">
        <f>список!D$2</f>
        <v>младшая группа</v>
      </c>
      <c r="E29" s="1" t="e">
        <f>#REF!</f>
        <v>#REF!</v>
      </c>
      <c r="F29" s="1" t="e">
        <f t="shared" si="0"/>
        <v>#REF!</v>
      </c>
      <c r="G29" s="1" t="e">
        <f>#REF!</f>
        <v>#REF!</v>
      </c>
      <c r="H29" s="1" t="e">
        <f t="shared" si="1"/>
        <v>#REF!</v>
      </c>
      <c r="I29" s="1" t="e">
        <f>#REF!</f>
        <v>#REF!</v>
      </c>
      <c r="J29" s="1"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1" t="e">
        <f t="shared" si="10"/>
        <v>#REF!</v>
      </c>
      <c r="AA29" s="1" t="e">
        <f>#REF!</f>
        <v>#REF!</v>
      </c>
      <c r="AB29" s="1" t="e">
        <f t="shared" si="11"/>
        <v>#REF!</v>
      </c>
      <c r="AC29" s="1" t="e">
        <f t="shared" si="12"/>
        <v>#REF!</v>
      </c>
      <c r="AD29" s="2" t="e">
        <f t="shared" si="13"/>
        <v>#REF!</v>
      </c>
    </row>
    <row r="30" spans="1:30" x14ac:dyDescent="0.25">
      <c r="A30" s="1">
        <f>список!A28</f>
        <v>27</v>
      </c>
      <c r="B30" s="1">
        <f>список!B28</f>
        <v>0</v>
      </c>
      <c r="C30" s="1">
        <f>список!C28</f>
        <v>0</v>
      </c>
      <c r="D30" s="13" t="str">
        <f>список!D$2</f>
        <v>младшая группа</v>
      </c>
      <c r="E30" s="1" t="e">
        <f>#REF!</f>
        <v>#REF!</v>
      </c>
      <c r="F30" s="1" t="e">
        <f t="shared" si="0"/>
        <v>#REF!</v>
      </c>
      <c r="G30" s="1" t="e">
        <f>#REF!</f>
        <v>#REF!</v>
      </c>
      <c r="H30" s="1" t="e">
        <f t="shared" si="1"/>
        <v>#REF!</v>
      </c>
      <c r="I30" s="1" t="e">
        <f>#REF!</f>
        <v>#REF!</v>
      </c>
      <c r="J30" s="1"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1" t="e">
        <f t="shared" si="10"/>
        <v>#REF!</v>
      </c>
      <c r="AA30" s="1" t="e">
        <f>#REF!</f>
        <v>#REF!</v>
      </c>
      <c r="AB30" s="1" t="e">
        <f t="shared" si="11"/>
        <v>#REF!</v>
      </c>
      <c r="AC30" s="1" t="e">
        <f t="shared" si="12"/>
        <v>#REF!</v>
      </c>
      <c r="AD30" s="2" t="e">
        <f t="shared" si="13"/>
        <v>#REF!</v>
      </c>
    </row>
    <row r="31" spans="1:30" x14ac:dyDescent="0.25">
      <c r="A31" s="1">
        <f>список!A29</f>
        <v>28</v>
      </c>
      <c r="B31" s="1">
        <f>список!B29</f>
        <v>0</v>
      </c>
      <c r="C31" s="1">
        <f>список!C29</f>
        <v>0</v>
      </c>
      <c r="D31" s="13" t="str">
        <f>список!D$2</f>
        <v>младшая группа</v>
      </c>
      <c r="E31" s="1" t="e">
        <f>#REF!</f>
        <v>#REF!</v>
      </c>
      <c r="F31" s="1" t="e">
        <f t="shared" si="0"/>
        <v>#REF!</v>
      </c>
      <c r="G31" s="1" t="e">
        <f>#REF!</f>
        <v>#REF!</v>
      </c>
      <c r="H31" s="1" t="e">
        <f t="shared" si="1"/>
        <v>#REF!</v>
      </c>
      <c r="I31" s="1" t="e">
        <f>#REF!</f>
        <v>#REF!</v>
      </c>
      <c r="J31" s="1"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1" t="e">
        <f t="shared" si="10"/>
        <v>#REF!</v>
      </c>
      <c r="AA31" s="1" t="e">
        <f>#REF!</f>
        <v>#REF!</v>
      </c>
      <c r="AB31" s="1" t="e">
        <f t="shared" si="11"/>
        <v>#REF!</v>
      </c>
      <c r="AC31" s="1" t="e">
        <f t="shared" si="12"/>
        <v>#REF!</v>
      </c>
      <c r="AD31" s="2" t="e">
        <f t="shared" si="13"/>
        <v>#REF!</v>
      </c>
    </row>
    <row r="32" spans="1:30" x14ac:dyDescent="0.25">
      <c r="A32" s="1">
        <f>список!A30</f>
        <v>29</v>
      </c>
      <c r="B32" s="1">
        <f>список!C8</f>
        <v>0</v>
      </c>
      <c r="C32" s="1">
        <f>список!C30</f>
        <v>0</v>
      </c>
      <c r="D32" s="13" t="str">
        <f>список!D$2</f>
        <v>младшая группа</v>
      </c>
      <c r="E32" s="1" t="e">
        <f>#REF!</f>
        <v>#REF!</v>
      </c>
      <c r="F32" s="1" t="e">
        <f t="shared" si="0"/>
        <v>#REF!</v>
      </c>
      <c r="G32" s="1" t="e">
        <f>#REF!</f>
        <v>#REF!</v>
      </c>
      <c r="H32" s="1" t="e">
        <f t="shared" si="1"/>
        <v>#REF!</v>
      </c>
      <c r="I32" s="1" t="e">
        <f>#REF!</f>
        <v>#REF!</v>
      </c>
      <c r="J32" s="1"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1" t="e">
        <f t="shared" si="10"/>
        <v>#REF!</v>
      </c>
      <c r="AA32" s="1" t="e">
        <f>#REF!</f>
        <v>#REF!</v>
      </c>
      <c r="AB32" s="1" t="e">
        <f t="shared" si="11"/>
        <v>#REF!</v>
      </c>
      <c r="AC32" s="1" t="e">
        <f t="shared" si="12"/>
        <v>#REF!</v>
      </c>
      <c r="AD32" s="2" t="e">
        <f t="shared" si="13"/>
        <v>#REF!</v>
      </c>
    </row>
    <row r="33" spans="1:30" x14ac:dyDescent="0.25">
      <c r="A33" s="1">
        <f>список!A31</f>
        <v>30</v>
      </c>
      <c r="B33" s="1">
        <f>список!B31</f>
        <v>0</v>
      </c>
      <c r="C33" s="1">
        <f>список!C31</f>
        <v>0</v>
      </c>
      <c r="D33" s="13" t="str">
        <f>список!D$2</f>
        <v>младшая группа</v>
      </c>
      <c r="E33" s="1" t="e">
        <f>#REF!</f>
        <v>#REF!</v>
      </c>
      <c r="F33" s="1" t="e">
        <f t="shared" si="0"/>
        <v>#REF!</v>
      </c>
      <c r="G33" s="1" t="e">
        <f>#REF!</f>
        <v>#REF!</v>
      </c>
      <c r="H33" s="1" t="e">
        <f t="shared" si="1"/>
        <v>#REF!</v>
      </c>
      <c r="I33" s="1" t="e">
        <f>#REF!</f>
        <v>#REF!</v>
      </c>
      <c r="J33" s="1"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1" t="e">
        <f t="shared" si="10"/>
        <v>#REF!</v>
      </c>
      <c r="AA33" s="1" t="e">
        <f>#REF!</f>
        <v>#REF!</v>
      </c>
      <c r="AB33" s="1" t="e">
        <f t="shared" si="11"/>
        <v>#REF!</v>
      </c>
      <c r="AC33" s="1" t="e">
        <f t="shared" si="12"/>
        <v>#REF!</v>
      </c>
      <c r="AD33" s="2" t="e">
        <f t="shared" si="13"/>
        <v>#REF!</v>
      </c>
    </row>
  </sheetData>
  <mergeCells count="15">
    <mergeCell ref="A1:AD1"/>
    <mergeCell ref="E2:P2"/>
    <mergeCell ref="Q2:AB2"/>
    <mergeCell ref="E3:F3"/>
    <mergeCell ref="G3:H3"/>
    <mergeCell ref="I3:J3"/>
    <mergeCell ref="W3:X3"/>
    <mergeCell ref="Y3:Z3"/>
    <mergeCell ref="AA3:AB3"/>
    <mergeCell ref="K3:L3"/>
    <mergeCell ref="U3:V3"/>
    <mergeCell ref="M3:N3"/>
    <mergeCell ref="O3:P3"/>
    <mergeCell ref="Q3:R3"/>
    <mergeCell ref="S3:T3"/>
  </mergeCells>
  <phoneticPr fontId="0"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topLeftCell="A6" workbookViewId="0">
      <selection activeCell="B4" sqref="B4:D33"/>
    </sheetView>
  </sheetViews>
  <sheetFormatPr defaultRowHeight="15" x14ac:dyDescent="0.25"/>
  <cols>
    <col min="2" max="2" width="27.140625" customWidth="1"/>
    <col min="4" max="4" width="21" customWidth="1"/>
    <col min="5" max="28" width="3.28515625" customWidth="1"/>
    <col min="29" max="29" width="4.7109375" customWidth="1"/>
    <col min="30" max="30" width="12.5703125" customWidth="1"/>
  </cols>
  <sheetData>
    <row r="1" spans="1:30" x14ac:dyDescent="0.25">
      <c r="A1" s="432" t="e">
        <f>#REF!</f>
        <v>#REF!</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row>
    <row r="2" spans="1:30" x14ac:dyDescent="0.25">
      <c r="E2" s="419" t="s">
        <v>6</v>
      </c>
      <c r="F2" s="419"/>
      <c r="G2" s="419"/>
      <c r="H2" s="419"/>
      <c r="I2" s="419"/>
      <c r="J2" s="419"/>
      <c r="K2" s="419"/>
      <c r="L2" s="419"/>
      <c r="M2" s="419"/>
      <c r="N2" s="419"/>
      <c r="O2" s="419"/>
      <c r="P2" s="419"/>
      <c r="Q2" s="419" t="s">
        <v>10</v>
      </c>
      <c r="R2" s="419"/>
      <c r="S2" s="419"/>
      <c r="T2" s="419"/>
      <c r="U2" s="419"/>
      <c r="V2" s="419"/>
      <c r="W2" s="419"/>
      <c r="X2" s="419"/>
      <c r="Y2" s="419"/>
      <c r="Z2" s="419"/>
      <c r="AA2" s="419"/>
      <c r="AB2" s="419"/>
      <c r="AC2" s="1"/>
      <c r="AD2" s="1"/>
    </row>
    <row r="3" spans="1:30" x14ac:dyDescent="0.25">
      <c r="A3" s="1" t="str">
        <f>список!A1</f>
        <v>№</v>
      </c>
      <c r="B3" s="1" t="str">
        <f>список!B1</f>
        <v>Фамилия, имя воспитанника</v>
      </c>
      <c r="C3" s="1" t="str">
        <f>список!C1</f>
        <v xml:space="preserve">дата </v>
      </c>
      <c r="D3" s="1" t="str">
        <f>список!D1</f>
        <v>группа</v>
      </c>
      <c r="E3" s="419">
        <v>29</v>
      </c>
      <c r="F3" s="419"/>
      <c r="G3" s="419">
        <v>30</v>
      </c>
      <c r="H3" s="419"/>
      <c r="I3" s="419">
        <v>31</v>
      </c>
      <c r="J3" s="419"/>
      <c r="K3" s="419">
        <v>32</v>
      </c>
      <c r="L3" s="419"/>
      <c r="M3" s="419">
        <v>33</v>
      </c>
      <c r="N3" s="419"/>
      <c r="O3" s="433">
        <v>34</v>
      </c>
      <c r="P3" s="434"/>
      <c r="Q3" s="410">
        <v>29</v>
      </c>
      <c r="R3" s="410"/>
      <c r="S3" s="410">
        <v>30</v>
      </c>
      <c r="T3" s="410"/>
      <c r="U3" s="410">
        <v>31</v>
      </c>
      <c r="V3" s="410"/>
      <c r="W3" s="410">
        <v>32</v>
      </c>
      <c r="X3" s="410"/>
      <c r="Y3" s="410">
        <v>33</v>
      </c>
      <c r="Z3" s="410"/>
      <c r="AA3" s="411">
        <v>34</v>
      </c>
      <c r="AB3" s="412"/>
      <c r="AC3" s="1"/>
      <c r="AD3" s="1"/>
    </row>
    <row r="4" spans="1:30" x14ac:dyDescent="0.25">
      <c r="A4" s="1">
        <f>список!A2</f>
        <v>1</v>
      </c>
      <c r="B4" s="1" t="str">
        <f>IF(список!B2="","",список!B2)</f>
        <v/>
      </c>
      <c r="C4" s="1" t="str">
        <f>IF(список!C2="","",список!C2)</f>
        <v/>
      </c>
      <c r="D4" s="13" t="str">
        <f>IF(список!D2="","",список!D2)</f>
        <v>младшая группа</v>
      </c>
      <c r="E4" s="1" t="e">
        <f>#REF!</f>
        <v>#REF!</v>
      </c>
      <c r="F4" s="1" t="e">
        <f>IF(E4=0,"",IF(E4="а",1,2))</f>
        <v>#REF!</v>
      </c>
      <c r="G4" s="1" t="e">
        <f>#REF!</f>
        <v>#REF!</v>
      </c>
      <c r="H4" s="1" t="e">
        <f>IF(G4=0,"",IF(G4="а",1,2))</f>
        <v>#REF!</v>
      </c>
      <c r="I4" s="1" t="e">
        <f>#REF!</f>
        <v>#REF!</v>
      </c>
      <c r="J4" s="1" t="e">
        <f>IF(I4=0,"",IF(I4="а",2,3))</f>
        <v>#REF!</v>
      </c>
      <c r="K4" s="1" t="e">
        <f>#REF!</f>
        <v>#REF!</v>
      </c>
      <c r="L4" s="1" t="e">
        <f>IF(K4=0,"",IF(K4="а",2,3))</f>
        <v>#REF!</v>
      </c>
      <c r="M4" s="1" t="e">
        <f>#REF!</f>
        <v>#REF!</v>
      </c>
      <c r="N4" s="1" t="e">
        <f>IF(M4=0,"",IF(M4="а",4,IF(M4="б",5,6)))</f>
        <v>#REF!</v>
      </c>
      <c r="O4" s="1" t="e">
        <f>#REF!</f>
        <v>#REF!</v>
      </c>
      <c r="P4" s="1" t="e">
        <f>IF(O4=0,"",IF(O4="а",4,5))</f>
        <v>#REF!</v>
      </c>
      <c r="Q4" s="1" t="e">
        <f>#REF!</f>
        <v>#REF!</v>
      </c>
      <c r="R4" s="1" t="e">
        <f>IF(Q4=0,"",IF(Q4="а",1,2))</f>
        <v>#REF!</v>
      </c>
      <c r="S4" s="1" t="e">
        <f>#REF!</f>
        <v>#REF!</v>
      </c>
      <c r="T4" s="1" t="e">
        <f>IF(S4=0,"",IF(S4="а",1,2))</f>
        <v>#REF!</v>
      </c>
      <c r="U4" s="1" t="e">
        <f>#REF!</f>
        <v>#REF!</v>
      </c>
      <c r="V4" s="1" t="e">
        <f>IF(U4=0,"",IF(U4="а",2,3))</f>
        <v>#REF!</v>
      </c>
      <c r="W4" s="1" t="e">
        <f>#REF!</f>
        <v>#REF!</v>
      </c>
      <c r="X4" s="1" t="e">
        <f>IF(W4=0,"",IF(W4="а",2,3))</f>
        <v>#REF!</v>
      </c>
      <c r="Y4" s="1" t="e">
        <f>#REF!</f>
        <v>#REF!</v>
      </c>
      <c r="Z4" s="1" t="e">
        <f>IF(Y4=0,"",IF(Y4="а",4,5))</f>
        <v>#REF!</v>
      </c>
      <c r="AA4" s="1" t="e">
        <f>#REF!</f>
        <v>#REF!</v>
      </c>
      <c r="AB4" s="1" t="e">
        <f>IF(AA4=0,"",IF(AA4="а",4,IF(AA4="б",5,6)))</f>
        <v>#REF!</v>
      </c>
      <c r="AC4" s="1" t="e">
        <f>IF(SUM(F4:AB4)=0,"",SUM(F4:AB4))</f>
        <v>#REF!</v>
      </c>
      <c r="AD4" s="2" t="e">
        <f>IF(AC4="","",IF(AC4&gt;=49,"6 уровень",IF(AND(AC4&gt;=31,AC4&lt;49),"5 уровень",IF(AND(AC4&gt;=26,AC4&lt;31),"4 уровень",IF(AND(AC4&gt;=18,AC4&lt;26),"3 уровень",IF(AND(AC4&gt;=4,AC4&lt;18),"2 уровень;""1уровень"))))))</f>
        <v>#REF!</v>
      </c>
    </row>
    <row r="5" spans="1:30" x14ac:dyDescent="0.25">
      <c r="A5" s="1">
        <f>список!A3</f>
        <v>2</v>
      </c>
      <c r="B5" s="1" t="str">
        <f>IF(список!B3="","",список!B3)</f>
        <v/>
      </c>
      <c r="C5" s="1">
        <f>IF(список!C3="","",список!C3)</f>
        <v>0</v>
      </c>
      <c r="D5" s="13" t="str">
        <f>IF(список!D3="","",список!D3)</f>
        <v>младшая группа</v>
      </c>
      <c r="E5" s="1" t="e">
        <f>#REF!</f>
        <v>#REF!</v>
      </c>
      <c r="F5" s="1" t="e">
        <f t="shared" ref="F5:F33" si="0">IF(E5=0,"",IF(E5="а",1,2))</f>
        <v>#REF!</v>
      </c>
      <c r="G5" s="1" t="e">
        <f>#REF!</f>
        <v>#REF!</v>
      </c>
      <c r="H5" s="1" t="e">
        <f t="shared" ref="H5:H33" si="1">IF(G5=0,"",IF(G5="а",1,2))</f>
        <v>#REF!</v>
      </c>
      <c r="I5" s="1" t="e">
        <f>#REF!</f>
        <v>#REF!</v>
      </c>
      <c r="J5" s="1" t="e">
        <f t="shared" ref="J5:J33" si="2">IF(I5=0,"",IF(I5="а",2,3))</f>
        <v>#REF!</v>
      </c>
      <c r="K5" s="1" t="e">
        <f>#REF!</f>
        <v>#REF!</v>
      </c>
      <c r="L5" s="1" t="e">
        <f t="shared" ref="L5:L33" si="3">IF(K5=0,"",IF(K5="а",2,3))</f>
        <v>#REF!</v>
      </c>
      <c r="M5" s="1" t="e">
        <f>#REF!</f>
        <v>#REF!</v>
      </c>
      <c r="N5" s="1" t="e">
        <f t="shared" ref="N5:N33" si="4">IF(M5=0,"",IF(M5="а",4,IF(M5="б",5,6)))</f>
        <v>#REF!</v>
      </c>
      <c r="O5" s="1" t="e">
        <f>#REF!</f>
        <v>#REF!</v>
      </c>
      <c r="P5" s="1" t="e">
        <f t="shared" ref="P5:P33" si="5">IF(O5=0,"",IF(O5="а",4,5))</f>
        <v>#REF!</v>
      </c>
      <c r="Q5" s="1" t="e">
        <f>#REF!</f>
        <v>#REF!</v>
      </c>
      <c r="R5" s="1" t="e">
        <f t="shared" ref="R5:R33" si="6">IF(Q5=0,"",IF(Q5="а",1,2))</f>
        <v>#REF!</v>
      </c>
      <c r="S5" s="1" t="e">
        <f>#REF!</f>
        <v>#REF!</v>
      </c>
      <c r="T5" s="1" t="e">
        <f t="shared" ref="T5:T33" si="7">IF(S5=0,"",IF(S5="а",1,2))</f>
        <v>#REF!</v>
      </c>
      <c r="U5" s="1" t="e">
        <f>#REF!</f>
        <v>#REF!</v>
      </c>
      <c r="V5" s="1" t="e">
        <f t="shared" ref="V5:V33" si="8">IF(U5=0,"",IF(U5="а",2,3))</f>
        <v>#REF!</v>
      </c>
      <c r="W5" s="1" t="e">
        <f>#REF!</f>
        <v>#REF!</v>
      </c>
      <c r="X5" s="1" t="e">
        <f t="shared" ref="X5:X33" si="9">IF(W5=0,"",IF(W5="а",2,3))</f>
        <v>#REF!</v>
      </c>
      <c r="Y5" s="1" t="e">
        <f>#REF!</f>
        <v>#REF!</v>
      </c>
      <c r="Z5" s="1" t="e">
        <f t="shared" ref="Z5:Z33" si="10">IF(Y5=0,"",IF(Y5="а",4,5))</f>
        <v>#REF!</v>
      </c>
      <c r="AA5" s="1" t="e">
        <f>#REF!</f>
        <v>#REF!</v>
      </c>
      <c r="AB5" s="1" t="e">
        <f t="shared" ref="AB5:AB33" si="11">IF(AA5=0,"",IF(AA5="а",4,IF(AA5="б",5,6)))</f>
        <v>#REF!</v>
      </c>
      <c r="AC5" s="1" t="e">
        <f t="shared" ref="AC5:AC33" si="12">IF(SUM(F5:AB5)=0,"",SUM(F5:AB5))</f>
        <v>#REF!</v>
      </c>
      <c r="AD5" s="2" t="e">
        <f>IF(AC5="","",IF(AC5&gt;=49,"6 уровень",IF(AND(AC5&gt;=31,AC5&lt;49),"5 уровень",IF(AND(AC5&gt;=26,AC5&lt;31),"4 уровень",IF(AND(AC5&gt;=18,AC5&lt;26),"3 уровень",IF(AND(AC5&gt;=4,AC5&lt;18),"2 уровень;""1уровень"))))))</f>
        <v>#REF!</v>
      </c>
    </row>
    <row r="6" spans="1:30" x14ac:dyDescent="0.25">
      <c r="A6" s="1">
        <f>список!A4</f>
        <v>3</v>
      </c>
      <c r="B6" s="1" t="str">
        <f>IF(список!B4="","",список!B4)</f>
        <v/>
      </c>
      <c r="C6" s="1">
        <f>IF(список!C4="","",список!C4)</f>
        <v>0</v>
      </c>
      <c r="D6" s="13" t="str">
        <f>IF(список!D4="","",список!D4)</f>
        <v>младшая группа</v>
      </c>
      <c r="E6" s="1" t="e">
        <f>#REF!</f>
        <v>#REF!</v>
      </c>
      <c r="F6" s="1" t="e">
        <f t="shared" si="0"/>
        <v>#REF!</v>
      </c>
      <c r="G6" s="1" t="e">
        <f>#REF!</f>
        <v>#REF!</v>
      </c>
      <c r="H6" s="1" t="e">
        <f t="shared" si="1"/>
        <v>#REF!</v>
      </c>
      <c r="I6" s="1" t="e">
        <f>#REF!</f>
        <v>#REF!</v>
      </c>
      <c r="J6" s="1"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1" t="e">
        <f t="shared" si="10"/>
        <v>#REF!</v>
      </c>
      <c r="AA6" s="1" t="e">
        <f>#REF!</f>
        <v>#REF!</v>
      </c>
      <c r="AB6" s="1" t="e">
        <f t="shared" si="11"/>
        <v>#REF!</v>
      </c>
      <c r="AC6" s="1" t="e">
        <f t="shared" si="12"/>
        <v>#REF!</v>
      </c>
      <c r="AD6" s="2" t="e">
        <f t="shared" ref="AD6:AD33" si="13">IF(AC6="","",IF(AC6&gt;=49,"6 уровень",IF(AND(AC6&gt;=31,AC6&lt;49),"5 уровень",IF(AND(AC6&gt;=26,AC6&lt;31),"4 уровень",IF(AND(AC6&gt;=18,AC6&lt;26),"3 уровень",IF(AND(AC6&gt;=4,AC6&lt;18),"2 уровень;""1уровень"))))))</f>
        <v>#REF!</v>
      </c>
    </row>
    <row r="7" spans="1:30" x14ac:dyDescent="0.25">
      <c r="A7" s="1">
        <f>список!A5</f>
        <v>4</v>
      </c>
      <c r="B7" s="1" t="str">
        <f>IF(список!B5="","",список!B5)</f>
        <v/>
      </c>
      <c r="C7" s="1">
        <f>IF(список!C5="","",список!C5)</f>
        <v>0</v>
      </c>
      <c r="D7" s="13" t="str">
        <f>IF(список!D5="","",список!D5)</f>
        <v>младшая группа</v>
      </c>
      <c r="E7" s="1" t="e">
        <f>#REF!</f>
        <v>#REF!</v>
      </c>
      <c r="F7" s="1" t="e">
        <f t="shared" si="0"/>
        <v>#REF!</v>
      </c>
      <c r="G7" s="1" t="e">
        <f>#REF!</f>
        <v>#REF!</v>
      </c>
      <c r="H7" s="1" t="e">
        <f t="shared" si="1"/>
        <v>#REF!</v>
      </c>
      <c r="I7" s="1" t="e">
        <f>#REF!</f>
        <v>#REF!</v>
      </c>
      <c r="J7" s="1"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1" t="e">
        <f t="shared" si="10"/>
        <v>#REF!</v>
      </c>
      <c r="AA7" s="1" t="e">
        <f>#REF!</f>
        <v>#REF!</v>
      </c>
      <c r="AB7" s="1" t="e">
        <f t="shared" si="11"/>
        <v>#REF!</v>
      </c>
      <c r="AC7" s="1" t="e">
        <f t="shared" si="12"/>
        <v>#REF!</v>
      </c>
      <c r="AD7" s="2" t="e">
        <f t="shared" si="13"/>
        <v>#REF!</v>
      </c>
    </row>
    <row r="8" spans="1:30" x14ac:dyDescent="0.25">
      <c r="A8" s="1">
        <f>список!A6</f>
        <v>5</v>
      </c>
      <c r="B8" s="1" t="str">
        <f>IF(список!B6="","",список!B6)</f>
        <v/>
      </c>
      <c r="C8" s="1">
        <f>IF(список!C6="","",список!C6)</f>
        <v>0</v>
      </c>
      <c r="D8" s="13" t="str">
        <f>IF(список!D6="","",список!D6)</f>
        <v>младшая группа</v>
      </c>
      <c r="E8" s="1" t="e">
        <f>#REF!</f>
        <v>#REF!</v>
      </c>
      <c r="F8" s="1" t="e">
        <f t="shared" si="0"/>
        <v>#REF!</v>
      </c>
      <c r="G8" s="1" t="e">
        <f>#REF!</f>
        <v>#REF!</v>
      </c>
      <c r="H8" s="1" t="e">
        <f t="shared" si="1"/>
        <v>#REF!</v>
      </c>
      <c r="I8" s="1" t="e">
        <f>#REF!</f>
        <v>#REF!</v>
      </c>
      <c r="J8" s="1"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1" t="e">
        <f t="shared" si="10"/>
        <v>#REF!</v>
      </c>
      <c r="AA8" s="1" t="e">
        <f>#REF!</f>
        <v>#REF!</v>
      </c>
      <c r="AB8" s="1" t="e">
        <f t="shared" si="11"/>
        <v>#REF!</v>
      </c>
      <c r="AC8" s="1" t="e">
        <f t="shared" si="12"/>
        <v>#REF!</v>
      </c>
      <c r="AD8" s="2" t="e">
        <f t="shared" si="13"/>
        <v>#REF!</v>
      </c>
    </row>
    <row r="9" spans="1:30" x14ac:dyDescent="0.25">
      <c r="A9" s="1">
        <f>список!A7</f>
        <v>6</v>
      </c>
      <c r="B9" s="1" t="str">
        <f>IF(список!B7="","",список!B7)</f>
        <v/>
      </c>
      <c r="C9" s="1">
        <f>IF(список!C7="","",список!C7)</f>
        <v>0</v>
      </c>
      <c r="D9" s="13" t="str">
        <f>IF(список!D7="","",список!D7)</f>
        <v>младшая группа</v>
      </c>
      <c r="E9" s="1" t="e">
        <f>#REF!</f>
        <v>#REF!</v>
      </c>
      <c r="F9" s="1" t="e">
        <f t="shared" si="0"/>
        <v>#REF!</v>
      </c>
      <c r="G9" s="1" t="e">
        <f>#REF!</f>
        <v>#REF!</v>
      </c>
      <c r="H9" s="1" t="e">
        <f t="shared" si="1"/>
        <v>#REF!</v>
      </c>
      <c r="I9" s="1" t="e">
        <f>#REF!</f>
        <v>#REF!</v>
      </c>
      <c r="J9" s="1"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1" t="e">
        <f t="shared" si="10"/>
        <v>#REF!</v>
      </c>
      <c r="AA9" s="1" t="e">
        <f>#REF!</f>
        <v>#REF!</v>
      </c>
      <c r="AB9" s="1" t="e">
        <f t="shared" si="11"/>
        <v>#REF!</v>
      </c>
      <c r="AC9" s="1" t="e">
        <f t="shared" si="12"/>
        <v>#REF!</v>
      </c>
      <c r="AD9" s="2" t="e">
        <f t="shared" si="13"/>
        <v>#REF!</v>
      </c>
    </row>
    <row r="10" spans="1:30" x14ac:dyDescent="0.25">
      <c r="A10" s="1">
        <f>список!A8</f>
        <v>7</v>
      </c>
      <c r="B10" s="1" t="str">
        <f>IF(список!B8="","",список!B8)</f>
        <v/>
      </c>
      <c r="C10" s="1" t="e">
        <f>IF(список!#REF!="","",список!#REF!)</f>
        <v>#REF!</v>
      </c>
      <c r="D10" s="13" t="str">
        <f>IF(список!D8="","",список!D8)</f>
        <v>младшая группа</v>
      </c>
      <c r="E10" s="1" t="e">
        <f>#REF!</f>
        <v>#REF!</v>
      </c>
      <c r="F10" s="1" t="e">
        <f t="shared" si="0"/>
        <v>#REF!</v>
      </c>
      <c r="G10" s="1" t="e">
        <f>#REF!</f>
        <v>#REF!</v>
      </c>
      <c r="H10" s="1" t="e">
        <f t="shared" si="1"/>
        <v>#REF!</v>
      </c>
      <c r="I10" s="1" t="e">
        <f>#REF!</f>
        <v>#REF!</v>
      </c>
      <c r="J10" s="1" t="e">
        <f t="shared" si="2"/>
        <v>#REF!</v>
      </c>
      <c r="K10" s="1" t="e">
        <f>#REF!</f>
        <v>#REF!</v>
      </c>
      <c r="L10" s="1" t="e">
        <f t="shared" si="3"/>
        <v>#REF!</v>
      </c>
      <c r="M10" s="1" t="e">
        <f>#REF!</f>
        <v>#REF!</v>
      </c>
      <c r="N10" s="1" t="e">
        <f t="shared" si="4"/>
        <v>#REF!</v>
      </c>
      <c r="O10" s="1" t="e">
        <f>#REF!</f>
        <v>#REF!</v>
      </c>
      <c r="P10" s="1" t="e">
        <f t="shared" si="5"/>
        <v>#REF!</v>
      </c>
      <c r="Q10" s="1" t="e">
        <f>#REF!</f>
        <v>#REF!</v>
      </c>
      <c r="R10" s="1" t="e">
        <f t="shared" si="6"/>
        <v>#REF!</v>
      </c>
      <c r="S10" s="1" t="e">
        <f>#REF!</f>
        <v>#REF!</v>
      </c>
      <c r="T10" s="1" t="e">
        <f t="shared" si="7"/>
        <v>#REF!</v>
      </c>
      <c r="U10" s="1" t="e">
        <f>#REF!</f>
        <v>#REF!</v>
      </c>
      <c r="V10" s="1" t="e">
        <f t="shared" si="8"/>
        <v>#REF!</v>
      </c>
      <c r="W10" s="1" t="e">
        <f>#REF!</f>
        <v>#REF!</v>
      </c>
      <c r="X10" s="1" t="e">
        <f t="shared" si="9"/>
        <v>#REF!</v>
      </c>
      <c r="Y10" s="1" t="e">
        <f>#REF!</f>
        <v>#REF!</v>
      </c>
      <c r="Z10" s="1" t="e">
        <f t="shared" si="10"/>
        <v>#REF!</v>
      </c>
      <c r="AA10" s="1" t="e">
        <f>#REF!</f>
        <v>#REF!</v>
      </c>
      <c r="AB10" s="1" t="e">
        <f t="shared" si="11"/>
        <v>#REF!</v>
      </c>
      <c r="AC10" s="1" t="e">
        <f t="shared" si="12"/>
        <v>#REF!</v>
      </c>
      <c r="AD10" s="2" t="e">
        <f t="shared" si="13"/>
        <v>#REF!</v>
      </c>
    </row>
    <row r="11" spans="1:30" x14ac:dyDescent="0.25">
      <c r="A11" s="1">
        <f>список!A9</f>
        <v>8</v>
      </c>
      <c r="B11" s="1" t="str">
        <f>IF(список!B9="","",список!B9)</f>
        <v/>
      </c>
      <c r="C11" s="1">
        <f>IF(список!C9="","",список!C9)</f>
        <v>0</v>
      </c>
      <c r="D11" s="13" t="str">
        <f>IF(список!D9="","",список!D9)</f>
        <v>младшая группа</v>
      </c>
      <c r="E11" s="1" t="e">
        <f>#REF!</f>
        <v>#REF!</v>
      </c>
      <c r="F11" s="1" t="e">
        <f t="shared" si="0"/>
        <v>#REF!</v>
      </c>
      <c r="G11" s="1" t="e">
        <f>#REF!</f>
        <v>#REF!</v>
      </c>
      <c r="H11" s="1" t="e">
        <f t="shared" si="1"/>
        <v>#REF!</v>
      </c>
      <c r="I11" s="1" t="e">
        <f>#REF!</f>
        <v>#REF!</v>
      </c>
      <c r="J11" s="1"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1" t="e">
        <f t="shared" si="10"/>
        <v>#REF!</v>
      </c>
      <c r="AA11" s="1" t="e">
        <f>#REF!</f>
        <v>#REF!</v>
      </c>
      <c r="AB11" s="1" t="e">
        <f t="shared" si="11"/>
        <v>#REF!</v>
      </c>
      <c r="AC11" s="1" t="e">
        <f t="shared" si="12"/>
        <v>#REF!</v>
      </c>
      <c r="AD11" s="2" t="e">
        <f t="shared" si="13"/>
        <v>#REF!</v>
      </c>
    </row>
    <row r="12" spans="1:30" x14ac:dyDescent="0.25">
      <c r="A12" s="1">
        <f>список!A10</f>
        <v>9</v>
      </c>
      <c r="B12" s="1" t="str">
        <f>IF(список!B10="","",список!B10)</f>
        <v/>
      </c>
      <c r="C12" s="1">
        <f>IF(список!C10="","",список!C10)</f>
        <v>0</v>
      </c>
      <c r="D12" s="13" t="str">
        <f>IF(список!D10="","",список!D10)</f>
        <v>младшая группа</v>
      </c>
      <c r="E12" s="1" t="e">
        <f>#REF!</f>
        <v>#REF!</v>
      </c>
      <c r="F12" s="1" t="e">
        <f t="shared" si="0"/>
        <v>#REF!</v>
      </c>
      <c r="G12" s="1" t="e">
        <f>#REF!</f>
        <v>#REF!</v>
      </c>
      <c r="H12" s="1" t="e">
        <f t="shared" si="1"/>
        <v>#REF!</v>
      </c>
      <c r="I12" s="1" t="e">
        <f>#REF!</f>
        <v>#REF!</v>
      </c>
      <c r="J12" s="1"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1" t="e">
        <f t="shared" si="10"/>
        <v>#REF!</v>
      </c>
      <c r="AA12" s="1" t="e">
        <f>#REF!</f>
        <v>#REF!</v>
      </c>
      <c r="AB12" s="1" t="e">
        <f t="shared" si="11"/>
        <v>#REF!</v>
      </c>
      <c r="AC12" s="1" t="e">
        <f t="shared" si="12"/>
        <v>#REF!</v>
      </c>
      <c r="AD12" s="2" t="e">
        <f t="shared" si="13"/>
        <v>#REF!</v>
      </c>
    </row>
    <row r="13" spans="1:30" x14ac:dyDescent="0.25">
      <c r="A13" s="1">
        <f>список!A11</f>
        <v>10</v>
      </c>
      <c r="B13" s="1" t="str">
        <f>IF(список!B11="","",список!B11)</f>
        <v/>
      </c>
      <c r="C13" s="1">
        <f>IF(список!C11="","",список!C11)</f>
        <v>0</v>
      </c>
      <c r="D13" s="13" t="str">
        <f>IF(список!D11="","",список!D11)</f>
        <v>младшая группа</v>
      </c>
      <c r="E13" s="1" t="e">
        <f>#REF!</f>
        <v>#REF!</v>
      </c>
      <c r="F13" s="1" t="e">
        <f t="shared" si="0"/>
        <v>#REF!</v>
      </c>
      <c r="G13" s="1" t="e">
        <f>#REF!</f>
        <v>#REF!</v>
      </c>
      <c r="H13" s="1" t="e">
        <f t="shared" si="1"/>
        <v>#REF!</v>
      </c>
      <c r="I13" s="1" t="e">
        <f>#REF!</f>
        <v>#REF!</v>
      </c>
      <c r="J13" s="1"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1" t="e">
        <f t="shared" si="10"/>
        <v>#REF!</v>
      </c>
      <c r="AA13" s="1" t="e">
        <f>#REF!</f>
        <v>#REF!</v>
      </c>
      <c r="AB13" s="1" t="e">
        <f t="shared" si="11"/>
        <v>#REF!</v>
      </c>
      <c r="AC13" s="1" t="e">
        <f t="shared" si="12"/>
        <v>#REF!</v>
      </c>
      <c r="AD13" s="2" t="e">
        <f t="shared" si="13"/>
        <v>#REF!</v>
      </c>
    </row>
    <row r="14" spans="1:30" x14ac:dyDescent="0.25">
      <c r="A14" s="1">
        <f>список!A12</f>
        <v>11</v>
      </c>
      <c r="B14" s="1" t="str">
        <f>IF(список!B12="","",список!B12)</f>
        <v/>
      </c>
      <c r="C14" s="1">
        <f>IF(список!C12="","",список!C12)</f>
        <v>0</v>
      </c>
      <c r="D14" s="13" t="str">
        <f>IF(список!D12="","",список!D12)</f>
        <v>младшая группа</v>
      </c>
      <c r="E14" s="1" t="e">
        <f>#REF!</f>
        <v>#REF!</v>
      </c>
      <c r="F14" s="1" t="e">
        <f t="shared" si="0"/>
        <v>#REF!</v>
      </c>
      <c r="G14" s="1" t="e">
        <f>#REF!</f>
        <v>#REF!</v>
      </c>
      <c r="H14" s="1" t="e">
        <f t="shared" si="1"/>
        <v>#REF!</v>
      </c>
      <c r="I14" s="1" t="e">
        <f>#REF!</f>
        <v>#REF!</v>
      </c>
      <c r="J14" s="1"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1" t="e">
        <f t="shared" si="10"/>
        <v>#REF!</v>
      </c>
      <c r="AA14" s="1" t="e">
        <f>#REF!</f>
        <v>#REF!</v>
      </c>
      <c r="AB14" s="1" t="e">
        <f t="shared" si="11"/>
        <v>#REF!</v>
      </c>
      <c r="AC14" s="1" t="e">
        <f t="shared" si="12"/>
        <v>#REF!</v>
      </c>
      <c r="AD14" s="2" t="e">
        <f t="shared" si="13"/>
        <v>#REF!</v>
      </c>
    </row>
    <row r="15" spans="1:30" x14ac:dyDescent="0.25">
      <c r="A15" s="1">
        <f>список!A13</f>
        <v>12</v>
      </c>
      <c r="B15" s="1" t="str">
        <f>IF(список!B13="","",список!B13)</f>
        <v/>
      </c>
      <c r="C15" s="1">
        <f>IF(список!C13="","",список!C13)</f>
        <v>0</v>
      </c>
      <c r="D15" s="13" t="str">
        <f>IF(список!D13="","",список!D13)</f>
        <v>младшая группа</v>
      </c>
      <c r="E15" s="1" t="e">
        <f>#REF!</f>
        <v>#REF!</v>
      </c>
      <c r="F15" s="1" t="e">
        <f t="shared" si="0"/>
        <v>#REF!</v>
      </c>
      <c r="G15" s="1" t="e">
        <f>#REF!</f>
        <v>#REF!</v>
      </c>
      <c r="H15" s="1" t="e">
        <f t="shared" si="1"/>
        <v>#REF!</v>
      </c>
      <c r="I15" s="1" t="e">
        <f>#REF!</f>
        <v>#REF!</v>
      </c>
      <c r="J15" s="1"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1" t="e">
        <f t="shared" si="10"/>
        <v>#REF!</v>
      </c>
      <c r="AA15" s="1" t="e">
        <f>#REF!</f>
        <v>#REF!</v>
      </c>
      <c r="AB15" s="1" t="e">
        <f t="shared" si="11"/>
        <v>#REF!</v>
      </c>
      <c r="AC15" s="1" t="e">
        <f t="shared" si="12"/>
        <v>#REF!</v>
      </c>
      <c r="AD15" s="2" t="e">
        <f t="shared" si="13"/>
        <v>#REF!</v>
      </c>
    </row>
    <row r="16" spans="1:30" x14ac:dyDescent="0.25">
      <c r="A16" s="1">
        <f>список!A14</f>
        <v>13</v>
      </c>
      <c r="B16" s="1" t="str">
        <f>IF(список!B14="","",список!B14)</f>
        <v/>
      </c>
      <c r="C16" s="1">
        <f>IF(список!C14="","",список!C14)</f>
        <v>0</v>
      </c>
      <c r="D16" s="13" t="str">
        <f>IF(список!D14="","",список!D14)</f>
        <v>младшая группа</v>
      </c>
      <c r="E16" s="1" t="e">
        <f>#REF!</f>
        <v>#REF!</v>
      </c>
      <c r="F16" s="1" t="e">
        <f t="shared" si="0"/>
        <v>#REF!</v>
      </c>
      <c r="G16" s="1" t="e">
        <f>#REF!</f>
        <v>#REF!</v>
      </c>
      <c r="H16" s="1" t="e">
        <f t="shared" si="1"/>
        <v>#REF!</v>
      </c>
      <c r="I16" s="1" t="e">
        <f>#REF!</f>
        <v>#REF!</v>
      </c>
      <c r="J16" s="1" t="e">
        <f t="shared" si="2"/>
        <v>#REF!</v>
      </c>
      <c r="K16" s="1" t="e">
        <f>#REF!</f>
        <v>#REF!</v>
      </c>
      <c r="L16" s="1" t="e">
        <f t="shared" si="3"/>
        <v>#REF!</v>
      </c>
      <c r="M16" s="1" t="e">
        <f>#REF!</f>
        <v>#REF!</v>
      </c>
      <c r="N16" s="1" t="e">
        <f t="shared" si="4"/>
        <v>#REF!</v>
      </c>
      <c r="O16" s="1" t="e">
        <f>#REF!</f>
        <v>#REF!</v>
      </c>
      <c r="P16" s="1" t="e">
        <f t="shared" si="5"/>
        <v>#REF!</v>
      </c>
      <c r="Q16" s="1" t="e">
        <f>#REF!</f>
        <v>#REF!</v>
      </c>
      <c r="R16" s="1" t="e">
        <f t="shared" si="6"/>
        <v>#REF!</v>
      </c>
      <c r="S16" s="1" t="e">
        <f>#REF!</f>
        <v>#REF!</v>
      </c>
      <c r="T16" s="1" t="e">
        <f t="shared" si="7"/>
        <v>#REF!</v>
      </c>
      <c r="U16" s="1" t="e">
        <f>#REF!</f>
        <v>#REF!</v>
      </c>
      <c r="V16" s="1" t="e">
        <f t="shared" si="8"/>
        <v>#REF!</v>
      </c>
      <c r="W16" s="1" t="e">
        <f>#REF!</f>
        <v>#REF!</v>
      </c>
      <c r="X16" s="1" t="e">
        <f t="shared" si="9"/>
        <v>#REF!</v>
      </c>
      <c r="Y16" s="1" t="e">
        <f>#REF!</f>
        <v>#REF!</v>
      </c>
      <c r="Z16" s="1" t="e">
        <f t="shared" si="10"/>
        <v>#REF!</v>
      </c>
      <c r="AA16" s="1" t="e">
        <f>#REF!</f>
        <v>#REF!</v>
      </c>
      <c r="AB16" s="1" t="e">
        <f t="shared" si="11"/>
        <v>#REF!</v>
      </c>
      <c r="AC16" s="1" t="e">
        <f t="shared" si="12"/>
        <v>#REF!</v>
      </c>
      <c r="AD16" s="2" t="e">
        <f t="shared" si="13"/>
        <v>#REF!</v>
      </c>
    </row>
    <row r="17" spans="1:30" x14ac:dyDescent="0.25">
      <c r="A17" s="1">
        <f>список!A15</f>
        <v>14</v>
      </c>
      <c r="B17" s="1" t="str">
        <f>IF(список!B15="","",список!B15)</f>
        <v/>
      </c>
      <c r="C17" s="1">
        <f>IF(список!C15="","",список!C15)</f>
        <v>0</v>
      </c>
      <c r="D17" s="13" t="str">
        <f>IF(список!D15="","",список!D15)</f>
        <v>младшая группа</v>
      </c>
      <c r="E17" s="1" t="e">
        <f>#REF!</f>
        <v>#REF!</v>
      </c>
      <c r="F17" s="1" t="e">
        <f t="shared" si="0"/>
        <v>#REF!</v>
      </c>
      <c r="G17" s="1" t="e">
        <f>#REF!</f>
        <v>#REF!</v>
      </c>
      <c r="H17" s="1" t="e">
        <f t="shared" si="1"/>
        <v>#REF!</v>
      </c>
      <c r="I17" s="1" t="e">
        <f>#REF!</f>
        <v>#REF!</v>
      </c>
      <c r="J17" s="1"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1" t="e">
        <f t="shared" si="10"/>
        <v>#REF!</v>
      </c>
      <c r="AA17" s="1" t="e">
        <f>#REF!</f>
        <v>#REF!</v>
      </c>
      <c r="AB17" s="1" t="e">
        <f t="shared" si="11"/>
        <v>#REF!</v>
      </c>
      <c r="AC17" s="1" t="e">
        <f t="shared" si="12"/>
        <v>#REF!</v>
      </c>
      <c r="AD17" s="2" t="e">
        <f t="shared" si="13"/>
        <v>#REF!</v>
      </c>
    </row>
    <row r="18" spans="1:30" x14ac:dyDescent="0.25">
      <c r="A18" s="1">
        <f>список!A16</f>
        <v>15</v>
      </c>
      <c r="B18" s="1" t="str">
        <f>IF(список!B16="","",список!B16)</f>
        <v/>
      </c>
      <c r="C18" s="1">
        <f>IF(список!C16="","",список!C16)</f>
        <v>0</v>
      </c>
      <c r="D18" s="13" t="str">
        <f>IF(список!D16="","",список!D16)</f>
        <v>младшая группа</v>
      </c>
      <c r="E18" s="1" t="e">
        <f>#REF!</f>
        <v>#REF!</v>
      </c>
      <c r="F18" s="1" t="e">
        <f t="shared" si="0"/>
        <v>#REF!</v>
      </c>
      <c r="G18" s="1" t="e">
        <f>#REF!</f>
        <v>#REF!</v>
      </c>
      <c r="H18" s="1" t="e">
        <f t="shared" si="1"/>
        <v>#REF!</v>
      </c>
      <c r="I18" s="1" t="e">
        <f>#REF!</f>
        <v>#REF!</v>
      </c>
      <c r="J18" s="1"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1" t="e">
        <f t="shared" si="10"/>
        <v>#REF!</v>
      </c>
      <c r="AA18" s="1" t="e">
        <f>#REF!</f>
        <v>#REF!</v>
      </c>
      <c r="AB18" s="1" t="e">
        <f t="shared" si="11"/>
        <v>#REF!</v>
      </c>
      <c r="AC18" s="1" t="e">
        <f t="shared" si="12"/>
        <v>#REF!</v>
      </c>
      <c r="AD18" s="2" t="e">
        <f t="shared" si="13"/>
        <v>#REF!</v>
      </c>
    </row>
    <row r="19" spans="1:30" x14ac:dyDescent="0.25">
      <c r="A19" s="1">
        <f>список!A17</f>
        <v>16</v>
      </c>
      <c r="B19" s="1" t="str">
        <f>IF(список!B17="","",список!B17)</f>
        <v/>
      </c>
      <c r="C19" s="1">
        <f>IF(список!C17="","",список!C17)</f>
        <v>0</v>
      </c>
      <c r="D19" s="13" t="str">
        <f>IF(список!D17="","",список!D17)</f>
        <v>младшая группа</v>
      </c>
      <c r="E19" s="1" t="e">
        <f>#REF!</f>
        <v>#REF!</v>
      </c>
      <c r="F19" s="1" t="e">
        <f t="shared" si="0"/>
        <v>#REF!</v>
      </c>
      <c r="G19" s="1" t="e">
        <f>#REF!</f>
        <v>#REF!</v>
      </c>
      <c r="H19" s="1" t="e">
        <f t="shared" si="1"/>
        <v>#REF!</v>
      </c>
      <c r="I19" s="1" t="e">
        <f>#REF!</f>
        <v>#REF!</v>
      </c>
      <c r="J19" s="1"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1" t="e">
        <f t="shared" si="10"/>
        <v>#REF!</v>
      </c>
      <c r="AA19" s="1" t="e">
        <f>#REF!</f>
        <v>#REF!</v>
      </c>
      <c r="AB19" s="1" t="e">
        <f t="shared" si="11"/>
        <v>#REF!</v>
      </c>
      <c r="AC19" s="1" t="e">
        <f t="shared" si="12"/>
        <v>#REF!</v>
      </c>
      <c r="AD19" s="2" t="e">
        <f t="shared" si="13"/>
        <v>#REF!</v>
      </c>
    </row>
    <row r="20" spans="1:30" x14ac:dyDescent="0.25">
      <c r="A20" s="1">
        <f>список!A18</f>
        <v>17</v>
      </c>
      <c r="B20" s="1" t="str">
        <f>IF(список!B18="","",список!B18)</f>
        <v/>
      </c>
      <c r="C20" s="1">
        <f>IF(список!C18="","",список!C18)</f>
        <v>0</v>
      </c>
      <c r="D20" s="13" t="str">
        <f>IF(список!D18="","",список!D18)</f>
        <v>младшая группа</v>
      </c>
      <c r="E20" s="1" t="e">
        <f>#REF!</f>
        <v>#REF!</v>
      </c>
      <c r="F20" s="1" t="e">
        <f t="shared" si="0"/>
        <v>#REF!</v>
      </c>
      <c r="G20" s="1" t="e">
        <f>#REF!</f>
        <v>#REF!</v>
      </c>
      <c r="H20" s="1" t="e">
        <f t="shared" si="1"/>
        <v>#REF!</v>
      </c>
      <c r="I20" s="1" t="e">
        <f>#REF!</f>
        <v>#REF!</v>
      </c>
      <c r="J20" s="1"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1" t="e">
        <f t="shared" si="10"/>
        <v>#REF!</v>
      </c>
      <c r="AA20" s="1" t="e">
        <f>#REF!</f>
        <v>#REF!</v>
      </c>
      <c r="AB20" s="1" t="e">
        <f t="shared" si="11"/>
        <v>#REF!</v>
      </c>
      <c r="AC20" s="1" t="e">
        <f t="shared" si="12"/>
        <v>#REF!</v>
      </c>
      <c r="AD20" s="2" t="e">
        <f t="shared" si="13"/>
        <v>#REF!</v>
      </c>
    </row>
    <row r="21" spans="1:30" x14ac:dyDescent="0.25">
      <c r="A21" s="1">
        <f>список!A19</f>
        <v>18</v>
      </c>
      <c r="B21" s="1" t="str">
        <f>IF(список!B19="","",список!B19)</f>
        <v/>
      </c>
      <c r="C21" s="1">
        <f>IF(список!C19="","",список!C19)</f>
        <v>0</v>
      </c>
      <c r="D21" s="13" t="str">
        <f>IF(список!D19="","",список!D19)</f>
        <v>младшая группа</v>
      </c>
      <c r="E21" s="1" t="e">
        <f>#REF!</f>
        <v>#REF!</v>
      </c>
      <c r="F21" s="1" t="e">
        <f t="shared" si="0"/>
        <v>#REF!</v>
      </c>
      <c r="G21" s="1" t="e">
        <f>#REF!</f>
        <v>#REF!</v>
      </c>
      <c r="H21" s="1" t="e">
        <f t="shared" si="1"/>
        <v>#REF!</v>
      </c>
      <c r="I21" s="1" t="e">
        <f>#REF!</f>
        <v>#REF!</v>
      </c>
      <c r="J21" s="1"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1" t="e">
        <f t="shared" si="10"/>
        <v>#REF!</v>
      </c>
      <c r="AA21" s="1" t="e">
        <f>#REF!</f>
        <v>#REF!</v>
      </c>
      <c r="AB21" s="1" t="e">
        <f t="shared" si="11"/>
        <v>#REF!</v>
      </c>
      <c r="AC21" s="1" t="e">
        <f t="shared" si="12"/>
        <v>#REF!</v>
      </c>
      <c r="AD21" s="2" t="e">
        <f t="shared" si="13"/>
        <v>#REF!</v>
      </c>
    </row>
    <row r="22" spans="1:30" x14ac:dyDescent="0.25">
      <c r="A22" s="1">
        <f>список!A20</f>
        <v>19</v>
      </c>
      <c r="B22" s="1" t="str">
        <f>IF(список!B20="","",список!B20)</f>
        <v/>
      </c>
      <c r="C22" s="1">
        <f>IF(список!C20="","",список!C20)</f>
        <v>0</v>
      </c>
      <c r="D22" s="13" t="str">
        <f>IF(список!D20="","",список!D20)</f>
        <v>младшая группа</v>
      </c>
      <c r="E22" s="1" t="e">
        <f>#REF!</f>
        <v>#REF!</v>
      </c>
      <c r="F22" s="1" t="e">
        <f t="shared" si="0"/>
        <v>#REF!</v>
      </c>
      <c r="G22" s="1" t="e">
        <f>#REF!</f>
        <v>#REF!</v>
      </c>
      <c r="H22" s="1" t="e">
        <f t="shared" si="1"/>
        <v>#REF!</v>
      </c>
      <c r="I22" s="1" t="e">
        <f>#REF!</f>
        <v>#REF!</v>
      </c>
      <c r="J22" s="1"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1" t="e">
        <f t="shared" si="10"/>
        <v>#REF!</v>
      </c>
      <c r="AA22" s="1" t="e">
        <f>#REF!</f>
        <v>#REF!</v>
      </c>
      <c r="AB22" s="1" t="e">
        <f t="shared" si="11"/>
        <v>#REF!</v>
      </c>
      <c r="AC22" s="1" t="e">
        <f t="shared" si="12"/>
        <v>#REF!</v>
      </c>
      <c r="AD22" s="2" t="e">
        <f t="shared" si="13"/>
        <v>#REF!</v>
      </c>
    </row>
    <row r="23" spans="1:30" x14ac:dyDescent="0.25">
      <c r="A23" s="1">
        <f>список!A21</f>
        <v>20</v>
      </c>
      <c r="B23" s="1" t="str">
        <f>IF(список!B21="","",список!B21)</f>
        <v/>
      </c>
      <c r="C23" s="1">
        <f>IF(список!C21="","",список!C21)</f>
        <v>0</v>
      </c>
      <c r="D23" s="13" t="str">
        <f>IF(список!D21="","",список!D21)</f>
        <v>младшая группа</v>
      </c>
      <c r="E23" s="1" t="e">
        <f>#REF!</f>
        <v>#REF!</v>
      </c>
      <c r="F23" s="1" t="e">
        <f t="shared" si="0"/>
        <v>#REF!</v>
      </c>
      <c r="G23" s="1" t="e">
        <f>#REF!</f>
        <v>#REF!</v>
      </c>
      <c r="H23" s="1" t="e">
        <f t="shared" si="1"/>
        <v>#REF!</v>
      </c>
      <c r="I23" s="1" t="e">
        <f>#REF!</f>
        <v>#REF!</v>
      </c>
      <c r="J23" s="1"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1" t="e">
        <f t="shared" si="10"/>
        <v>#REF!</v>
      </c>
      <c r="AA23" s="1" t="e">
        <f>#REF!</f>
        <v>#REF!</v>
      </c>
      <c r="AB23" s="1" t="e">
        <f t="shared" si="11"/>
        <v>#REF!</v>
      </c>
      <c r="AC23" s="1" t="e">
        <f t="shared" si="12"/>
        <v>#REF!</v>
      </c>
      <c r="AD23" s="2" t="e">
        <f t="shared" si="13"/>
        <v>#REF!</v>
      </c>
    </row>
    <row r="24" spans="1:30" x14ac:dyDescent="0.25">
      <c r="A24" s="1">
        <f>список!A22</f>
        <v>21</v>
      </c>
      <c r="B24" s="1" t="str">
        <f>IF(список!B22="","",список!B22)</f>
        <v/>
      </c>
      <c r="C24" s="1">
        <f>IF(список!C22="","",список!C22)</f>
        <v>0</v>
      </c>
      <c r="D24" s="13" t="str">
        <f>IF(список!D22="","",список!D22)</f>
        <v>младшая группа</v>
      </c>
      <c r="E24" s="1" t="e">
        <f>#REF!</f>
        <v>#REF!</v>
      </c>
      <c r="F24" s="1" t="e">
        <f t="shared" si="0"/>
        <v>#REF!</v>
      </c>
      <c r="G24" s="1" t="e">
        <f>#REF!</f>
        <v>#REF!</v>
      </c>
      <c r="H24" s="1" t="e">
        <f t="shared" si="1"/>
        <v>#REF!</v>
      </c>
      <c r="I24" s="1" t="e">
        <f>#REF!</f>
        <v>#REF!</v>
      </c>
      <c r="J24" s="1"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1" t="e">
        <f t="shared" si="10"/>
        <v>#REF!</v>
      </c>
      <c r="AA24" s="1" t="e">
        <f>#REF!</f>
        <v>#REF!</v>
      </c>
      <c r="AB24" s="1" t="e">
        <f t="shared" si="11"/>
        <v>#REF!</v>
      </c>
      <c r="AC24" s="1" t="e">
        <f t="shared" si="12"/>
        <v>#REF!</v>
      </c>
      <c r="AD24" s="2" t="e">
        <f t="shared" si="13"/>
        <v>#REF!</v>
      </c>
    </row>
    <row r="25" spans="1:30" x14ac:dyDescent="0.25">
      <c r="A25" s="1">
        <f>список!A23</f>
        <v>22</v>
      </c>
      <c r="B25" s="1" t="str">
        <f>IF(список!B23="","",список!B23)</f>
        <v/>
      </c>
      <c r="C25" s="1">
        <f>IF(список!C23="","",список!C23)</f>
        <v>0</v>
      </c>
      <c r="D25" s="13" t="str">
        <f>IF(список!D23="","",список!D23)</f>
        <v>младшая группа</v>
      </c>
      <c r="E25" s="1" t="e">
        <f>#REF!</f>
        <v>#REF!</v>
      </c>
      <c r="F25" s="1" t="e">
        <f t="shared" si="0"/>
        <v>#REF!</v>
      </c>
      <c r="G25" s="1" t="e">
        <f>#REF!</f>
        <v>#REF!</v>
      </c>
      <c r="H25" s="1" t="e">
        <f t="shared" si="1"/>
        <v>#REF!</v>
      </c>
      <c r="I25" s="1" t="e">
        <f>#REF!</f>
        <v>#REF!</v>
      </c>
      <c r="J25" s="1"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1" t="e">
        <f t="shared" si="10"/>
        <v>#REF!</v>
      </c>
      <c r="AA25" s="1" t="e">
        <f>#REF!</f>
        <v>#REF!</v>
      </c>
      <c r="AB25" s="1" t="e">
        <f t="shared" si="11"/>
        <v>#REF!</v>
      </c>
      <c r="AC25" s="1" t="e">
        <f t="shared" si="12"/>
        <v>#REF!</v>
      </c>
      <c r="AD25" s="2" t="e">
        <f t="shared" si="13"/>
        <v>#REF!</v>
      </c>
    </row>
    <row r="26" spans="1:30" x14ac:dyDescent="0.25">
      <c r="A26" s="1">
        <f>список!A24</f>
        <v>23</v>
      </c>
      <c r="B26" s="1" t="str">
        <f>IF(список!B24="","",список!B24)</f>
        <v/>
      </c>
      <c r="C26" s="1">
        <f>IF(список!C24="","",список!C24)</f>
        <v>0</v>
      </c>
      <c r="D26" s="13" t="str">
        <f>IF(список!D24="","",список!D24)</f>
        <v>младшая группа</v>
      </c>
      <c r="E26" s="1" t="e">
        <f>#REF!</f>
        <v>#REF!</v>
      </c>
      <c r="F26" s="1" t="e">
        <f t="shared" si="0"/>
        <v>#REF!</v>
      </c>
      <c r="G26" s="1" t="e">
        <f>#REF!</f>
        <v>#REF!</v>
      </c>
      <c r="H26" s="1" t="e">
        <f t="shared" si="1"/>
        <v>#REF!</v>
      </c>
      <c r="I26" s="1" t="e">
        <f>#REF!</f>
        <v>#REF!</v>
      </c>
      <c r="J26" s="1"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1" t="e">
        <f t="shared" si="10"/>
        <v>#REF!</v>
      </c>
      <c r="AA26" s="1" t="e">
        <f>#REF!</f>
        <v>#REF!</v>
      </c>
      <c r="AB26" s="1" t="e">
        <f t="shared" si="11"/>
        <v>#REF!</v>
      </c>
      <c r="AC26" s="1" t="e">
        <f t="shared" si="12"/>
        <v>#REF!</v>
      </c>
      <c r="AD26" s="2" t="e">
        <f t="shared" si="13"/>
        <v>#REF!</v>
      </c>
    </row>
    <row r="27" spans="1:30" x14ac:dyDescent="0.25">
      <c r="A27" s="1">
        <f>список!A25</f>
        <v>24</v>
      </c>
      <c r="B27" s="1" t="str">
        <f>IF(список!B25="","",список!B25)</f>
        <v/>
      </c>
      <c r="C27" s="1">
        <f>IF(список!C25="","",список!C25)</f>
        <v>0</v>
      </c>
      <c r="D27" s="13" t="str">
        <f>IF(список!D25="","",список!D25)</f>
        <v>младшая группа</v>
      </c>
      <c r="E27" s="1" t="e">
        <f>#REF!</f>
        <v>#REF!</v>
      </c>
      <c r="F27" s="1" t="e">
        <f t="shared" si="0"/>
        <v>#REF!</v>
      </c>
      <c r="G27" s="1" t="e">
        <f>#REF!</f>
        <v>#REF!</v>
      </c>
      <c r="H27" s="1" t="e">
        <f t="shared" si="1"/>
        <v>#REF!</v>
      </c>
      <c r="I27" s="1" t="e">
        <f>#REF!</f>
        <v>#REF!</v>
      </c>
      <c r="J27" s="1"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1" t="e">
        <f t="shared" si="10"/>
        <v>#REF!</v>
      </c>
      <c r="AA27" s="1" t="e">
        <f>#REF!</f>
        <v>#REF!</v>
      </c>
      <c r="AB27" s="1" t="e">
        <f t="shared" si="11"/>
        <v>#REF!</v>
      </c>
      <c r="AC27" s="1" t="e">
        <f t="shared" si="12"/>
        <v>#REF!</v>
      </c>
      <c r="AD27" s="2" t="e">
        <f t="shared" si="13"/>
        <v>#REF!</v>
      </c>
    </row>
    <row r="28" spans="1:30" x14ac:dyDescent="0.25">
      <c r="A28" s="1">
        <f>список!A26</f>
        <v>25</v>
      </c>
      <c r="B28" s="1" t="str">
        <f>IF(список!B26="","",список!B26)</f>
        <v/>
      </c>
      <c r="C28" s="1">
        <f>IF(список!C26="","",список!C26)</f>
        <v>0</v>
      </c>
      <c r="D28" s="13" t="str">
        <f>IF(список!D26="","",список!D26)</f>
        <v>младшая группа</v>
      </c>
      <c r="E28" s="1" t="e">
        <f>#REF!</f>
        <v>#REF!</v>
      </c>
      <c r="F28" s="1" t="e">
        <f t="shared" si="0"/>
        <v>#REF!</v>
      </c>
      <c r="G28" s="1" t="e">
        <f>#REF!</f>
        <v>#REF!</v>
      </c>
      <c r="H28" s="1" t="e">
        <f t="shared" si="1"/>
        <v>#REF!</v>
      </c>
      <c r="I28" s="1" t="e">
        <f>#REF!</f>
        <v>#REF!</v>
      </c>
      <c r="J28" s="1"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1" t="e">
        <f t="shared" si="10"/>
        <v>#REF!</v>
      </c>
      <c r="AA28" s="1" t="e">
        <f>#REF!</f>
        <v>#REF!</v>
      </c>
      <c r="AB28" s="1" t="e">
        <f t="shared" si="11"/>
        <v>#REF!</v>
      </c>
      <c r="AC28" s="1" t="e">
        <f t="shared" si="12"/>
        <v>#REF!</v>
      </c>
      <c r="AD28" s="2" t="e">
        <f t="shared" si="13"/>
        <v>#REF!</v>
      </c>
    </row>
    <row r="29" spans="1:30" x14ac:dyDescent="0.25">
      <c r="A29" s="1">
        <f>список!A27</f>
        <v>26</v>
      </c>
      <c r="B29" s="1" t="str">
        <f>IF(список!B27="","",список!B27)</f>
        <v/>
      </c>
      <c r="C29" s="1">
        <f>IF(список!C27="","",список!C27)</f>
        <v>0</v>
      </c>
      <c r="D29" s="13" t="str">
        <f>IF(список!D27="","",список!D27)</f>
        <v>младшая группа</v>
      </c>
      <c r="E29" s="1" t="e">
        <f>#REF!</f>
        <v>#REF!</v>
      </c>
      <c r="F29" s="1" t="e">
        <f t="shared" si="0"/>
        <v>#REF!</v>
      </c>
      <c r="G29" s="1" t="e">
        <f>#REF!</f>
        <v>#REF!</v>
      </c>
      <c r="H29" s="1" t="e">
        <f t="shared" si="1"/>
        <v>#REF!</v>
      </c>
      <c r="I29" s="1" t="e">
        <f>#REF!</f>
        <v>#REF!</v>
      </c>
      <c r="J29" s="1"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1" t="e">
        <f t="shared" si="10"/>
        <v>#REF!</v>
      </c>
      <c r="AA29" s="1" t="e">
        <f>#REF!</f>
        <v>#REF!</v>
      </c>
      <c r="AB29" s="1" t="e">
        <f t="shared" si="11"/>
        <v>#REF!</v>
      </c>
      <c r="AC29" s="1" t="e">
        <f t="shared" si="12"/>
        <v>#REF!</v>
      </c>
      <c r="AD29" s="2" t="e">
        <f t="shared" si="13"/>
        <v>#REF!</v>
      </c>
    </row>
    <row r="30" spans="1:30" x14ac:dyDescent="0.25">
      <c r="A30" s="1">
        <f>список!A28</f>
        <v>27</v>
      </c>
      <c r="B30" s="1" t="str">
        <f>IF(список!B28="","",список!B28)</f>
        <v/>
      </c>
      <c r="C30" s="1">
        <f>IF(список!C28="","",список!C28)</f>
        <v>0</v>
      </c>
      <c r="D30" s="13" t="str">
        <f>IF(список!D28="","",список!D28)</f>
        <v>младшая группа</v>
      </c>
      <c r="E30" s="1" t="e">
        <f>#REF!</f>
        <v>#REF!</v>
      </c>
      <c r="F30" s="1" t="e">
        <f t="shared" si="0"/>
        <v>#REF!</v>
      </c>
      <c r="G30" s="1" t="e">
        <f>#REF!</f>
        <v>#REF!</v>
      </c>
      <c r="H30" s="1" t="e">
        <f t="shared" si="1"/>
        <v>#REF!</v>
      </c>
      <c r="I30" s="1" t="e">
        <f>#REF!</f>
        <v>#REF!</v>
      </c>
      <c r="J30" s="1"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1" t="e">
        <f t="shared" si="10"/>
        <v>#REF!</v>
      </c>
      <c r="AA30" s="1" t="e">
        <f>#REF!</f>
        <v>#REF!</v>
      </c>
      <c r="AB30" s="1" t="e">
        <f t="shared" si="11"/>
        <v>#REF!</v>
      </c>
      <c r="AC30" s="1" t="e">
        <f t="shared" si="12"/>
        <v>#REF!</v>
      </c>
      <c r="AD30" s="2" t="e">
        <f t="shared" si="13"/>
        <v>#REF!</v>
      </c>
    </row>
    <row r="31" spans="1:30" x14ac:dyDescent="0.25">
      <c r="A31" s="1">
        <f>список!A29</f>
        <v>28</v>
      </c>
      <c r="B31" s="1" t="str">
        <f>IF(список!B29="","",список!B29)</f>
        <v/>
      </c>
      <c r="C31" s="1">
        <f>IF(список!C29="","",список!C29)</f>
        <v>0</v>
      </c>
      <c r="D31" s="13" t="str">
        <f>IF(список!D29="","",список!D29)</f>
        <v>младшая группа</v>
      </c>
      <c r="E31" s="1" t="e">
        <f>#REF!</f>
        <v>#REF!</v>
      </c>
      <c r="F31" s="1" t="e">
        <f t="shared" si="0"/>
        <v>#REF!</v>
      </c>
      <c r="G31" s="1" t="e">
        <f>#REF!</f>
        <v>#REF!</v>
      </c>
      <c r="H31" s="1" t="e">
        <f t="shared" si="1"/>
        <v>#REF!</v>
      </c>
      <c r="I31" s="1" t="e">
        <f>#REF!</f>
        <v>#REF!</v>
      </c>
      <c r="J31" s="1"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1" t="e">
        <f t="shared" si="10"/>
        <v>#REF!</v>
      </c>
      <c r="AA31" s="1" t="e">
        <f>#REF!</f>
        <v>#REF!</v>
      </c>
      <c r="AB31" s="1" t="e">
        <f t="shared" si="11"/>
        <v>#REF!</v>
      </c>
      <c r="AC31" s="1" t="e">
        <f t="shared" si="12"/>
        <v>#REF!</v>
      </c>
      <c r="AD31" s="2" t="e">
        <f t="shared" si="13"/>
        <v>#REF!</v>
      </c>
    </row>
    <row r="32" spans="1:30" x14ac:dyDescent="0.25">
      <c r="A32" s="1">
        <f>список!A30</f>
        <v>29</v>
      </c>
      <c r="B32" s="1">
        <f>IF(список!C8="","",список!C8)</f>
        <v>0</v>
      </c>
      <c r="C32" s="1">
        <f>IF(список!C30="","",список!C30)</f>
        <v>0</v>
      </c>
      <c r="D32" s="13" t="str">
        <f>IF(список!D30="","",список!D30)</f>
        <v>младшая группа</v>
      </c>
      <c r="E32" s="1" t="e">
        <f>#REF!</f>
        <v>#REF!</v>
      </c>
      <c r="F32" s="1" t="e">
        <f t="shared" si="0"/>
        <v>#REF!</v>
      </c>
      <c r="G32" s="1" t="e">
        <f>#REF!</f>
        <v>#REF!</v>
      </c>
      <c r="H32" s="1" t="e">
        <f t="shared" si="1"/>
        <v>#REF!</v>
      </c>
      <c r="I32" s="1" t="e">
        <f>#REF!</f>
        <v>#REF!</v>
      </c>
      <c r="J32" s="1"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1" t="e">
        <f t="shared" si="10"/>
        <v>#REF!</v>
      </c>
      <c r="AA32" s="1" t="e">
        <f>#REF!</f>
        <v>#REF!</v>
      </c>
      <c r="AB32" s="1" t="e">
        <f t="shared" si="11"/>
        <v>#REF!</v>
      </c>
      <c r="AC32" s="1" t="e">
        <f t="shared" si="12"/>
        <v>#REF!</v>
      </c>
      <c r="AD32" s="2" t="e">
        <f t="shared" si="13"/>
        <v>#REF!</v>
      </c>
    </row>
    <row r="33" spans="1:30" x14ac:dyDescent="0.25">
      <c r="A33" s="1">
        <f>список!A31</f>
        <v>30</v>
      </c>
      <c r="B33" s="1" t="str">
        <f>IF(список!B31="","",список!B31)</f>
        <v/>
      </c>
      <c r="C33" s="1">
        <f>IF(список!C31="","",список!C31)</f>
        <v>0</v>
      </c>
      <c r="D33" s="13" t="str">
        <f>IF(список!D31="","",список!D31)</f>
        <v>младшая группа</v>
      </c>
      <c r="E33" s="1" t="e">
        <f>#REF!</f>
        <v>#REF!</v>
      </c>
      <c r="F33" s="1" t="e">
        <f t="shared" si="0"/>
        <v>#REF!</v>
      </c>
      <c r="G33" s="1" t="e">
        <f>#REF!</f>
        <v>#REF!</v>
      </c>
      <c r="H33" s="1" t="e">
        <f t="shared" si="1"/>
        <v>#REF!</v>
      </c>
      <c r="I33" s="1" t="e">
        <f>#REF!</f>
        <v>#REF!</v>
      </c>
      <c r="J33" s="1"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1" t="e">
        <f t="shared" si="10"/>
        <v>#REF!</v>
      </c>
      <c r="AA33" s="1" t="e">
        <f>#REF!</f>
        <v>#REF!</v>
      </c>
      <c r="AB33" s="1" t="e">
        <f t="shared" si="11"/>
        <v>#REF!</v>
      </c>
      <c r="AC33" s="1" t="e">
        <f t="shared" si="12"/>
        <v>#REF!</v>
      </c>
      <c r="AD33" s="2" t="e">
        <f t="shared" si="13"/>
        <v>#REF!</v>
      </c>
    </row>
  </sheetData>
  <mergeCells count="15">
    <mergeCell ref="A1:AD1"/>
    <mergeCell ref="E2:P2"/>
    <mergeCell ref="Q2:AB2"/>
    <mergeCell ref="E3:F3"/>
    <mergeCell ref="G3:H3"/>
    <mergeCell ref="U3:V3"/>
    <mergeCell ref="W3:X3"/>
    <mergeCell ref="Y3:Z3"/>
    <mergeCell ref="AA3:AB3"/>
    <mergeCell ref="S3:T3"/>
    <mergeCell ref="I3:J3"/>
    <mergeCell ref="K3:L3"/>
    <mergeCell ref="M3:N3"/>
    <mergeCell ref="O3:P3"/>
    <mergeCell ref="Q3:R3"/>
  </mergeCells>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topLeftCell="A3" workbookViewId="0">
      <selection activeCell="B3" sqref="B3:D33"/>
    </sheetView>
  </sheetViews>
  <sheetFormatPr defaultRowHeight="15" x14ac:dyDescent="0.25"/>
  <cols>
    <col min="1" max="1" width="9.140625" style="1"/>
    <col min="2" max="2" width="21.140625" style="1" customWidth="1"/>
    <col min="3" max="3" width="9.140625" style="1"/>
    <col min="4" max="4" width="16.140625" style="1" customWidth="1"/>
    <col min="5" max="10" width="3.28515625" style="1" customWidth="1"/>
    <col min="11" max="11" width="5.140625" style="1" customWidth="1"/>
    <col min="12" max="16384" width="9.140625" style="1"/>
  </cols>
  <sheetData>
    <row r="1" spans="1:28" x14ac:dyDescent="0.25">
      <c r="A1" s="437" t="e">
        <f>#REF!</f>
        <v>#REF!</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row>
    <row r="2" spans="1:28" x14ac:dyDescent="0.25">
      <c r="A2" s="1" t="str">
        <f>список!A1</f>
        <v>№</v>
      </c>
      <c r="B2" s="1" t="str">
        <f>список!B1</f>
        <v>Фамилия, имя воспитанника</v>
      </c>
      <c r="C2" s="1" t="str">
        <f>список!C1</f>
        <v xml:space="preserve">дата </v>
      </c>
      <c r="D2" s="1" t="str">
        <f>список!D1</f>
        <v>группа</v>
      </c>
      <c r="E2" s="419"/>
      <c r="F2" s="419"/>
      <c r="G2" s="419"/>
      <c r="H2" s="419"/>
      <c r="I2" s="419"/>
      <c r="J2" s="419"/>
    </row>
    <row r="3" spans="1:28" x14ac:dyDescent="0.25">
      <c r="A3" s="1">
        <f>список!A2</f>
        <v>1</v>
      </c>
      <c r="B3" s="1" t="str">
        <f>IF(список!B2="","",список!B2)</f>
        <v/>
      </c>
      <c r="C3" s="1" t="str">
        <f>IF(список!C2="","",список!C2)</f>
        <v/>
      </c>
      <c r="D3" s="13" t="str">
        <f>IF(список!D2="","",список!D2)</f>
        <v>младшая группа</v>
      </c>
      <c r="E3" s="419">
        <f>'[1]сырые баллы'!AM3</f>
        <v>35</v>
      </c>
      <c r="F3" s="419"/>
      <c r="G3" s="419">
        <f>'[1]сырые баллы'!AN3</f>
        <v>36</v>
      </c>
      <c r="H3" s="419"/>
      <c r="I3" s="419">
        <f>'[1]сырые баллы'!AO3</f>
        <v>37</v>
      </c>
      <c r="J3" s="419"/>
      <c r="L3" s="435" t="s">
        <v>5</v>
      </c>
      <c r="M3" s="438"/>
    </row>
    <row r="4" spans="1:28" x14ac:dyDescent="0.25">
      <c r="A4" s="1">
        <f>список!A3</f>
        <v>2</v>
      </c>
      <c r="B4" s="1" t="str">
        <f>IF(список!B3="","",список!B3)</f>
        <v/>
      </c>
      <c r="C4" s="1">
        <f>IF(список!C3="","",список!C3)</f>
        <v>0</v>
      </c>
      <c r="D4" s="13" t="str">
        <f>IF(список!D3="","",список!D3)</f>
        <v>младшая группа</v>
      </c>
      <c r="E4" s="1" t="e">
        <f>#REF!</f>
        <v>#REF!</v>
      </c>
      <c r="F4" s="1" t="e">
        <f>IF(E4=0,"",IF(E4="а",1,2))</f>
        <v>#REF!</v>
      </c>
      <c r="G4" s="1" t="e">
        <f>#REF!</f>
        <v>#REF!</v>
      </c>
      <c r="H4" s="1" t="e">
        <f>IF(G4=0,"",IF(G4="а",1,IF(E4="г",3,2)))</f>
        <v>#REF!</v>
      </c>
      <c r="I4" s="1" t="e">
        <f>#REF!</f>
        <v>#REF!</v>
      </c>
      <c r="J4" s="1" t="e">
        <f>IF(I4=0,"",IF(I4="а",1,IF(I4="б",3,IF(I4="в",4,IF(I4="г",5,6)))))</f>
        <v>#REF!</v>
      </c>
      <c r="K4" s="2" t="e">
        <f>IF(SUM(F4:J4)=0,"",SUM(F4:J4))</f>
        <v>#REF!</v>
      </c>
      <c r="L4" s="435" t="e">
        <f>IF(K4="","",IF(K4&gt;=24,"6 уровень",IF(AND(K4&gt;=18,K4&lt;24),"5 уровень",IF(AND(K4&gt;=13,K4&lt;18),"4 уровень",IF(AND(K4&gt;=9,K4&lt;13),"3 уровень",IF(AND(K4&gt;=3,K4&lt;9),"2 уровень","1 уровень"))))))</f>
        <v>#REF!</v>
      </c>
      <c r="M4" s="436"/>
    </row>
    <row r="5" spans="1:28" x14ac:dyDescent="0.25">
      <c r="A5" s="1">
        <f>список!A4</f>
        <v>3</v>
      </c>
      <c r="B5" s="1" t="str">
        <f>IF(список!B4="","",список!B4)</f>
        <v/>
      </c>
      <c r="C5" s="1">
        <f>IF(список!C4="","",список!C4)</f>
        <v>0</v>
      </c>
      <c r="D5" s="13" t="str">
        <f>IF(список!D4="","",список!D4)</f>
        <v>младшая группа</v>
      </c>
      <c r="E5" s="1" t="e">
        <f>#REF!</f>
        <v>#REF!</v>
      </c>
      <c r="F5" s="1" t="e">
        <f t="shared" ref="F5:F33" si="0">IF(E5=0,"",IF(E5="а",1,2))</f>
        <v>#REF!</v>
      </c>
      <c r="G5" s="1" t="e">
        <f>#REF!</f>
        <v>#REF!</v>
      </c>
      <c r="H5" s="1" t="e">
        <f t="shared" ref="H5:H33" si="1">IF(G5=0,"",IF(G5="а",1,IF(E5="г",3,2)))</f>
        <v>#REF!</v>
      </c>
      <c r="I5" s="1" t="e">
        <f>#REF!</f>
        <v>#REF!</v>
      </c>
      <c r="J5" s="1" t="e">
        <f t="shared" ref="J5:J33" si="2">IF(I5=0,"",IF(I5="а",1,IF(I5="б",3,IF(I5="в",4,IF(I5="г",5,6)))))</f>
        <v>#REF!</v>
      </c>
      <c r="K5" s="2" t="e">
        <f t="shared" ref="K5:K33" si="3">IF(SUM(F5:J5)=0,"",SUM(F5:J5))</f>
        <v>#REF!</v>
      </c>
      <c r="L5" s="435" t="e">
        <f t="shared" ref="L5:L33" si="4">IF(K5="","",IF(K5&gt;=24,"6 уровень",IF(AND(K5&gt;=18,K5&lt;24),"5 уровень",IF(AND(K5&gt;=13,K5&lt;18),"4 уровень",IF(AND(K5&gt;=9,K5&lt;13),"3 уровень",IF(AND(K5&gt;=3,K5&lt;9),"2 уровень","1 уровень"))))))</f>
        <v>#REF!</v>
      </c>
      <c r="M5" s="436"/>
    </row>
    <row r="6" spans="1:28" x14ac:dyDescent="0.25">
      <c r="A6" s="1">
        <f>список!A5</f>
        <v>4</v>
      </c>
      <c r="B6" s="1" t="str">
        <f>IF(список!B5="","",список!B5)</f>
        <v/>
      </c>
      <c r="C6" s="1">
        <f>IF(список!C5="","",список!C5)</f>
        <v>0</v>
      </c>
      <c r="D6" s="13" t="str">
        <f>IF(список!D5="","",список!D5)</f>
        <v>младшая группа</v>
      </c>
      <c r="E6" s="1" t="e">
        <f>#REF!</f>
        <v>#REF!</v>
      </c>
      <c r="F6" s="1" t="e">
        <f t="shared" si="0"/>
        <v>#REF!</v>
      </c>
      <c r="G6" s="1" t="e">
        <f>#REF!</f>
        <v>#REF!</v>
      </c>
      <c r="H6" s="1" t="e">
        <f t="shared" si="1"/>
        <v>#REF!</v>
      </c>
      <c r="I6" s="1" t="e">
        <f>#REF!</f>
        <v>#REF!</v>
      </c>
      <c r="J6" s="1" t="e">
        <f t="shared" si="2"/>
        <v>#REF!</v>
      </c>
      <c r="K6" s="2" t="e">
        <f t="shared" si="3"/>
        <v>#REF!</v>
      </c>
      <c r="L6" s="435" t="e">
        <f t="shared" si="4"/>
        <v>#REF!</v>
      </c>
      <c r="M6" s="436"/>
    </row>
    <row r="7" spans="1:28" x14ac:dyDescent="0.25">
      <c r="A7" s="1">
        <f>список!A6</f>
        <v>5</v>
      </c>
      <c r="B7" s="1" t="str">
        <f>IF(список!B6="","",список!B6)</f>
        <v/>
      </c>
      <c r="C7" s="1">
        <f>IF(список!C6="","",список!C6)</f>
        <v>0</v>
      </c>
      <c r="D7" s="13" t="str">
        <f>IF(список!D6="","",список!D6)</f>
        <v>младшая группа</v>
      </c>
      <c r="E7" s="1" t="e">
        <f>#REF!</f>
        <v>#REF!</v>
      </c>
      <c r="F7" s="1" t="e">
        <f t="shared" si="0"/>
        <v>#REF!</v>
      </c>
      <c r="G7" s="1" t="e">
        <f>#REF!</f>
        <v>#REF!</v>
      </c>
      <c r="H7" s="1" t="e">
        <f t="shared" si="1"/>
        <v>#REF!</v>
      </c>
      <c r="I7" s="1" t="e">
        <f>#REF!</f>
        <v>#REF!</v>
      </c>
      <c r="J7" s="1" t="e">
        <f t="shared" si="2"/>
        <v>#REF!</v>
      </c>
      <c r="K7" s="2" t="e">
        <f t="shared" si="3"/>
        <v>#REF!</v>
      </c>
      <c r="L7" s="435" t="e">
        <f t="shared" si="4"/>
        <v>#REF!</v>
      </c>
      <c r="M7" s="436"/>
    </row>
    <row r="8" spans="1:28" x14ac:dyDescent="0.25">
      <c r="A8" s="1">
        <f>список!A7</f>
        <v>6</v>
      </c>
      <c r="B8" s="1" t="str">
        <f>IF(список!B7="","",список!B7)</f>
        <v/>
      </c>
      <c r="C8" s="1">
        <f>IF(список!C7="","",список!C7)</f>
        <v>0</v>
      </c>
      <c r="D8" s="13" t="str">
        <f>IF(список!D7="","",список!D7)</f>
        <v>младшая группа</v>
      </c>
      <c r="E8" s="1" t="e">
        <f>#REF!</f>
        <v>#REF!</v>
      </c>
      <c r="F8" s="1" t="e">
        <f t="shared" si="0"/>
        <v>#REF!</v>
      </c>
      <c r="G8" s="1" t="e">
        <f>#REF!</f>
        <v>#REF!</v>
      </c>
      <c r="H8" s="1" t="e">
        <f t="shared" si="1"/>
        <v>#REF!</v>
      </c>
      <c r="I8" s="1" t="e">
        <f>#REF!</f>
        <v>#REF!</v>
      </c>
      <c r="J8" s="1" t="e">
        <f t="shared" si="2"/>
        <v>#REF!</v>
      </c>
      <c r="K8" s="2" t="e">
        <f t="shared" si="3"/>
        <v>#REF!</v>
      </c>
      <c r="L8" s="435" t="e">
        <f t="shared" si="4"/>
        <v>#REF!</v>
      </c>
      <c r="M8" s="436"/>
    </row>
    <row r="9" spans="1:28" x14ac:dyDescent="0.25">
      <c r="A9" s="1">
        <f>список!A8</f>
        <v>7</v>
      </c>
      <c r="B9" s="1" t="str">
        <f>IF(список!B8="","",список!B8)</f>
        <v/>
      </c>
      <c r="C9" s="1" t="e">
        <f>IF(список!#REF!="","",список!#REF!)</f>
        <v>#REF!</v>
      </c>
      <c r="D9" s="13" t="str">
        <f>IF(список!D8="","",список!D8)</f>
        <v>младшая группа</v>
      </c>
      <c r="E9" s="1" t="e">
        <f>#REF!</f>
        <v>#REF!</v>
      </c>
      <c r="F9" s="1" t="e">
        <f t="shared" si="0"/>
        <v>#REF!</v>
      </c>
      <c r="G9" s="1" t="e">
        <f>#REF!</f>
        <v>#REF!</v>
      </c>
      <c r="H9" s="1" t="e">
        <f t="shared" si="1"/>
        <v>#REF!</v>
      </c>
      <c r="I9" s="1" t="e">
        <f>#REF!</f>
        <v>#REF!</v>
      </c>
      <c r="J9" s="1" t="e">
        <f t="shared" si="2"/>
        <v>#REF!</v>
      </c>
      <c r="K9" s="2" t="e">
        <f t="shared" si="3"/>
        <v>#REF!</v>
      </c>
      <c r="L9" s="435" t="e">
        <f t="shared" si="4"/>
        <v>#REF!</v>
      </c>
      <c r="M9" s="436"/>
    </row>
    <row r="10" spans="1:28" x14ac:dyDescent="0.25">
      <c r="A10" s="1">
        <f>список!A9</f>
        <v>8</v>
      </c>
      <c r="B10" s="1" t="str">
        <f>IF(список!B9="","",список!B9)</f>
        <v/>
      </c>
      <c r="C10" s="1">
        <f>IF(список!C9="","",список!C9)</f>
        <v>0</v>
      </c>
      <c r="D10" s="13" t="str">
        <f>IF(список!D9="","",список!D9)</f>
        <v>младшая группа</v>
      </c>
      <c r="E10" s="1" t="e">
        <f>#REF!</f>
        <v>#REF!</v>
      </c>
      <c r="F10" s="1" t="e">
        <f t="shared" si="0"/>
        <v>#REF!</v>
      </c>
      <c r="G10" s="1" t="e">
        <f>#REF!</f>
        <v>#REF!</v>
      </c>
      <c r="H10" s="1" t="e">
        <f t="shared" si="1"/>
        <v>#REF!</v>
      </c>
      <c r="I10" s="1" t="e">
        <f>#REF!</f>
        <v>#REF!</v>
      </c>
      <c r="J10" s="1" t="e">
        <f t="shared" si="2"/>
        <v>#REF!</v>
      </c>
      <c r="K10" s="2" t="e">
        <f t="shared" si="3"/>
        <v>#REF!</v>
      </c>
      <c r="L10" s="435" t="e">
        <f t="shared" si="4"/>
        <v>#REF!</v>
      </c>
      <c r="M10" s="436"/>
    </row>
    <row r="11" spans="1:28" x14ac:dyDescent="0.25">
      <c r="A11" s="1">
        <f>список!A10</f>
        <v>9</v>
      </c>
      <c r="B11" s="1" t="str">
        <f>IF(список!B10="","",список!B10)</f>
        <v/>
      </c>
      <c r="C11" s="1">
        <f>IF(список!C10="","",список!C10)</f>
        <v>0</v>
      </c>
      <c r="D11" s="13" t="str">
        <f>IF(список!D10="","",список!D10)</f>
        <v>младшая группа</v>
      </c>
      <c r="E11" s="1" t="e">
        <f>#REF!</f>
        <v>#REF!</v>
      </c>
      <c r="F11" s="1" t="e">
        <f t="shared" si="0"/>
        <v>#REF!</v>
      </c>
      <c r="G11" s="1" t="e">
        <f>#REF!</f>
        <v>#REF!</v>
      </c>
      <c r="H11" s="1" t="e">
        <f t="shared" si="1"/>
        <v>#REF!</v>
      </c>
      <c r="I11" s="1" t="e">
        <f>#REF!</f>
        <v>#REF!</v>
      </c>
      <c r="J11" s="1" t="e">
        <f t="shared" si="2"/>
        <v>#REF!</v>
      </c>
      <c r="K11" s="2" t="e">
        <f t="shared" si="3"/>
        <v>#REF!</v>
      </c>
      <c r="L11" s="435" t="e">
        <f t="shared" si="4"/>
        <v>#REF!</v>
      </c>
      <c r="M11" s="436"/>
    </row>
    <row r="12" spans="1:28" x14ac:dyDescent="0.25">
      <c r="A12" s="1">
        <f>список!A11</f>
        <v>10</v>
      </c>
      <c r="B12" s="1" t="str">
        <f>IF(список!B11="","",список!B11)</f>
        <v/>
      </c>
      <c r="C12" s="1">
        <f>IF(список!C11="","",список!C11)</f>
        <v>0</v>
      </c>
      <c r="D12" s="13" t="str">
        <f>IF(список!D11="","",список!D11)</f>
        <v>младшая группа</v>
      </c>
      <c r="E12" s="1" t="e">
        <f>#REF!</f>
        <v>#REF!</v>
      </c>
      <c r="F12" s="1" t="e">
        <f t="shared" si="0"/>
        <v>#REF!</v>
      </c>
      <c r="G12" s="1" t="e">
        <f>#REF!</f>
        <v>#REF!</v>
      </c>
      <c r="H12" s="1" t="e">
        <f t="shared" si="1"/>
        <v>#REF!</v>
      </c>
      <c r="I12" s="1" t="e">
        <f>#REF!</f>
        <v>#REF!</v>
      </c>
      <c r="J12" s="1" t="e">
        <f t="shared" si="2"/>
        <v>#REF!</v>
      </c>
      <c r="K12" s="2" t="e">
        <f t="shared" si="3"/>
        <v>#REF!</v>
      </c>
      <c r="L12" s="435" t="e">
        <f t="shared" si="4"/>
        <v>#REF!</v>
      </c>
      <c r="M12" s="436"/>
    </row>
    <row r="13" spans="1:28" x14ac:dyDescent="0.25">
      <c r="A13" s="1">
        <f>список!A12</f>
        <v>11</v>
      </c>
      <c r="B13" s="1" t="str">
        <f>IF(список!B12="","",список!B12)</f>
        <v/>
      </c>
      <c r="C13" s="1">
        <f>IF(список!C12="","",список!C12)</f>
        <v>0</v>
      </c>
      <c r="D13" s="13" t="str">
        <f>IF(список!D12="","",список!D12)</f>
        <v>младшая группа</v>
      </c>
      <c r="E13" s="1" t="e">
        <f>#REF!</f>
        <v>#REF!</v>
      </c>
      <c r="F13" s="1" t="e">
        <f t="shared" si="0"/>
        <v>#REF!</v>
      </c>
      <c r="G13" s="1" t="e">
        <f>#REF!</f>
        <v>#REF!</v>
      </c>
      <c r="H13" s="1" t="e">
        <f t="shared" si="1"/>
        <v>#REF!</v>
      </c>
      <c r="I13" s="1" t="e">
        <f>#REF!</f>
        <v>#REF!</v>
      </c>
      <c r="J13" s="1" t="e">
        <f t="shared" si="2"/>
        <v>#REF!</v>
      </c>
      <c r="K13" s="2" t="e">
        <f t="shared" si="3"/>
        <v>#REF!</v>
      </c>
      <c r="L13" s="435" t="e">
        <f t="shared" si="4"/>
        <v>#REF!</v>
      </c>
      <c r="M13" s="436"/>
    </row>
    <row r="14" spans="1:28" x14ac:dyDescent="0.25">
      <c r="A14" s="1">
        <f>список!A13</f>
        <v>12</v>
      </c>
      <c r="B14" s="1" t="str">
        <f>IF(список!B13="","",список!B13)</f>
        <v/>
      </c>
      <c r="C14" s="1">
        <f>IF(список!C13="","",список!C13)</f>
        <v>0</v>
      </c>
      <c r="D14" s="13" t="str">
        <f>IF(список!D13="","",список!D13)</f>
        <v>младшая группа</v>
      </c>
      <c r="E14" s="1" t="e">
        <f>#REF!</f>
        <v>#REF!</v>
      </c>
      <c r="F14" s="1" t="e">
        <f t="shared" si="0"/>
        <v>#REF!</v>
      </c>
      <c r="G14" s="1" t="e">
        <f>#REF!</f>
        <v>#REF!</v>
      </c>
      <c r="H14" s="1" t="e">
        <f t="shared" si="1"/>
        <v>#REF!</v>
      </c>
      <c r="I14" s="1" t="e">
        <f>#REF!</f>
        <v>#REF!</v>
      </c>
      <c r="J14" s="1" t="e">
        <f t="shared" si="2"/>
        <v>#REF!</v>
      </c>
      <c r="K14" s="2" t="e">
        <f t="shared" si="3"/>
        <v>#REF!</v>
      </c>
      <c r="L14" s="435" t="e">
        <f t="shared" si="4"/>
        <v>#REF!</v>
      </c>
      <c r="M14" s="436"/>
    </row>
    <row r="15" spans="1:28" x14ac:dyDescent="0.25">
      <c r="A15" s="1">
        <f>список!A14</f>
        <v>13</v>
      </c>
      <c r="B15" s="1" t="str">
        <f>IF(список!B14="","",список!B14)</f>
        <v/>
      </c>
      <c r="C15" s="1">
        <f>IF(список!C14="","",список!C14)</f>
        <v>0</v>
      </c>
      <c r="D15" s="13" t="str">
        <f>IF(список!D14="","",список!D14)</f>
        <v>младшая группа</v>
      </c>
      <c r="E15" s="1" t="e">
        <f>#REF!</f>
        <v>#REF!</v>
      </c>
      <c r="F15" s="1" t="e">
        <f t="shared" si="0"/>
        <v>#REF!</v>
      </c>
      <c r="G15" s="1" t="e">
        <f>#REF!</f>
        <v>#REF!</v>
      </c>
      <c r="H15" s="1" t="e">
        <f t="shared" si="1"/>
        <v>#REF!</v>
      </c>
      <c r="I15" s="1" t="e">
        <f>#REF!</f>
        <v>#REF!</v>
      </c>
      <c r="J15" s="1" t="e">
        <f t="shared" si="2"/>
        <v>#REF!</v>
      </c>
      <c r="K15" s="2" t="e">
        <f t="shared" si="3"/>
        <v>#REF!</v>
      </c>
      <c r="L15" s="435" t="e">
        <f t="shared" si="4"/>
        <v>#REF!</v>
      </c>
      <c r="M15" s="436"/>
    </row>
    <row r="16" spans="1:28" x14ac:dyDescent="0.25">
      <c r="A16" s="1">
        <f>список!A15</f>
        <v>14</v>
      </c>
      <c r="B16" s="1" t="str">
        <f>IF(список!B15="","",список!B15)</f>
        <v/>
      </c>
      <c r="C16" s="1">
        <f>IF(список!C15="","",список!C15)</f>
        <v>0</v>
      </c>
      <c r="D16" s="13" t="str">
        <f>IF(список!D15="","",список!D15)</f>
        <v>младшая группа</v>
      </c>
      <c r="E16" s="1" t="e">
        <f>#REF!</f>
        <v>#REF!</v>
      </c>
      <c r="F16" s="1" t="e">
        <f t="shared" si="0"/>
        <v>#REF!</v>
      </c>
      <c r="G16" s="1" t="e">
        <f>#REF!</f>
        <v>#REF!</v>
      </c>
      <c r="H16" s="1" t="e">
        <f t="shared" si="1"/>
        <v>#REF!</v>
      </c>
      <c r="I16" s="1" t="e">
        <f>#REF!</f>
        <v>#REF!</v>
      </c>
      <c r="J16" s="1" t="e">
        <f t="shared" si="2"/>
        <v>#REF!</v>
      </c>
      <c r="K16" s="2" t="e">
        <f t="shared" si="3"/>
        <v>#REF!</v>
      </c>
      <c r="L16" s="435" t="e">
        <f t="shared" si="4"/>
        <v>#REF!</v>
      </c>
      <c r="M16" s="436"/>
    </row>
    <row r="17" spans="1:13" x14ac:dyDescent="0.25">
      <c r="A17" s="1">
        <f>список!A16</f>
        <v>15</v>
      </c>
      <c r="B17" s="1" t="str">
        <f>IF(список!B16="","",список!B16)</f>
        <v/>
      </c>
      <c r="C17" s="1">
        <f>IF(список!C16="","",список!C16)</f>
        <v>0</v>
      </c>
      <c r="D17" s="13" t="str">
        <f>IF(список!D16="","",список!D16)</f>
        <v>младшая группа</v>
      </c>
      <c r="E17" s="1" t="e">
        <f>#REF!</f>
        <v>#REF!</v>
      </c>
      <c r="F17" s="1" t="e">
        <f t="shared" si="0"/>
        <v>#REF!</v>
      </c>
      <c r="G17" s="1" t="e">
        <f>#REF!</f>
        <v>#REF!</v>
      </c>
      <c r="H17" s="1" t="e">
        <f t="shared" si="1"/>
        <v>#REF!</v>
      </c>
      <c r="I17" s="1" t="e">
        <f>#REF!</f>
        <v>#REF!</v>
      </c>
      <c r="J17" s="1" t="e">
        <f t="shared" si="2"/>
        <v>#REF!</v>
      </c>
      <c r="K17" s="2" t="e">
        <f t="shared" si="3"/>
        <v>#REF!</v>
      </c>
      <c r="L17" s="435" t="e">
        <f t="shared" si="4"/>
        <v>#REF!</v>
      </c>
      <c r="M17" s="436"/>
    </row>
    <row r="18" spans="1:13" x14ac:dyDescent="0.25">
      <c r="A18" s="1">
        <f>список!A17</f>
        <v>16</v>
      </c>
      <c r="B18" s="1" t="str">
        <f>IF(список!B17="","",список!B17)</f>
        <v/>
      </c>
      <c r="C18" s="1">
        <f>IF(список!C17="","",список!C17)</f>
        <v>0</v>
      </c>
      <c r="D18" s="13" t="str">
        <f>IF(список!D17="","",список!D17)</f>
        <v>младшая группа</v>
      </c>
      <c r="E18" s="1" t="e">
        <f>#REF!</f>
        <v>#REF!</v>
      </c>
      <c r="F18" s="1" t="e">
        <f t="shared" si="0"/>
        <v>#REF!</v>
      </c>
      <c r="G18" s="1" t="e">
        <f>#REF!</f>
        <v>#REF!</v>
      </c>
      <c r="H18" s="1" t="e">
        <f t="shared" si="1"/>
        <v>#REF!</v>
      </c>
      <c r="I18" s="1" t="e">
        <f>#REF!</f>
        <v>#REF!</v>
      </c>
      <c r="J18" s="1" t="e">
        <f t="shared" si="2"/>
        <v>#REF!</v>
      </c>
      <c r="K18" s="2" t="e">
        <f t="shared" si="3"/>
        <v>#REF!</v>
      </c>
      <c r="L18" s="435" t="e">
        <f t="shared" si="4"/>
        <v>#REF!</v>
      </c>
      <c r="M18" s="436"/>
    </row>
    <row r="19" spans="1:13" x14ac:dyDescent="0.25">
      <c r="A19" s="1">
        <f>список!A18</f>
        <v>17</v>
      </c>
      <c r="B19" s="1" t="str">
        <f>IF(список!B18="","",список!B18)</f>
        <v/>
      </c>
      <c r="C19" s="1">
        <f>IF(список!C18="","",список!C18)</f>
        <v>0</v>
      </c>
      <c r="D19" s="13" t="str">
        <f>IF(список!D18="","",список!D18)</f>
        <v>младшая группа</v>
      </c>
      <c r="E19" s="1" t="e">
        <f>#REF!</f>
        <v>#REF!</v>
      </c>
      <c r="F19" s="1" t="e">
        <f t="shared" si="0"/>
        <v>#REF!</v>
      </c>
      <c r="G19" s="1" t="e">
        <f>#REF!</f>
        <v>#REF!</v>
      </c>
      <c r="H19" s="1" t="e">
        <f t="shared" si="1"/>
        <v>#REF!</v>
      </c>
      <c r="I19" s="1" t="e">
        <f>#REF!</f>
        <v>#REF!</v>
      </c>
      <c r="J19" s="1" t="e">
        <f t="shared" si="2"/>
        <v>#REF!</v>
      </c>
      <c r="K19" s="2" t="e">
        <f t="shared" si="3"/>
        <v>#REF!</v>
      </c>
      <c r="L19" s="435" t="e">
        <f t="shared" si="4"/>
        <v>#REF!</v>
      </c>
      <c r="M19" s="436"/>
    </row>
    <row r="20" spans="1:13" x14ac:dyDescent="0.25">
      <c r="A20" s="1">
        <f>список!A19</f>
        <v>18</v>
      </c>
      <c r="B20" s="1" t="str">
        <f>IF(список!B19="","",список!B19)</f>
        <v/>
      </c>
      <c r="C20" s="1">
        <f>IF(список!C19="","",список!C19)</f>
        <v>0</v>
      </c>
      <c r="D20" s="13" t="str">
        <f>IF(список!D19="","",список!D19)</f>
        <v>младшая группа</v>
      </c>
      <c r="E20" s="1" t="e">
        <f>#REF!</f>
        <v>#REF!</v>
      </c>
      <c r="F20" s="1" t="e">
        <f t="shared" si="0"/>
        <v>#REF!</v>
      </c>
      <c r="G20" s="1" t="e">
        <f>#REF!</f>
        <v>#REF!</v>
      </c>
      <c r="H20" s="1" t="e">
        <f t="shared" si="1"/>
        <v>#REF!</v>
      </c>
      <c r="I20" s="1" t="e">
        <f>#REF!</f>
        <v>#REF!</v>
      </c>
      <c r="J20" s="1" t="e">
        <f t="shared" si="2"/>
        <v>#REF!</v>
      </c>
      <c r="K20" s="2" t="e">
        <f t="shared" si="3"/>
        <v>#REF!</v>
      </c>
      <c r="L20" s="435" t="e">
        <f t="shared" si="4"/>
        <v>#REF!</v>
      </c>
      <c r="M20" s="436"/>
    </row>
    <row r="21" spans="1:13" x14ac:dyDescent="0.25">
      <c r="A21" s="1">
        <f>список!A20</f>
        <v>19</v>
      </c>
      <c r="B21" s="1" t="str">
        <f>IF(список!B20="","",список!B20)</f>
        <v/>
      </c>
      <c r="C21" s="1">
        <f>IF(список!C20="","",список!C20)</f>
        <v>0</v>
      </c>
      <c r="D21" s="13" t="str">
        <f>IF(список!D20="","",список!D20)</f>
        <v>младшая группа</v>
      </c>
      <c r="E21" s="1" t="e">
        <f>#REF!</f>
        <v>#REF!</v>
      </c>
      <c r="F21" s="1" t="e">
        <f t="shared" si="0"/>
        <v>#REF!</v>
      </c>
      <c r="G21" s="1" t="e">
        <f>#REF!</f>
        <v>#REF!</v>
      </c>
      <c r="H21" s="1" t="e">
        <f t="shared" si="1"/>
        <v>#REF!</v>
      </c>
      <c r="I21" s="1" t="e">
        <f>#REF!</f>
        <v>#REF!</v>
      </c>
      <c r="J21" s="1" t="e">
        <f t="shared" si="2"/>
        <v>#REF!</v>
      </c>
      <c r="K21" s="2" t="e">
        <f t="shared" si="3"/>
        <v>#REF!</v>
      </c>
      <c r="L21" s="435" t="e">
        <f t="shared" si="4"/>
        <v>#REF!</v>
      </c>
      <c r="M21" s="436"/>
    </row>
    <row r="22" spans="1:13" x14ac:dyDescent="0.25">
      <c r="A22" s="1">
        <f>список!A21</f>
        <v>20</v>
      </c>
      <c r="B22" s="1" t="str">
        <f>IF(список!B21="","",список!B21)</f>
        <v/>
      </c>
      <c r="C22" s="1">
        <f>IF(список!C21="","",список!C21)</f>
        <v>0</v>
      </c>
      <c r="D22" s="13" t="str">
        <f>IF(список!D21="","",список!D21)</f>
        <v>младшая группа</v>
      </c>
      <c r="E22" s="1" t="e">
        <f>#REF!</f>
        <v>#REF!</v>
      </c>
      <c r="F22" s="1" t="e">
        <f t="shared" si="0"/>
        <v>#REF!</v>
      </c>
      <c r="G22" s="1" t="e">
        <f>#REF!</f>
        <v>#REF!</v>
      </c>
      <c r="H22" s="1" t="e">
        <f t="shared" si="1"/>
        <v>#REF!</v>
      </c>
      <c r="I22" s="1" t="e">
        <f>#REF!</f>
        <v>#REF!</v>
      </c>
      <c r="J22" s="1" t="e">
        <f t="shared" si="2"/>
        <v>#REF!</v>
      </c>
      <c r="K22" s="2" t="e">
        <f t="shared" si="3"/>
        <v>#REF!</v>
      </c>
      <c r="L22" s="435" t="e">
        <f t="shared" si="4"/>
        <v>#REF!</v>
      </c>
      <c r="M22" s="436"/>
    </row>
    <row r="23" spans="1:13" x14ac:dyDescent="0.25">
      <c r="A23" s="1">
        <f>список!A22</f>
        <v>21</v>
      </c>
      <c r="B23" s="1" t="str">
        <f>IF(список!B22="","",список!B22)</f>
        <v/>
      </c>
      <c r="C23" s="1">
        <f>IF(список!C22="","",список!C22)</f>
        <v>0</v>
      </c>
      <c r="D23" s="13" t="str">
        <f>IF(список!D22="","",список!D22)</f>
        <v>младшая группа</v>
      </c>
      <c r="E23" s="1" t="e">
        <f>#REF!</f>
        <v>#REF!</v>
      </c>
      <c r="F23" s="1" t="e">
        <f t="shared" si="0"/>
        <v>#REF!</v>
      </c>
      <c r="G23" s="1" t="e">
        <f>#REF!</f>
        <v>#REF!</v>
      </c>
      <c r="H23" s="1" t="e">
        <f t="shared" si="1"/>
        <v>#REF!</v>
      </c>
      <c r="I23" s="1" t="e">
        <f>#REF!</f>
        <v>#REF!</v>
      </c>
      <c r="J23" s="1" t="e">
        <f t="shared" si="2"/>
        <v>#REF!</v>
      </c>
      <c r="K23" s="2" t="e">
        <f t="shared" si="3"/>
        <v>#REF!</v>
      </c>
      <c r="L23" s="435" t="e">
        <f t="shared" si="4"/>
        <v>#REF!</v>
      </c>
      <c r="M23" s="436"/>
    </row>
    <row r="24" spans="1:13" x14ac:dyDescent="0.25">
      <c r="A24" s="1">
        <f>список!A23</f>
        <v>22</v>
      </c>
      <c r="B24" s="1" t="str">
        <f>IF(список!B23="","",список!B23)</f>
        <v/>
      </c>
      <c r="C24" s="1">
        <f>IF(список!C23="","",список!C23)</f>
        <v>0</v>
      </c>
      <c r="D24" s="13" t="str">
        <f>IF(список!D23="","",список!D23)</f>
        <v>младшая группа</v>
      </c>
      <c r="E24" s="1" t="e">
        <f>#REF!</f>
        <v>#REF!</v>
      </c>
      <c r="F24" s="1" t="e">
        <f t="shared" si="0"/>
        <v>#REF!</v>
      </c>
      <c r="G24" s="1" t="e">
        <f>#REF!</f>
        <v>#REF!</v>
      </c>
      <c r="H24" s="1" t="e">
        <f t="shared" si="1"/>
        <v>#REF!</v>
      </c>
      <c r="I24" s="1" t="e">
        <f>#REF!</f>
        <v>#REF!</v>
      </c>
      <c r="J24" s="1" t="e">
        <f t="shared" si="2"/>
        <v>#REF!</v>
      </c>
      <c r="K24" s="2" t="e">
        <f t="shared" si="3"/>
        <v>#REF!</v>
      </c>
      <c r="L24" s="435" t="e">
        <f t="shared" si="4"/>
        <v>#REF!</v>
      </c>
      <c r="M24" s="436"/>
    </row>
    <row r="25" spans="1:13" x14ac:dyDescent="0.25">
      <c r="A25" s="1">
        <f>список!A24</f>
        <v>23</v>
      </c>
      <c r="B25" s="1" t="str">
        <f>IF(список!B24="","",список!B24)</f>
        <v/>
      </c>
      <c r="C25" s="1">
        <f>IF(список!C24="","",список!C24)</f>
        <v>0</v>
      </c>
      <c r="D25" s="13" t="str">
        <f>IF(список!D24="","",список!D24)</f>
        <v>младшая группа</v>
      </c>
      <c r="E25" s="1" t="e">
        <f>#REF!</f>
        <v>#REF!</v>
      </c>
      <c r="F25" s="1" t="e">
        <f t="shared" si="0"/>
        <v>#REF!</v>
      </c>
      <c r="G25" s="1" t="e">
        <f>#REF!</f>
        <v>#REF!</v>
      </c>
      <c r="H25" s="1" t="e">
        <f t="shared" si="1"/>
        <v>#REF!</v>
      </c>
      <c r="I25" s="1" t="e">
        <f>#REF!</f>
        <v>#REF!</v>
      </c>
      <c r="J25" s="1" t="e">
        <f t="shared" si="2"/>
        <v>#REF!</v>
      </c>
      <c r="K25" s="2" t="e">
        <f t="shared" si="3"/>
        <v>#REF!</v>
      </c>
      <c r="L25" s="435" t="e">
        <f t="shared" si="4"/>
        <v>#REF!</v>
      </c>
      <c r="M25" s="436"/>
    </row>
    <row r="26" spans="1:13" x14ac:dyDescent="0.25">
      <c r="A26" s="1">
        <f>список!A25</f>
        <v>24</v>
      </c>
      <c r="B26" s="1" t="str">
        <f>IF(список!B25="","",список!B25)</f>
        <v/>
      </c>
      <c r="C26" s="1">
        <f>IF(список!C25="","",список!C25)</f>
        <v>0</v>
      </c>
      <c r="D26" s="13" t="str">
        <f>IF(список!D25="","",список!D25)</f>
        <v>младшая группа</v>
      </c>
      <c r="E26" s="1" t="e">
        <f>#REF!</f>
        <v>#REF!</v>
      </c>
      <c r="F26" s="1" t="e">
        <f t="shared" si="0"/>
        <v>#REF!</v>
      </c>
      <c r="G26" s="1" t="e">
        <f>#REF!</f>
        <v>#REF!</v>
      </c>
      <c r="H26" s="1" t="e">
        <f t="shared" si="1"/>
        <v>#REF!</v>
      </c>
      <c r="I26" s="1" t="e">
        <f>#REF!</f>
        <v>#REF!</v>
      </c>
      <c r="J26" s="1" t="e">
        <f t="shared" si="2"/>
        <v>#REF!</v>
      </c>
      <c r="K26" s="2" t="e">
        <f t="shared" si="3"/>
        <v>#REF!</v>
      </c>
      <c r="L26" s="435" t="e">
        <f t="shared" si="4"/>
        <v>#REF!</v>
      </c>
      <c r="M26" s="436"/>
    </row>
    <row r="27" spans="1:13" x14ac:dyDescent="0.25">
      <c r="A27" s="1">
        <f>список!A26</f>
        <v>25</v>
      </c>
      <c r="B27" s="1" t="str">
        <f>IF(список!B26="","",список!B26)</f>
        <v/>
      </c>
      <c r="C27" s="1">
        <f>IF(список!C26="","",список!C26)</f>
        <v>0</v>
      </c>
      <c r="D27" s="13" t="str">
        <f>IF(список!D26="","",список!D26)</f>
        <v>младшая группа</v>
      </c>
      <c r="E27" s="1" t="e">
        <f>#REF!</f>
        <v>#REF!</v>
      </c>
      <c r="F27" s="1" t="e">
        <f t="shared" si="0"/>
        <v>#REF!</v>
      </c>
      <c r="G27" s="1" t="e">
        <f>#REF!</f>
        <v>#REF!</v>
      </c>
      <c r="H27" s="1" t="e">
        <f t="shared" si="1"/>
        <v>#REF!</v>
      </c>
      <c r="I27" s="1" t="e">
        <f>#REF!</f>
        <v>#REF!</v>
      </c>
      <c r="J27" s="1" t="e">
        <f t="shared" si="2"/>
        <v>#REF!</v>
      </c>
      <c r="K27" s="2" t="e">
        <f t="shared" si="3"/>
        <v>#REF!</v>
      </c>
      <c r="L27" s="435" t="e">
        <f t="shared" si="4"/>
        <v>#REF!</v>
      </c>
      <c r="M27" s="436"/>
    </row>
    <row r="28" spans="1:13" x14ac:dyDescent="0.25">
      <c r="A28" s="1">
        <f>список!A27</f>
        <v>26</v>
      </c>
      <c r="B28" s="1" t="str">
        <f>IF(список!B27="","",список!B27)</f>
        <v/>
      </c>
      <c r="C28" s="1">
        <f>IF(список!C27="","",список!C27)</f>
        <v>0</v>
      </c>
      <c r="D28" s="13" t="str">
        <f>IF(список!D27="","",список!D27)</f>
        <v>младшая группа</v>
      </c>
      <c r="E28" s="1" t="e">
        <f>#REF!</f>
        <v>#REF!</v>
      </c>
      <c r="F28" s="1" t="e">
        <f t="shared" si="0"/>
        <v>#REF!</v>
      </c>
      <c r="G28" s="1" t="e">
        <f>#REF!</f>
        <v>#REF!</v>
      </c>
      <c r="H28" s="1" t="e">
        <f t="shared" si="1"/>
        <v>#REF!</v>
      </c>
      <c r="I28" s="1" t="e">
        <f>#REF!</f>
        <v>#REF!</v>
      </c>
      <c r="J28" s="1" t="e">
        <f t="shared" si="2"/>
        <v>#REF!</v>
      </c>
      <c r="K28" s="2" t="e">
        <f t="shared" si="3"/>
        <v>#REF!</v>
      </c>
      <c r="L28" s="435" t="e">
        <f t="shared" si="4"/>
        <v>#REF!</v>
      </c>
      <c r="M28" s="436"/>
    </row>
    <row r="29" spans="1:13" x14ac:dyDescent="0.25">
      <c r="A29" s="1">
        <f>список!A28</f>
        <v>27</v>
      </c>
      <c r="B29" s="1" t="str">
        <f>IF(список!B28="","",список!B28)</f>
        <v/>
      </c>
      <c r="C29" s="1">
        <f>IF(список!C28="","",список!C28)</f>
        <v>0</v>
      </c>
      <c r="D29" s="13" t="str">
        <f>IF(список!D28="","",список!D28)</f>
        <v>младшая группа</v>
      </c>
      <c r="E29" s="1" t="e">
        <f>#REF!</f>
        <v>#REF!</v>
      </c>
      <c r="F29" s="1" t="e">
        <f t="shared" si="0"/>
        <v>#REF!</v>
      </c>
      <c r="G29" s="1" t="e">
        <f>#REF!</f>
        <v>#REF!</v>
      </c>
      <c r="H29" s="1" t="e">
        <f t="shared" si="1"/>
        <v>#REF!</v>
      </c>
      <c r="I29" s="1" t="e">
        <f>#REF!</f>
        <v>#REF!</v>
      </c>
      <c r="J29" s="1" t="e">
        <f t="shared" si="2"/>
        <v>#REF!</v>
      </c>
      <c r="K29" s="2" t="e">
        <f t="shared" si="3"/>
        <v>#REF!</v>
      </c>
      <c r="L29" s="435" t="e">
        <f t="shared" si="4"/>
        <v>#REF!</v>
      </c>
      <c r="M29" s="436"/>
    </row>
    <row r="30" spans="1:13" x14ac:dyDescent="0.25">
      <c r="A30" s="1">
        <f>список!A29</f>
        <v>28</v>
      </c>
      <c r="B30" s="1" t="str">
        <f>IF(список!B29="","",список!B29)</f>
        <v/>
      </c>
      <c r="C30" s="1">
        <f>IF(список!C29="","",список!C29)</f>
        <v>0</v>
      </c>
      <c r="D30" s="13" t="str">
        <f>IF(список!D29="","",список!D29)</f>
        <v>младшая группа</v>
      </c>
      <c r="E30" s="1" t="e">
        <f>#REF!</f>
        <v>#REF!</v>
      </c>
      <c r="F30" s="1" t="e">
        <f t="shared" si="0"/>
        <v>#REF!</v>
      </c>
      <c r="G30" s="1" t="e">
        <f>#REF!</f>
        <v>#REF!</v>
      </c>
      <c r="H30" s="1" t="e">
        <f t="shared" si="1"/>
        <v>#REF!</v>
      </c>
      <c r="I30" s="1" t="e">
        <f>#REF!</f>
        <v>#REF!</v>
      </c>
      <c r="J30" s="1" t="e">
        <f t="shared" si="2"/>
        <v>#REF!</v>
      </c>
      <c r="K30" s="2" t="e">
        <f t="shared" si="3"/>
        <v>#REF!</v>
      </c>
      <c r="L30" s="435" t="e">
        <f t="shared" si="4"/>
        <v>#REF!</v>
      </c>
      <c r="M30" s="436"/>
    </row>
    <row r="31" spans="1:13" x14ac:dyDescent="0.25">
      <c r="A31" s="1">
        <f>список!A30</f>
        <v>29</v>
      </c>
      <c r="B31" s="1">
        <f>IF(список!C8="","",список!C8)</f>
        <v>0</v>
      </c>
      <c r="C31" s="1">
        <f>IF(список!C30="","",список!C30)</f>
        <v>0</v>
      </c>
      <c r="D31" s="13" t="str">
        <f>IF(список!D30="","",список!D30)</f>
        <v>младшая группа</v>
      </c>
      <c r="E31" s="1" t="e">
        <f>#REF!</f>
        <v>#REF!</v>
      </c>
      <c r="F31" s="1" t="e">
        <f t="shared" si="0"/>
        <v>#REF!</v>
      </c>
      <c r="G31" s="1" t="e">
        <f>#REF!</f>
        <v>#REF!</v>
      </c>
      <c r="H31" s="1" t="e">
        <f t="shared" si="1"/>
        <v>#REF!</v>
      </c>
      <c r="I31" s="1" t="e">
        <f>#REF!</f>
        <v>#REF!</v>
      </c>
      <c r="J31" s="1" t="e">
        <f t="shared" si="2"/>
        <v>#REF!</v>
      </c>
      <c r="K31" s="2" t="e">
        <f t="shared" si="3"/>
        <v>#REF!</v>
      </c>
      <c r="L31" s="435" t="e">
        <f t="shared" si="4"/>
        <v>#REF!</v>
      </c>
      <c r="M31" s="436"/>
    </row>
    <row r="32" spans="1:13" x14ac:dyDescent="0.25">
      <c r="A32" s="1">
        <f>список!A31</f>
        <v>30</v>
      </c>
      <c r="B32" s="1" t="str">
        <f>IF(список!B31="","",список!B31)</f>
        <v/>
      </c>
      <c r="C32" s="1">
        <f>IF(список!C31="","",список!C31)</f>
        <v>0</v>
      </c>
      <c r="D32" s="13" t="str">
        <f>IF(список!D31="","",список!D31)</f>
        <v>младшая группа</v>
      </c>
      <c r="E32" s="1" t="e">
        <f>#REF!</f>
        <v>#REF!</v>
      </c>
      <c r="F32" s="1" t="e">
        <f t="shared" si="0"/>
        <v>#REF!</v>
      </c>
      <c r="G32" s="1" t="e">
        <f>#REF!</f>
        <v>#REF!</v>
      </c>
      <c r="H32" s="1" t="e">
        <f t="shared" si="1"/>
        <v>#REF!</v>
      </c>
      <c r="I32" s="1" t="e">
        <f>#REF!</f>
        <v>#REF!</v>
      </c>
      <c r="J32" s="1" t="e">
        <f t="shared" si="2"/>
        <v>#REF!</v>
      </c>
      <c r="K32" s="2" t="e">
        <f t="shared" si="3"/>
        <v>#REF!</v>
      </c>
      <c r="L32" s="435" t="e">
        <f t="shared" si="4"/>
        <v>#REF!</v>
      </c>
      <c r="M32" s="436"/>
    </row>
    <row r="33" spans="1:13" x14ac:dyDescent="0.25">
      <c r="A33" s="1">
        <f>список!A32</f>
        <v>31</v>
      </c>
      <c r="B33" s="1" t="str">
        <f>IF(список!B32="","",список!B32)</f>
        <v/>
      </c>
      <c r="C33" s="1">
        <f>IF(список!C32="","",список!C32)</f>
        <v>0</v>
      </c>
      <c r="D33" s="13" t="str">
        <f>IF(список!D32="","",список!D32)</f>
        <v>младшая группа</v>
      </c>
      <c r="E33" s="1" t="e">
        <f>#REF!</f>
        <v>#REF!</v>
      </c>
      <c r="F33" s="1" t="e">
        <f t="shared" si="0"/>
        <v>#REF!</v>
      </c>
      <c r="G33" s="1" t="e">
        <f>#REF!</f>
        <v>#REF!</v>
      </c>
      <c r="H33" s="1" t="e">
        <f t="shared" si="1"/>
        <v>#REF!</v>
      </c>
      <c r="I33" s="1" t="e">
        <f>#REF!</f>
        <v>#REF!</v>
      </c>
      <c r="J33" s="1" t="e">
        <f t="shared" si="2"/>
        <v>#REF!</v>
      </c>
      <c r="K33" s="2" t="e">
        <f t="shared" si="3"/>
        <v>#REF!</v>
      </c>
      <c r="L33" s="435" t="e">
        <f t="shared" si="4"/>
        <v>#REF!</v>
      </c>
      <c r="M33" s="436"/>
    </row>
    <row r="34" spans="1:13" x14ac:dyDescent="0.25">
      <c r="K34" s="2"/>
      <c r="L34" s="435"/>
      <c r="M34" s="436"/>
    </row>
  </sheetData>
  <mergeCells count="37">
    <mergeCell ref="L4:M4"/>
    <mergeCell ref="L5:M5"/>
    <mergeCell ref="A1:AB1"/>
    <mergeCell ref="E2:J2"/>
    <mergeCell ref="E3:F3"/>
    <mergeCell ref="G3:H3"/>
    <mergeCell ref="I3:J3"/>
    <mergeCell ref="L3:M3"/>
    <mergeCell ref="L6:M6"/>
    <mergeCell ref="L7:M7"/>
    <mergeCell ref="L8:M8"/>
    <mergeCell ref="L9:M9"/>
    <mergeCell ref="L17:M17"/>
    <mergeCell ref="L12:M12"/>
    <mergeCell ref="L13:M13"/>
    <mergeCell ref="L10:M10"/>
    <mergeCell ref="L11:M11"/>
    <mergeCell ref="L14:M14"/>
    <mergeCell ref="L15:M15"/>
    <mergeCell ref="L34:M34"/>
    <mergeCell ref="L29:M29"/>
    <mergeCell ref="L30:M30"/>
    <mergeCell ref="L31:M31"/>
    <mergeCell ref="L32:M32"/>
    <mergeCell ref="L33:M33"/>
    <mergeCell ref="L28:M28"/>
    <mergeCell ref="L26:M26"/>
    <mergeCell ref="L27:M27"/>
    <mergeCell ref="L16:M16"/>
    <mergeCell ref="L18:M18"/>
    <mergeCell ref="L19:M19"/>
    <mergeCell ref="L20:M20"/>
    <mergeCell ref="L21:M21"/>
    <mergeCell ref="L22:M22"/>
    <mergeCell ref="L23:M23"/>
    <mergeCell ref="L24:M24"/>
    <mergeCell ref="L25:M25"/>
  </mergeCells>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topLeftCell="A3" workbookViewId="0">
      <selection activeCell="B3" sqref="B3:D33"/>
    </sheetView>
  </sheetViews>
  <sheetFormatPr defaultRowHeight="15" x14ac:dyDescent="0.25"/>
  <cols>
    <col min="1" max="1" width="9.140625" style="1"/>
    <col min="2" max="2" width="21.140625" style="1" customWidth="1"/>
    <col min="3" max="3" width="9.140625" style="1"/>
    <col min="4" max="4" width="16.140625" style="1" customWidth="1"/>
    <col min="5" max="10" width="3.28515625" style="1" customWidth="1"/>
    <col min="11" max="11" width="5.140625" style="1" customWidth="1"/>
    <col min="12" max="16384" width="9.140625" style="1"/>
  </cols>
  <sheetData>
    <row r="1" spans="1:28" x14ac:dyDescent="0.25">
      <c r="A1" s="437" t="e">
        <f>#REF!</f>
        <v>#REF!</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row>
    <row r="2" spans="1:28" x14ac:dyDescent="0.25">
      <c r="A2" s="1" t="str">
        <f>список!A1</f>
        <v>№</v>
      </c>
      <c r="B2" s="1" t="str">
        <f>список!B1</f>
        <v>Фамилия, имя воспитанника</v>
      </c>
      <c r="C2" s="1" t="str">
        <f>список!C1</f>
        <v xml:space="preserve">дата </v>
      </c>
      <c r="D2" s="1" t="str">
        <f>список!D1</f>
        <v>группа</v>
      </c>
      <c r="E2" s="419"/>
      <c r="F2" s="419"/>
      <c r="G2" s="419"/>
      <c r="H2" s="419"/>
      <c r="I2" s="419"/>
      <c r="J2" s="419"/>
    </row>
    <row r="3" spans="1:28" x14ac:dyDescent="0.25">
      <c r="A3" s="1">
        <f>список!A2</f>
        <v>1</v>
      </c>
      <c r="B3" s="1" t="str">
        <f>IF(список!B2="","",список!B2)</f>
        <v/>
      </c>
      <c r="C3" s="1" t="str">
        <f>IF(список!C2="","",список!C2)</f>
        <v/>
      </c>
      <c r="D3" s="13" t="str">
        <f>IF(список!D2="","",список!D2)</f>
        <v>младшая группа</v>
      </c>
      <c r="E3" s="419">
        <f>'[1]сырые баллы'!AM3</f>
        <v>35</v>
      </c>
      <c r="F3" s="419"/>
      <c r="G3" s="419">
        <f>'[1]сырые баллы'!AN3</f>
        <v>36</v>
      </c>
      <c r="H3" s="419"/>
      <c r="I3" s="419">
        <f>'[1]сырые баллы'!AO3</f>
        <v>37</v>
      </c>
      <c r="J3" s="419"/>
      <c r="L3" s="435" t="s">
        <v>5</v>
      </c>
      <c r="M3" s="438"/>
    </row>
    <row r="4" spans="1:28" x14ac:dyDescent="0.25">
      <c r="A4" s="1">
        <f>список!A3</f>
        <v>2</v>
      </c>
      <c r="B4" s="1" t="str">
        <f>IF(список!B3="","",список!B3)</f>
        <v/>
      </c>
      <c r="C4" s="1">
        <f>IF(список!C3="","",список!C3)</f>
        <v>0</v>
      </c>
      <c r="D4" s="13" t="str">
        <f>IF(список!D3="","",список!D3)</f>
        <v>младшая группа</v>
      </c>
      <c r="E4" s="1" t="e">
        <f>#REF!</f>
        <v>#REF!</v>
      </c>
      <c r="F4" s="1" t="e">
        <f>IF(E4=0,"",IF(E4="а",1,2))</f>
        <v>#REF!</v>
      </c>
      <c r="G4" s="1" t="e">
        <f>#REF!</f>
        <v>#REF!</v>
      </c>
      <c r="H4" s="1" t="e">
        <f>IF(G4=0,"",IF(G4="а",1,IF(E4="г",3,2)))</f>
        <v>#REF!</v>
      </c>
      <c r="I4" s="1" t="e">
        <f>#REF!</f>
        <v>#REF!</v>
      </c>
      <c r="J4" s="1" t="e">
        <f>IF(I4=0,"",IF(I4="а",1,IF(I4="б",3,IF(I4="в",4,IF(I4="г",5,6)))))</f>
        <v>#REF!</v>
      </c>
      <c r="K4" s="2" t="e">
        <f>IF(SUM(F4:J4)=0,"",SUM(F4:J4))</f>
        <v>#REF!</v>
      </c>
      <c r="L4" s="435" t="e">
        <f>IF(K4="","",IF(K4&gt;=24,"6 уровень",IF(AND(K4&gt;=18,K4&lt;24),"5 уровень",IF(AND(K4&gt;=13,K4&lt;18),"4 уровень",IF(AND(K4&gt;=9,K4&lt;13),"3 уровень",IF(AND(K4&gt;=3,K4&lt;9),"2 уровень","1 уровень"))))))</f>
        <v>#REF!</v>
      </c>
      <c r="M4" s="436"/>
    </row>
    <row r="5" spans="1:28" x14ac:dyDescent="0.25">
      <c r="A5" s="1">
        <f>список!A4</f>
        <v>3</v>
      </c>
      <c r="B5" s="1" t="str">
        <f>IF(список!B4="","",список!B4)</f>
        <v/>
      </c>
      <c r="C5" s="1">
        <f>IF(список!C4="","",список!C4)</f>
        <v>0</v>
      </c>
      <c r="D5" s="13" t="str">
        <f>IF(список!D4="","",список!D4)</f>
        <v>младшая группа</v>
      </c>
      <c r="E5" s="1" t="e">
        <f>#REF!</f>
        <v>#REF!</v>
      </c>
      <c r="F5" s="1" t="e">
        <f t="shared" ref="F5:F33" si="0">IF(E5=0,"",IF(E5="а",1,2))</f>
        <v>#REF!</v>
      </c>
      <c r="G5" s="1" t="e">
        <f>#REF!</f>
        <v>#REF!</v>
      </c>
      <c r="H5" s="1" t="e">
        <f t="shared" ref="H5:H33" si="1">IF(G5=0,"",IF(G5="а",1,IF(E5="г",3,2)))</f>
        <v>#REF!</v>
      </c>
      <c r="I5" s="1" t="e">
        <f>#REF!</f>
        <v>#REF!</v>
      </c>
      <c r="J5" s="1" t="e">
        <f t="shared" ref="J5:J33" si="2">IF(I5=0,"",IF(I5="а",1,IF(I5="б",3,IF(I5="в",4,IF(I5="г",5,6)))))</f>
        <v>#REF!</v>
      </c>
      <c r="K5" s="2" t="e">
        <f t="shared" ref="K5:K33" si="3">IF(SUM(F5:J5)=0,"",SUM(F5:J5))</f>
        <v>#REF!</v>
      </c>
      <c r="L5" s="435" t="e">
        <f t="shared" ref="L5:L33" si="4">IF(K5="","",IF(K5&gt;=24,"6 уровень",IF(AND(K5&gt;=18,K5&lt;24),"5 уровень",IF(AND(K5&gt;=13,K5&lt;18),"4 уровень",IF(AND(K5&gt;=9,K5&lt;13),"3 уровень",IF(AND(K5&gt;=3,K5&lt;9),"2 уровень","1 уровень"))))))</f>
        <v>#REF!</v>
      </c>
      <c r="M5" s="436"/>
    </row>
    <row r="6" spans="1:28" x14ac:dyDescent="0.25">
      <c r="A6" s="1">
        <f>список!A5</f>
        <v>4</v>
      </c>
      <c r="B6" s="1" t="str">
        <f>IF(список!B5="","",список!B5)</f>
        <v/>
      </c>
      <c r="C6" s="1">
        <f>IF(список!C5="","",список!C5)</f>
        <v>0</v>
      </c>
      <c r="D6" s="13" t="str">
        <f>IF(список!D5="","",список!D5)</f>
        <v>младшая группа</v>
      </c>
      <c r="E6" s="1" t="e">
        <f>#REF!</f>
        <v>#REF!</v>
      </c>
      <c r="F6" s="1" t="e">
        <f t="shared" si="0"/>
        <v>#REF!</v>
      </c>
      <c r="G6" s="1" t="e">
        <f>#REF!</f>
        <v>#REF!</v>
      </c>
      <c r="H6" s="1" t="e">
        <f t="shared" si="1"/>
        <v>#REF!</v>
      </c>
      <c r="I6" s="1" t="e">
        <f>#REF!</f>
        <v>#REF!</v>
      </c>
      <c r="J6" s="1" t="e">
        <f t="shared" si="2"/>
        <v>#REF!</v>
      </c>
      <c r="K6" s="2" t="e">
        <f t="shared" si="3"/>
        <v>#REF!</v>
      </c>
      <c r="L6" s="435" t="e">
        <f t="shared" si="4"/>
        <v>#REF!</v>
      </c>
      <c r="M6" s="436"/>
    </row>
    <row r="7" spans="1:28" x14ac:dyDescent="0.25">
      <c r="A7" s="1">
        <f>список!A6</f>
        <v>5</v>
      </c>
      <c r="B7" s="1" t="str">
        <f>IF(список!B6="","",список!B6)</f>
        <v/>
      </c>
      <c r="C7" s="1">
        <f>IF(список!C6="","",список!C6)</f>
        <v>0</v>
      </c>
      <c r="D7" s="13" t="str">
        <f>IF(список!D6="","",список!D6)</f>
        <v>младшая группа</v>
      </c>
      <c r="E7" s="1" t="e">
        <f>#REF!</f>
        <v>#REF!</v>
      </c>
      <c r="F7" s="1" t="e">
        <f t="shared" si="0"/>
        <v>#REF!</v>
      </c>
      <c r="G7" s="1" t="e">
        <f>#REF!</f>
        <v>#REF!</v>
      </c>
      <c r="H7" s="1" t="e">
        <f t="shared" si="1"/>
        <v>#REF!</v>
      </c>
      <c r="I7" s="1" t="e">
        <f>#REF!</f>
        <v>#REF!</v>
      </c>
      <c r="J7" s="1" t="e">
        <f t="shared" si="2"/>
        <v>#REF!</v>
      </c>
      <c r="K7" s="2" t="e">
        <f t="shared" si="3"/>
        <v>#REF!</v>
      </c>
      <c r="L7" s="435" t="e">
        <f t="shared" si="4"/>
        <v>#REF!</v>
      </c>
      <c r="M7" s="436"/>
    </row>
    <row r="8" spans="1:28" x14ac:dyDescent="0.25">
      <c r="A8" s="1">
        <f>список!A7</f>
        <v>6</v>
      </c>
      <c r="B8" s="1" t="str">
        <f>IF(список!B7="","",список!B7)</f>
        <v/>
      </c>
      <c r="C8" s="1">
        <f>IF(список!C7="","",список!C7)</f>
        <v>0</v>
      </c>
      <c r="D8" s="13" t="str">
        <f>IF(список!D7="","",список!D7)</f>
        <v>младшая группа</v>
      </c>
      <c r="E8" s="1" t="e">
        <f>#REF!</f>
        <v>#REF!</v>
      </c>
      <c r="F8" s="1" t="e">
        <f t="shared" si="0"/>
        <v>#REF!</v>
      </c>
      <c r="G8" s="1" t="e">
        <f>#REF!</f>
        <v>#REF!</v>
      </c>
      <c r="H8" s="1" t="e">
        <f t="shared" si="1"/>
        <v>#REF!</v>
      </c>
      <c r="I8" s="1" t="e">
        <f>#REF!</f>
        <v>#REF!</v>
      </c>
      <c r="J8" s="1" t="e">
        <f t="shared" si="2"/>
        <v>#REF!</v>
      </c>
      <c r="K8" s="2" t="e">
        <f t="shared" si="3"/>
        <v>#REF!</v>
      </c>
      <c r="L8" s="435" t="e">
        <f t="shared" si="4"/>
        <v>#REF!</v>
      </c>
      <c r="M8" s="436"/>
    </row>
    <row r="9" spans="1:28" x14ac:dyDescent="0.25">
      <c r="A9" s="1">
        <f>список!A8</f>
        <v>7</v>
      </c>
      <c r="B9" s="1" t="str">
        <f>IF(список!B8="","",список!B8)</f>
        <v/>
      </c>
      <c r="C9" s="1" t="e">
        <f>IF(список!#REF!="","",список!#REF!)</f>
        <v>#REF!</v>
      </c>
      <c r="D9" s="13" t="str">
        <f>IF(список!D8="","",список!D8)</f>
        <v>младшая группа</v>
      </c>
      <c r="E9" s="1" t="e">
        <f>#REF!</f>
        <v>#REF!</v>
      </c>
      <c r="F9" s="1" t="e">
        <f t="shared" si="0"/>
        <v>#REF!</v>
      </c>
      <c r="G9" s="1" t="e">
        <f>#REF!</f>
        <v>#REF!</v>
      </c>
      <c r="H9" s="1" t="e">
        <f t="shared" si="1"/>
        <v>#REF!</v>
      </c>
      <c r="I9" s="1" t="e">
        <f>#REF!</f>
        <v>#REF!</v>
      </c>
      <c r="J9" s="1" t="e">
        <f t="shared" si="2"/>
        <v>#REF!</v>
      </c>
      <c r="K9" s="2" t="e">
        <f t="shared" si="3"/>
        <v>#REF!</v>
      </c>
      <c r="L9" s="435" t="e">
        <f t="shared" si="4"/>
        <v>#REF!</v>
      </c>
      <c r="M9" s="436"/>
    </row>
    <row r="10" spans="1:28" x14ac:dyDescent="0.25">
      <c r="A10" s="1">
        <f>список!A9</f>
        <v>8</v>
      </c>
      <c r="B10" s="1" t="str">
        <f>IF(список!B9="","",список!B9)</f>
        <v/>
      </c>
      <c r="C10" s="1">
        <f>IF(список!C9="","",список!C9)</f>
        <v>0</v>
      </c>
      <c r="D10" s="13" t="str">
        <f>IF(список!D9="","",список!D9)</f>
        <v>младшая группа</v>
      </c>
      <c r="E10" s="1" t="e">
        <f>#REF!</f>
        <v>#REF!</v>
      </c>
      <c r="F10" s="1" t="e">
        <f t="shared" si="0"/>
        <v>#REF!</v>
      </c>
      <c r="G10" s="1" t="e">
        <f>#REF!</f>
        <v>#REF!</v>
      </c>
      <c r="H10" s="1" t="e">
        <f t="shared" si="1"/>
        <v>#REF!</v>
      </c>
      <c r="I10" s="1" t="e">
        <f>#REF!</f>
        <v>#REF!</v>
      </c>
      <c r="J10" s="1" t="e">
        <f t="shared" si="2"/>
        <v>#REF!</v>
      </c>
      <c r="K10" s="2" t="e">
        <f t="shared" si="3"/>
        <v>#REF!</v>
      </c>
      <c r="L10" s="435" t="e">
        <f t="shared" si="4"/>
        <v>#REF!</v>
      </c>
      <c r="M10" s="436"/>
    </row>
    <row r="11" spans="1:28" x14ac:dyDescent="0.25">
      <c r="A11" s="1">
        <f>список!A10</f>
        <v>9</v>
      </c>
      <c r="B11" s="1" t="str">
        <f>IF(список!B10="","",список!B10)</f>
        <v/>
      </c>
      <c r="C11" s="1">
        <f>IF(список!C10="","",список!C10)</f>
        <v>0</v>
      </c>
      <c r="D11" s="13" t="str">
        <f>IF(список!D10="","",список!D10)</f>
        <v>младшая группа</v>
      </c>
      <c r="E11" s="1" t="e">
        <f>#REF!</f>
        <v>#REF!</v>
      </c>
      <c r="F11" s="1" t="e">
        <f t="shared" si="0"/>
        <v>#REF!</v>
      </c>
      <c r="G11" s="1" t="e">
        <f>#REF!</f>
        <v>#REF!</v>
      </c>
      <c r="H11" s="1" t="e">
        <f t="shared" si="1"/>
        <v>#REF!</v>
      </c>
      <c r="I11" s="1" t="e">
        <f>#REF!</f>
        <v>#REF!</v>
      </c>
      <c r="J11" s="1" t="e">
        <f t="shared" si="2"/>
        <v>#REF!</v>
      </c>
      <c r="K11" s="2" t="e">
        <f t="shared" si="3"/>
        <v>#REF!</v>
      </c>
      <c r="L11" s="435" t="e">
        <f t="shared" si="4"/>
        <v>#REF!</v>
      </c>
      <c r="M11" s="436"/>
    </row>
    <row r="12" spans="1:28" x14ac:dyDescent="0.25">
      <c r="A12" s="1">
        <f>список!A11</f>
        <v>10</v>
      </c>
      <c r="B12" s="1" t="str">
        <f>IF(список!B11="","",список!B11)</f>
        <v/>
      </c>
      <c r="C12" s="1">
        <f>IF(список!C11="","",список!C11)</f>
        <v>0</v>
      </c>
      <c r="D12" s="13" t="str">
        <f>IF(список!D11="","",список!D11)</f>
        <v>младшая группа</v>
      </c>
      <c r="E12" s="1" t="e">
        <f>#REF!</f>
        <v>#REF!</v>
      </c>
      <c r="F12" s="1" t="e">
        <f t="shared" si="0"/>
        <v>#REF!</v>
      </c>
      <c r="G12" s="1" t="e">
        <f>#REF!</f>
        <v>#REF!</v>
      </c>
      <c r="H12" s="1" t="e">
        <f t="shared" si="1"/>
        <v>#REF!</v>
      </c>
      <c r="I12" s="1" t="e">
        <f>#REF!</f>
        <v>#REF!</v>
      </c>
      <c r="J12" s="1" t="e">
        <f t="shared" si="2"/>
        <v>#REF!</v>
      </c>
      <c r="K12" s="2" t="e">
        <f t="shared" si="3"/>
        <v>#REF!</v>
      </c>
      <c r="L12" s="435" t="e">
        <f t="shared" si="4"/>
        <v>#REF!</v>
      </c>
      <c r="M12" s="436"/>
    </row>
    <row r="13" spans="1:28" x14ac:dyDescent="0.25">
      <c r="A13" s="1">
        <f>список!A12</f>
        <v>11</v>
      </c>
      <c r="B13" s="1" t="str">
        <f>IF(список!B12="","",список!B12)</f>
        <v/>
      </c>
      <c r="C13" s="1">
        <f>IF(список!C12="","",список!C12)</f>
        <v>0</v>
      </c>
      <c r="D13" s="13" t="str">
        <f>IF(список!D12="","",список!D12)</f>
        <v>младшая группа</v>
      </c>
      <c r="E13" s="1" t="e">
        <f>#REF!</f>
        <v>#REF!</v>
      </c>
      <c r="F13" s="1" t="e">
        <f t="shared" si="0"/>
        <v>#REF!</v>
      </c>
      <c r="G13" s="1" t="e">
        <f>#REF!</f>
        <v>#REF!</v>
      </c>
      <c r="H13" s="1" t="e">
        <f t="shared" si="1"/>
        <v>#REF!</v>
      </c>
      <c r="I13" s="1" t="e">
        <f>#REF!</f>
        <v>#REF!</v>
      </c>
      <c r="J13" s="1" t="e">
        <f t="shared" si="2"/>
        <v>#REF!</v>
      </c>
      <c r="K13" s="2" t="e">
        <f t="shared" si="3"/>
        <v>#REF!</v>
      </c>
      <c r="L13" s="435" t="e">
        <f t="shared" si="4"/>
        <v>#REF!</v>
      </c>
      <c r="M13" s="436"/>
    </row>
    <row r="14" spans="1:28" x14ac:dyDescent="0.25">
      <c r="A14" s="1">
        <f>список!A13</f>
        <v>12</v>
      </c>
      <c r="B14" s="1" t="str">
        <f>IF(список!B13="","",список!B13)</f>
        <v/>
      </c>
      <c r="C14" s="1">
        <f>IF(список!C13="","",список!C13)</f>
        <v>0</v>
      </c>
      <c r="D14" s="13" t="str">
        <f>IF(список!D13="","",список!D13)</f>
        <v>младшая группа</v>
      </c>
      <c r="E14" s="1" t="e">
        <f>#REF!</f>
        <v>#REF!</v>
      </c>
      <c r="F14" s="1" t="e">
        <f t="shared" si="0"/>
        <v>#REF!</v>
      </c>
      <c r="G14" s="1" t="e">
        <f>#REF!</f>
        <v>#REF!</v>
      </c>
      <c r="H14" s="1" t="e">
        <f t="shared" si="1"/>
        <v>#REF!</v>
      </c>
      <c r="I14" s="1" t="e">
        <f>#REF!</f>
        <v>#REF!</v>
      </c>
      <c r="J14" s="1" t="e">
        <f t="shared" si="2"/>
        <v>#REF!</v>
      </c>
      <c r="K14" s="2" t="e">
        <f t="shared" si="3"/>
        <v>#REF!</v>
      </c>
      <c r="L14" s="435" t="e">
        <f t="shared" si="4"/>
        <v>#REF!</v>
      </c>
      <c r="M14" s="436"/>
    </row>
    <row r="15" spans="1:28" x14ac:dyDescent="0.25">
      <c r="A15" s="1">
        <f>список!A14</f>
        <v>13</v>
      </c>
      <c r="B15" s="1" t="str">
        <f>IF(список!B14="","",список!B14)</f>
        <v/>
      </c>
      <c r="C15" s="1">
        <f>IF(список!C14="","",список!C14)</f>
        <v>0</v>
      </c>
      <c r="D15" s="13" t="str">
        <f>IF(список!D14="","",список!D14)</f>
        <v>младшая группа</v>
      </c>
      <c r="E15" s="1" t="e">
        <f>#REF!</f>
        <v>#REF!</v>
      </c>
      <c r="F15" s="1" t="e">
        <f t="shared" si="0"/>
        <v>#REF!</v>
      </c>
      <c r="G15" s="1" t="e">
        <f>#REF!</f>
        <v>#REF!</v>
      </c>
      <c r="H15" s="1" t="e">
        <f t="shared" si="1"/>
        <v>#REF!</v>
      </c>
      <c r="I15" s="1" t="e">
        <f>#REF!</f>
        <v>#REF!</v>
      </c>
      <c r="J15" s="1" t="e">
        <f t="shared" si="2"/>
        <v>#REF!</v>
      </c>
      <c r="K15" s="2" t="e">
        <f t="shared" si="3"/>
        <v>#REF!</v>
      </c>
      <c r="L15" s="435" t="e">
        <f t="shared" si="4"/>
        <v>#REF!</v>
      </c>
      <c r="M15" s="436"/>
    </row>
    <row r="16" spans="1:28" x14ac:dyDescent="0.25">
      <c r="A16" s="1">
        <f>список!A15</f>
        <v>14</v>
      </c>
      <c r="B16" s="1" t="str">
        <f>IF(список!B15="","",список!B15)</f>
        <v/>
      </c>
      <c r="C16" s="1">
        <f>IF(список!C15="","",список!C15)</f>
        <v>0</v>
      </c>
      <c r="D16" s="13" t="str">
        <f>IF(список!D15="","",список!D15)</f>
        <v>младшая группа</v>
      </c>
      <c r="E16" s="1" t="e">
        <f>#REF!</f>
        <v>#REF!</v>
      </c>
      <c r="F16" s="1" t="e">
        <f t="shared" si="0"/>
        <v>#REF!</v>
      </c>
      <c r="G16" s="1" t="e">
        <f>#REF!</f>
        <v>#REF!</v>
      </c>
      <c r="H16" s="1" t="e">
        <f t="shared" si="1"/>
        <v>#REF!</v>
      </c>
      <c r="I16" s="1" t="e">
        <f>#REF!</f>
        <v>#REF!</v>
      </c>
      <c r="J16" s="1" t="e">
        <f t="shared" si="2"/>
        <v>#REF!</v>
      </c>
      <c r="K16" s="2" t="e">
        <f t="shared" si="3"/>
        <v>#REF!</v>
      </c>
      <c r="L16" s="435" t="e">
        <f t="shared" si="4"/>
        <v>#REF!</v>
      </c>
      <c r="M16" s="436"/>
    </row>
    <row r="17" spans="1:13" x14ac:dyDescent="0.25">
      <c r="A17" s="1">
        <f>список!A16</f>
        <v>15</v>
      </c>
      <c r="B17" s="1" t="str">
        <f>IF(список!B16="","",список!B16)</f>
        <v/>
      </c>
      <c r="C17" s="1">
        <f>IF(список!C16="","",список!C16)</f>
        <v>0</v>
      </c>
      <c r="D17" s="13" t="str">
        <f>IF(список!D16="","",список!D16)</f>
        <v>младшая группа</v>
      </c>
      <c r="E17" s="1" t="e">
        <f>#REF!</f>
        <v>#REF!</v>
      </c>
      <c r="F17" s="1" t="e">
        <f t="shared" si="0"/>
        <v>#REF!</v>
      </c>
      <c r="G17" s="1" t="e">
        <f>#REF!</f>
        <v>#REF!</v>
      </c>
      <c r="H17" s="1" t="e">
        <f t="shared" si="1"/>
        <v>#REF!</v>
      </c>
      <c r="I17" s="1" t="e">
        <f>#REF!</f>
        <v>#REF!</v>
      </c>
      <c r="J17" s="1" t="e">
        <f t="shared" si="2"/>
        <v>#REF!</v>
      </c>
      <c r="K17" s="2" t="e">
        <f t="shared" si="3"/>
        <v>#REF!</v>
      </c>
      <c r="L17" s="435" t="e">
        <f t="shared" si="4"/>
        <v>#REF!</v>
      </c>
      <c r="M17" s="436"/>
    </row>
    <row r="18" spans="1:13" x14ac:dyDescent="0.25">
      <c r="A18" s="1">
        <f>список!A17</f>
        <v>16</v>
      </c>
      <c r="B18" s="1" t="str">
        <f>IF(список!B17="","",список!B17)</f>
        <v/>
      </c>
      <c r="C18" s="1">
        <f>IF(список!C17="","",список!C17)</f>
        <v>0</v>
      </c>
      <c r="D18" s="13" t="str">
        <f>IF(список!D17="","",список!D17)</f>
        <v>младшая группа</v>
      </c>
      <c r="E18" s="1" t="e">
        <f>#REF!</f>
        <v>#REF!</v>
      </c>
      <c r="F18" s="1" t="e">
        <f t="shared" si="0"/>
        <v>#REF!</v>
      </c>
      <c r="G18" s="1" t="e">
        <f>#REF!</f>
        <v>#REF!</v>
      </c>
      <c r="H18" s="1" t="e">
        <f t="shared" si="1"/>
        <v>#REF!</v>
      </c>
      <c r="I18" s="1" t="e">
        <f>#REF!</f>
        <v>#REF!</v>
      </c>
      <c r="J18" s="1" t="e">
        <f t="shared" si="2"/>
        <v>#REF!</v>
      </c>
      <c r="K18" s="2" t="e">
        <f t="shared" si="3"/>
        <v>#REF!</v>
      </c>
      <c r="L18" s="435" t="e">
        <f t="shared" si="4"/>
        <v>#REF!</v>
      </c>
      <c r="M18" s="436"/>
    </row>
    <row r="19" spans="1:13" x14ac:dyDescent="0.25">
      <c r="A19" s="1">
        <f>список!A18</f>
        <v>17</v>
      </c>
      <c r="B19" s="1" t="str">
        <f>IF(список!B18="","",список!B18)</f>
        <v/>
      </c>
      <c r="C19" s="1">
        <f>IF(список!C18="","",список!C18)</f>
        <v>0</v>
      </c>
      <c r="D19" s="13" t="str">
        <f>IF(список!D18="","",список!D18)</f>
        <v>младшая группа</v>
      </c>
      <c r="E19" s="1" t="e">
        <f>#REF!</f>
        <v>#REF!</v>
      </c>
      <c r="F19" s="1" t="e">
        <f t="shared" si="0"/>
        <v>#REF!</v>
      </c>
      <c r="G19" s="1" t="e">
        <f>#REF!</f>
        <v>#REF!</v>
      </c>
      <c r="H19" s="1" t="e">
        <f t="shared" si="1"/>
        <v>#REF!</v>
      </c>
      <c r="I19" s="1" t="e">
        <f>#REF!</f>
        <v>#REF!</v>
      </c>
      <c r="J19" s="1" t="e">
        <f t="shared" si="2"/>
        <v>#REF!</v>
      </c>
      <c r="K19" s="2" t="e">
        <f t="shared" si="3"/>
        <v>#REF!</v>
      </c>
      <c r="L19" s="435" t="e">
        <f t="shared" si="4"/>
        <v>#REF!</v>
      </c>
      <c r="M19" s="436"/>
    </row>
    <row r="20" spans="1:13" x14ac:dyDescent="0.25">
      <c r="A20" s="1">
        <f>список!A19</f>
        <v>18</v>
      </c>
      <c r="B20" s="1" t="str">
        <f>IF(список!B19="","",список!B19)</f>
        <v/>
      </c>
      <c r="C20" s="1">
        <f>IF(список!C19="","",список!C19)</f>
        <v>0</v>
      </c>
      <c r="D20" s="13" t="str">
        <f>IF(список!D19="","",список!D19)</f>
        <v>младшая группа</v>
      </c>
      <c r="E20" s="1" t="e">
        <f>#REF!</f>
        <v>#REF!</v>
      </c>
      <c r="F20" s="1" t="e">
        <f t="shared" si="0"/>
        <v>#REF!</v>
      </c>
      <c r="G20" s="1" t="e">
        <f>#REF!</f>
        <v>#REF!</v>
      </c>
      <c r="H20" s="1" t="e">
        <f t="shared" si="1"/>
        <v>#REF!</v>
      </c>
      <c r="I20" s="1" t="e">
        <f>#REF!</f>
        <v>#REF!</v>
      </c>
      <c r="J20" s="1" t="e">
        <f t="shared" si="2"/>
        <v>#REF!</v>
      </c>
      <c r="K20" s="2" t="e">
        <f t="shared" si="3"/>
        <v>#REF!</v>
      </c>
      <c r="L20" s="435" t="e">
        <f t="shared" si="4"/>
        <v>#REF!</v>
      </c>
      <c r="M20" s="436"/>
    </row>
    <row r="21" spans="1:13" x14ac:dyDescent="0.25">
      <c r="A21" s="1">
        <f>список!A20</f>
        <v>19</v>
      </c>
      <c r="B21" s="1" t="str">
        <f>IF(список!B20="","",список!B20)</f>
        <v/>
      </c>
      <c r="C21" s="1">
        <f>IF(список!C20="","",список!C20)</f>
        <v>0</v>
      </c>
      <c r="D21" s="13" t="str">
        <f>IF(список!D20="","",список!D20)</f>
        <v>младшая группа</v>
      </c>
      <c r="E21" s="1" t="e">
        <f>#REF!</f>
        <v>#REF!</v>
      </c>
      <c r="F21" s="1" t="e">
        <f t="shared" si="0"/>
        <v>#REF!</v>
      </c>
      <c r="G21" s="1" t="e">
        <f>#REF!</f>
        <v>#REF!</v>
      </c>
      <c r="H21" s="1" t="e">
        <f t="shared" si="1"/>
        <v>#REF!</v>
      </c>
      <c r="I21" s="1" t="e">
        <f>#REF!</f>
        <v>#REF!</v>
      </c>
      <c r="J21" s="1" t="e">
        <f t="shared" si="2"/>
        <v>#REF!</v>
      </c>
      <c r="K21" s="2" t="e">
        <f t="shared" si="3"/>
        <v>#REF!</v>
      </c>
      <c r="L21" s="435" t="e">
        <f t="shared" si="4"/>
        <v>#REF!</v>
      </c>
      <c r="M21" s="436"/>
    </row>
    <row r="22" spans="1:13" x14ac:dyDescent="0.25">
      <c r="A22" s="1">
        <f>список!A21</f>
        <v>20</v>
      </c>
      <c r="B22" s="1" t="str">
        <f>IF(список!B21="","",список!B21)</f>
        <v/>
      </c>
      <c r="C22" s="1">
        <f>IF(список!C21="","",список!C21)</f>
        <v>0</v>
      </c>
      <c r="D22" s="13" t="str">
        <f>IF(список!D21="","",список!D21)</f>
        <v>младшая группа</v>
      </c>
      <c r="E22" s="1" t="e">
        <f>#REF!</f>
        <v>#REF!</v>
      </c>
      <c r="F22" s="1" t="e">
        <f t="shared" si="0"/>
        <v>#REF!</v>
      </c>
      <c r="G22" s="1" t="e">
        <f>#REF!</f>
        <v>#REF!</v>
      </c>
      <c r="H22" s="1" t="e">
        <f t="shared" si="1"/>
        <v>#REF!</v>
      </c>
      <c r="I22" s="1" t="e">
        <f>#REF!</f>
        <v>#REF!</v>
      </c>
      <c r="J22" s="1" t="e">
        <f t="shared" si="2"/>
        <v>#REF!</v>
      </c>
      <c r="K22" s="2" t="e">
        <f t="shared" si="3"/>
        <v>#REF!</v>
      </c>
      <c r="L22" s="435" t="e">
        <f t="shared" si="4"/>
        <v>#REF!</v>
      </c>
      <c r="M22" s="436"/>
    </row>
    <row r="23" spans="1:13" x14ac:dyDescent="0.25">
      <c r="A23" s="1">
        <f>список!A22</f>
        <v>21</v>
      </c>
      <c r="B23" s="1" t="str">
        <f>IF(список!B22="","",список!B22)</f>
        <v/>
      </c>
      <c r="C23" s="1">
        <f>IF(список!C22="","",список!C22)</f>
        <v>0</v>
      </c>
      <c r="D23" s="13" t="str">
        <f>IF(список!D22="","",список!D22)</f>
        <v>младшая группа</v>
      </c>
      <c r="E23" s="1" t="e">
        <f>#REF!</f>
        <v>#REF!</v>
      </c>
      <c r="F23" s="1" t="e">
        <f t="shared" si="0"/>
        <v>#REF!</v>
      </c>
      <c r="G23" s="1" t="e">
        <f>#REF!</f>
        <v>#REF!</v>
      </c>
      <c r="H23" s="1" t="e">
        <f t="shared" si="1"/>
        <v>#REF!</v>
      </c>
      <c r="I23" s="1" t="e">
        <f>#REF!</f>
        <v>#REF!</v>
      </c>
      <c r="J23" s="1" t="e">
        <f t="shared" si="2"/>
        <v>#REF!</v>
      </c>
      <c r="K23" s="2" t="e">
        <f t="shared" si="3"/>
        <v>#REF!</v>
      </c>
      <c r="L23" s="435" t="e">
        <f t="shared" si="4"/>
        <v>#REF!</v>
      </c>
      <c r="M23" s="436"/>
    </row>
    <row r="24" spans="1:13" x14ac:dyDescent="0.25">
      <c r="A24" s="1">
        <f>список!A23</f>
        <v>22</v>
      </c>
      <c r="B24" s="1" t="str">
        <f>IF(список!B23="","",список!B23)</f>
        <v/>
      </c>
      <c r="C24" s="1">
        <f>IF(список!C23="","",список!C23)</f>
        <v>0</v>
      </c>
      <c r="D24" s="13" t="str">
        <f>IF(список!D23="","",список!D23)</f>
        <v>младшая группа</v>
      </c>
      <c r="E24" s="1" t="e">
        <f>#REF!</f>
        <v>#REF!</v>
      </c>
      <c r="F24" s="1" t="e">
        <f t="shared" si="0"/>
        <v>#REF!</v>
      </c>
      <c r="G24" s="1" t="e">
        <f>#REF!</f>
        <v>#REF!</v>
      </c>
      <c r="H24" s="1" t="e">
        <f t="shared" si="1"/>
        <v>#REF!</v>
      </c>
      <c r="I24" s="1" t="e">
        <f>#REF!</f>
        <v>#REF!</v>
      </c>
      <c r="J24" s="1" t="e">
        <f t="shared" si="2"/>
        <v>#REF!</v>
      </c>
      <c r="K24" s="2" t="e">
        <f t="shared" si="3"/>
        <v>#REF!</v>
      </c>
      <c r="L24" s="435" t="e">
        <f t="shared" si="4"/>
        <v>#REF!</v>
      </c>
      <c r="M24" s="436"/>
    </row>
    <row r="25" spans="1:13" x14ac:dyDescent="0.25">
      <c r="A25" s="1">
        <f>список!A24</f>
        <v>23</v>
      </c>
      <c r="B25" s="1" t="str">
        <f>IF(список!B24="","",список!B24)</f>
        <v/>
      </c>
      <c r="C25" s="1">
        <f>IF(список!C24="","",список!C24)</f>
        <v>0</v>
      </c>
      <c r="D25" s="13" t="str">
        <f>IF(список!D24="","",список!D24)</f>
        <v>младшая группа</v>
      </c>
      <c r="E25" s="1" t="e">
        <f>#REF!</f>
        <v>#REF!</v>
      </c>
      <c r="F25" s="1" t="e">
        <f t="shared" si="0"/>
        <v>#REF!</v>
      </c>
      <c r="G25" s="1" t="e">
        <f>#REF!</f>
        <v>#REF!</v>
      </c>
      <c r="H25" s="1" t="e">
        <f t="shared" si="1"/>
        <v>#REF!</v>
      </c>
      <c r="I25" s="1" t="e">
        <f>#REF!</f>
        <v>#REF!</v>
      </c>
      <c r="J25" s="1" t="e">
        <f t="shared" si="2"/>
        <v>#REF!</v>
      </c>
      <c r="K25" s="2" t="e">
        <f t="shared" si="3"/>
        <v>#REF!</v>
      </c>
      <c r="L25" s="435" t="e">
        <f t="shared" si="4"/>
        <v>#REF!</v>
      </c>
      <c r="M25" s="436"/>
    </row>
    <row r="26" spans="1:13" x14ac:dyDescent="0.25">
      <c r="A26" s="1">
        <f>список!A25</f>
        <v>24</v>
      </c>
      <c r="B26" s="1" t="str">
        <f>IF(список!B25="","",список!B25)</f>
        <v/>
      </c>
      <c r="C26" s="1">
        <f>IF(список!C25="","",список!C25)</f>
        <v>0</v>
      </c>
      <c r="D26" s="13" t="str">
        <f>IF(список!D25="","",список!D25)</f>
        <v>младшая группа</v>
      </c>
      <c r="E26" s="1" t="e">
        <f>#REF!</f>
        <v>#REF!</v>
      </c>
      <c r="F26" s="1" t="e">
        <f t="shared" si="0"/>
        <v>#REF!</v>
      </c>
      <c r="G26" s="1" t="e">
        <f>#REF!</f>
        <v>#REF!</v>
      </c>
      <c r="H26" s="1" t="e">
        <f t="shared" si="1"/>
        <v>#REF!</v>
      </c>
      <c r="I26" s="1" t="e">
        <f>#REF!</f>
        <v>#REF!</v>
      </c>
      <c r="J26" s="1" t="e">
        <f t="shared" si="2"/>
        <v>#REF!</v>
      </c>
      <c r="K26" s="2" t="e">
        <f t="shared" si="3"/>
        <v>#REF!</v>
      </c>
      <c r="L26" s="435" t="e">
        <f t="shared" si="4"/>
        <v>#REF!</v>
      </c>
      <c r="M26" s="436"/>
    </row>
    <row r="27" spans="1:13" x14ac:dyDescent="0.25">
      <c r="A27" s="1">
        <f>список!A26</f>
        <v>25</v>
      </c>
      <c r="B27" s="1" t="str">
        <f>IF(список!B26="","",список!B26)</f>
        <v/>
      </c>
      <c r="C27" s="1">
        <f>IF(список!C26="","",список!C26)</f>
        <v>0</v>
      </c>
      <c r="D27" s="13" t="str">
        <f>IF(список!D26="","",список!D26)</f>
        <v>младшая группа</v>
      </c>
      <c r="E27" s="1" t="e">
        <f>#REF!</f>
        <v>#REF!</v>
      </c>
      <c r="F27" s="1" t="e">
        <f t="shared" si="0"/>
        <v>#REF!</v>
      </c>
      <c r="G27" s="1" t="e">
        <f>#REF!</f>
        <v>#REF!</v>
      </c>
      <c r="H27" s="1" t="e">
        <f t="shared" si="1"/>
        <v>#REF!</v>
      </c>
      <c r="I27" s="1" t="e">
        <f>#REF!</f>
        <v>#REF!</v>
      </c>
      <c r="J27" s="1" t="e">
        <f t="shared" si="2"/>
        <v>#REF!</v>
      </c>
      <c r="K27" s="2" t="e">
        <f t="shared" si="3"/>
        <v>#REF!</v>
      </c>
      <c r="L27" s="435" t="e">
        <f t="shared" si="4"/>
        <v>#REF!</v>
      </c>
      <c r="M27" s="436"/>
    </row>
    <row r="28" spans="1:13" x14ac:dyDescent="0.25">
      <c r="A28" s="1">
        <f>список!A27</f>
        <v>26</v>
      </c>
      <c r="B28" s="1" t="str">
        <f>IF(список!B27="","",список!B27)</f>
        <v/>
      </c>
      <c r="C28" s="1">
        <f>IF(список!C27="","",список!C27)</f>
        <v>0</v>
      </c>
      <c r="D28" s="13" t="str">
        <f>IF(список!D27="","",список!D27)</f>
        <v>младшая группа</v>
      </c>
      <c r="E28" s="1" t="e">
        <f>#REF!</f>
        <v>#REF!</v>
      </c>
      <c r="F28" s="1" t="e">
        <f t="shared" si="0"/>
        <v>#REF!</v>
      </c>
      <c r="G28" s="1" t="e">
        <f>#REF!</f>
        <v>#REF!</v>
      </c>
      <c r="H28" s="1" t="e">
        <f t="shared" si="1"/>
        <v>#REF!</v>
      </c>
      <c r="I28" s="1" t="e">
        <f>#REF!</f>
        <v>#REF!</v>
      </c>
      <c r="J28" s="1" t="e">
        <f t="shared" si="2"/>
        <v>#REF!</v>
      </c>
      <c r="K28" s="2" t="e">
        <f t="shared" si="3"/>
        <v>#REF!</v>
      </c>
      <c r="L28" s="435" t="e">
        <f t="shared" si="4"/>
        <v>#REF!</v>
      </c>
      <c r="M28" s="436"/>
    </row>
    <row r="29" spans="1:13" x14ac:dyDescent="0.25">
      <c r="A29" s="1">
        <f>список!A28</f>
        <v>27</v>
      </c>
      <c r="B29" s="1" t="str">
        <f>IF(список!B28="","",список!B28)</f>
        <v/>
      </c>
      <c r="C29" s="1">
        <f>IF(список!C28="","",список!C28)</f>
        <v>0</v>
      </c>
      <c r="D29" s="13" t="str">
        <f>IF(список!D28="","",список!D28)</f>
        <v>младшая группа</v>
      </c>
      <c r="E29" s="1" t="e">
        <f>#REF!</f>
        <v>#REF!</v>
      </c>
      <c r="F29" s="1" t="e">
        <f t="shared" si="0"/>
        <v>#REF!</v>
      </c>
      <c r="G29" s="1" t="e">
        <f>#REF!</f>
        <v>#REF!</v>
      </c>
      <c r="H29" s="1" t="e">
        <f t="shared" si="1"/>
        <v>#REF!</v>
      </c>
      <c r="I29" s="1" t="e">
        <f>#REF!</f>
        <v>#REF!</v>
      </c>
      <c r="J29" s="1" t="e">
        <f t="shared" si="2"/>
        <v>#REF!</v>
      </c>
      <c r="K29" s="2" t="e">
        <f t="shared" si="3"/>
        <v>#REF!</v>
      </c>
      <c r="L29" s="435" t="e">
        <f t="shared" si="4"/>
        <v>#REF!</v>
      </c>
      <c r="M29" s="436"/>
    </row>
    <row r="30" spans="1:13" x14ac:dyDescent="0.25">
      <c r="A30" s="1">
        <f>список!A29</f>
        <v>28</v>
      </c>
      <c r="B30" s="1" t="str">
        <f>IF(список!B29="","",список!B29)</f>
        <v/>
      </c>
      <c r="C30" s="1">
        <f>IF(список!C29="","",список!C29)</f>
        <v>0</v>
      </c>
      <c r="D30" s="13" t="str">
        <f>IF(список!D29="","",список!D29)</f>
        <v>младшая группа</v>
      </c>
      <c r="E30" s="1" t="e">
        <f>#REF!</f>
        <v>#REF!</v>
      </c>
      <c r="F30" s="1" t="e">
        <f t="shared" si="0"/>
        <v>#REF!</v>
      </c>
      <c r="G30" s="1" t="e">
        <f>#REF!</f>
        <v>#REF!</v>
      </c>
      <c r="H30" s="1" t="e">
        <f t="shared" si="1"/>
        <v>#REF!</v>
      </c>
      <c r="I30" s="1" t="e">
        <f>#REF!</f>
        <v>#REF!</v>
      </c>
      <c r="J30" s="1" t="e">
        <f t="shared" si="2"/>
        <v>#REF!</v>
      </c>
      <c r="K30" s="2" t="e">
        <f t="shared" si="3"/>
        <v>#REF!</v>
      </c>
      <c r="L30" s="435" t="e">
        <f t="shared" si="4"/>
        <v>#REF!</v>
      </c>
      <c r="M30" s="436"/>
    </row>
    <row r="31" spans="1:13" x14ac:dyDescent="0.25">
      <c r="A31" s="1">
        <f>список!A30</f>
        <v>29</v>
      </c>
      <c r="B31" s="1">
        <f>IF(список!C8="","",список!C8)</f>
        <v>0</v>
      </c>
      <c r="C31" s="1">
        <f>IF(список!C30="","",список!C30)</f>
        <v>0</v>
      </c>
      <c r="D31" s="13" t="str">
        <f>IF(список!D30="","",список!D30)</f>
        <v>младшая группа</v>
      </c>
      <c r="E31" s="1" t="e">
        <f>#REF!</f>
        <v>#REF!</v>
      </c>
      <c r="F31" s="1" t="e">
        <f t="shared" si="0"/>
        <v>#REF!</v>
      </c>
      <c r="G31" s="1" t="e">
        <f>#REF!</f>
        <v>#REF!</v>
      </c>
      <c r="H31" s="1" t="e">
        <f t="shared" si="1"/>
        <v>#REF!</v>
      </c>
      <c r="I31" s="1" t="e">
        <f>#REF!</f>
        <v>#REF!</v>
      </c>
      <c r="J31" s="1" t="e">
        <f t="shared" si="2"/>
        <v>#REF!</v>
      </c>
      <c r="K31" s="2" t="e">
        <f t="shared" si="3"/>
        <v>#REF!</v>
      </c>
      <c r="L31" s="435" t="e">
        <f t="shared" si="4"/>
        <v>#REF!</v>
      </c>
      <c r="M31" s="436"/>
    </row>
    <row r="32" spans="1:13" x14ac:dyDescent="0.25">
      <c r="A32" s="1">
        <f>список!A31</f>
        <v>30</v>
      </c>
      <c r="B32" s="1" t="str">
        <f>IF(список!B31="","",список!B31)</f>
        <v/>
      </c>
      <c r="C32" s="1">
        <f>IF(список!C31="","",список!C31)</f>
        <v>0</v>
      </c>
      <c r="D32" s="13" t="str">
        <f>IF(список!D31="","",список!D31)</f>
        <v>младшая группа</v>
      </c>
      <c r="E32" s="1" t="e">
        <f>#REF!</f>
        <v>#REF!</v>
      </c>
      <c r="F32" s="1" t="e">
        <f t="shared" si="0"/>
        <v>#REF!</v>
      </c>
      <c r="G32" s="1" t="e">
        <f>#REF!</f>
        <v>#REF!</v>
      </c>
      <c r="H32" s="1" t="e">
        <f t="shared" si="1"/>
        <v>#REF!</v>
      </c>
      <c r="I32" s="1" t="e">
        <f>#REF!</f>
        <v>#REF!</v>
      </c>
      <c r="J32" s="1" t="e">
        <f t="shared" si="2"/>
        <v>#REF!</v>
      </c>
      <c r="K32" s="2" t="e">
        <f t="shared" si="3"/>
        <v>#REF!</v>
      </c>
      <c r="L32" s="435" t="e">
        <f t="shared" si="4"/>
        <v>#REF!</v>
      </c>
      <c r="M32" s="436"/>
    </row>
    <row r="33" spans="1:13" x14ac:dyDescent="0.25">
      <c r="A33" s="1">
        <f>список!A32</f>
        <v>31</v>
      </c>
      <c r="B33" s="1" t="str">
        <f>IF(список!B32="","",список!B32)</f>
        <v/>
      </c>
      <c r="C33" s="1">
        <f>IF(список!C32="","",список!C32)</f>
        <v>0</v>
      </c>
      <c r="D33" s="13" t="str">
        <f>IF(список!D32="","",список!D32)</f>
        <v>младшая группа</v>
      </c>
      <c r="E33" s="1" t="e">
        <f>#REF!</f>
        <v>#REF!</v>
      </c>
      <c r="F33" s="1" t="e">
        <f t="shared" si="0"/>
        <v>#REF!</v>
      </c>
      <c r="G33" s="1" t="e">
        <f>#REF!</f>
        <v>#REF!</v>
      </c>
      <c r="H33" s="1" t="e">
        <f t="shared" si="1"/>
        <v>#REF!</v>
      </c>
      <c r="I33" s="1" t="e">
        <f>#REF!</f>
        <v>#REF!</v>
      </c>
      <c r="J33" s="1" t="e">
        <f t="shared" si="2"/>
        <v>#REF!</v>
      </c>
      <c r="K33" s="2" t="e">
        <f t="shared" si="3"/>
        <v>#REF!</v>
      </c>
      <c r="L33" s="435" t="e">
        <f t="shared" si="4"/>
        <v>#REF!</v>
      </c>
      <c r="M33" s="436"/>
    </row>
    <row r="34" spans="1:13" x14ac:dyDescent="0.25">
      <c r="K34" s="2"/>
      <c r="L34" s="2"/>
      <c r="M34" s="2"/>
    </row>
  </sheetData>
  <mergeCells count="36">
    <mergeCell ref="L4:M4"/>
    <mergeCell ref="L5:M5"/>
    <mergeCell ref="A1:AB1"/>
    <mergeCell ref="E2:J2"/>
    <mergeCell ref="E3:F3"/>
    <mergeCell ref="G3:H3"/>
    <mergeCell ref="I3:J3"/>
    <mergeCell ref="L3:M3"/>
    <mergeCell ref="L6:M6"/>
    <mergeCell ref="L7:M7"/>
    <mergeCell ref="L20:M20"/>
    <mergeCell ref="L21:M21"/>
    <mergeCell ref="L10:M10"/>
    <mergeCell ref="L11:M11"/>
    <mergeCell ref="L12:M12"/>
    <mergeCell ref="L13:M13"/>
    <mergeCell ref="L14:M14"/>
    <mergeCell ref="L15:M15"/>
    <mergeCell ref="L8:M8"/>
    <mergeCell ref="L9:M9"/>
    <mergeCell ref="L16:M16"/>
    <mergeCell ref="L17:M17"/>
    <mergeCell ref="L18:M18"/>
    <mergeCell ref="L19:M19"/>
    <mergeCell ref="L32:M32"/>
    <mergeCell ref="L33:M33"/>
    <mergeCell ref="L22:M22"/>
    <mergeCell ref="L23:M23"/>
    <mergeCell ref="L24:M24"/>
    <mergeCell ref="L25:M25"/>
    <mergeCell ref="L31:M31"/>
    <mergeCell ref="L26:M26"/>
    <mergeCell ref="L27:M27"/>
    <mergeCell ref="L28:M28"/>
    <mergeCell ref="L29:M29"/>
    <mergeCell ref="L30:M30"/>
  </mergeCells>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opLeftCell="A4" zoomScale="70" zoomScaleNormal="70" workbookViewId="0">
      <selection activeCell="D4" sqref="D4:G35"/>
    </sheetView>
  </sheetViews>
  <sheetFormatPr defaultRowHeight="15" x14ac:dyDescent="0.25"/>
  <cols>
    <col min="1" max="1" width="9.140625" style="94"/>
    <col min="2" max="2" width="22.5703125" style="94" customWidth="1"/>
    <col min="3" max="16384" width="9.140625" style="94"/>
  </cols>
  <sheetData>
    <row r="1" spans="1:17" x14ac:dyDescent="0.25">
      <c r="A1" s="439" t="s">
        <v>173</v>
      </c>
      <c r="B1" s="439"/>
      <c r="C1" s="439"/>
      <c r="D1" s="439"/>
      <c r="E1" s="439"/>
      <c r="F1" s="439"/>
      <c r="G1" s="439"/>
      <c r="H1" s="439"/>
      <c r="I1" s="439"/>
      <c r="J1" s="439"/>
      <c r="K1" s="439"/>
      <c r="L1" s="439"/>
      <c r="M1" s="439"/>
      <c r="N1" s="439"/>
      <c r="O1" s="439"/>
      <c r="P1" s="439"/>
    </row>
    <row r="2" spans="1:17" ht="35.25" customHeight="1" thickBot="1" x14ac:dyDescent="0.3">
      <c r="A2" s="372" t="str">
        <f>список!A1</f>
        <v>№</v>
      </c>
      <c r="B2" s="449" t="str">
        <f>список!B1</f>
        <v>Фамилия, имя воспитанника</v>
      </c>
      <c r="C2" s="451" t="str">
        <f>[2]список!C1</f>
        <v xml:space="preserve">дата </v>
      </c>
      <c r="D2" s="370" t="s">
        <v>174</v>
      </c>
      <c r="E2" s="370"/>
      <c r="F2" s="370"/>
      <c r="G2" s="370"/>
      <c r="H2" s="440"/>
      <c r="I2" s="440"/>
      <c r="J2" s="441" t="s">
        <v>195</v>
      </c>
      <c r="K2" s="442"/>
      <c r="L2" s="442"/>
      <c r="M2" s="442"/>
      <c r="N2" s="442"/>
      <c r="O2" s="443"/>
      <c r="P2" s="444"/>
    </row>
    <row r="3" spans="1:17" s="98" customFormat="1" ht="250.5" customHeight="1" thickBot="1" x14ac:dyDescent="0.3">
      <c r="A3" s="374"/>
      <c r="B3" s="450"/>
      <c r="C3" s="452"/>
      <c r="D3" s="109" t="s">
        <v>175</v>
      </c>
      <c r="E3" s="109" t="s">
        <v>176</v>
      </c>
      <c r="F3" s="109" t="s">
        <v>177</v>
      </c>
      <c r="G3" s="109" t="s">
        <v>201</v>
      </c>
      <c r="H3" s="445" t="s">
        <v>0</v>
      </c>
      <c r="I3" s="446"/>
      <c r="J3" s="185" t="s">
        <v>179</v>
      </c>
      <c r="K3" s="109" t="s">
        <v>180</v>
      </c>
      <c r="L3" s="109" t="s">
        <v>181</v>
      </c>
      <c r="M3" s="109" t="s">
        <v>202</v>
      </c>
      <c r="N3" s="174" t="s">
        <v>203</v>
      </c>
      <c r="O3" s="447" t="s">
        <v>0</v>
      </c>
      <c r="P3" s="448"/>
      <c r="Q3" s="190"/>
    </row>
    <row r="4" spans="1:17" x14ac:dyDescent="0.25">
      <c r="A4" s="94">
        <f>список!A2</f>
        <v>1</v>
      </c>
      <c r="B4" s="104" t="str">
        <f>IF(список!B2="","",список!B2)</f>
        <v/>
      </c>
      <c r="C4" s="229" t="str">
        <f>IF(список!C2="","",список!C2)</f>
        <v/>
      </c>
      <c r="D4" s="347"/>
      <c r="E4" s="348"/>
      <c r="F4" s="348"/>
      <c r="G4" s="349"/>
      <c r="H4" s="319" t="str">
        <f>IF(D4="","",IF(E4="","",IF(F4="","",IF(G4="","",SUM(D4:G4)/4))))</f>
        <v/>
      </c>
      <c r="I4" s="311" t="str">
        <f>IF(H4="","",IF(H4&gt;1.5,"сформирован",IF(H4&lt;0.5,"не сформирован", "в стадии формирования")))</f>
        <v/>
      </c>
      <c r="J4" s="348"/>
      <c r="K4" s="348"/>
      <c r="L4" s="348"/>
      <c r="M4" s="348"/>
      <c r="N4" s="349"/>
      <c r="O4" s="310" t="str">
        <f>IF(J4="","",IF(K4="","",IF(L4="","",IF(M4="","",IF(N4="","",SUM(J4:N4)/5)))))</f>
        <v/>
      </c>
      <c r="P4" s="311" t="str">
        <f>IF(O4="","",IF(O4&gt;1.5,"сформирован",IF(O4&lt;0.5,"не сформирован", "в стадии формирования")))</f>
        <v/>
      </c>
      <c r="Q4" s="183"/>
    </row>
    <row r="5" spans="1:17" x14ac:dyDescent="0.25">
      <c r="A5" s="94">
        <f>список!A3</f>
        <v>2</v>
      </c>
      <c r="B5" s="104" t="str">
        <f>IF(список!B3="","",список!B3)</f>
        <v/>
      </c>
      <c r="C5" s="229">
        <f>IF(список!C3="","",список!C3)</f>
        <v>0</v>
      </c>
      <c r="D5" s="350"/>
      <c r="E5" s="351"/>
      <c r="F5" s="352"/>
      <c r="G5" s="353"/>
      <c r="H5" s="192" t="str">
        <f t="shared" ref="H5:H38" si="0">IF(D5="","",IF(E5="","",IF(F5="","",IF(G5="","",SUM(D5:G5)/4))))</f>
        <v/>
      </c>
      <c r="I5" s="187" t="str">
        <f t="shared" ref="I5:I38" si="1">IF(H5="","",IF(H5&gt;1.5,"сформирован",IF(H5&lt;0.5,"не сформирован", "в стадии формирования")))</f>
        <v/>
      </c>
      <c r="J5" s="352"/>
      <c r="K5" s="352"/>
      <c r="L5" s="352"/>
      <c r="M5" s="352"/>
      <c r="N5" s="353"/>
      <c r="O5" s="186" t="str">
        <f t="shared" ref="O5:O38" si="2">IF(J5="","",IF(K5="","",IF(L5="","",IF(M5="","",IF(N5="","",SUM(J5:N5)/5)))))</f>
        <v/>
      </c>
      <c r="P5" s="187" t="str">
        <f t="shared" ref="P5:P38" si="3">IF(O5="","",IF(O5&gt;1.5,"сформирован",IF(O5&lt;0.5,"не сформирован", "в стадии формирования")))</f>
        <v/>
      </c>
      <c r="Q5" s="183"/>
    </row>
    <row r="6" spans="1:17" x14ac:dyDescent="0.25">
      <c r="A6" s="94">
        <f>список!A4</f>
        <v>3</v>
      </c>
      <c r="B6" s="104" t="str">
        <f>IF(список!B4="","",список!B4)</f>
        <v/>
      </c>
      <c r="C6" s="229">
        <f>IF(список!C4="","",список!C4)</f>
        <v>0</v>
      </c>
      <c r="D6" s="350"/>
      <c r="E6" s="352"/>
      <c r="F6" s="352"/>
      <c r="G6" s="353"/>
      <c r="H6" s="192" t="str">
        <f t="shared" si="0"/>
        <v/>
      </c>
      <c r="I6" s="187" t="str">
        <f t="shared" si="1"/>
        <v/>
      </c>
      <c r="J6" s="352"/>
      <c r="K6" s="352"/>
      <c r="L6" s="352"/>
      <c r="M6" s="352"/>
      <c r="N6" s="353"/>
      <c r="O6" s="186" t="str">
        <f t="shared" si="2"/>
        <v/>
      </c>
      <c r="P6" s="187" t="str">
        <f t="shared" si="3"/>
        <v/>
      </c>
      <c r="Q6" s="183"/>
    </row>
    <row r="7" spans="1:17" x14ac:dyDescent="0.25">
      <c r="A7" s="94">
        <f>список!A5</f>
        <v>4</v>
      </c>
      <c r="B7" s="104" t="str">
        <f>IF(список!B5="","",список!B5)</f>
        <v/>
      </c>
      <c r="C7" s="229">
        <f>IF(список!C5="","",список!C5)</f>
        <v>0</v>
      </c>
      <c r="D7" s="350"/>
      <c r="E7" s="352"/>
      <c r="F7" s="352"/>
      <c r="G7" s="353"/>
      <c r="H7" s="192" t="str">
        <f t="shared" si="0"/>
        <v/>
      </c>
      <c r="I7" s="187" t="str">
        <f t="shared" si="1"/>
        <v/>
      </c>
      <c r="J7" s="352"/>
      <c r="K7" s="352"/>
      <c r="L7" s="352"/>
      <c r="M7" s="352"/>
      <c r="N7" s="353"/>
      <c r="O7" s="186" t="str">
        <f t="shared" si="2"/>
        <v/>
      </c>
      <c r="P7" s="187" t="str">
        <f t="shared" si="3"/>
        <v/>
      </c>
      <c r="Q7" s="183"/>
    </row>
    <row r="8" spans="1:17" x14ac:dyDescent="0.25">
      <c r="A8" s="94">
        <f>список!A6</f>
        <v>5</v>
      </c>
      <c r="B8" s="104" t="str">
        <f>IF(список!B6="","",список!B6)</f>
        <v/>
      </c>
      <c r="C8" s="229">
        <f>IF(список!C6="","",список!C6)</f>
        <v>0</v>
      </c>
      <c r="D8" s="350"/>
      <c r="E8" s="352"/>
      <c r="F8" s="352"/>
      <c r="G8" s="353"/>
      <c r="H8" s="192" t="str">
        <f t="shared" si="0"/>
        <v/>
      </c>
      <c r="I8" s="187" t="str">
        <f t="shared" si="1"/>
        <v/>
      </c>
      <c r="J8" s="352"/>
      <c r="K8" s="352"/>
      <c r="L8" s="352"/>
      <c r="M8" s="352"/>
      <c r="N8" s="353"/>
      <c r="O8" s="186" t="str">
        <f t="shared" si="2"/>
        <v/>
      </c>
      <c r="P8" s="187" t="str">
        <f t="shared" si="3"/>
        <v/>
      </c>
      <c r="Q8" s="183"/>
    </row>
    <row r="9" spans="1:17" x14ac:dyDescent="0.25">
      <c r="A9" s="94">
        <f>список!A7</f>
        <v>6</v>
      </c>
      <c r="B9" s="104" t="str">
        <f>IF(список!B7="","",список!B7)</f>
        <v/>
      </c>
      <c r="C9" s="229">
        <f>IF(список!C7="","",список!C7)</f>
        <v>0</v>
      </c>
      <c r="D9" s="350"/>
      <c r="E9" s="352"/>
      <c r="F9" s="352"/>
      <c r="G9" s="353"/>
      <c r="H9" s="192" t="str">
        <f t="shared" si="0"/>
        <v/>
      </c>
      <c r="I9" s="187" t="str">
        <f t="shared" si="1"/>
        <v/>
      </c>
      <c r="J9" s="352"/>
      <c r="K9" s="352"/>
      <c r="L9" s="352"/>
      <c r="M9" s="352"/>
      <c r="N9" s="353"/>
      <c r="O9" s="186" t="str">
        <f t="shared" si="2"/>
        <v/>
      </c>
      <c r="P9" s="187" t="str">
        <f t="shared" si="3"/>
        <v/>
      </c>
      <c r="Q9" s="183"/>
    </row>
    <row r="10" spans="1:17" x14ac:dyDescent="0.25">
      <c r="A10" s="94">
        <f>список!A8</f>
        <v>7</v>
      </c>
      <c r="B10" s="104" t="str">
        <f>IF(список!B8="","",список!B8)</f>
        <v/>
      </c>
      <c r="C10" s="229">
        <f>IF(список!C8="","",список!C8)</f>
        <v>0</v>
      </c>
      <c r="D10" s="350"/>
      <c r="E10" s="352"/>
      <c r="F10" s="352"/>
      <c r="G10" s="353"/>
      <c r="H10" s="192" t="str">
        <f t="shared" si="0"/>
        <v/>
      </c>
      <c r="I10" s="187" t="str">
        <f t="shared" si="1"/>
        <v/>
      </c>
      <c r="J10" s="352"/>
      <c r="K10" s="352"/>
      <c r="L10" s="352"/>
      <c r="M10" s="352"/>
      <c r="N10" s="353"/>
      <c r="O10" s="186" t="str">
        <f t="shared" si="2"/>
        <v/>
      </c>
      <c r="P10" s="187" t="str">
        <f t="shared" si="3"/>
        <v/>
      </c>
      <c r="Q10" s="183"/>
    </row>
    <row r="11" spans="1:17" x14ac:dyDescent="0.25">
      <c r="A11" s="94">
        <f>список!A9</f>
        <v>8</v>
      </c>
      <c r="B11" s="104" t="str">
        <f>IF(список!B9="","",список!B9)</f>
        <v/>
      </c>
      <c r="C11" s="229">
        <f>IF(список!C9="","",список!C9)</f>
        <v>0</v>
      </c>
      <c r="D11" s="350"/>
      <c r="E11" s="352"/>
      <c r="F11" s="352"/>
      <c r="G11" s="353"/>
      <c r="H11" s="192" t="str">
        <f t="shared" si="0"/>
        <v/>
      </c>
      <c r="I11" s="187" t="str">
        <f t="shared" si="1"/>
        <v/>
      </c>
      <c r="J11" s="352"/>
      <c r="K11" s="352"/>
      <c r="L11" s="352"/>
      <c r="M11" s="352"/>
      <c r="N11" s="353"/>
      <c r="O11" s="186" t="str">
        <f t="shared" si="2"/>
        <v/>
      </c>
      <c r="P11" s="187" t="str">
        <f t="shared" si="3"/>
        <v/>
      </c>
      <c r="Q11" s="183"/>
    </row>
    <row r="12" spans="1:17" x14ac:dyDescent="0.25">
      <c r="A12" s="94">
        <f>список!A10</f>
        <v>9</v>
      </c>
      <c r="B12" s="104" t="str">
        <f>IF(список!B10="","",список!B10)</f>
        <v/>
      </c>
      <c r="C12" s="229">
        <f>IF(список!C10="","",список!C10)</f>
        <v>0</v>
      </c>
      <c r="D12" s="350"/>
      <c r="E12" s="352"/>
      <c r="F12" s="352"/>
      <c r="G12" s="353"/>
      <c r="H12" s="192" t="str">
        <f t="shared" si="0"/>
        <v/>
      </c>
      <c r="I12" s="187" t="str">
        <f t="shared" si="1"/>
        <v/>
      </c>
      <c r="J12" s="352"/>
      <c r="K12" s="352"/>
      <c r="L12" s="352"/>
      <c r="M12" s="352"/>
      <c r="N12" s="353"/>
      <c r="O12" s="186" t="str">
        <f t="shared" si="2"/>
        <v/>
      </c>
      <c r="P12" s="187" t="str">
        <f t="shared" si="3"/>
        <v/>
      </c>
      <c r="Q12" s="183"/>
    </row>
    <row r="13" spans="1:17" x14ac:dyDescent="0.25">
      <c r="A13" s="94">
        <f>список!A11</f>
        <v>10</v>
      </c>
      <c r="B13" s="104" t="str">
        <f>IF(список!B11="","",список!B11)</f>
        <v/>
      </c>
      <c r="C13" s="229">
        <f>IF(список!C11="","",список!C11)</f>
        <v>0</v>
      </c>
      <c r="D13" s="350"/>
      <c r="E13" s="352"/>
      <c r="F13" s="352"/>
      <c r="G13" s="353"/>
      <c r="H13" s="192" t="str">
        <f t="shared" si="0"/>
        <v/>
      </c>
      <c r="I13" s="187" t="str">
        <f t="shared" si="1"/>
        <v/>
      </c>
      <c r="J13" s="352"/>
      <c r="K13" s="352"/>
      <c r="L13" s="352"/>
      <c r="M13" s="352"/>
      <c r="N13" s="353"/>
      <c r="O13" s="186" t="str">
        <f t="shared" si="2"/>
        <v/>
      </c>
      <c r="P13" s="187" t="str">
        <f t="shared" si="3"/>
        <v/>
      </c>
      <c r="Q13" s="183"/>
    </row>
    <row r="14" spans="1:17" x14ac:dyDescent="0.25">
      <c r="A14" s="94">
        <f>список!A12</f>
        <v>11</v>
      </c>
      <c r="B14" s="104" t="str">
        <f>IF(список!B12="","",список!B12)</f>
        <v/>
      </c>
      <c r="C14" s="229">
        <f>IF(список!C12="","",список!C12)</f>
        <v>0</v>
      </c>
      <c r="D14" s="350"/>
      <c r="E14" s="352"/>
      <c r="F14" s="352"/>
      <c r="G14" s="353"/>
      <c r="H14" s="192" t="str">
        <f t="shared" si="0"/>
        <v/>
      </c>
      <c r="I14" s="187" t="str">
        <f t="shared" si="1"/>
        <v/>
      </c>
      <c r="J14" s="352"/>
      <c r="K14" s="352"/>
      <c r="L14" s="352"/>
      <c r="M14" s="352"/>
      <c r="N14" s="353"/>
      <c r="O14" s="186" t="str">
        <f t="shared" si="2"/>
        <v/>
      </c>
      <c r="P14" s="187" t="str">
        <f t="shared" si="3"/>
        <v/>
      </c>
      <c r="Q14" s="183"/>
    </row>
    <row r="15" spans="1:17" x14ac:dyDescent="0.25">
      <c r="A15" s="94">
        <f>список!A13</f>
        <v>12</v>
      </c>
      <c r="B15" s="104" t="str">
        <f>IF(список!B13="","",список!B13)</f>
        <v/>
      </c>
      <c r="C15" s="229">
        <f>IF(список!C13="","",список!C13)</f>
        <v>0</v>
      </c>
      <c r="D15" s="350"/>
      <c r="E15" s="352"/>
      <c r="F15" s="352"/>
      <c r="G15" s="353"/>
      <c r="H15" s="192" t="str">
        <f t="shared" si="0"/>
        <v/>
      </c>
      <c r="I15" s="187" t="str">
        <f t="shared" si="1"/>
        <v/>
      </c>
      <c r="J15" s="352"/>
      <c r="K15" s="352"/>
      <c r="L15" s="352"/>
      <c r="M15" s="352"/>
      <c r="N15" s="353"/>
      <c r="O15" s="186" t="str">
        <f t="shared" si="2"/>
        <v/>
      </c>
      <c r="P15" s="187" t="str">
        <f t="shared" si="3"/>
        <v/>
      </c>
      <c r="Q15" s="183"/>
    </row>
    <row r="16" spans="1:17" x14ac:dyDescent="0.25">
      <c r="A16" s="94">
        <f>список!A14</f>
        <v>13</v>
      </c>
      <c r="B16" s="104" t="str">
        <f>IF(список!B14="","",список!B14)</f>
        <v/>
      </c>
      <c r="C16" s="229">
        <f>IF(список!C14="","",список!C14)</f>
        <v>0</v>
      </c>
      <c r="D16" s="350"/>
      <c r="E16" s="352"/>
      <c r="F16" s="352"/>
      <c r="G16" s="353"/>
      <c r="H16" s="192" t="str">
        <f t="shared" si="0"/>
        <v/>
      </c>
      <c r="I16" s="187" t="str">
        <f t="shared" si="1"/>
        <v/>
      </c>
      <c r="J16" s="352"/>
      <c r="K16" s="352"/>
      <c r="L16" s="352"/>
      <c r="M16" s="352"/>
      <c r="N16" s="353"/>
      <c r="O16" s="186" t="str">
        <f t="shared" si="2"/>
        <v/>
      </c>
      <c r="P16" s="187" t="str">
        <f t="shared" si="3"/>
        <v/>
      </c>
      <c r="Q16" s="183"/>
    </row>
    <row r="17" spans="1:17" x14ac:dyDescent="0.25">
      <c r="A17" s="94">
        <f>список!A15</f>
        <v>14</v>
      </c>
      <c r="B17" s="104" t="str">
        <f>IF(список!B15="","",список!B15)</f>
        <v/>
      </c>
      <c r="C17" s="229">
        <f>IF(список!C15="","",список!C15)</f>
        <v>0</v>
      </c>
      <c r="D17" s="350"/>
      <c r="E17" s="352"/>
      <c r="F17" s="352"/>
      <c r="G17" s="353"/>
      <c r="H17" s="192" t="str">
        <f t="shared" si="0"/>
        <v/>
      </c>
      <c r="I17" s="187" t="str">
        <f t="shared" si="1"/>
        <v/>
      </c>
      <c r="J17" s="352"/>
      <c r="K17" s="352"/>
      <c r="L17" s="352"/>
      <c r="M17" s="352"/>
      <c r="N17" s="353"/>
      <c r="O17" s="186" t="str">
        <f t="shared" si="2"/>
        <v/>
      </c>
      <c r="P17" s="187" t="str">
        <f t="shared" si="3"/>
        <v/>
      </c>
      <c r="Q17" s="183"/>
    </row>
    <row r="18" spans="1:17" x14ac:dyDescent="0.25">
      <c r="A18" s="94">
        <f>список!A16</f>
        <v>15</v>
      </c>
      <c r="B18" s="104" t="str">
        <f>IF(список!B16="","",список!B16)</f>
        <v/>
      </c>
      <c r="C18" s="229">
        <f>IF(список!C16="","",список!C16)</f>
        <v>0</v>
      </c>
      <c r="D18" s="350"/>
      <c r="E18" s="352"/>
      <c r="F18" s="352"/>
      <c r="G18" s="353"/>
      <c r="H18" s="192" t="str">
        <f t="shared" si="0"/>
        <v/>
      </c>
      <c r="I18" s="187" t="str">
        <f t="shared" si="1"/>
        <v/>
      </c>
      <c r="J18" s="352"/>
      <c r="K18" s="352"/>
      <c r="L18" s="352"/>
      <c r="M18" s="352"/>
      <c r="N18" s="353"/>
      <c r="O18" s="186" t="str">
        <f t="shared" si="2"/>
        <v/>
      </c>
      <c r="P18" s="187" t="str">
        <f t="shared" si="3"/>
        <v/>
      </c>
      <c r="Q18" s="183"/>
    </row>
    <row r="19" spans="1:17" x14ac:dyDescent="0.25">
      <c r="A19" s="94">
        <f>список!A17</f>
        <v>16</v>
      </c>
      <c r="B19" s="104" t="str">
        <f>IF(список!B17="","",список!B17)</f>
        <v/>
      </c>
      <c r="C19" s="229">
        <f>IF(список!C17="","",список!C17)</f>
        <v>0</v>
      </c>
      <c r="D19" s="350"/>
      <c r="E19" s="352"/>
      <c r="F19" s="352"/>
      <c r="G19" s="353"/>
      <c r="H19" s="192" t="str">
        <f t="shared" si="0"/>
        <v/>
      </c>
      <c r="I19" s="187" t="str">
        <f t="shared" si="1"/>
        <v/>
      </c>
      <c r="J19" s="352"/>
      <c r="K19" s="352"/>
      <c r="L19" s="352"/>
      <c r="M19" s="352"/>
      <c r="N19" s="353"/>
      <c r="O19" s="186" t="str">
        <f t="shared" si="2"/>
        <v/>
      </c>
      <c r="P19" s="187" t="str">
        <f t="shared" si="3"/>
        <v/>
      </c>
      <c r="Q19" s="183"/>
    </row>
    <row r="20" spans="1:17" x14ac:dyDescent="0.25">
      <c r="A20" s="94">
        <f>список!A18</f>
        <v>17</v>
      </c>
      <c r="B20" s="104" t="str">
        <f>IF(список!B18="","",список!B18)</f>
        <v/>
      </c>
      <c r="C20" s="229">
        <f>IF(список!C18="","",список!C18)</f>
        <v>0</v>
      </c>
      <c r="D20" s="350"/>
      <c r="E20" s="352"/>
      <c r="F20" s="352"/>
      <c r="G20" s="353"/>
      <c r="H20" s="192" t="str">
        <f t="shared" si="0"/>
        <v/>
      </c>
      <c r="I20" s="187" t="str">
        <f t="shared" si="1"/>
        <v/>
      </c>
      <c r="J20" s="352"/>
      <c r="K20" s="352"/>
      <c r="L20" s="352"/>
      <c r="M20" s="352"/>
      <c r="N20" s="353"/>
      <c r="O20" s="186" t="str">
        <f t="shared" si="2"/>
        <v/>
      </c>
      <c r="P20" s="187" t="str">
        <f t="shared" si="3"/>
        <v/>
      </c>
      <c r="Q20" s="183"/>
    </row>
    <row r="21" spans="1:17" x14ac:dyDescent="0.25">
      <c r="A21" s="94">
        <f>список!A19</f>
        <v>18</v>
      </c>
      <c r="B21" s="104" t="str">
        <f>IF(список!B19="","",список!B19)</f>
        <v/>
      </c>
      <c r="C21" s="229">
        <f>IF(список!C19="","",список!C19)</f>
        <v>0</v>
      </c>
      <c r="D21" s="350"/>
      <c r="E21" s="352"/>
      <c r="F21" s="352"/>
      <c r="G21" s="353"/>
      <c r="H21" s="192" t="str">
        <f t="shared" si="0"/>
        <v/>
      </c>
      <c r="I21" s="187" t="str">
        <f t="shared" si="1"/>
        <v/>
      </c>
      <c r="J21" s="352"/>
      <c r="K21" s="352"/>
      <c r="L21" s="352"/>
      <c r="M21" s="352"/>
      <c r="N21" s="353"/>
      <c r="O21" s="186" t="str">
        <f t="shared" si="2"/>
        <v/>
      </c>
      <c r="P21" s="187" t="str">
        <f t="shared" si="3"/>
        <v/>
      </c>
      <c r="Q21" s="183"/>
    </row>
    <row r="22" spans="1:17" x14ac:dyDescent="0.25">
      <c r="A22" s="94">
        <f>список!A20</f>
        <v>19</v>
      </c>
      <c r="B22" s="104" t="str">
        <f>IF(список!B20="","",список!B20)</f>
        <v/>
      </c>
      <c r="C22" s="229">
        <f>IF(список!C20="","",список!C20)</f>
        <v>0</v>
      </c>
      <c r="D22" s="350"/>
      <c r="E22" s="352"/>
      <c r="F22" s="352"/>
      <c r="G22" s="353"/>
      <c r="H22" s="192" t="str">
        <f t="shared" si="0"/>
        <v/>
      </c>
      <c r="I22" s="187" t="str">
        <f t="shared" si="1"/>
        <v/>
      </c>
      <c r="J22" s="352"/>
      <c r="K22" s="352"/>
      <c r="L22" s="352"/>
      <c r="M22" s="352"/>
      <c r="N22" s="353"/>
      <c r="O22" s="186" t="str">
        <f t="shared" si="2"/>
        <v/>
      </c>
      <c r="P22" s="187" t="str">
        <f t="shared" si="3"/>
        <v/>
      </c>
      <c r="Q22" s="183"/>
    </row>
    <row r="23" spans="1:17" x14ac:dyDescent="0.25">
      <c r="A23" s="94">
        <f>список!A21</f>
        <v>20</v>
      </c>
      <c r="B23" s="104" t="str">
        <f>IF(список!B21="","",список!B21)</f>
        <v/>
      </c>
      <c r="C23" s="229">
        <f>IF(список!C21="","",список!C21)</f>
        <v>0</v>
      </c>
      <c r="D23" s="350"/>
      <c r="E23" s="352"/>
      <c r="F23" s="352"/>
      <c r="G23" s="353"/>
      <c r="H23" s="192" t="str">
        <f t="shared" si="0"/>
        <v/>
      </c>
      <c r="I23" s="187" t="str">
        <f t="shared" si="1"/>
        <v/>
      </c>
      <c r="J23" s="352"/>
      <c r="K23" s="352"/>
      <c r="L23" s="352"/>
      <c r="M23" s="352"/>
      <c r="N23" s="353"/>
      <c r="O23" s="186" t="str">
        <f t="shared" si="2"/>
        <v/>
      </c>
      <c r="P23" s="187" t="str">
        <f t="shared" si="3"/>
        <v/>
      </c>
      <c r="Q23" s="183"/>
    </row>
    <row r="24" spans="1:17" x14ac:dyDescent="0.25">
      <c r="A24" s="94">
        <f>список!A22</f>
        <v>21</v>
      </c>
      <c r="B24" s="104" t="str">
        <f>IF(список!B22="","",список!B22)</f>
        <v/>
      </c>
      <c r="C24" s="229">
        <f>IF(список!C22="","",список!C22)</f>
        <v>0</v>
      </c>
      <c r="D24" s="350"/>
      <c r="E24" s="352"/>
      <c r="F24" s="352"/>
      <c r="G24" s="353"/>
      <c r="H24" s="192" t="str">
        <f t="shared" si="0"/>
        <v/>
      </c>
      <c r="I24" s="187" t="str">
        <f t="shared" si="1"/>
        <v/>
      </c>
      <c r="J24" s="352"/>
      <c r="K24" s="352"/>
      <c r="L24" s="352"/>
      <c r="M24" s="352"/>
      <c r="N24" s="353"/>
      <c r="O24" s="186" t="str">
        <f t="shared" si="2"/>
        <v/>
      </c>
      <c r="P24" s="187" t="str">
        <f t="shared" si="3"/>
        <v/>
      </c>
      <c r="Q24" s="183"/>
    </row>
    <row r="25" spans="1:17" x14ac:dyDescent="0.25">
      <c r="A25" s="94">
        <f>список!A23</f>
        <v>22</v>
      </c>
      <c r="B25" s="104" t="str">
        <f>IF(список!B23="","",список!B23)</f>
        <v/>
      </c>
      <c r="C25" s="229">
        <f>IF(список!C23="","",список!C23)</f>
        <v>0</v>
      </c>
      <c r="D25" s="350"/>
      <c r="E25" s="352"/>
      <c r="F25" s="352"/>
      <c r="G25" s="353"/>
      <c r="H25" s="192" t="str">
        <f t="shared" si="0"/>
        <v/>
      </c>
      <c r="I25" s="187" t="str">
        <f t="shared" si="1"/>
        <v/>
      </c>
      <c r="J25" s="352"/>
      <c r="K25" s="352"/>
      <c r="L25" s="352"/>
      <c r="M25" s="352"/>
      <c r="N25" s="353"/>
      <c r="O25" s="186" t="str">
        <f t="shared" si="2"/>
        <v/>
      </c>
      <c r="P25" s="187" t="str">
        <f t="shared" si="3"/>
        <v/>
      </c>
      <c r="Q25" s="183"/>
    </row>
    <row r="26" spans="1:17" x14ac:dyDescent="0.25">
      <c r="A26" s="94">
        <f>список!A24</f>
        <v>23</v>
      </c>
      <c r="B26" s="104" t="str">
        <f>IF(список!B24="","",список!B24)</f>
        <v/>
      </c>
      <c r="C26" s="229">
        <f>IF(список!C24="","",список!C24)</f>
        <v>0</v>
      </c>
      <c r="D26" s="350"/>
      <c r="E26" s="352"/>
      <c r="F26" s="352"/>
      <c r="G26" s="353"/>
      <c r="H26" s="192" t="str">
        <f t="shared" si="0"/>
        <v/>
      </c>
      <c r="I26" s="187" t="str">
        <f t="shared" si="1"/>
        <v/>
      </c>
      <c r="J26" s="352"/>
      <c r="K26" s="352"/>
      <c r="L26" s="352"/>
      <c r="M26" s="352"/>
      <c r="N26" s="353"/>
      <c r="O26" s="186" t="str">
        <f t="shared" si="2"/>
        <v/>
      </c>
      <c r="P26" s="187" t="str">
        <f t="shared" si="3"/>
        <v/>
      </c>
      <c r="Q26" s="183"/>
    </row>
    <row r="27" spans="1:17" x14ac:dyDescent="0.25">
      <c r="A27" s="94">
        <f>список!A25</f>
        <v>24</v>
      </c>
      <c r="B27" s="104" t="str">
        <f>IF(список!B25="","",список!B25)</f>
        <v/>
      </c>
      <c r="C27" s="229">
        <f>IF(список!C25="","",список!C25)</f>
        <v>0</v>
      </c>
      <c r="D27" s="350"/>
      <c r="E27" s="352"/>
      <c r="F27" s="352"/>
      <c r="G27" s="353"/>
      <c r="H27" s="192" t="str">
        <f t="shared" si="0"/>
        <v/>
      </c>
      <c r="I27" s="187" t="str">
        <f t="shared" si="1"/>
        <v/>
      </c>
      <c r="J27" s="352"/>
      <c r="K27" s="352"/>
      <c r="L27" s="352"/>
      <c r="M27" s="352"/>
      <c r="N27" s="353"/>
      <c r="O27" s="186" t="str">
        <f t="shared" si="2"/>
        <v/>
      </c>
      <c r="P27" s="187" t="str">
        <f t="shared" si="3"/>
        <v/>
      </c>
      <c r="Q27" s="183"/>
    </row>
    <row r="28" spans="1:17" x14ac:dyDescent="0.25">
      <c r="A28" s="94">
        <f>список!A26</f>
        <v>25</v>
      </c>
      <c r="B28" s="104" t="str">
        <f>IF(список!B26="","",список!B26)</f>
        <v/>
      </c>
      <c r="C28" s="229">
        <f>IF(список!C26="","",список!C26)</f>
        <v>0</v>
      </c>
      <c r="D28" s="350"/>
      <c r="E28" s="352"/>
      <c r="F28" s="352"/>
      <c r="G28" s="353"/>
      <c r="H28" s="192" t="str">
        <f t="shared" si="0"/>
        <v/>
      </c>
      <c r="I28" s="187" t="str">
        <f t="shared" si="1"/>
        <v/>
      </c>
      <c r="J28" s="352"/>
      <c r="K28" s="352"/>
      <c r="L28" s="352"/>
      <c r="M28" s="352"/>
      <c r="N28" s="353"/>
      <c r="O28" s="186" t="str">
        <f t="shared" si="2"/>
        <v/>
      </c>
      <c r="P28" s="187" t="str">
        <f t="shared" si="3"/>
        <v/>
      </c>
      <c r="Q28" s="183"/>
    </row>
    <row r="29" spans="1:17" x14ac:dyDescent="0.25">
      <c r="A29" s="94">
        <f>список!A27</f>
        <v>26</v>
      </c>
      <c r="B29" s="104" t="str">
        <f>IF(список!B27="","",список!B27)</f>
        <v/>
      </c>
      <c r="C29" s="229">
        <f>IF(список!C27="","",список!C27)</f>
        <v>0</v>
      </c>
      <c r="D29" s="328"/>
      <c r="E29" s="329"/>
      <c r="F29" s="295"/>
      <c r="G29" s="296"/>
      <c r="H29" s="192" t="str">
        <f t="shared" si="0"/>
        <v/>
      </c>
      <c r="I29" s="187" t="str">
        <f t="shared" si="1"/>
        <v/>
      </c>
      <c r="J29" s="295"/>
      <c r="K29" s="329"/>
      <c r="L29" s="295"/>
      <c r="M29" s="295"/>
      <c r="N29" s="296"/>
      <c r="O29" s="186" t="str">
        <f t="shared" si="2"/>
        <v/>
      </c>
      <c r="P29" s="187" t="str">
        <f t="shared" si="3"/>
        <v/>
      </c>
      <c r="Q29" s="183"/>
    </row>
    <row r="30" spans="1:17" x14ac:dyDescent="0.25">
      <c r="A30" s="94">
        <f>список!A28</f>
        <v>27</v>
      </c>
      <c r="B30" s="104" t="str">
        <f>IF(список!B28="","",список!B28)</f>
        <v/>
      </c>
      <c r="C30" s="229">
        <f>IF(список!C28="","",список!C28)</f>
        <v>0</v>
      </c>
      <c r="D30" s="328"/>
      <c r="E30" s="295"/>
      <c r="F30" s="295"/>
      <c r="G30" s="296"/>
      <c r="H30" s="192" t="str">
        <f t="shared" si="0"/>
        <v/>
      </c>
      <c r="I30" s="187" t="str">
        <f t="shared" si="1"/>
        <v/>
      </c>
      <c r="J30" s="295"/>
      <c r="K30" s="295"/>
      <c r="L30" s="295"/>
      <c r="M30" s="295"/>
      <c r="N30" s="296"/>
      <c r="O30" s="186" t="str">
        <f t="shared" si="2"/>
        <v/>
      </c>
      <c r="P30" s="187" t="str">
        <f t="shared" si="3"/>
        <v/>
      </c>
      <c r="Q30" s="183"/>
    </row>
    <row r="31" spans="1:17" x14ac:dyDescent="0.25">
      <c r="A31" s="94">
        <f>список!A29</f>
        <v>28</v>
      </c>
      <c r="B31" s="104" t="str">
        <f>IF(список!B29="","",список!B29)</f>
        <v/>
      </c>
      <c r="C31" s="229">
        <f>IF(список!C29="","",список!C29)</f>
        <v>0</v>
      </c>
      <c r="D31" s="328"/>
      <c r="E31" s="295"/>
      <c r="F31" s="295"/>
      <c r="G31" s="296"/>
      <c r="H31" s="192" t="str">
        <f t="shared" si="0"/>
        <v/>
      </c>
      <c r="I31" s="187" t="str">
        <f t="shared" si="1"/>
        <v/>
      </c>
      <c r="J31" s="295"/>
      <c r="K31" s="295"/>
      <c r="L31" s="295"/>
      <c r="M31" s="295"/>
      <c r="N31" s="296"/>
      <c r="O31" s="186" t="str">
        <f t="shared" si="2"/>
        <v/>
      </c>
      <c r="P31" s="187" t="str">
        <f t="shared" si="3"/>
        <v/>
      </c>
      <c r="Q31" s="183"/>
    </row>
    <row r="32" spans="1:17" x14ac:dyDescent="0.25">
      <c r="A32" s="94">
        <f>список!A30</f>
        <v>29</v>
      </c>
      <c r="B32" s="104" t="str">
        <f>IF(список!B30="","",список!B30)</f>
        <v/>
      </c>
      <c r="C32" s="229">
        <f>IF(список!C30="","",список!C30)</f>
        <v>0</v>
      </c>
      <c r="D32" s="328"/>
      <c r="E32" s="295"/>
      <c r="F32" s="295"/>
      <c r="G32" s="295"/>
      <c r="H32" s="186" t="str">
        <f t="shared" si="0"/>
        <v/>
      </c>
      <c r="I32" s="187" t="str">
        <f t="shared" si="1"/>
        <v/>
      </c>
      <c r="J32" s="295"/>
      <c r="K32" s="295"/>
      <c r="L32" s="295"/>
      <c r="M32" s="295"/>
      <c r="N32" s="296"/>
      <c r="O32" s="186" t="str">
        <f t="shared" si="2"/>
        <v/>
      </c>
      <c r="P32" s="187" t="str">
        <f t="shared" si="3"/>
        <v/>
      </c>
      <c r="Q32" s="183"/>
    </row>
    <row r="33" spans="1:17" x14ac:dyDescent="0.25">
      <c r="A33" s="94">
        <f>список!A31</f>
        <v>30</v>
      </c>
      <c r="B33" s="104" t="str">
        <f>IF(список!B31="","",список!B31)</f>
        <v/>
      </c>
      <c r="C33" s="229">
        <f>IF(список!C31="","",список!C31)</f>
        <v>0</v>
      </c>
      <c r="D33" s="328"/>
      <c r="E33" s="295"/>
      <c r="F33" s="295"/>
      <c r="G33" s="295"/>
      <c r="H33" s="186" t="str">
        <f t="shared" si="0"/>
        <v/>
      </c>
      <c r="I33" s="187" t="str">
        <f t="shared" si="1"/>
        <v/>
      </c>
      <c r="J33" s="328"/>
      <c r="K33" s="295"/>
      <c r="L33" s="295"/>
      <c r="M33" s="295"/>
      <c r="N33" s="296"/>
      <c r="O33" s="186" t="str">
        <f t="shared" si="2"/>
        <v/>
      </c>
      <c r="P33" s="187" t="str">
        <f t="shared" si="3"/>
        <v/>
      </c>
      <c r="Q33" s="183"/>
    </row>
    <row r="34" spans="1:17" x14ac:dyDescent="0.25">
      <c r="A34" s="94">
        <f>список!A32</f>
        <v>31</v>
      </c>
      <c r="B34" s="104" t="str">
        <f>IF(список!B32="","",список!B32)</f>
        <v/>
      </c>
      <c r="C34" s="229">
        <f>IF(список!C32="","",список!C32)</f>
        <v>0</v>
      </c>
      <c r="D34" s="328"/>
      <c r="E34" s="295"/>
      <c r="F34" s="295"/>
      <c r="G34" s="295"/>
      <c r="H34" s="186" t="str">
        <f t="shared" si="0"/>
        <v/>
      </c>
      <c r="I34" s="187" t="str">
        <f t="shared" si="1"/>
        <v/>
      </c>
      <c r="J34" s="328"/>
      <c r="K34" s="295"/>
      <c r="L34" s="295"/>
      <c r="M34" s="295"/>
      <c r="N34" s="296"/>
      <c r="O34" s="186" t="str">
        <f t="shared" si="2"/>
        <v/>
      </c>
      <c r="P34" s="187" t="str">
        <f t="shared" si="3"/>
        <v/>
      </c>
      <c r="Q34" s="183"/>
    </row>
    <row r="35" spans="1:17" x14ac:dyDescent="0.25">
      <c r="A35" s="94">
        <f>список!A33</f>
        <v>32</v>
      </c>
      <c r="B35" s="104" t="str">
        <f>IF(список!B33="","",список!B33)</f>
        <v/>
      </c>
      <c r="C35" s="229">
        <f>IF(список!C33="","",список!C33)</f>
        <v>0</v>
      </c>
      <c r="D35" s="328"/>
      <c r="E35" s="295"/>
      <c r="F35" s="295"/>
      <c r="G35" s="295"/>
      <c r="H35" s="186" t="str">
        <f t="shared" si="0"/>
        <v/>
      </c>
      <c r="I35" s="187" t="str">
        <f t="shared" si="1"/>
        <v/>
      </c>
      <c r="J35" s="157"/>
      <c r="K35" s="95"/>
      <c r="L35" s="95"/>
      <c r="M35" s="95"/>
      <c r="N35" s="156"/>
      <c r="O35" s="186" t="str">
        <f t="shared" si="2"/>
        <v/>
      </c>
      <c r="P35" s="187" t="str">
        <f t="shared" si="3"/>
        <v/>
      </c>
      <c r="Q35" s="183"/>
    </row>
    <row r="36" spans="1:17" x14ac:dyDescent="0.25">
      <c r="A36" s="94">
        <f>список!A34</f>
        <v>33</v>
      </c>
      <c r="B36" s="104" t="str">
        <f>IF(список!B34="","",список!B34)</f>
        <v/>
      </c>
      <c r="C36" s="229">
        <f>IF(список!C34="","",список!C34)</f>
        <v>0</v>
      </c>
      <c r="D36" s="328"/>
      <c r="E36" s="295"/>
      <c r="F36" s="295"/>
      <c r="G36" s="295"/>
      <c r="H36" s="186" t="str">
        <f t="shared" si="0"/>
        <v/>
      </c>
      <c r="I36" s="187" t="str">
        <f t="shared" si="1"/>
        <v/>
      </c>
      <c r="J36" s="157"/>
      <c r="K36" s="95"/>
      <c r="L36" s="95"/>
      <c r="M36" s="95"/>
      <c r="N36" s="156"/>
      <c r="O36" s="186" t="str">
        <f t="shared" si="2"/>
        <v/>
      </c>
      <c r="P36" s="187" t="str">
        <f t="shared" si="3"/>
        <v/>
      </c>
      <c r="Q36" s="183"/>
    </row>
    <row r="37" spans="1:17" x14ac:dyDescent="0.25">
      <c r="A37" s="94">
        <f>список!A35</f>
        <v>34</v>
      </c>
      <c r="B37" s="104" t="str">
        <f>IF(список!B35="","",список!B35)</f>
        <v/>
      </c>
      <c r="C37" s="229">
        <f>IF(список!C35="","",список!C35)</f>
        <v>0</v>
      </c>
      <c r="D37" s="95"/>
      <c r="E37" s="95"/>
      <c r="F37" s="95"/>
      <c r="G37" s="156"/>
      <c r="H37" s="186" t="str">
        <f t="shared" si="0"/>
        <v/>
      </c>
      <c r="I37" s="187" t="str">
        <f t="shared" si="1"/>
        <v/>
      </c>
      <c r="J37" s="157"/>
      <c r="K37" s="95"/>
      <c r="L37" s="95"/>
      <c r="M37" s="95"/>
      <c r="N37" s="156"/>
      <c r="O37" s="186" t="str">
        <f t="shared" si="2"/>
        <v/>
      </c>
      <c r="P37" s="187" t="str">
        <f t="shared" si="3"/>
        <v/>
      </c>
      <c r="Q37" s="183"/>
    </row>
    <row r="38" spans="1:17" ht="15.75" thickBot="1" x14ac:dyDescent="0.3">
      <c r="A38" s="94">
        <f>список!A36</f>
        <v>35</v>
      </c>
      <c r="B38" s="104" t="str">
        <f>IF(список!B36="","",список!B36)</f>
        <v/>
      </c>
      <c r="C38" s="229">
        <f>IF(список!C36="","",список!C36)</f>
        <v>0</v>
      </c>
      <c r="D38" s="95"/>
      <c r="E38" s="95"/>
      <c r="F38" s="95"/>
      <c r="G38" s="156"/>
      <c r="H38" s="188" t="str">
        <f t="shared" si="0"/>
        <v/>
      </c>
      <c r="I38" s="189" t="str">
        <f t="shared" si="1"/>
        <v/>
      </c>
      <c r="J38" s="157"/>
      <c r="K38" s="95"/>
      <c r="L38" s="95"/>
      <c r="M38" s="95"/>
      <c r="N38" s="156"/>
      <c r="O38" s="188" t="str">
        <f t="shared" si="2"/>
        <v/>
      </c>
      <c r="P38" s="189" t="str">
        <f t="shared" si="3"/>
        <v/>
      </c>
      <c r="Q38" s="183"/>
    </row>
    <row r="39" spans="1:17" x14ac:dyDescent="0.25">
      <c r="H39" s="96"/>
      <c r="I39" s="96"/>
      <c r="O39" s="96"/>
      <c r="P39" s="96"/>
    </row>
  </sheetData>
  <sheetProtection password="CC6F" sheet="1" objects="1" scenarios="1" selectLockedCells="1"/>
  <mergeCells count="8">
    <mergeCell ref="A1:P1"/>
    <mergeCell ref="D2:I2"/>
    <mergeCell ref="J2:P2"/>
    <mergeCell ref="H3:I3"/>
    <mergeCell ref="O3:P3"/>
    <mergeCell ref="A2:A3"/>
    <mergeCell ref="B2:B3"/>
    <mergeCell ref="C2: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topLeftCell="C13" zoomScale="70" zoomScaleNormal="70" workbookViewId="0">
      <selection activeCell="D5" sqref="D5:G30"/>
    </sheetView>
  </sheetViews>
  <sheetFormatPr defaultRowHeight="15" x14ac:dyDescent="0.25"/>
  <cols>
    <col min="1" max="1" width="9.140625" style="94"/>
    <col min="2" max="2" width="22.5703125" style="94" customWidth="1"/>
    <col min="3" max="17" width="9.140625" style="94"/>
    <col min="18" max="19" width="9.140625" style="134" customWidth="1"/>
    <col min="20" max="21" width="9.140625" style="94"/>
    <col min="22" max="23" width="6.7109375" style="94" customWidth="1"/>
    <col min="24" max="24" width="5.7109375" style="94" customWidth="1"/>
    <col min="25" max="25" width="6.140625" style="94" customWidth="1"/>
    <col min="26" max="16384" width="9.140625" style="94"/>
  </cols>
  <sheetData>
    <row r="1" spans="1:29" x14ac:dyDescent="0.25">
      <c r="A1" s="439" t="s">
        <v>157</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row>
    <row r="2" spans="1:29" ht="43.5" customHeight="1" thickBot="1" x14ac:dyDescent="0.3">
      <c r="A2" s="99"/>
      <c r="B2" s="99"/>
      <c r="C2" s="99"/>
      <c r="D2" s="370" t="s">
        <v>155</v>
      </c>
      <c r="E2" s="370"/>
      <c r="F2" s="370"/>
      <c r="G2" s="370"/>
      <c r="H2" s="440"/>
      <c r="I2" s="440"/>
      <c r="J2" s="370"/>
      <c r="K2" s="370"/>
      <c r="L2" s="370"/>
      <c r="M2" s="440"/>
      <c r="N2" s="440"/>
      <c r="O2" s="370"/>
      <c r="P2" s="370"/>
      <c r="Q2" s="370"/>
      <c r="R2" s="440"/>
      <c r="S2" s="440"/>
      <c r="T2" s="440"/>
      <c r="U2" s="440"/>
      <c r="V2" s="457" t="s">
        <v>156</v>
      </c>
      <c r="W2" s="458"/>
      <c r="X2" s="458"/>
      <c r="Y2" s="458"/>
      <c r="Z2" s="458"/>
      <c r="AA2" s="458"/>
      <c r="AB2" s="459"/>
    </row>
    <row r="3" spans="1:29" ht="43.5" customHeight="1" x14ac:dyDescent="0.25">
      <c r="A3" s="372" t="str">
        <f>список!A1</f>
        <v>№</v>
      </c>
      <c r="B3" s="449" t="str">
        <f>список!B1</f>
        <v>Фамилия, имя воспитанника</v>
      </c>
      <c r="C3" s="451" t="str">
        <f>список!C1</f>
        <v xml:space="preserve">дата </v>
      </c>
      <c r="D3" s="441" t="s">
        <v>158</v>
      </c>
      <c r="E3" s="442"/>
      <c r="F3" s="442"/>
      <c r="G3" s="442"/>
      <c r="H3" s="466" t="s">
        <v>0</v>
      </c>
      <c r="I3" s="474"/>
      <c r="J3" s="442" t="s">
        <v>159</v>
      </c>
      <c r="K3" s="442"/>
      <c r="L3" s="442"/>
      <c r="M3" s="470" t="s">
        <v>0</v>
      </c>
      <c r="N3" s="471"/>
      <c r="O3" s="442" t="s">
        <v>167</v>
      </c>
      <c r="P3" s="442"/>
      <c r="Q3" s="442"/>
      <c r="R3" s="466" t="s">
        <v>0</v>
      </c>
      <c r="S3" s="467"/>
      <c r="T3" s="460" t="s">
        <v>0</v>
      </c>
      <c r="U3" s="461"/>
      <c r="V3" s="476" t="s">
        <v>168</v>
      </c>
      <c r="W3" s="453" t="s">
        <v>169</v>
      </c>
      <c r="X3" s="453" t="s">
        <v>170</v>
      </c>
      <c r="Y3" s="453" t="s">
        <v>171</v>
      </c>
      <c r="Z3" s="455" t="s">
        <v>172</v>
      </c>
      <c r="AA3" s="445" t="s">
        <v>0</v>
      </c>
      <c r="AB3" s="446"/>
      <c r="AC3" s="183"/>
    </row>
    <row r="4" spans="1:29" ht="244.5" customHeight="1" thickBot="1" x14ac:dyDescent="0.3">
      <c r="A4" s="374"/>
      <c r="B4" s="450"/>
      <c r="C4" s="452"/>
      <c r="D4" s="111" t="s">
        <v>160</v>
      </c>
      <c r="E4" s="111" t="s">
        <v>161</v>
      </c>
      <c r="F4" s="111" t="s">
        <v>162</v>
      </c>
      <c r="G4" s="166" t="s">
        <v>163</v>
      </c>
      <c r="H4" s="468"/>
      <c r="I4" s="475"/>
      <c r="J4" s="168" t="s">
        <v>204</v>
      </c>
      <c r="K4" s="111" t="s">
        <v>205</v>
      </c>
      <c r="L4" s="174" t="s">
        <v>277</v>
      </c>
      <c r="M4" s="472"/>
      <c r="N4" s="473"/>
      <c r="O4" s="168" t="s">
        <v>164</v>
      </c>
      <c r="P4" s="111" t="s">
        <v>165</v>
      </c>
      <c r="Q4" s="166" t="s">
        <v>166</v>
      </c>
      <c r="R4" s="468"/>
      <c r="S4" s="469"/>
      <c r="T4" s="462"/>
      <c r="U4" s="463"/>
      <c r="V4" s="477"/>
      <c r="W4" s="454"/>
      <c r="X4" s="454"/>
      <c r="Y4" s="454"/>
      <c r="Z4" s="456"/>
      <c r="AA4" s="464"/>
      <c r="AB4" s="465"/>
      <c r="AC4" s="183"/>
    </row>
    <row r="5" spans="1:29" s="108" customFormat="1" x14ac:dyDescent="0.25">
      <c r="A5" s="108">
        <f>список!A2</f>
        <v>1</v>
      </c>
      <c r="B5" s="155" t="str">
        <f>IF(список!B2="","",список!B2)</f>
        <v/>
      </c>
      <c r="C5" s="230" t="str">
        <f>IF(список!C2="","",список!C2)</f>
        <v/>
      </c>
      <c r="D5" s="347"/>
      <c r="E5" s="348"/>
      <c r="F5" s="348"/>
      <c r="G5" s="349"/>
      <c r="H5" s="312" t="str">
        <f>IF(D5="","",IF(E5="","",IF(F5="","",IF(G5="","",SUM(D5:G5)/4))))</f>
        <v/>
      </c>
      <c r="I5" s="313" t="str">
        <f>IF(H5="","",IF(H5&gt;1.5,"сформирован",IF(H5&lt;0.5,"не сформирован","в стадии формирования")))</f>
        <v/>
      </c>
      <c r="J5" s="348"/>
      <c r="K5" s="348"/>
      <c r="L5" s="349"/>
      <c r="M5" s="175" t="str">
        <f>IF(J5="","",IF(K5="","",IF(L5="","",SUM(J5:L5)/3)))</f>
        <v/>
      </c>
      <c r="N5" s="176" t="str">
        <f>IF(M5="","",IF(M5&gt;1.5,"сформирован",IF(M5&lt;0.5,"не сформирован","в стадии формирования")))</f>
        <v/>
      </c>
      <c r="O5" s="348"/>
      <c r="P5" s="348"/>
      <c r="Q5" s="349"/>
      <c r="R5" s="312" t="str">
        <f>IF(O5="","",IF(P5="","",IF(Q5="","",SUM(O5:Q5)/3)))</f>
        <v/>
      </c>
      <c r="S5" s="314" t="str">
        <f>IF(R5="","",IF(R5&gt;1.5,"сформирован",IF(R5&lt;0.5,"не сформирован","в стадии формирования")))</f>
        <v/>
      </c>
      <c r="T5" s="179" t="str">
        <f>IF(H5="","",IF(M5="","",IF(R5="","",SUM(H5+M5+R5)/3)))</f>
        <v/>
      </c>
      <c r="U5" s="180" t="str">
        <f>IF(T5="","",IF(T5&gt;1.5,"сформирован",IF(T5&lt;0.5,"не сформирован", "в стадии формирования")))</f>
        <v/>
      </c>
      <c r="V5" s="348"/>
      <c r="W5" s="348"/>
      <c r="X5" s="348"/>
      <c r="Y5" s="348"/>
      <c r="Z5" s="348"/>
      <c r="AA5" s="317" t="str">
        <f>IF(V5="","",IF(W5="","",IF(X5="","",IF(Y5="","",IF(Z5="","",(SUM(V5:Z5)/5))))))</f>
        <v/>
      </c>
      <c r="AB5" s="318" t="str">
        <f>IF(AA5="","",IF(AA5&gt;1.5,"сформирован",IF(AA5&lt;0.5,"не сформирован", "в стадии формирования")))</f>
        <v/>
      </c>
      <c r="AC5" s="184"/>
    </row>
    <row r="6" spans="1:29" s="108" customFormat="1" x14ac:dyDescent="0.25">
      <c r="A6" s="108">
        <f>список!A3</f>
        <v>2</v>
      </c>
      <c r="B6" s="155" t="str">
        <f>IF(список!B3="","",список!B3)</f>
        <v/>
      </c>
      <c r="C6" s="230">
        <f>IF(список!C3="","",список!C3)</f>
        <v>0</v>
      </c>
      <c r="D6" s="350"/>
      <c r="E6" s="352"/>
      <c r="F6" s="352"/>
      <c r="G6" s="353"/>
      <c r="H6" s="170" t="str">
        <f t="shared" ref="H6:H39" si="0">IF(D6="","",IF(E6="","",IF(F6="","",IF(G6="","",SUM(D6:G6)/4))))</f>
        <v/>
      </c>
      <c r="I6" s="171" t="str">
        <f t="shared" ref="I6:I39" si="1">IF(H6="","",IF(H6&gt;1.5,"сформирован",IF(H6&lt;0.5,"не сформирован","в стадии формирования")))</f>
        <v/>
      </c>
      <c r="J6" s="352"/>
      <c r="K6" s="352"/>
      <c r="L6" s="353"/>
      <c r="M6" s="175" t="str">
        <f t="shared" ref="M6:M39" si="2">IF(J6="","",IF(K6="","",IF(L6="","",SUM(J6:L6)/3)))</f>
        <v/>
      </c>
      <c r="N6" s="176" t="str">
        <f t="shared" ref="N6:N39" si="3">IF(M6="","",IF(M6&gt;1.5,"сформирован",IF(M6&lt;0.5,"не сформирован","в стадии формирования")))</f>
        <v/>
      </c>
      <c r="O6" s="352"/>
      <c r="P6" s="352"/>
      <c r="Q6" s="353"/>
      <c r="R6" s="170" t="str">
        <f t="shared" ref="R6:R39" si="4">IF(O6="","",IF(P6="","",IF(Q6="","",SUM(O6:Q6)/3)))</f>
        <v/>
      </c>
      <c r="S6" s="315" t="str">
        <f t="shared" ref="S6:S39" si="5">IF(R6="","",IF(R6&gt;1.5,"сформирован",IF(R6&lt;0.5,"не сформирован","в стадии формирования")))</f>
        <v/>
      </c>
      <c r="T6" s="179" t="str">
        <f t="shared" ref="T6:T39" si="6">IF(H6="","",IF(M6="","",IF(R6="","",SUM(H6+M6+R6)/3)))</f>
        <v/>
      </c>
      <c r="U6" s="180" t="str">
        <f t="shared" ref="U6:U39" si="7">IF(T6="","",IF(T6&gt;1.5,"сформирован",IF(T6&lt;0.5,"не сформирован", "в стадии формирования")))</f>
        <v/>
      </c>
      <c r="V6" s="352"/>
      <c r="W6" s="352"/>
      <c r="X6" s="352"/>
      <c r="Y6" s="352"/>
      <c r="Z6" s="352"/>
      <c r="AA6" s="179" t="str">
        <f t="shared" ref="AA6:AA39" si="8">IF(V6="","",IF(W6="","",IF(X6="","",IF(Y6="","",IF(Z6="","",(SUM(V6:Z6)/5))))))</f>
        <v/>
      </c>
      <c r="AB6" s="180" t="str">
        <f t="shared" ref="AB6:AB39" si="9">IF(AA6="","",IF(AA6&gt;1.5,"сформирован",IF(AA6&lt;0.5,"не сформирован", "в стадии формирования")))</f>
        <v/>
      </c>
      <c r="AC6" s="184"/>
    </row>
    <row r="7" spans="1:29" s="108" customFormat="1" x14ac:dyDescent="0.25">
      <c r="A7" s="108">
        <f>список!A4</f>
        <v>3</v>
      </c>
      <c r="B7" s="155" t="str">
        <f>IF(список!B4="","",список!B4)</f>
        <v/>
      </c>
      <c r="C7" s="230">
        <f>IF(список!C4="","",список!C4)</f>
        <v>0</v>
      </c>
      <c r="D7" s="350"/>
      <c r="E7" s="352"/>
      <c r="F7" s="352"/>
      <c r="G7" s="353"/>
      <c r="H7" s="170" t="str">
        <f t="shared" si="0"/>
        <v/>
      </c>
      <c r="I7" s="171" t="str">
        <f t="shared" si="1"/>
        <v/>
      </c>
      <c r="J7" s="352"/>
      <c r="K7" s="352"/>
      <c r="L7" s="353"/>
      <c r="M7" s="175" t="str">
        <f t="shared" si="2"/>
        <v/>
      </c>
      <c r="N7" s="176" t="str">
        <f t="shared" si="3"/>
        <v/>
      </c>
      <c r="O7" s="352"/>
      <c r="P7" s="352"/>
      <c r="Q7" s="353"/>
      <c r="R7" s="170" t="str">
        <f t="shared" si="4"/>
        <v/>
      </c>
      <c r="S7" s="315" t="str">
        <f t="shared" si="5"/>
        <v/>
      </c>
      <c r="T7" s="179" t="str">
        <f t="shared" si="6"/>
        <v/>
      </c>
      <c r="U7" s="180" t="str">
        <f t="shared" si="7"/>
        <v/>
      </c>
      <c r="V7" s="352"/>
      <c r="W7" s="352"/>
      <c r="X7" s="352"/>
      <c r="Y7" s="352"/>
      <c r="Z7" s="352"/>
      <c r="AA7" s="179" t="str">
        <f t="shared" si="8"/>
        <v/>
      </c>
      <c r="AB7" s="180" t="str">
        <f t="shared" si="9"/>
        <v/>
      </c>
      <c r="AC7" s="184"/>
    </row>
    <row r="8" spans="1:29" s="108" customFormat="1" x14ac:dyDescent="0.25">
      <c r="A8" s="108">
        <f>список!A5</f>
        <v>4</v>
      </c>
      <c r="B8" s="155" t="str">
        <f>IF(список!B5="","",список!B5)</f>
        <v/>
      </c>
      <c r="C8" s="230">
        <f>IF(список!C5="","",список!C5)</f>
        <v>0</v>
      </c>
      <c r="D8" s="350"/>
      <c r="E8" s="352"/>
      <c r="F8" s="352"/>
      <c r="G8" s="353"/>
      <c r="H8" s="170" t="str">
        <f t="shared" si="0"/>
        <v/>
      </c>
      <c r="I8" s="171" t="str">
        <f t="shared" si="1"/>
        <v/>
      </c>
      <c r="J8" s="352"/>
      <c r="K8" s="352"/>
      <c r="L8" s="353"/>
      <c r="M8" s="175" t="str">
        <f t="shared" si="2"/>
        <v/>
      </c>
      <c r="N8" s="176" t="str">
        <f t="shared" si="3"/>
        <v/>
      </c>
      <c r="O8" s="352"/>
      <c r="P8" s="352"/>
      <c r="Q8" s="353"/>
      <c r="R8" s="170" t="str">
        <f t="shared" si="4"/>
        <v/>
      </c>
      <c r="S8" s="315" t="str">
        <f t="shared" si="5"/>
        <v/>
      </c>
      <c r="T8" s="179" t="str">
        <f t="shared" si="6"/>
        <v/>
      </c>
      <c r="U8" s="180" t="str">
        <f t="shared" si="7"/>
        <v/>
      </c>
      <c r="V8" s="352"/>
      <c r="W8" s="352"/>
      <c r="X8" s="352"/>
      <c r="Y8" s="352"/>
      <c r="Z8" s="352"/>
      <c r="AA8" s="179" t="str">
        <f t="shared" si="8"/>
        <v/>
      </c>
      <c r="AB8" s="180" t="str">
        <f t="shared" si="9"/>
        <v/>
      </c>
      <c r="AC8" s="184"/>
    </row>
    <row r="9" spans="1:29" s="108" customFormat="1" x14ac:dyDescent="0.25">
      <c r="A9" s="108">
        <f>список!A6</f>
        <v>5</v>
      </c>
      <c r="B9" s="155" t="str">
        <f>IF(список!B6="","",список!B6)</f>
        <v/>
      </c>
      <c r="C9" s="230">
        <f>IF(список!C6="","",список!C6)</f>
        <v>0</v>
      </c>
      <c r="D9" s="350"/>
      <c r="E9" s="352"/>
      <c r="F9" s="352"/>
      <c r="G9" s="353"/>
      <c r="H9" s="170" t="str">
        <f t="shared" si="0"/>
        <v/>
      </c>
      <c r="I9" s="171" t="str">
        <f t="shared" si="1"/>
        <v/>
      </c>
      <c r="J9" s="352"/>
      <c r="K9" s="352"/>
      <c r="L9" s="353"/>
      <c r="M9" s="175" t="str">
        <f t="shared" si="2"/>
        <v/>
      </c>
      <c r="N9" s="176" t="str">
        <f t="shared" si="3"/>
        <v/>
      </c>
      <c r="O9" s="352"/>
      <c r="P9" s="352"/>
      <c r="Q9" s="353"/>
      <c r="R9" s="170" t="str">
        <f t="shared" si="4"/>
        <v/>
      </c>
      <c r="S9" s="315" t="str">
        <f t="shared" si="5"/>
        <v/>
      </c>
      <c r="T9" s="179" t="str">
        <f t="shared" si="6"/>
        <v/>
      </c>
      <c r="U9" s="180" t="str">
        <f t="shared" si="7"/>
        <v/>
      </c>
      <c r="V9" s="352"/>
      <c r="W9" s="352"/>
      <c r="X9" s="352"/>
      <c r="Y9" s="352"/>
      <c r="Z9" s="352"/>
      <c r="AA9" s="179" t="str">
        <f t="shared" si="8"/>
        <v/>
      </c>
      <c r="AB9" s="180" t="str">
        <f t="shared" si="9"/>
        <v/>
      </c>
      <c r="AC9" s="184"/>
    </row>
    <row r="10" spans="1:29" s="108" customFormat="1" x14ac:dyDescent="0.25">
      <c r="A10" s="108">
        <f>список!A7</f>
        <v>6</v>
      </c>
      <c r="B10" s="155" t="str">
        <f>IF(список!B7="","",список!B7)</f>
        <v/>
      </c>
      <c r="C10" s="230">
        <f>IF(список!C7="","",список!C7)</f>
        <v>0</v>
      </c>
      <c r="D10" s="350"/>
      <c r="E10" s="352"/>
      <c r="F10" s="352"/>
      <c r="G10" s="353"/>
      <c r="H10" s="170" t="str">
        <f t="shared" si="0"/>
        <v/>
      </c>
      <c r="I10" s="171" t="str">
        <f t="shared" si="1"/>
        <v/>
      </c>
      <c r="J10" s="352"/>
      <c r="K10" s="352"/>
      <c r="L10" s="353"/>
      <c r="M10" s="175" t="str">
        <f t="shared" si="2"/>
        <v/>
      </c>
      <c r="N10" s="176" t="str">
        <f t="shared" si="3"/>
        <v/>
      </c>
      <c r="O10" s="352"/>
      <c r="P10" s="352"/>
      <c r="Q10" s="353"/>
      <c r="R10" s="170" t="str">
        <f t="shared" si="4"/>
        <v/>
      </c>
      <c r="S10" s="315" t="str">
        <f t="shared" si="5"/>
        <v/>
      </c>
      <c r="T10" s="179" t="str">
        <f t="shared" si="6"/>
        <v/>
      </c>
      <c r="U10" s="180" t="str">
        <f t="shared" si="7"/>
        <v/>
      </c>
      <c r="V10" s="352"/>
      <c r="W10" s="352"/>
      <c r="X10" s="352"/>
      <c r="Y10" s="352"/>
      <c r="Z10" s="352"/>
      <c r="AA10" s="179" t="str">
        <f t="shared" si="8"/>
        <v/>
      </c>
      <c r="AB10" s="180" t="str">
        <f t="shared" si="9"/>
        <v/>
      </c>
      <c r="AC10" s="184"/>
    </row>
    <row r="11" spans="1:29" s="108" customFormat="1" x14ac:dyDescent="0.25">
      <c r="A11" s="108">
        <f>список!A8</f>
        <v>7</v>
      </c>
      <c r="B11" s="155" t="str">
        <f>IF(список!B8="","",список!B8)</f>
        <v/>
      </c>
      <c r="C11" s="230">
        <f>IF(список!C8="","",список!C8)</f>
        <v>0</v>
      </c>
      <c r="D11" s="350"/>
      <c r="E11" s="352"/>
      <c r="F11" s="352"/>
      <c r="G11" s="353"/>
      <c r="H11" s="170" t="str">
        <f t="shared" si="0"/>
        <v/>
      </c>
      <c r="I11" s="171" t="str">
        <f t="shared" si="1"/>
        <v/>
      </c>
      <c r="J11" s="352"/>
      <c r="K11" s="352"/>
      <c r="L11" s="353"/>
      <c r="M11" s="175" t="str">
        <f t="shared" si="2"/>
        <v/>
      </c>
      <c r="N11" s="176" t="str">
        <f t="shared" si="3"/>
        <v/>
      </c>
      <c r="O11" s="352"/>
      <c r="P11" s="352"/>
      <c r="Q11" s="353"/>
      <c r="R11" s="170" t="str">
        <f t="shared" si="4"/>
        <v/>
      </c>
      <c r="S11" s="315" t="str">
        <f t="shared" si="5"/>
        <v/>
      </c>
      <c r="T11" s="179" t="str">
        <f t="shared" si="6"/>
        <v/>
      </c>
      <c r="U11" s="180" t="str">
        <f t="shared" si="7"/>
        <v/>
      </c>
      <c r="V11" s="352"/>
      <c r="W11" s="352"/>
      <c r="X11" s="352"/>
      <c r="Y11" s="352"/>
      <c r="Z11" s="352"/>
      <c r="AA11" s="179" t="str">
        <f t="shared" si="8"/>
        <v/>
      </c>
      <c r="AB11" s="180" t="str">
        <f t="shared" si="9"/>
        <v/>
      </c>
      <c r="AC11" s="184"/>
    </row>
    <row r="12" spans="1:29" s="108" customFormat="1" x14ac:dyDescent="0.25">
      <c r="A12" s="108">
        <f>список!A9</f>
        <v>8</v>
      </c>
      <c r="B12" s="155" t="str">
        <f>IF(список!B9="","",список!B9)</f>
        <v/>
      </c>
      <c r="C12" s="230">
        <f>IF(список!C9="","",список!C9)</f>
        <v>0</v>
      </c>
      <c r="D12" s="350"/>
      <c r="E12" s="352"/>
      <c r="F12" s="352"/>
      <c r="G12" s="353"/>
      <c r="H12" s="170" t="str">
        <f t="shared" si="0"/>
        <v/>
      </c>
      <c r="I12" s="171" t="str">
        <f t="shared" si="1"/>
        <v/>
      </c>
      <c r="J12" s="352"/>
      <c r="K12" s="352"/>
      <c r="L12" s="353"/>
      <c r="M12" s="175" t="str">
        <f t="shared" si="2"/>
        <v/>
      </c>
      <c r="N12" s="176" t="str">
        <f t="shared" si="3"/>
        <v/>
      </c>
      <c r="O12" s="352"/>
      <c r="P12" s="352"/>
      <c r="Q12" s="353"/>
      <c r="R12" s="170" t="str">
        <f t="shared" si="4"/>
        <v/>
      </c>
      <c r="S12" s="315" t="str">
        <f t="shared" si="5"/>
        <v/>
      </c>
      <c r="T12" s="179" t="str">
        <f t="shared" si="6"/>
        <v/>
      </c>
      <c r="U12" s="180" t="str">
        <f t="shared" si="7"/>
        <v/>
      </c>
      <c r="V12" s="352"/>
      <c r="W12" s="352"/>
      <c r="X12" s="352"/>
      <c r="Y12" s="352"/>
      <c r="Z12" s="352"/>
      <c r="AA12" s="179" t="str">
        <f t="shared" si="8"/>
        <v/>
      </c>
      <c r="AB12" s="180" t="str">
        <f t="shared" si="9"/>
        <v/>
      </c>
      <c r="AC12" s="184"/>
    </row>
    <row r="13" spans="1:29" s="108" customFormat="1" x14ac:dyDescent="0.25">
      <c r="A13" s="108">
        <f>список!A10</f>
        <v>9</v>
      </c>
      <c r="B13" s="155" t="str">
        <f>IF(список!B10="","",список!B10)</f>
        <v/>
      </c>
      <c r="C13" s="230">
        <f>IF(список!C10="","",список!C10)</f>
        <v>0</v>
      </c>
      <c r="D13" s="350"/>
      <c r="E13" s="352"/>
      <c r="F13" s="352"/>
      <c r="G13" s="353"/>
      <c r="H13" s="170" t="str">
        <f t="shared" si="0"/>
        <v/>
      </c>
      <c r="I13" s="171" t="str">
        <f t="shared" si="1"/>
        <v/>
      </c>
      <c r="J13" s="352"/>
      <c r="K13" s="352"/>
      <c r="L13" s="353"/>
      <c r="M13" s="175" t="str">
        <f t="shared" si="2"/>
        <v/>
      </c>
      <c r="N13" s="176" t="str">
        <f t="shared" si="3"/>
        <v/>
      </c>
      <c r="O13" s="352"/>
      <c r="P13" s="352"/>
      <c r="Q13" s="353"/>
      <c r="R13" s="170" t="str">
        <f t="shared" si="4"/>
        <v/>
      </c>
      <c r="S13" s="315" t="str">
        <f t="shared" si="5"/>
        <v/>
      </c>
      <c r="T13" s="179" t="str">
        <f t="shared" si="6"/>
        <v/>
      </c>
      <c r="U13" s="180" t="str">
        <f t="shared" si="7"/>
        <v/>
      </c>
      <c r="V13" s="352"/>
      <c r="W13" s="352"/>
      <c r="X13" s="352"/>
      <c r="Y13" s="352"/>
      <c r="Z13" s="352"/>
      <c r="AA13" s="179" t="str">
        <f t="shared" si="8"/>
        <v/>
      </c>
      <c r="AB13" s="180" t="str">
        <f t="shared" si="9"/>
        <v/>
      </c>
      <c r="AC13" s="184"/>
    </row>
    <row r="14" spans="1:29" s="108" customFormat="1" x14ac:dyDescent="0.25">
      <c r="A14" s="108">
        <f>список!A11</f>
        <v>10</v>
      </c>
      <c r="B14" s="155" t="str">
        <f>IF(список!B11="","",список!B11)</f>
        <v/>
      </c>
      <c r="C14" s="230">
        <f>IF(список!C11="","",список!C11)</f>
        <v>0</v>
      </c>
      <c r="D14" s="350"/>
      <c r="E14" s="352"/>
      <c r="F14" s="352"/>
      <c r="G14" s="353"/>
      <c r="H14" s="170" t="str">
        <f t="shared" si="0"/>
        <v/>
      </c>
      <c r="I14" s="171" t="str">
        <f t="shared" si="1"/>
        <v/>
      </c>
      <c r="J14" s="352"/>
      <c r="K14" s="352"/>
      <c r="L14" s="353"/>
      <c r="M14" s="175" t="str">
        <f t="shared" si="2"/>
        <v/>
      </c>
      <c r="N14" s="176" t="str">
        <f t="shared" si="3"/>
        <v/>
      </c>
      <c r="O14" s="352"/>
      <c r="P14" s="352"/>
      <c r="Q14" s="353"/>
      <c r="R14" s="170" t="str">
        <f t="shared" si="4"/>
        <v/>
      </c>
      <c r="S14" s="315" t="str">
        <f t="shared" si="5"/>
        <v/>
      </c>
      <c r="T14" s="179" t="str">
        <f t="shared" si="6"/>
        <v/>
      </c>
      <c r="U14" s="180" t="str">
        <f t="shared" si="7"/>
        <v/>
      </c>
      <c r="V14" s="352"/>
      <c r="W14" s="352"/>
      <c r="X14" s="352"/>
      <c r="Y14" s="352"/>
      <c r="Z14" s="352"/>
      <c r="AA14" s="179" t="str">
        <f t="shared" si="8"/>
        <v/>
      </c>
      <c r="AB14" s="180" t="str">
        <f t="shared" si="9"/>
        <v/>
      </c>
      <c r="AC14" s="184"/>
    </row>
    <row r="15" spans="1:29" s="108" customFormat="1" x14ac:dyDescent="0.25">
      <c r="A15" s="108">
        <f>список!A12</f>
        <v>11</v>
      </c>
      <c r="B15" s="155" t="str">
        <f>IF(список!B12="","",список!B12)</f>
        <v/>
      </c>
      <c r="C15" s="230">
        <f>IF(список!C12="","",список!C12)</f>
        <v>0</v>
      </c>
      <c r="D15" s="350"/>
      <c r="E15" s="352"/>
      <c r="F15" s="352"/>
      <c r="G15" s="353"/>
      <c r="H15" s="170" t="str">
        <f t="shared" si="0"/>
        <v/>
      </c>
      <c r="I15" s="171" t="str">
        <f t="shared" si="1"/>
        <v/>
      </c>
      <c r="J15" s="352"/>
      <c r="K15" s="352"/>
      <c r="L15" s="353"/>
      <c r="M15" s="175" t="str">
        <f t="shared" si="2"/>
        <v/>
      </c>
      <c r="N15" s="176" t="str">
        <f t="shared" si="3"/>
        <v/>
      </c>
      <c r="O15" s="352"/>
      <c r="P15" s="352"/>
      <c r="Q15" s="353"/>
      <c r="R15" s="170" t="str">
        <f t="shared" si="4"/>
        <v/>
      </c>
      <c r="S15" s="315" t="str">
        <f t="shared" si="5"/>
        <v/>
      </c>
      <c r="T15" s="179" t="str">
        <f t="shared" si="6"/>
        <v/>
      </c>
      <c r="U15" s="180" t="str">
        <f t="shared" si="7"/>
        <v/>
      </c>
      <c r="V15" s="352"/>
      <c r="W15" s="352"/>
      <c r="X15" s="352"/>
      <c r="Y15" s="352"/>
      <c r="Z15" s="352"/>
      <c r="AA15" s="179" t="str">
        <f t="shared" si="8"/>
        <v/>
      </c>
      <c r="AB15" s="180" t="str">
        <f t="shared" si="9"/>
        <v/>
      </c>
      <c r="AC15" s="184"/>
    </row>
    <row r="16" spans="1:29" s="108" customFormat="1" x14ac:dyDescent="0.25">
      <c r="A16" s="108">
        <f>список!A13</f>
        <v>12</v>
      </c>
      <c r="B16" s="155" t="str">
        <f>IF(список!B13="","",список!B13)</f>
        <v/>
      </c>
      <c r="C16" s="230">
        <f>IF(список!C13="","",список!C13)</f>
        <v>0</v>
      </c>
      <c r="D16" s="350"/>
      <c r="E16" s="352"/>
      <c r="F16" s="352"/>
      <c r="G16" s="353"/>
      <c r="H16" s="170" t="str">
        <f t="shared" si="0"/>
        <v/>
      </c>
      <c r="I16" s="171" t="str">
        <f t="shared" si="1"/>
        <v/>
      </c>
      <c r="J16" s="352"/>
      <c r="K16" s="352"/>
      <c r="L16" s="353"/>
      <c r="M16" s="175" t="str">
        <f t="shared" si="2"/>
        <v/>
      </c>
      <c r="N16" s="176" t="str">
        <f t="shared" si="3"/>
        <v/>
      </c>
      <c r="O16" s="352"/>
      <c r="P16" s="352"/>
      <c r="Q16" s="353"/>
      <c r="R16" s="170" t="str">
        <f t="shared" si="4"/>
        <v/>
      </c>
      <c r="S16" s="315" t="str">
        <f t="shared" si="5"/>
        <v/>
      </c>
      <c r="T16" s="179" t="str">
        <f t="shared" si="6"/>
        <v/>
      </c>
      <c r="U16" s="180" t="str">
        <f t="shared" si="7"/>
        <v/>
      </c>
      <c r="V16" s="352"/>
      <c r="W16" s="352"/>
      <c r="X16" s="352"/>
      <c r="Y16" s="352"/>
      <c r="Z16" s="352"/>
      <c r="AA16" s="179" t="str">
        <f t="shared" si="8"/>
        <v/>
      </c>
      <c r="AB16" s="180" t="str">
        <f t="shared" si="9"/>
        <v/>
      </c>
      <c r="AC16" s="184"/>
    </row>
    <row r="17" spans="1:29" s="108" customFormat="1" x14ac:dyDescent="0.25">
      <c r="A17" s="108">
        <f>список!A14</f>
        <v>13</v>
      </c>
      <c r="B17" s="155" t="str">
        <f>IF(список!B14="","",список!B14)</f>
        <v/>
      </c>
      <c r="C17" s="230">
        <f>IF(список!C14="","",список!C14)</f>
        <v>0</v>
      </c>
      <c r="D17" s="350"/>
      <c r="E17" s="352"/>
      <c r="F17" s="352"/>
      <c r="G17" s="353"/>
      <c r="H17" s="170" t="str">
        <f t="shared" si="0"/>
        <v/>
      </c>
      <c r="I17" s="171" t="str">
        <f t="shared" si="1"/>
        <v/>
      </c>
      <c r="J17" s="352"/>
      <c r="K17" s="352"/>
      <c r="L17" s="353"/>
      <c r="M17" s="175" t="str">
        <f t="shared" si="2"/>
        <v/>
      </c>
      <c r="N17" s="176" t="str">
        <f t="shared" si="3"/>
        <v/>
      </c>
      <c r="O17" s="352"/>
      <c r="P17" s="352"/>
      <c r="Q17" s="353"/>
      <c r="R17" s="170" t="str">
        <f t="shared" si="4"/>
        <v/>
      </c>
      <c r="S17" s="315" t="str">
        <f t="shared" si="5"/>
        <v/>
      </c>
      <c r="T17" s="179" t="str">
        <f t="shared" si="6"/>
        <v/>
      </c>
      <c r="U17" s="180" t="str">
        <f t="shared" si="7"/>
        <v/>
      </c>
      <c r="V17" s="352"/>
      <c r="W17" s="352"/>
      <c r="X17" s="352"/>
      <c r="Y17" s="352"/>
      <c r="Z17" s="352"/>
      <c r="AA17" s="179" t="str">
        <f t="shared" si="8"/>
        <v/>
      </c>
      <c r="AB17" s="180" t="str">
        <f t="shared" si="9"/>
        <v/>
      </c>
      <c r="AC17" s="184"/>
    </row>
    <row r="18" spans="1:29" s="108" customFormat="1" x14ac:dyDescent="0.25">
      <c r="A18" s="108">
        <f>список!A15</f>
        <v>14</v>
      </c>
      <c r="B18" s="155" t="str">
        <f>IF(список!B15="","",список!B15)</f>
        <v/>
      </c>
      <c r="C18" s="230">
        <f>IF(список!C15="","",список!C15)</f>
        <v>0</v>
      </c>
      <c r="D18" s="350"/>
      <c r="E18" s="352"/>
      <c r="F18" s="352"/>
      <c r="G18" s="353"/>
      <c r="H18" s="170" t="str">
        <f t="shared" si="0"/>
        <v/>
      </c>
      <c r="I18" s="171" t="str">
        <f t="shared" si="1"/>
        <v/>
      </c>
      <c r="J18" s="352"/>
      <c r="K18" s="352"/>
      <c r="L18" s="353"/>
      <c r="M18" s="175" t="str">
        <f t="shared" si="2"/>
        <v/>
      </c>
      <c r="N18" s="176" t="str">
        <f t="shared" si="3"/>
        <v/>
      </c>
      <c r="O18" s="352"/>
      <c r="P18" s="352"/>
      <c r="Q18" s="353"/>
      <c r="R18" s="170" t="str">
        <f t="shared" si="4"/>
        <v/>
      </c>
      <c r="S18" s="315" t="str">
        <f t="shared" si="5"/>
        <v/>
      </c>
      <c r="T18" s="179" t="str">
        <f t="shared" si="6"/>
        <v/>
      </c>
      <c r="U18" s="180" t="str">
        <f t="shared" si="7"/>
        <v/>
      </c>
      <c r="V18" s="352"/>
      <c r="W18" s="352"/>
      <c r="X18" s="352"/>
      <c r="Y18" s="352"/>
      <c r="Z18" s="352"/>
      <c r="AA18" s="179" t="str">
        <f t="shared" si="8"/>
        <v/>
      </c>
      <c r="AB18" s="180" t="str">
        <f t="shared" si="9"/>
        <v/>
      </c>
      <c r="AC18" s="184"/>
    </row>
    <row r="19" spans="1:29" s="108" customFormat="1" x14ac:dyDescent="0.25">
      <c r="A19" s="108">
        <f>список!A16</f>
        <v>15</v>
      </c>
      <c r="B19" s="155" t="str">
        <f>IF(список!B16="","",список!B16)</f>
        <v/>
      </c>
      <c r="C19" s="230">
        <f>IF(список!C16="","",список!C16)</f>
        <v>0</v>
      </c>
      <c r="D19" s="350"/>
      <c r="E19" s="352"/>
      <c r="F19" s="352"/>
      <c r="G19" s="353"/>
      <c r="H19" s="170" t="str">
        <f t="shared" si="0"/>
        <v/>
      </c>
      <c r="I19" s="171" t="str">
        <f t="shared" si="1"/>
        <v/>
      </c>
      <c r="J19" s="352"/>
      <c r="K19" s="352"/>
      <c r="L19" s="353"/>
      <c r="M19" s="175" t="str">
        <f t="shared" si="2"/>
        <v/>
      </c>
      <c r="N19" s="176" t="str">
        <f t="shared" si="3"/>
        <v/>
      </c>
      <c r="O19" s="352"/>
      <c r="P19" s="352"/>
      <c r="Q19" s="353"/>
      <c r="R19" s="170" t="str">
        <f t="shared" si="4"/>
        <v/>
      </c>
      <c r="S19" s="315" t="str">
        <f t="shared" si="5"/>
        <v/>
      </c>
      <c r="T19" s="179" t="str">
        <f t="shared" si="6"/>
        <v/>
      </c>
      <c r="U19" s="180" t="str">
        <f t="shared" si="7"/>
        <v/>
      </c>
      <c r="V19" s="352"/>
      <c r="W19" s="352"/>
      <c r="X19" s="352"/>
      <c r="Y19" s="352"/>
      <c r="Z19" s="352"/>
      <c r="AA19" s="179" t="str">
        <f t="shared" si="8"/>
        <v/>
      </c>
      <c r="AB19" s="180" t="str">
        <f t="shared" si="9"/>
        <v/>
      </c>
      <c r="AC19" s="184"/>
    </row>
    <row r="20" spans="1:29" s="108" customFormat="1" x14ac:dyDescent="0.25">
      <c r="A20" s="108">
        <f>список!A17</f>
        <v>16</v>
      </c>
      <c r="B20" s="155" t="str">
        <f>IF(список!B17="","",список!B17)</f>
        <v/>
      </c>
      <c r="C20" s="230">
        <f>IF(список!C17="","",список!C17)</f>
        <v>0</v>
      </c>
      <c r="D20" s="350"/>
      <c r="E20" s="352"/>
      <c r="F20" s="352"/>
      <c r="G20" s="353"/>
      <c r="H20" s="170" t="str">
        <f t="shared" si="0"/>
        <v/>
      </c>
      <c r="I20" s="171" t="str">
        <f t="shared" si="1"/>
        <v/>
      </c>
      <c r="J20" s="352"/>
      <c r="K20" s="352"/>
      <c r="L20" s="353"/>
      <c r="M20" s="175" t="str">
        <f t="shared" si="2"/>
        <v/>
      </c>
      <c r="N20" s="176" t="str">
        <f t="shared" si="3"/>
        <v/>
      </c>
      <c r="O20" s="352"/>
      <c r="P20" s="352"/>
      <c r="Q20" s="353"/>
      <c r="R20" s="170" t="str">
        <f t="shared" si="4"/>
        <v/>
      </c>
      <c r="S20" s="315" t="str">
        <f t="shared" si="5"/>
        <v/>
      </c>
      <c r="T20" s="179" t="str">
        <f t="shared" si="6"/>
        <v/>
      </c>
      <c r="U20" s="180" t="str">
        <f t="shared" si="7"/>
        <v/>
      </c>
      <c r="V20" s="352"/>
      <c r="W20" s="352"/>
      <c r="X20" s="352"/>
      <c r="Y20" s="352"/>
      <c r="Z20" s="352"/>
      <c r="AA20" s="179" t="str">
        <f t="shared" si="8"/>
        <v/>
      </c>
      <c r="AB20" s="180" t="str">
        <f t="shared" si="9"/>
        <v/>
      </c>
      <c r="AC20" s="184"/>
    </row>
    <row r="21" spans="1:29" s="108" customFormat="1" x14ac:dyDescent="0.25">
      <c r="A21" s="108">
        <f>список!A18</f>
        <v>17</v>
      </c>
      <c r="B21" s="155" t="str">
        <f>IF(список!B18="","",список!B18)</f>
        <v/>
      </c>
      <c r="C21" s="230">
        <f>IF(список!C18="","",список!C18)</f>
        <v>0</v>
      </c>
      <c r="D21" s="350"/>
      <c r="E21" s="352"/>
      <c r="F21" s="352"/>
      <c r="G21" s="353"/>
      <c r="H21" s="170" t="str">
        <f t="shared" si="0"/>
        <v/>
      </c>
      <c r="I21" s="171" t="str">
        <f t="shared" si="1"/>
        <v/>
      </c>
      <c r="J21" s="352"/>
      <c r="K21" s="352"/>
      <c r="L21" s="353"/>
      <c r="M21" s="175" t="str">
        <f t="shared" si="2"/>
        <v/>
      </c>
      <c r="N21" s="176" t="str">
        <f t="shared" si="3"/>
        <v/>
      </c>
      <c r="O21" s="352"/>
      <c r="P21" s="352"/>
      <c r="Q21" s="353"/>
      <c r="R21" s="170" t="str">
        <f t="shared" si="4"/>
        <v/>
      </c>
      <c r="S21" s="315" t="str">
        <f t="shared" si="5"/>
        <v/>
      </c>
      <c r="T21" s="179" t="str">
        <f t="shared" si="6"/>
        <v/>
      </c>
      <c r="U21" s="180" t="str">
        <f t="shared" si="7"/>
        <v/>
      </c>
      <c r="V21" s="352"/>
      <c r="W21" s="352"/>
      <c r="X21" s="352"/>
      <c r="Y21" s="352"/>
      <c r="Z21" s="352"/>
      <c r="AA21" s="179" t="str">
        <f t="shared" si="8"/>
        <v/>
      </c>
      <c r="AB21" s="180" t="str">
        <f t="shared" si="9"/>
        <v/>
      </c>
      <c r="AC21" s="184"/>
    </row>
    <row r="22" spans="1:29" s="108" customFormat="1" x14ac:dyDescent="0.25">
      <c r="A22" s="108">
        <f>список!A19</f>
        <v>18</v>
      </c>
      <c r="B22" s="155" t="str">
        <f>IF(список!B19="","",список!B19)</f>
        <v/>
      </c>
      <c r="C22" s="230">
        <f>IF(список!C19="","",список!C19)</f>
        <v>0</v>
      </c>
      <c r="D22" s="350"/>
      <c r="E22" s="352"/>
      <c r="F22" s="352"/>
      <c r="G22" s="353"/>
      <c r="H22" s="170" t="str">
        <f t="shared" si="0"/>
        <v/>
      </c>
      <c r="I22" s="171" t="str">
        <f t="shared" si="1"/>
        <v/>
      </c>
      <c r="J22" s="352"/>
      <c r="K22" s="352"/>
      <c r="L22" s="353"/>
      <c r="M22" s="175" t="str">
        <f t="shared" si="2"/>
        <v/>
      </c>
      <c r="N22" s="176" t="str">
        <f t="shared" si="3"/>
        <v/>
      </c>
      <c r="O22" s="352"/>
      <c r="P22" s="352"/>
      <c r="Q22" s="353"/>
      <c r="R22" s="170" t="str">
        <f t="shared" si="4"/>
        <v/>
      </c>
      <c r="S22" s="315" t="str">
        <f t="shared" si="5"/>
        <v/>
      </c>
      <c r="T22" s="179" t="str">
        <f t="shared" si="6"/>
        <v/>
      </c>
      <c r="U22" s="180" t="str">
        <f t="shared" si="7"/>
        <v/>
      </c>
      <c r="V22" s="352"/>
      <c r="W22" s="352"/>
      <c r="X22" s="352"/>
      <c r="Y22" s="352"/>
      <c r="Z22" s="352"/>
      <c r="AA22" s="179" t="str">
        <f t="shared" si="8"/>
        <v/>
      </c>
      <c r="AB22" s="180" t="str">
        <f t="shared" si="9"/>
        <v/>
      </c>
      <c r="AC22" s="184"/>
    </row>
    <row r="23" spans="1:29" s="108" customFormat="1" x14ac:dyDescent="0.25">
      <c r="A23" s="108">
        <f>список!A20</f>
        <v>19</v>
      </c>
      <c r="B23" s="155" t="str">
        <f>IF(список!B20="","",список!B20)</f>
        <v/>
      </c>
      <c r="C23" s="230">
        <f>IF(список!C20="","",список!C20)</f>
        <v>0</v>
      </c>
      <c r="D23" s="350"/>
      <c r="E23" s="352"/>
      <c r="F23" s="352"/>
      <c r="G23" s="353"/>
      <c r="H23" s="170" t="str">
        <f t="shared" si="0"/>
        <v/>
      </c>
      <c r="I23" s="171" t="str">
        <f t="shared" si="1"/>
        <v/>
      </c>
      <c r="J23" s="352"/>
      <c r="K23" s="352"/>
      <c r="L23" s="353"/>
      <c r="M23" s="175" t="str">
        <f t="shared" si="2"/>
        <v/>
      </c>
      <c r="N23" s="176" t="str">
        <f t="shared" si="3"/>
        <v/>
      </c>
      <c r="O23" s="352"/>
      <c r="P23" s="352"/>
      <c r="Q23" s="353"/>
      <c r="R23" s="170" t="str">
        <f t="shared" si="4"/>
        <v/>
      </c>
      <c r="S23" s="315" t="str">
        <f t="shared" si="5"/>
        <v/>
      </c>
      <c r="T23" s="179" t="str">
        <f t="shared" si="6"/>
        <v/>
      </c>
      <c r="U23" s="180" t="str">
        <f t="shared" si="7"/>
        <v/>
      </c>
      <c r="V23" s="352"/>
      <c r="W23" s="352"/>
      <c r="X23" s="352"/>
      <c r="Y23" s="352"/>
      <c r="Z23" s="352"/>
      <c r="AA23" s="179" t="str">
        <f t="shared" si="8"/>
        <v/>
      </c>
      <c r="AB23" s="180" t="str">
        <f t="shared" si="9"/>
        <v/>
      </c>
      <c r="AC23" s="184"/>
    </row>
    <row r="24" spans="1:29" s="108" customFormat="1" x14ac:dyDescent="0.25">
      <c r="A24" s="108">
        <f>список!A21</f>
        <v>20</v>
      </c>
      <c r="B24" s="155" t="str">
        <f>IF(список!B21="","",список!B21)</f>
        <v/>
      </c>
      <c r="C24" s="230">
        <f>IF(список!C21="","",список!C21)</f>
        <v>0</v>
      </c>
      <c r="D24" s="350"/>
      <c r="E24" s="352"/>
      <c r="F24" s="352"/>
      <c r="G24" s="353"/>
      <c r="H24" s="170" t="str">
        <f t="shared" si="0"/>
        <v/>
      </c>
      <c r="I24" s="171" t="str">
        <f t="shared" si="1"/>
        <v/>
      </c>
      <c r="J24" s="352"/>
      <c r="K24" s="352"/>
      <c r="L24" s="353"/>
      <c r="M24" s="175" t="str">
        <f t="shared" si="2"/>
        <v/>
      </c>
      <c r="N24" s="176" t="str">
        <f t="shared" si="3"/>
        <v/>
      </c>
      <c r="O24" s="352"/>
      <c r="P24" s="352"/>
      <c r="Q24" s="353"/>
      <c r="R24" s="170" t="str">
        <f t="shared" si="4"/>
        <v/>
      </c>
      <c r="S24" s="315" t="str">
        <f t="shared" si="5"/>
        <v/>
      </c>
      <c r="T24" s="179" t="str">
        <f t="shared" si="6"/>
        <v/>
      </c>
      <c r="U24" s="180" t="str">
        <f t="shared" si="7"/>
        <v/>
      </c>
      <c r="V24" s="352"/>
      <c r="W24" s="352"/>
      <c r="X24" s="352"/>
      <c r="Y24" s="352"/>
      <c r="Z24" s="352"/>
      <c r="AA24" s="179" t="str">
        <f t="shared" si="8"/>
        <v/>
      </c>
      <c r="AB24" s="180" t="str">
        <f t="shared" si="9"/>
        <v/>
      </c>
      <c r="AC24" s="184"/>
    </row>
    <row r="25" spans="1:29" s="108" customFormat="1" x14ac:dyDescent="0.25">
      <c r="A25" s="108">
        <f>список!A22</f>
        <v>21</v>
      </c>
      <c r="B25" s="155" t="str">
        <f>IF(список!B22="","",список!B22)</f>
        <v/>
      </c>
      <c r="C25" s="230">
        <f>IF(список!C22="","",список!C22)</f>
        <v>0</v>
      </c>
      <c r="D25" s="350"/>
      <c r="E25" s="352"/>
      <c r="F25" s="352"/>
      <c r="G25" s="353"/>
      <c r="H25" s="170" t="str">
        <f t="shared" si="0"/>
        <v/>
      </c>
      <c r="I25" s="171" t="str">
        <f t="shared" si="1"/>
        <v/>
      </c>
      <c r="J25" s="352"/>
      <c r="K25" s="352"/>
      <c r="L25" s="353"/>
      <c r="M25" s="175" t="str">
        <f t="shared" si="2"/>
        <v/>
      </c>
      <c r="N25" s="176" t="str">
        <f t="shared" si="3"/>
        <v/>
      </c>
      <c r="O25" s="352"/>
      <c r="P25" s="352"/>
      <c r="Q25" s="353"/>
      <c r="R25" s="170" t="str">
        <f t="shared" si="4"/>
        <v/>
      </c>
      <c r="S25" s="315" t="str">
        <f t="shared" si="5"/>
        <v/>
      </c>
      <c r="T25" s="179" t="str">
        <f t="shared" si="6"/>
        <v/>
      </c>
      <c r="U25" s="180" t="str">
        <f t="shared" si="7"/>
        <v/>
      </c>
      <c r="V25" s="352"/>
      <c r="W25" s="352"/>
      <c r="X25" s="352"/>
      <c r="Y25" s="352"/>
      <c r="Z25" s="352"/>
      <c r="AA25" s="179" t="str">
        <f t="shared" si="8"/>
        <v/>
      </c>
      <c r="AB25" s="180" t="str">
        <f t="shared" si="9"/>
        <v/>
      </c>
      <c r="AC25" s="184"/>
    </row>
    <row r="26" spans="1:29" s="108" customFormat="1" x14ac:dyDescent="0.25">
      <c r="A26" s="108">
        <f>список!A23</f>
        <v>22</v>
      </c>
      <c r="B26" s="155" t="str">
        <f>IF(список!B23="","",список!B23)</f>
        <v/>
      </c>
      <c r="C26" s="230">
        <f>IF(список!C23="","",список!C23)</f>
        <v>0</v>
      </c>
      <c r="D26" s="350"/>
      <c r="E26" s="352"/>
      <c r="F26" s="352"/>
      <c r="G26" s="353"/>
      <c r="H26" s="170" t="str">
        <f t="shared" si="0"/>
        <v/>
      </c>
      <c r="I26" s="171" t="str">
        <f t="shared" si="1"/>
        <v/>
      </c>
      <c r="J26" s="352"/>
      <c r="K26" s="352"/>
      <c r="L26" s="353"/>
      <c r="M26" s="175" t="str">
        <f t="shared" si="2"/>
        <v/>
      </c>
      <c r="N26" s="176" t="str">
        <f t="shared" si="3"/>
        <v/>
      </c>
      <c r="O26" s="352"/>
      <c r="P26" s="352"/>
      <c r="Q26" s="353"/>
      <c r="R26" s="170" t="str">
        <f t="shared" si="4"/>
        <v/>
      </c>
      <c r="S26" s="315" t="str">
        <f t="shared" si="5"/>
        <v/>
      </c>
      <c r="T26" s="179" t="str">
        <f t="shared" si="6"/>
        <v/>
      </c>
      <c r="U26" s="180" t="str">
        <f t="shared" si="7"/>
        <v/>
      </c>
      <c r="V26" s="352"/>
      <c r="W26" s="352"/>
      <c r="X26" s="352"/>
      <c r="Y26" s="352"/>
      <c r="Z26" s="352"/>
      <c r="AA26" s="179" t="str">
        <f t="shared" si="8"/>
        <v/>
      </c>
      <c r="AB26" s="180" t="str">
        <f t="shared" si="9"/>
        <v/>
      </c>
      <c r="AC26" s="184"/>
    </row>
    <row r="27" spans="1:29" s="108" customFormat="1" x14ac:dyDescent="0.25">
      <c r="A27" s="108">
        <f>список!A24</f>
        <v>23</v>
      </c>
      <c r="B27" s="155" t="str">
        <f>IF(список!B24="","",список!B24)</f>
        <v/>
      </c>
      <c r="C27" s="230">
        <f>IF(список!C24="","",список!C24)</f>
        <v>0</v>
      </c>
      <c r="D27" s="350"/>
      <c r="E27" s="352"/>
      <c r="F27" s="352"/>
      <c r="G27" s="353"/>
      <c r="H27" s="170" t="str">
        <f t="shared" si="0"/>
        <v/>
      </c>
      <c r="I27" s="171" t="str">
        <f t="shared" si="1"/>
        <v/>
      </c>
      <c r="J27" s="352"/>
      <c r="K27" s="352"/>
      <c r="L27" s="353"/>
      <c r="M27" s="175" t="str">
        <f t="shared" si="2"/>
        <v/>
      </c>
      <c r="N27" s="176" t="str">
        <f t="shared" si="3"/>
        <v/>
      </c>
      <c r="O27" s="352"/>
      <c r="P27" s="352"/>
      <c r="Q27" s="353"/>
      <c r="R27" s="170" t="str">
        <f t="shared" si="4"/>
        <v/>
      </c>
      <c r="S27" s="315" t="str">
        <f t="shared" si="5"/>
        <v/>
      </c>
      <c r="T27" s="179" t="str">
        <f t="shared" si="6"/>
        <v/>
      </c>
      <c r="U27" s="180" t="str">
        <f t="shared" si="7"/>
        <v/>
      </c>
      <c r="V27" s="352"/>
      <c r="W27" s="352"/>
      <c r="X27" s="352"/>
      <c r="Y27" s="352"/>
      <c r="Z27" s="352"/>
      <c r="AA27" s="179" t="str">
        <f t="shared" si="8"/>
        <v/>
      </c>
      <c r="AB27" s="180" t="str">
        <f t="shared" si="9"/>
        <v/>
      </c>
      <c r="AC27" s="184"/>
    </row>
    <row r="28" spans="1:29" s="108" customFormat="1" x14ac:dyDescent="0.25">
      <c r="A28" s="108">
        <f>список!A25</f>
        <v>24</v>
      </c>
      <c r="B28" s="155" t="str">
        <f>IF(список!B25="","",список!B25)</f>
        <v/>
      </c>
      <c r="C28" s="230">
        <f>IF(список!C25="","",список!C25)</f>
        <v>0</v>
      </c>
      <c r="D28" s="350"/>
      <c r="E28" s="352"/>
      <c r="F28" s="352"/>
      <c r="G28" s="353"/>
      <c r="H28" s="170" t="str">
        <f t="shared" si="0"/>
        <v/>
      </c>
      <c r="I28" s="171" t="str">
        <f t="shared" si="1"/>
        <v/>
      </c>
      <c r="J28" s="352"/>
      <c r="K28" s="352"/>
      <c r="L28" s="353"/>
      <c r="M28" s="175" t="str">
        <f t="shared" si="2"/>
        <v/>
      </c>
      <c r="N28" s="176" t="str">
        <f t="shared" si="3"/>
        <v/>
      </c>
      <c r="O28" s="352"/>
      <c r="P28" s="352"/>
      <c r="Q28" s="353"/>
      <c r="R28" s="170" t="str">
        <f t="shared" si="4"/>
        <v/>
      </c>
      <c r="S28" s="315" t="str">
        <f t="shared" si="5"/>
        <v/>
      </c>
      <c r="T28" s="179" t="str">
        <f t="shared" si="6"/>
        <v/>
      </c>
      <c r="U28" s="180" t="str">
        <f t="shared" si="7"/>
        <v/>
      </c>
      <c r="V28" s="352"/>
      <c r="W28" s="352"/>
      <c r="X28" s="352"/>
      <c r="Y28" s="352"/>
      <c r="Z28" s="352"/>
      <c r="AA28" s="179" t="str">
        <f t="shared" si="8"/>
        <v/>
      </c>
      <c r="AB28" s="180" t="str">
        <f t="shared" si="9"/>
        <v/>
      </c>
      <c r="AC28" s="184"/>
    </row>
    <row r="29" spans="1:29" s="108" customFormat="1" x14ac:dyDescent="0.25">
      <c r="A29" s="108">
        <f>список!A26</f>
        <v>25</v>
      </c>
      <c r="B29" s="155" t="str">
        <f>IF(список!B26="","",список!B26)</f>
        <v/>
      </c>
      <c r="C29" s="230">
        <f>IF(список!C26="","",список!C26)</f>
        <v>0</v>
      </c>
      <c r="D29" s="350"/>
      <c r="E29" s="352"/>
      <c r="F29" s="352"/>
      <c r="G29" s="353"/>
      <c r="H29" s="170" t="str">
        <f t="shared" si="0"/>
        <v/>
      </c>
      <c r="I29" s="171" t="str">
        <f t="shared" si="1"/>
        <v/>
      </c>
      <c r="J29" s="352"/>
      <c r="K29" s="352"/>
      <c r="L29" s="353"/>
      <c r="M29" s="175" t="str">
        <f t="shared" si="2"/>
        <v/>
      </c>
      <c r="N29" s="176" t="str">
        <f t="shared" si="3"/>
        <v/>
      </c>
      <c r="O29" s="352"/>
      <c r="P29" s="352"/>
      <c r="Q29" s="353"/>
      <c r="R29" s="170" t="str">
        <f t="shared" si="4"/>
        <v/>
      </c>
      <c r="S29" s="315" t="str">
        <f t="shared" si="5"/>
        <v/>
      </c>
      <c r="T29" s="179" t="str">
        <f t="shared" si="6"/>
        <v/>
      </c>
      <c r="U29" s="180" t="str">
        <f t="shared" si="7"/>
        <v/>
      </c>
      <c r="V29" s="352"/>
      <c r="W29" s="352"/>
      <c r="X29" s="352"/>
      <c r="Y29" s="352"/>
      <c r="Z29" s="352"/>
      <c r="AA29" s="179" t="str">
        <f t="shared" si="8"/>
        <v/>
      </c>
      <c r="AB29" s="180" t="str">
        <f t="shared" si="9"/>
        <v/>
      </c>
      <c r="AC29" s="184"/>
    </row>
    <row r="30" spans="1:29" s="108" customFormat="1" x14ac:dyDescent="0.25">
      <c r="A30" s="108">
        <f>список!A27</f>
        <v>26</v>
      </c>
      <c r="B30" s="155" t="str">
        <f>IF(список!B27="","",список!B27)</f>
        <v/>
      </c>
      <c r="C30" s="230">
        <f>IF(список!C27="","",список!C27)</f>
        <v>0</v>
      </c>
      <c r="D30" s="328"/>
      <c r="E30" s="295"/>
      <c r="F30" s="295"/>
      <c r="G30" s="296"/>
      <c r="H30" s="170" t="str">
        <f t="shared" si="0"/>
        <v/>
      </c>
      <c r="I30" s="171" t="str">
        <f t="shared" si="1"/>
        <v/>
      </c>
      <c r="J30" s="295"/>
      <c r="K30" s="295"/>
      <c r="L30" s="296"/>
      <c r="M30" s="175" t="str">
        <f t="shared" si="2"/>
        <v/>
      </c>
      <c r="N30" s="176" t="str">
        <f t="shared" si="3"/>
        <v/>
      </c>
      <c r="O30" s="295"/>
      <c r="P30" s="295"/>
      <c r="Q30" s="296"/>
      <c r="R30" s="170" t="str">
        <f t="shared" si="4"/>
        <v/>
      </c>
      <c r="S30" s="315" t="str">
        <f t="shared" si="5"/>
        <v/>
      </c>
      <c r="T30" s="179" t="str">
        <f t="shared" si="6"/>
        <v/>
      </c>
      <c r="U30" s="180" t="str">
        <f t="shared" si="7"/>
        <v/>
      </c>
      <c r="V30" s="295"/>
      <c r="W30" s="295"/>
      <c r="X30" s="295"/>
      <c r="Y30" s="296"/>
      <c r="Z30" s="328"/>
      <c r="AA30" s="179" t="str">
        <f t="shared" si="8"/>
        <v/>
      </c>
      <c r="AB30" s="180" t="str">
        <f t="shared" si="9"/>
        <v/>
      </c>
      <c r="AC30" s="184"/>
    </row>
    <row r="31" spans="1:29" s="108" customFormat="1" x14ac:dyDescent="0.25">
      <c r="A31" s="108">
        <f>список!A28</f>
        <v>27</v>
      </c>
      <c r="B31" s="155" t="str">
        <f>IF(список!B28="","",список!B28)</f>
        <v/>
      </c>
      <c r="C31" s="230">
        <f>IF(список!C28="","",список!C28)</f>
        <v>0</v>
      </c>
      <c r="D31" s="328"/>
      <c r="E31" s="295"/>
      <c r="F31" s="295"/>
      <c r="G31" s="296"/>
      <c r="H31" s="170" t="str">
        <f t="shared" si="0"/>
        <v/>
      </c>
      <c r="I31" s="171" t="str">
        <f t="shared" si="1"/>
        <v/>
      </c>
      <c r="J31" s="295"/>
      <c r="K31" s="295"/>
      <c r="L31" s="296"/>
      <c r="M31" s="175" t="str">
        <f t="shared" si="2"/>
        <v/>
      </c>
      <c r="N31" s="176" t="str">
        <f t="shared" si="3"/>
        <v/>
      </c>
      <c r="O31" s="295"/>
      <c r="P31" s="295"/>
      <c r="Q31" s="296"/>
      <c r="R31" s="170" t="str">
        <f t="shared" si="4"/>
        <v/>
      </c>
      <c r="S31" s="315" t="str">
        <f t="shared" si="5"/>
        <v/>
      </c>
      <c r="T31" s="179" t="str">
        <f t="shared" si="6"/>
        <v/>
      </c>
      <c r="U31" s="180" t="str">
        <f t="shared" si="7"/>
        <v/>
      </c>
      <c r="V31" s="295"/>
      <c r="W31" s="295"/>
      <c r="X31" s="295"/>
      <c r="Y31" s="296"/>
      <c r="Z31" s="328"/>
      <c r="AA31" s="179" t="str">
        <f t="shared" si="8"/>
        <v/>
      </c>
      <c r="AB31" s="180" t="str">
        <f t="shared" si="9"/>
        <v/>
      </c>
      <c r="AC31" s="184"/>
    </row>
    <row r="32" spans="1:29" s="108" customFormat="1" x14ac:dyDescent="0.25">
      <c r="A32" s="108">
        <f>список!A29</f>
        <v>28</v>
      </c>
      <c r="B32" s="155" t="str">
        <f>IF(список!B29="","",список!B29)</f>
        <v/>
      </c>
      <c r="C32" s="230">
        <f>IF(список!C29="","",список!C29)</f>
        <v>0</v>
      </c>
      <c r="D32" s="328"/>
      <c r="E32" s="295"/>
      <c r="F32" s="295"/>
      <c r="G32" s="296"/>
      <c r="H32" s="170" t="str">
        <f t="shared" si="0"/>
        <v/>
      </c>
      <c r="I32" s="171" t="str">
        <f t="shared" si="1"/>
        <v/>
      </c>
      <c r="J32" s="295"/>
      <c r="K32" s="295"/>
      <c r="L32" s="296"/>
      <c r="M32" s="175" t="str">
        <f t="shared" si="2"/>
        <v/>
      </c>
      <c r="N32" s="176" t="str">
        <f t="shared" si="3"/>
        <v/>
      </c>
      <c r="O32" s="295"/>
      <c r="P32" s="295"/>
      <c r="Q32" s="296"/>
      <c r="R32" s="170" t="str">
        <f t="shared" si="4"/>
        <v/>
      </c>
      <c r="S32" s="315" t="str">
        <f t="shared" si="5"/>
        <v/>
      </c>
      <c r="T32" s="179" t="str">
        <f t="shared" si="6"/>
        <v/>
      </c>
      <c r="U32" s="180" t="str">
        <f t="shared" si="7"/>
        <v/>
      </c>
      <c r="V32" s="295"/>
      <c r="W32" s="295"/>
      <c r="X32" s="295"/>
      <c r="Y32" s="296"/>
      <c r="Z32" s="328"/>
      <c r="AA32" s="179" t="str">
        <f t="shared" si="8"/>
        <v/>
      </c>
      <c r="AB32" s="180" t="str">
        <f t="shared" si="9"/>
        <v/>
      </c>
      <c r="AC32" s="184"/>
    </row>
    <row r="33" spans="1:29" s="108" customFormat="1" x14ac:dyDescent="0.25">
      <c r="A33" s="108">
        <f>список!A30</f>
        <v>29</v>
      </c>
      <c r="B33" s="155" t="str">
        <f>IF(список!B30="","",список!B30)</f>
        <v/>
      </c>
      <c r="C33" s="230">
        <f>IF(список!C30="","",список!C30)</f>
        <v>0</v>
      </c>
      <c r="D33" s="328"/>
      <c r="E33" s="295"/>
      <c r="F33" s="295"/>
      <c r="G33" s="296"/>
      <c r="H33" s="170" t="str">
        <f t="shared" si="0"/>
        <v/>
      </c>
      <c r="I33" s="171" t="str">
        <f t="shared" si="1"/>
        <v/>
      </c>
      <c r="J33" s="295"/>
      <c r="K33" s="295"/>
      <c r="L33" s="296"/>
      <c r="M33" s="175" t="str">
        <f t="shared" si="2"/>
        <v/>
      </c>
      <c r="N33" s="176" t="str">
        <f t="shared" si="3"/>
        <v/>
      </c>
      <c r="O33" s="295"/>
      <c r="P33" s="295"/>
      <c r="Q33" s="296"/>
      <c r="R33" s="170" t="str">
        <f t="shared" si="4"/>
        <v/>
      </c>
      <c r="S33" s="315" t="str">
        <f t="shared" si="5"/>
        <v/>
      </c>
      <c r="T33" s="179" t="str">
        <f t="shared" si="6"/>
        <v/>
      </c>
      <c r="U33" s="180" t="str">
        <f t="shared" si="7"/>
        <v/>
      </c>
      <c r="V33" s="328"/>
      <c r="W33" s="295"/>
      <c r="X33" s="296"/>
      <c r="Y33" s="328"/>
      <c r="Z33" s="296"/>
      <c r="AA33" s="179" t="str">
        <f t="shared" si="8"/>
        <v/>
      </c>
      <c r="AB33" s="180" t="str">
        <f t="shared" si="9"/>
        <v/>
      </c>
      <c r="AC33" s="184"/>
    </row>
    <row r="34" spans="1:29" s="108" customFormat="1" x14ac:dyDescent="0.25">
      <c r="A34" s="108">
        <f>список!A31</f>
        <v>30</v>
      </c>
      <c r="B34" s="155" t="str">
        <f>IF(список!B31="","",список!B31)</f>
        <v/>
      </c>
      <c r="C34" s="230">
        <f>IF(список!C31="","",список!C31)</f>
        <v>0</v>
      </c>
      <c r="D34" s="328"/>
      <c r="E34" s="295"/>
      <c r="F34" s="295"/>
      <c r="G34" s="296"/>
      <c r="H34" s="170" t="str">
        <f t="shared" si="0"/>
        <v/>
      </c>
      <c r="I34" s="171" t="str">
        <f t="shared" si="1"/>
        <v/>
      </c>
      <c r="J34" s="295"/>
      <c r="K34" s="295"/>
      <c r="L34" s="296"/>
      <c r="M34" s="175" t="str">
        <f t="shared" si="2"/>
        <v/>
      </c>
      <c r="N34" s="176" t="str">
        <f t="shared" si="3"/>
        <v/>
      </c>
      <c r="O34" s="295"/>
      <c r="P34" s="295"/>
      <c r="Q34" s="296"/>
      <c r="R34" s="170" t="str">
        <f t="shared" si="4"/>
        <v/>
      </c>
      <c r="S34" s="315" t="str">
        <f t="shared" si="5"/>
        <v/>
      </c>
      <c r="T34" s="179" t="str">
        <f t="shared" si="6"/>
        <v/>
      </c>
      <c r="U34" s="180" t="str">
        <f t="shared" si="7"/>
        <v/>
      </c>
      <c r="V34" s="328"/>
      <c r="W34" s="295"/>
      <c r="X34" s="296"/>
      <c r="Y34" s="328"/>
      <c r="Z34" s="296"/>
      <c r="AA34" s="179" t="str">
        <f t="shared" si="8"/>
        <v/>
      </c>
      <c r="AB34" s="180" t="str">
        <f t="shared" si="9"/>
        <v/>
      </c>
      <c r="AC34" s="184"/>
    </row>
    <row r="35" spans="1:29" s="108" customFormat="1" x14ac:dyDescent="0.25">
      <c r="A35" s="108">
        <f>список!A32</f>
        <v>31</v>
      </c>
      <c r="B35" s="155" t="str">
        <f>IF(список!B32="","",список!B32)</f>
        <v/>
      </c>
      <c r="C35" s="230">
        <f>IF(список!C32="","",список!C32)</f>
        <v>0</v>
      </c>
      <c r="D35" s="328"/>
      <c r="E35" s="295"/>
      <c r="F35" s="295"/>
      <c r="G35" s="296"/>
      <c r="H35" s="170" t="str">
        <f t="shared" si="0"/>
        <v/>
      </c>
      <c r="I35" s="171" t="str">
        <f t="shared" si="1"/>
        <v/>
      </c>
      <c r="J35" s="295"/>
      <c r="K35" s="295"/>
      <c r="L35" s="296"/>
      <c r="M35" s="175" t="str">
        <f t="shared" si="2"/>
        <v/>
      </c>
      <c r="N35" s="176" t="str">
        <f t="shared" si="3"/>
        <v/>
      </c>
      <c r="O35" s="295"/>
      <c r="P35" s="295"/>
      <c r="Q35" s="296"/>
      <c r="R35" s="170" t="str">
        <f t="shared" si="4"/>
        <v/>
      </c>
      <c r="S35" s="315" t="str">
        <f t="shared" si="5"/>
        <v/>
      </c>
      <c r="T35" s="179" t="str">
        <f t="shared" si="6"/>
        <v/>
      </c>
      <c r="U35" s="180" t="str">
        <f t="shared" si="7"/>
        <v/>
      </c>
      <c r="V35" s="328"/>
      <c r="W35" s="295"/>
      <c r="X35" s="296"/>
      <c r="Y35" s="328"/>
      <c r="Z35" s="296"/>
      <c r="AA35" s="179" t="str">
        <f t="shared" si="8"/>
        <v/>
      </c>
      <c r="AB35" s="180" t="str">
        <f t="shared" si="9"/>
        <v/>
      </c>
      <c r="AC35" s="184"/>
    </row>
    <row r="36" spans="1:29" s="108" customFormat="1" x14ac:dyDescent="0.25">
      <c r="A36" s="108">
        <f>список!A33</f>
        <v>32</v>
      </c>
      <c r="B36" s="155" t="str">
        <f>IF(список!B33="","",список!B33)</f>
        <v/>
      </c>
      <c r="C36" s="230">
        <f>IF(список!C33="","",список!C33)</f>
        <v>0</v>
      </c>
      <c r="D36" s="328"/>
      <c r="E36" s="295"/>
      <c r="F36" s="295"/>
      <c r="G36" s="296"/>
      <c r="H36" s="170" t="str">
        <f t="shared" si="0"/>
        <v/>
      </c>
      <c r="I36" s="171" t="str">
        <f t="shared" si="1"/>
        <v/>
      </c>
      <c r="J36" s="295"/>
      <c r="K36" s="295"/>
      <c r="L36" s="296"/>
      <c r="M36" s="175" t="str">
        <f t="shared" si="2"/>
        <v/>
      </c>
      <c r="N36" s="176" t="str">
        <f t="shared" si="3"/>
        <v/>
      </c>
      <c r="O36" s="295"/>
      <c r="P36" s="295"/>
      <c r="Q36" s="296"/>
      <c r="R36" s="170" t="str">
        <f t="shared" si="4"/>
        <v/>
      </c>
      <c r="S36" s="315" t="str">
        <f t="shared" si="5"/>
        <v/>
      </c>
      <c r="T36" s="179" t="str">
        <f t="shared" si="6"/>
        <v/>
      </c>
      <c r="U36" s="180" t="str">
        <f t="shared" si="7"/>
        <v/>
      </c>
      <c r="V36" s="295"/>
      <c r="W36" s="295"/>
      <c r="X36" s="296"/>
      <c r="Y36" s="328"/>
      <c r="Z36" s="296"/>
      <c r="AA36" s="179" t="str">
        <f t="shared" si="8"/>
        <v/>
      </c>
      <c r="AB36" s="180" t="str">
        <f t="shared" si="9"/>
        <v/>
      </c>
      <c r="AC36" s="184"/>
    </row>
    <row r="37" spans="1:29" s="108" customFormat="1" x14ac:dyDescent="0.25">
      <c r="A37" s="108">
        <f>список!A34</f>
        <v>33</v>
      </c>
      <c r="B37" s="155" t="str">
        <f>IF(список!B34="","",список!B34)</f>
        <v/>
      </c>
      <c r="C37" s="230">
        <f>IF(список!C34="","",список!C34)</f>
        <v>0</v>
      </c>
      <c r="D37" s="328"/>
      <c r="E37" s="295"/>
      <c r="F37" s="295"/>
      <c r="G37" s="296"/>
      <c r="H37" s="170" t="str">
        <f t="shared" si="0"/>
        <v/>
      </c>
      <c r="I37" s="171" t="str">
        <f t="shared" si="1"/>
        <v/>
      </c>
      <c r="J37" s="295"/>
      <c r="K37" s="295"/>
      <c r="L37" s="296"/>
      <c r="M37" s="175" t="str">
        <f t="shared" si="2"/>
        <v/>
      </c>
      <c r="N37" s="176" t="str">
        <f t="shared" si="3"/>
        <v/>
      </c>
      <c r="O37" s="169"/>
      <c r="P37" s="106"/>
      <c r="Q37" s="167"/>
      <c r="R37" s="170" t="str">
        <f t="shared" si="4"/>
        <v/>
      </c>
      <c r="S37" s="315" t="str">
        <f t="shared" si="5"/>
        <v/>
      </c>
      <c r="T37" s="179" t="str">
        <f t="shared" si="6"/>
        <v/>
      </c>
      <c r="U37" s="180" t="str">
        <f t="shared" si="7"/>
        <v/>
      </c>
      <c r="V37" s="169"/>
      <c r="W37" s="106"/>
      <c r="X37" s="167"/>
      <c r="Y37" s="106"/>
      <c r="Z37" s="167"/>
      <c r="AA37" s="179" t="str">
        <f t="shared" si="8"/>
        <v/>
      </c>
      <c r="AB37" s="180" t="str">
        <f t="shared" si="9"/>
        <v/>
      </c>
      <c r="AC37" s="184"/>
    </row>
    <row r="38" spans="1:29" x14ac:dyDescent="0.25">
      <c r="A38" s="108">
        <f>список!A35</f>
        <v>34</v>
      </c>
      <c r="B38" s="155" t="str">
        <f>IF(список!B35="","",список!B35)</f>
        <v/>
      </c>
      <c r="C38" s="230">
        <f>IF(список!C35="","",список!C35)</f>
        <v>0</v>
      </c>
      <c r="D38" s="95"/>
      <c r="E38" s="95"/>
      <c r="F38" s="95"/>
      <c r="G38" s="156"/>
      <c r="H38" s="170" t="str">
        <f t="shared" si="0"/>
        <v/>
      </c>
      <c r="I38" s="171" t="str">
        <f t="shared" si="1"/>
        <v/>
      </c>
      <c r="J38" s="295"/>
      <c r="K38" s="295"/>
      <c r="L38" s="296"/>
      <c r="M38" s="175" t="str">
        <f t="shared" si="2"/>
        <v/>
      </c>
      <c r="N38" s="176" t="str">
        <f t="shared" si="3"/>
        <v/>
      </c>
      <c r="O38" s="157"/>
      <c r="P38" s="95"/>
      <c r="Q38" s="156"/>
      <c r="R38" s="170" t="str">
        <f t="shared" si="4"/>
        <v/>
      </c>
      <c r="S38" s="315" t="str">
        <f t="shared" si="5"/>
        <v/>
      </c>
      <c r="T38" s="179" t="str">
        <f t="shared" si="6"/>
        <v/>
      </c>
      <c r="U38" s="180" t="str">
        <f t="shared" si="7"/>
        <v/>
      </c>
      <c r="V38" s="157"/>
      <c r="W38" s="95"/>
      <c r="X38" s="95"/>
      <c r="Y38" s="95"/>
      <c r="Z38" s="156"/>
      <c r="AA38" s="179" t="str">
        <f t="shared" si="8"/>
        <v/>
      </c>
      <c r="AB38" s="180" t="str">
        <f t="shared" si="9"/>
        <v/>
      </c>
      <c r="AC38" s="183"/>
    </row>
    <row r="39" spans="1:29" ht="15.75" thickBot="1" x14ac:dyDescent="0.3">
      <c r="A39" s="108">
        <f>список!A36</f>
        <v>35</v>
      </c>
      <c r="B39" s="155" t="str">
        <f>IF(список!B36="","",список!B36)</f>
        <v/>
      </c>
      <c r="C39" s="230">
        <f>IF(список!C36="","",список!C36)</f>
        <v>0</v>
      </c>
      <c r="D39" s="95"/>
      <c r="E39" s="95"/>
      <c r="F39" s="95"/>
      <c r="G39" s="156"/>
      <c r="H39" s="172" t="str">
        <f t="shared" si="0"/>
        <v/>
      </c>
      <c r="I39" s="173" t="str">
        <f t="shared" si="1"/>
        <v/>
      </c>
      <c r="J39" s="157"/>
      <c r="K39" s="95"/>
      <c r="L39" s="156"/>
      <c r="M39" s="177" t="str">
        <f t="shared" si="2"/>
        <v/>
      </c>
      <c r="N39" s="178" t="str">
        <f t="shared" si="3"/>
        <v/>
      </c>
      <c r="O39" s="157"/>
      <c r="P39" s="95"/>
      <c r="Q39" s="156"/>
      <c r="R39" s="172" t="str">
        <f t="shared" si="4"/>
        <v/>
      </c>
      <c r="S39" s="316" t="str">
        <f t="shared" si="5"/>
        <v/>
      </c>
      <c r="T39" s="181" t="str">
        <f t="shared" si="6"/>
        <v/>
      </c>
      <c r="U39" s="182" t="str">
        <f t="shared" si="7"/>
        <v/>
      </c>
      <c r="V39" s="157"/>
      <c r="W39" s="95"/>
      <c r="X39" s="95"/>
      <c r="Y39" s="95"/>
      <c r="Z39" s="156"/>
      <c r="AA39" s="181" t="str">
        <f t="shared" si="8"/>
        <v/>
      </c>
      <c r="AB39" s="182" t="str">
        <f t="shared" si="9"/>
        <v/>
      </c>
      <c r="AC39" s="183"/>
    </row>
    <row r="40" spans="1:29" x14ac:dyDescent="0.25">
      <c r="H40" s="96"/>
      <c r="I40" s="96"/>
      <c r="M40" s="96"/>
      <c r="N40" s="96"/>
      <c r="R40" s="165"/>
      <c r="S40" s="165"/>
      <c r="T40" s="96"/>
      <c r="U40" s="96"/>
      <c r="AA40" s="96"/>
      <c r="AB40" s="96"/>
    </row>
  </sheetData>
  <sheetProtection password="CC6F" sheet="1" objects="1" scenarios="1" selectLockedCells="1"/>
  <mergeCells count="19">
    <mergeCell ref="C3:C4"/>
    <mergeCell ref="W3:W4"/>
    <mergeCell ref="V3:V4"/>
    <mergeCell ref="X3:X4"/>
    <mergeCell ref="Y3:Y4"/>
    <mergeCell ref="Z3:Z4"/>
    <mergeCell ref="A1:AB1"/>
    <mergeCell ref="D2:U2"/>
    <mergeCell ref="V2:AB2"/>
    <mergeCell ref="T3:U4"/>
    <mergeCell ref="AA3:AB4"/>
    <mergeCell ref="A3:A4"/>
    <mergeCell ref="R3:S4"/>
    <mergeCell ref="O3:Q3"/>
    <mergeCell ref="M3:N4"/>
    <mergeCell ref="J3:L3"/>
    <mergeCell ref="H3:I4"/>
    <mergeCell ref="D3:G3"/>
    <mergeCell ref="B3:B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topLeftCell="C1" zoomScale="80" zoomScaleNormal="80" workbookViewId="0">
      <selection activeCell="D4" sqref="D4:N38"/>
    </sheetView>
  </sheetViews>
  <sheetFormatPr defaultRowHeight="15" x14ac:dyDescent="0.25"/>
  <cols>
    <col min="1" max="1" width="9.140625" style="94"/>
    <col min="2" max="2" width="22.5703125" style="94" customWidth="1"/>
    <col min="3" max="16384" width="9.140625" style="94"/>
  </cols>
  <sheetData>
    <row r="1" spans="1:22" x14ac:dyDescent="0.25">
      <c r="A1" s="439" t="s">
        <v>182</v>
      </c>
      <c r="B1" s="439"/>
      <c r="C1" s="439"/>
      <c r="D1" s="439"/>
      <c r="E1" s="439"/>
      <c r="F1" s="439"/>
      <c r="G1" s="439"/>
      <c r="H1" s="439"/>
      <c r="I1" s="439"/>
      <c r="J1" s="439"/>
      <c r="K1" s="439"/>
      <c r="L1" s="439"/>
      <c r="M1" s="439"/>
      <c r="N1" s="439"/>
      <c r="O1" s="439"/>
      <c r="P1" s="439"/>
      <c r="Q1" s="439"/>
      <c r="R1" s="439"/>
      <c r="S1" s="439"/>
      <c r="T1" s="439"/>
      <c r="U1" s="439"/>
    </row>
    <row r="2" spans="1:22" ht="45" customHeight="1" thickBot="1" x14ac:dyDescent="0.3">
      <c r="A2" s="372" t="str">
        <f>список!A1</f>
        <v>№</v>
      </c>
      <c r="B2" s="449" t="str">
        <f>список!B1</f>
        <v>Фамилия, имя воспитанника</v>
      </c>
      <c r="C2" s="451" t="str">
        <f>список!C1</f>
        <v xml:space="preserve">дата </v>
      </c>
      <c r="D2" s="370"/>
      <c r="E2" s="370"/>
      <c r="F2" s="370"/>
      <c r="G2" s="370"/>
      <c r="H2" s="370"/>
      <c r="I2" s="370"/>
      <c r="J2" s="370"/>
      <c r="K2" s="370"/>
      <c r="L2" s="370"/>
      <c r="M2" s="370"/>
      <c r="N2" s="370"/>
      <c r="O2" s="440"/>
      <c r="P2" s="440"/>
      <c r="Q2" s="441" t="s">
        <v>183</v>
      </c>
      <c r="R2" s="442"/>
      <c r="S2" s="442"/>
      <c r="T2" s="443"/>
      <c r="U2" s="444"/>
    </row>
    <row r="3" spans="1:22" ht="280.5" customHeight="1" thickBot="1" x14ac:dyDescent="0.3">
      <c r="A3" s="374"/>
      <c r="B3" s="450"/>
      <c r="C3" s="452"/>
      <c r="D3" s="110" t="s">
        <v>185</v>
      </c>
      <c r="E3" s="110" t="s">
        <v>186</v>
      </c>
      <c r="F3" s="110" t="s">
        <v>278</v>
      </c>
      <c r="G3" s="109" t="s">
        <v>281</v>
      </c>
      <c r="H3" s="110" t="s">
        <v>197</v>
      </c>
      <c r="I3" s="110" t="s">
        <v>198</v>
      </c>
      <c r="J3" s="109" t="s">
        <v>279</v>
      </c>
      <c r="K3" s="110" t="s">
        <v>189</v>
      </c>
      <c r="L3" s="110" t="s">
        <v>280</v>
      </c>
      <c r="M3" s="110" t="s">
        <v>191</v>
      </c>
      <c r="N3" s="191" t="s">
        <v>192</v>
      </c>
      <c r="O3" s="447" t="s">
        <v>0</v>
      </c>
      <c r="P3" s="448"/>
      <c r="Q3" s="185" t="s">
        <v>199</v>
      </c>
      <c r="R3" s="109" t="s">
        <v>282</v>
      </c>
      <c r="S3" s="174" t="s">
        <v>200</v>
      </c>
      <c r="T3" s="447" t="s">
        <v>0</v>
      </c>
      <c r="U3" s="448"/>
      <c r="V3" s="183"/>
    </row>
    <row r="4" spans="1:22" x14ac:dyDescent="0.25">
      <c r="A4" s="94">
        <f>список!A2</f>
        <v>1</v>
      </c>
      <c r="B4" s="154" t="str">
        <f>IF(список!B2="","",список!B2)</f>
        <v/>
      </c>
      <c r="C4" s="229" t="str">
        <f>IF(список!C2="","",список!C2)</f>
        <v/>
      </c>
      <c r="D4" s="334"/>
      <c r="E4" s="334"/>
      <c r="F4" s="334"/>
      <c r="G4" s="334"/>
      <c r="H4" s="334"/>
      <c r="I4" s="334"/>
      <c r="J4" s="334"/>
      <c r="K4" s="334"/>
      <c r="L4" s="333"/>
      <c r="M4" s="333"/>
      <c r="N4" s="335"/>
      <c r="O4" s="319" t="str">
        <f>IF(D4="","",IF(E4="","",IF(F4="","",IF(G4="","",IF(H4="","",IF(I4="","",IF(J4="","",IF(K4="","",IF(L4="","",IF(M4="","",IF(N4="","",SUM(D4:N4)/11)))))))))))</f>
        <v/>
      </c>
      <c r="P4" s="311" t="str">
        <f>IF(O4="","",IF(O4&gt;1.5,"сформирован",IF(O4&lt;0.5,"не сформирован", "в стадии формирования")))</f>
        <v/>
      </c>
      <c r="Q4" s="348"/>
      <c r="R4" s="348"/>
      <c r="S4" s="349"/>
      <c r="T4" s="319" t="str">
        <f>IF(Q4="","",IF(R4="","",IF(S4="","",SUM(Q4:S4)/3)))</f>
        <v/>
      </c>
      <c r="U4" s="311" t="str">
        <f>IF(T4="","",IF(T4&gt;1.5,"сформирован",IF(T4&lt;0.5,"не сформирован","в стадии формирования")))</f>
        <v/>
      </c>
      <c r="V4" s="183"/>
    </row>
    <row r="5" spans="1:22" x14ac:dyDescent="0.25">
      <c r="A5" s="94">
        <f>список!A3</f>
        <v>2</v>
      </c>
      <c r="B5" s="154" t="str">
        <f>IF(список!B3="","",список!B3)</f>
        <v/>
      </c>
      <c r="C5" s="229">
        <f>IF(список!C3="","",список!C3)</f>
        <v>0</v>
      </c>
      <c r="D5" s="295"/>
      <c r="E5" s="295"/>
      <c r="F5" s="295"/>
      <c r="G5" s="295"/>
      <c r="H5" s="295"/>
      <c r="I5" s="295"/>
      <c r="J5" s="295"/>
      <c r="K5" s="295"/>
      <c r="L5" s="333"/>
      <c r="M5" s="333"/>
      <c r="N5" s="296"/>
      <c r="O5" s="192" t="str">
        <f t="shared" ref="O5:O39" si="0">IF(D5="","",IF(E5="","",IF(F5="","",IF(G5="","",IF(H5="","",IF(I5="","",IF(J5="","",IF(K5="","",IF(L5="","",IF(M5="","",IF(N5="","",SUM(D5:N5)/11)))))))))))</f>
        <v/>
      </c>
      <c r="P5" s="187" t="str">
        <f t="shared" ref="P5:P39" si="1">IF(O5="","",IF(O5&gt;1.5,"сформирован",IF(O5&lt;0.5,"не сформирован", "в стадии формирования")))</f>
        <v/>
      </c>
      <c r="Q5" s="352"/>
      <c r="R5" s="352"/>
      <c r="S5" s="353"/>
      <c r="T5" s="192" t="str">
        <f t="shared" ref="T5:T36" si="2">IF(Q5="","",IF(R5="","",IF(S5="","",SUM(Q5:S5)/3)))</f>
        <v/>
      </c>
      <c r="U5" s="187" t="str">
        <f t="shared" ref="U5:U38" si="3">IF(T5="","",IF(T5&gt;1.5,"сформирован",IF(T5&lt;0.5,"не сформирован","в стадии формирования")))</f>
        <v/>
      </c>
      <c r="V5" s="183"/>
    </row>
    <row r="6" spans="1:22" x14ac:dyDescent="0.25">
      <c r="A6" s="94">
        <f>список!A4</f>
        <v>3</v>
      </c>
      <c r="B6" s="154" t="str">
        <f>IF(список!B4="","",список!B4)</f>
        <v/>
      </c>
      <c r="C6" s="229">
        <f>IF(список!C4="","",список!C4)</f>
        <v>0</v>
      </c>
      <c r="D6" s="295"/>
      <c r="E6" s="295"/>
      <c r="F6" s="295"/>
      <c r="G6" s="295"/>
      <c r="H6" s="295"/>
      <c r="I6" s="295"/>
      <c r="J6" s="295"/>
      <c r="K6" s="295"/>
      <c r="L6" s="333"/>
      <c r="M6" s="333"/>
      <c r="N6" s="296"/>
      <c r="O6" s="192" t="str">
        <f t="shared" si="0"/>
        <v/>
      </c>
      <c r="P6" s="187" t="str">
        <f t="shared" si="1"/>
        <v/>
      </c>
      <c r="Q6" s="352"/>
      <c r="R6" s="352"/>
      <c r="S6" s="353"/>
      <c r="T6" s="192" t="str">
        <f t="shared" si="2"/>
        <v/>
      </c>
      <c r="U6" s="187" t="str">
        <f t="shared" si="3"/>
        <v/>
      </c>
      <c r="V6" s="183"/>
    </row>
    <row r="7" spans="1:22" x14ac:dyDescent="0.25">
      <c r="A7" s="94">
        <f>список!A5</f>
        <v>4</v>
      </c>
      <c r="B7" s="154" t="str">
        <f>IF(список!B5="","",список!B5)</f>
        <v/>
      </c>
      <c r="C7" s="229">
        <f>IF(список!C5="","",список!C5)</f>
        <v>0</v>
      </c>
      <c r="D7" s="295"/>
      <c r="E7" s="295"/>
      <c r="F7" s="295"/>
      <c r="G7" s="295"/>
      <c r="H7" s="295"/>
      <c r="I7" s="295"/>
      <c r="J7" s="295"/>
      <c r="K7" s="295"/>
      <c r="L7" s="333"/>
      <c r="M7" s="333"/>
      <c r="N7" s="296"/>
      <c r="O7" s="192" t="str">
        <f t="shared" si="0"/>
        <v/>
      </c>
      <c r="P7" s="187" t="str">
        <f t="shared" si="1"/>
        <v/>
      </c>
      <c r="Q7" s="352"/>
      <c r="R7" s="352"/>
      <c r="S7" s="353"/>
      <c r="T7" s="192" t="str">
        <f t="shared" si="2"/>
        <v/>
      </c>
      <c r="U7" s="187" t="str">
        <f t="shared" si="3"/>
        <v/>
      </c>
      <c r="V7" s="183"/>
    </row>
    <row r="8" spans="1:22" x14ac:dyDescent="0.25">
      <c r="A8" s="94">
        <f>список!A6</f>
        <v>5</v>
      </c>
      <c r="B8" s="154" t="str">
        <f>IF(список!B6="","",список!B6)</f>
        <v/>
      </c>
      <c r="C8" s="229">
        <f>IF(список!C6="","",список!C6)</f>
        <v>0</v>
      </c>
      <c r="D8" s="295"/>
      <c r="E8" s="295"/>
      <c r="F8" s="295"/>
      <c r="G8" s="295"/>
      <c r="H8" s="295"/>
      <c r="I8" s="295"/>
      <c r="J8" s="295"/>
      <c r="K8" s="295"/>
      <c r="L8" s="333"/>
      <c r="M8" s="333"/>
      <c r="N8" s="296"/>
      <c r="O8" s="192" t="str">
        <f t="shared" si="0"/>
        <v/>
      </c>
      <c r="P8" s="187" t="str">
        <f t="shared" si="1"/>
        <v/>
      </c>
      <c r="Q8" s="352"/>
      <c r="R8" s="352"/>
      <c r="S8" s="353"/>
      <c r="T8" s="192" t="str">
        <f t="shared" si="2"/>
        <v/>
      </c>
      <c r="U8" s="187" t="str">
        <f t="shared" si="3"/>
        <v/>
      </c>
      <c r="V8" s="183"/>
    </row>
    <row r="9" spans="1:22" x14ac:dyDescent="0.25">
      <c r="A9" s="94">
        <f>список!A7</f>
        <v>6</v>
      </c>
      <c r="B9" s="154" t="str">
        <f>IF(список!B7="","",список!B7)</f>
        <v/>
      </c>
      <c r="C9" s="229">
        <f>IF(список!C7="","",список!C7)</f>
        <v>0</v>
      </c>
      <c r="D9" s="295"/>
      <c r="E9" s="295"/>
      <c r="F9" s="295"/>
      <c r="G9" s="295"/>
      <c r="H9" s="295"/>
      <c r="I9" s="295"/>
      <c r="J9" s="295"/>
      <c r="K9" s="295"/>
      <c r="L9" s="333"/>
      <c r="M9" s="333"/>
      <c r="N9" s="296"/>
      <c r="O9" s="192" t="str">
        <f t="shared" si="0"/>
        <v/>
      </c>
      <c r="P9" s="187" t="str">
        <f t="shared" si="1"/>
        <v/>
      </c>
      <c r="Q9" s="352"/>
      <c r="R9" s="352"/>
      <c r="S9" s="353"/>
      <c r="T9" s="192" t="str">
        <f t="shared" si="2"/>
        <v/>
      </c>
      <c r="U9" s="187" t="str">
        <f t="shared" si="3"/>
        <v/>
      </c>
      <c r="V9" s="183"/>
    </row>
    <row r="10" spans="1:22" x14ac:dyDescent="0.25">
      <c r="A10" s="94">
        <f>список!A8</f>
        <v>7</v>
      </c>
      <c r="B10" s="154" t="str">
        <f>IF(список!B8="","",список!B8)</f>
        <v/>
      </c>
      <c r="C10" s="229">
        <f>IF(список!C8="","",список!C8)</f>
        <v>0</v>
      </c>
      <c r="D10" s="295"/>
      <c r="E10" s="295"/>
      <c r="F10" s="295"/>
      <c r="G10" s="295"/>
      <c r="H10" s="295"/>
      <c r="I10" s="295"/>
      <c r="J10" s="295"/>
      <c r="K10" s="295"/>
      <c r="L10" s="333"/>
      <c r="M10" s="333"/>
      <c r="N10" s="296"/>
      <c r="O10" s="192" t="str">
        <f t="shared" si="0"/>
        <v/>
      </c>
      <c r="P10" s="187" t="str">
        <f t="shared" si="1"/>
        <v/>
      </c>
      <c r="Q10" s="352"/>
      <c r="R10" s="352"/>
      <c r="S10" s="353"/>
      <c r="T10" s="192" t="str">
        <f t="shared" si="2"/>
        <v/>
      </c>
      <c r="U10" s="187" t="str">
        <f t="shared" si="3"/>
        <v/>
      </c>
      <c r="V10" s="183"/>
    </row>
    <row r="11" spans="1:22" x14ac:dyDescent="0.25">
      <c r="A11" s="94">
        <f>список!A9</f>
        <v>8</v>
      </c>
      <c r="B11" s="154" t="str">
        <f>IF(список!B9="","",список!B9)</f>
        <v/>
      </c>
      <c r="C11" s="229">
        <f>IF(список!C9="","",список!C9)</f>
        <v>0</v>
      </c>
      <c r="D11" s="295"/>
      <c r="E11" s="295"/>
      <c r="F11" s="295"/>
      <c r="G11" s="295"/>
      <c r="H11" s="295"/>
      <c r="I11" s="295"/>
      <c r="J11" s="295"/>
      <c r="K11" s="295"/>
      <c r="L11" s="333"/>
      <c r="M11" s="333"/>
      <c r="N11" s="296"/>
      <c r="O11" s="192" t="str">
        <f t="shared" si="0"/>
        <v/>
      </c>
      <c r="P11" s="187" t="str">
        <f t="shared" si="1"/>
        <v/>
      </c>
      <c r="Q11" s="352"/>
      <c r="R11" s="352"/>
      <c r="S11" s="353"/>
      <c r="T11" s="192" t="str">
        <f t="shared" si="2"/>
        <v/>
      </c>
      <c r="U11" s="187" t="str">
        <f t="shared" si="3"/>
        <v/>
      </c>
      <c r="V11" s="183"/>
    </row>
    <row r="12" spans="1:22" x14ac:dyDescent="0.25">
      <c r="A12" s="94">
        <f>список!A10</f>
        <v>9</v>
      </c>
      <c r="B12" s="154" t="str">
        <f>IF(список!B10="","",список!B10)</f>
        <v/>
      </c>
      <c r="C12" s="229">
        <f>IF(список!C10="","",список!C10)</f>
        <v>0</v>
      </c>
      <c r="D12" s="295"/>
      <c r="E12" s="295"/>
      <c r="F12" s="295"/>
      <c r="G12" s="295"/>
      <c r="H12" s="295"/>
      <c r="I12" s="295"/>
      <c r="J12" s="295"/>
      <c r="K12" s="295"/>
      <c r="L12" s="333"/>
      <c r="M12" s="333"/>
      <c r="N12" s="296"/>
      <c r="O12" s="192" t="str">
        <f t="shared" si="0"/>
        <v/>
      </c>
      <c r="P12" s="187" t="str">
        <f t="shared" si="1"/>
        <v/>
      </c>
      <c r="Q12" s="352"/>
      <c r="R12" s="352"/>
      <c r="S12" s="353"/>
      <c r="T12" s="192" t="str">
        <f t="shared" si="2"/>
        <v/>
      </c>
      <c r="U12" s="187" t="str">
        <f t="shared" si="3"/>
        <v/>
      </c>
      <c r="V12" s="183"/>
    </row>
    <row r="13" spans="1:22" x14ac:dyDescent="0.25">
      <c r="A13" s="94">
        <f>список!A11</f>
        <v>10</v>
      </c>
      <c r="B13" s="154" t="str">
        <f>IF(список!B11="","",список!B11)</f>
        <v/>
      </c>
      <c r="C13" s="229">
        <f>IF(список!C11="","",список!C11)</f>
        <v>0</v>
      </c>
      <c r="D13" s="295"/>
      <c r="E13" s="295"/>
      <c r="F13" s="295"/>
      <c r="G13" s="295"/>
      <c r="H13" s="295"/>
      <c r="I13" s="295"/>
      <c r="J13" s="295"/>
      <c r="K13" s="295"/>
      <c r="L13" s="333"/>
      <c r="M13" s="333"/>
      <c r="N13" s="296"/>
      <c r="O13" s="192" t="str">
        <f t="shared" si="0"/>
        <v/>
      </c>
      <c r="P13" s="187" t="str">
        <f t="shared" si="1"/>
        <v/>
      </c>
      <c r="Q13" s="352"/>
      <c r="R13" s="352"/>
      <c r="S13" s="353"/>
      <c r="T13" s="192" t="str">
        <f t="shared" si="2"/>
        <v/>
      </c>
      <c r="U13" s="187" t="str">
        <f t="shared" si="3"/>
        <v/>
      </c>
      <c r="V13" s="183"/>
    </row>
    <row r="14" spans="1:22" x14ac:dyDescent="0.25">
      <c r="A14" s="94">
        <f>список!A12</f>
        <v>11</v>
      </c>
      <c r="B14" s="154" t="str">
        <f>IF(список!B12="","",список!B12)</f>
        <v/>
      </c>
      <c r="C14" s="229">
        <f>IF(список!C12="","",список!C12)</f>
        <v>0</v>
      </c>
      <c r="D14" s="295"/>
      <c r="E14" s="295"/>
      <c r="F14" s="295"/>
      <c r="G14" s="295"/>
      <c r="H14" s="295"/>
      <c r="I14" s="295"/>
      <c r="J14" s="295"/>
      <c r="K14" s="295"/>
      <c r="L14" s="333"/>
      <c r="M14" s="333"/>
      <c r="N14" s="296"/>
      <c r="O14" s="192" t="str">
        <f t="shared" si="0"/>
        <v/>
      </c>
      <c r="P14" s="187" t="str">
        <f t="shared" si="1"/>
        <v/>
      </c>
      <c r="Q14" s="352"/>
      <c r="R14" s="352"/>
      <c r="S14" s="353"/>
      <c r="T14" s="192" t="str">
        <f t="shared" si="2"/>
        <v/>
      </c>
      <c r="U14" s="187" t="str">
        <f t="shared" si="3"/>
        <v/>
      </c>
      <c r="V14" s="183"/>
    </row>
    <row r="15" spans="1:22" x14ac:dyDescent="0.25">
      <c r="A15" s="94">
        <f>список!A13</f>
        <v>12</v>
      </c>
      <c r="B15" s="154" t="str">
        <f>IF(список!B13="","",список!B13)</f>
        <v/>
      </c>
      <c r="C15" s="229">
        <f>IF(список!C13="","",список!C13)</f>
        <v>0</v>
      </c>
      <c r="D15" s="295"/>
      <c r="E15" s="295"/>
      <c r="F15" s="295"/>
      <c r="G15" s="295"/>
      <c r="H15" s="295"/>
      <c r="I15" s="295"/>
      <c r="J15" s="295"/>
      <c r="K15" s="295"/>
      <c r="L15" s="333"/>
      <c r="M15" s="333"/>
      <c r="N15" s="296"/>
      <c r="O15" s="192" t="str">
        <f t="shared" si="0"/>
        <v/>
      </c>
      <c r="P15" s="187" t="str">
        <f t="shared" si="1"/>
        <v/>
      </c>
      <c r="Q15" s="352"/>
      <c r="R15" s="352"/>
      <c r="S15" s="353"/>
      <c r="T15" s="192" t="str">
        <f t="shared" si="2"/>
        <v/>
      </c>
      <c r="U15" s="187" t="str">
        <f t="shared" si="3"/>
        <v/>
      </c>
      <c r="V15" s="183"/>
    </row>
    <row r="16" spans="1:22" x14ac:dyDescent="0.25">
      <c r="A16" s="94">
        <f>список!A14</f>
        <v>13</v>
      </c>
      <c r="B16" s="154" t="str">
        <f>IF(список!B14="","",список!B14)</f>
        <v/>
      </c>
      <c r="C16" s="229">
        <f>IF(список!C14="","",список!C14)</f>
        <v>0</v>
      </c>
      <c r="D16" s="295"/>
      <c r="E16" s="295"/>
      <c r="F16" s="295"/>
      <c r="G16" s="295"/>
      <c r="H16" s="295"/>
      <c r="I16" s="295"/>
      <c r="J16" s="295"/>
      <c r="K16" s="295"/>
      <c r="L16" s="333"/>
      <c r="M16" s="333"/>
      <c r="N16" s="296"/>
      <c r="O16" s="192" t="str">
        <f t="shared" si="0"/>
        <v/>
      </c>
      <c r="P16" s="187" t="str">
        <f t="shared" si="1"/>
        <v/>
      </c>
      <c r="Q16" s="352"/>
      <c r="R16" s="352"/>
      <c r="S16" s="353"/>
      <c r="T16" s="192" t="str">
        <f t="shared" si="2"/>
        <v/>
      </c>
      <c r="U16" s="187" t="str">
        <f t="shared" si="3"/>
        <v/>
      </c>
      <c r="V16" s="183"/>
    </row>
    <row r="17" spans="1:22" x14ac:dyDescent="0.25">
      <c r="A17" s="94">
        <f>список!A15</f>
        <v>14</v>
      </c>
      <c r="B17" s="154" t="str">
        <f>IF(список!B15="","",список!B15)</f>
        <v/>
      </c>
      <c r="C17" s="229">
        <f>IF(список!C15="","",список!C15)</f>
        <v>0</v>
      </c>
      <c r="D17" s="295"/>
      <c r="E17" s="295"/>
      <c r="F17" s="295"/>
      <c r="G17" s="295"/>
      <c r="H17" s="295"/>
      <c r="I17" s="295"/>
      <c r="J17" s="295"/>
      <c r="K17" s="295"/>
      <c r="L17" s="333"/>
      <c r="M17" s="333"/>
      <c r="N17" s="296"/>
      <c r="O17" s="192" t="str">
        <f t="shared" si="0"/>
        <v/>
      </c>
      <c r="P17" s="187" t="str">
        <f t="shared" si="1"/>
        <v/>
      </c>
      <c r="Q17" s="352"/>
      <c r="R17" s="352"/>
      <c r="S17" s="353"/>
      <c r="T17" s="192" t="str">
        <f t="shared" si="2"/>
        <v/>
      </c>
      <c r="U17" s="187" t="str">
        <f t="shared" si="3"/>
        <v/>
      </c>
      <c r="V17" s="183"/>
    </row>
    <row r="18" spans="1:22" x14ac:dyDescent="0.25">
      <c r="A18" s="94">
        <f>список!A16</f>
        <v>15</v>
      </c>
      <c r="B18" s="154" t="str">
        <f>IF(список!B16="","",список!B16)</f>
        <v/>
      </c>
      <c r="C18" s="229">
        <f>IF(список!C16="","",список!C16)</f>
        <v>0</v>
      </c>
      <c r="D18" s="295"/>
      <c r="E18" s="295"/>
      <c r="F18" s="295"/>
      <c r="G18" s="295"/>
      <c r="H18" s="295"/>
      <c r="I18" s="295"/>
      <c r="J18" s="295"/>
      <c r="K18" s="295"/>
      <c r="L18" s="333"/>
      <c r="M18" s="333"/>
      <c r="N18" s="296"/>
      <c r="O18" s="192" t="str">
        <f t="shared" si="0"/>
        <v/>
      </c>
      <c r="P18" s="187" t="str">
        <f t="shared" si="1"/>
        <v/>
      </c>
      <c r="Q18" s="352"/>
      <c r="R18" s="352"/>
      <c r="S18" s="353"/>
      <c r="T18" s="192" t="str">
        <f t="shared" si="2"/>
        <v/>
      </c>
      <c r="U18" s="187" t="str">
        <f t="shared" si="3"/>
        <v/>
      </c>
      <c r="V18" s="183"/>
    </row>
    <row r="19" spans="1:22" x14ac:dyDescent="0.25">
      <c r="A19" s="94">
        <f>список!A17</f>
        <v>16</v>
      </c>
      <c r="B19" s="154" t="str">
        <f>IF(список!B17="","",список!B17)</f>
        <v/>
      </c>
      <c r="C19" s="229">
        <f>IF(список!C17="","",список!C17)</f>
        <v>0</v>
      </c>
      <c r="D19" s="295"/>
      <c r="E19" s="295"/>
      <c r="F19" s="295"/>
      <c r="G19" s="295"/>
      <c r="H19" s="295"/>
      <c r="I19" s="295"/>
      <c r="J19" s="295"/>
      <c r="K19" s="295"/>
      <c r="L19" s="333"/>
      <c r="M19" s="333"/>
      <c r="N19" s="296"/>
      <c r="O19" s="192" t="str">
        <f t="shared" si="0"/>
        <v/>
      </c>
      <c r="P19" s="187" t="str">
        <f t="shared" si="1"/>
        <v/>
      </c>
      <c r="Q19" s="352"/>
      <c r="R19" s="352"/>
      <c r="S19" s="353"/>
      <c r="T19" s="192" t="str">
        <f t="shared" si="2"/>
        <v/>
      </c>
      <c r="U19" s="187" t="str">
        <f t="shared" si="3"/>
        <v/>
      </c>
      <c r="V19" s="183"/>
    </row>
    <row r="20" spans="1:22" x14ac:dyDescent="0.25">
      <c r="A20" s="94">
        <f>список!A18</f>
        <v>17</v>
      </c>
      <c r="B20" s="154" t="str">
        <f>IF(список!B18="","",список!B18)</f>
        <v/>
      </c>
      <c r="C20" s="229">
        <f>IF(список!C18="","",список!C18)</f>
        <v>0</v>
      </c>
      <c r="D20" s="295"/>
      <c r="E20" s="295"/>
      <c r="F20" s="295"/>
      <c r="G20" s="295"/>
      <c r="H20" s="295"/>
      <c r="I20" s="295"/>
      <c r="J20" s="295"/>
      <c r="K20" s="295"/>
      <c r="L20" s="333"/>
      <c r="M20" s="333"/>
      <c r="N20" s="296"/>
      <c r="O20" s="192" t="str">
        <f t="shared" si="0"/>
        <v/>
      </c>
      <c r="P20" s="187" t="str">
        <f t="shared" si="1"/>
        <v/>
      </c>
      <c r="Q20" s="352"/>
      <c r="R20" s="352"/>
      <c r="S20" s="353"/>
      <c r="T20" s="192" t="str">
        <f t="shared" si="2"/>
        <v/>
      </c>
      <c r="U20" s="187" t="str">
        <f t="shared" si="3"/>
        <v/>
      </c>
      <c r="V20" s="183"/>
    </row>
    <row r="21" spans="1:22" x14ac:dyDescent="0.25">
      <c r="A21" s="94">
        <f>список!A19</f>
        <v>18</v>
      </c>
      <c r="B21" s="154" t="str">
        <f>IF(список!B19="","",список!B19)</f>
        <v/>
      </c>
      <c r="C21" s="229">
        <f>IF(список!C19="","",список!C19)</f>
        <v>0</v>
      </c>
      <c r="D21" s="295"/>
      <c r="E21" s="295"/>
      <c r="F21" s="295"/>
      <c r="G21" s="295"/>
      <c r="H21" s="295"/>
      <c r="I21" s="295"/>
      <c r="J21" s="295"/>
      <c r="K21" s="295"/>
      <c r="L21" s="333"/>
      <c r="M21" s="333"/>
      <c r="N21" s="296"/>
      <c r="O21" s="192" t="str">
        <f t="shared" si="0"/>
        <v/>
      </c>
      <c r="P21" s="187" t="str">
        <f t="shared" si="1"/>
        <v/>
      </c>
      <c r="Q21" s="352"/>
      <c r="R21" s="352"/>
      <c r="S21" s="353"/>
      <c r="T21" s="192" t="str">
        <f t="shared" si="2"/>
        <v/>
      </c>
      <c r="U21" s="187" t="str">
        <f t="shared" si="3"/>
        <v/>
      </c>
      <c r="V21" s="183"/>
    </row>
    <row r="22" spans="1:22" x14ac:dyDescent="0.25">
      <c r="A22" s="94">
        <f>список!A20</f>
        <v>19</v>
      </c>
      <c r="B22" s="154" t="str">
        <f>IF(список!B20="","",список!B20)</f>
        <v/>
      </c>
      <c r="C22" s="229">
        <f>IF(список!C20="","",список!C20)</f>
        <v>0</v>
      </c>
      <c r="D22" s="295"/>
      <c r="E22" s="295"/>
      <c r="F22" s="295"/>
      <c r="G22" s="295"/>
      <c r="H22" s="295"/>
      <c r="I22" s="295"/>
      <c r="J22" s="295"/>
      <c r="K22" s="295"/>
      <c r="L22" s="333"/>
      <c r="M22" s="333"/>
      <c r="N22" s="296"/>
      <c r="O22" s="192" t="str">
        <f t="shared" si="0"/>
        <v/>
      </c>
      <c r="P22" s="187" t="str">
        <f t="shared" si="1"/>
        <v/>
      </c>
      <c r="Q22" s="352"/>
      <c r="R22" s="352"/>
      <c r="S22" s="353"/>
      <c r="T22" s="192" t="str">
        <f t="shared" si="2"/>
        <v/>
      </c>
      <c r="U22" s="187" t="str">
        <f t="shared" si="3"/>
        <v/>
      </c>
      <c r="V22" s="183"/>
    </row>
    <row r="23" spans="1:22" x14ac:dyDescent="0.25">
      <c r="A23" s="94">
        <f>список!A21</f>
        <v>20</v>
      </c>
      <c r="B23" s="154" t="str">
        <f>IF(список!B21="","",список!B21)</f>
        <v/>
      </c>
      <c r="C23" s="229">
        <f>IF(список!C21="","",список!C21)</f>
        <v>0</v>
      </c>
      <c r="D23" s="295"/>
      <c r="E23" s="295"/>
      <c r="F23" s="295"/>
      <c r="G23" s="295"/>
      <c r="H23" s="295"/>
      <c r="I23" s="295"/>
      <c r="J23" s="295"/>
      <c r="K23" s="295"/>
      <c r="L23" s="333"/>
      <c r="M23" s="333"/>
      <c r="N23" s="296"/>
      <c r="O23" s="192" t="str">
        <f t="shared" si="0"/>
        <v/>
      </c>
      <c r="P23" s="187" t="str">
        <f t="shared" si="1"/>
        <v/>
      </c>
      <c r="Q23" s="352"/>
      <c r="R23" s="352"/>
      <c r="S23" s="353"/>
      <c r="T23" s="192" t="str">
        <f t="shared" si="2"/>
        <v/>
      </c>
      <c r="U23" s="187" t="str">
        <f t="shared" si="3"/>
        <v/>
      </c>
      <c r="V23" s="183"/>
    </row>
    <row r="24" spans="1:22" x14ac:dyDescent="0.25">
      <c r="A24" s="94">
        <f>список!A22</f>
        <v>21</v>
      </c>
      <c r="B24" s="154" t="str">
        <f>IF(список!B22="","",список!B22)</f>
        <v/>
      </c>
      <c r="C24" s="229">
        <f>IF(список!C22="","",список!C22)</f>
        <v>0</v>
      </c>
      <c r="D24" s="295"/>
      <c r="E24" s="295"/>
      <c r="F24" s="295"/>
      <c r="G24" s="295"/>
      <c r="H24" s="295"/>
      <c r="I24" s="295"/>
      <c r="J24" s="295"/>
      <c r="K24" s="295"/>
      <c r="L24" s="333"/>
      <c r="M24" s="333"/>
      <c r="N24" s="296"/>
      <c r="O24" s="192" t="str">
        <f t="shared" si="0"/>
        <v/>
      </c>
      <c r="P24" s="187" t="str">
        <f t="shared" si="1"/>
        <v/>
      </c>
      <c r="Q24" s="352"/>
      <c r="R24" s="352"/>
      <c r="S24" s="353"/>
      <c r="T24" s="192" t="str">
        <f t="shared" si="2"/>
        <v/>
      </c>
      <c r="U24" s="187" t="str">
        <f t="shared" si="3"/>
        <v/>
      </c>
      <c r="V24" s="183"/>
    </row>
    <row r="25" spans="1:22" x14ac:dyDescent="0.25">
      <c r="A25" s="94">
        <f>список!A23</f>
        <v>22</v>
      </c>
      <c r="B25" s="154" t="str">
        <f>IF(список!B23="","",список!B23)</f>
        <v/>
      </c>
      <c r="C25" s="229">
        <f>IF(список!C23="","",список!C23)</f>
        <v>0</v>
      </c>
      <c r="D25" s="295"/>
      <c r="E25" s="295"/>
      <c r="F25" s="295"/>
      <c r="G25" s="295"/>
      <c r="H25" s="295"/>
      <c r="I25" s="295"/>
      <c r="J25" s="295"/>
      <c r="K25" s="295"/>
      <c r="L25" s="333"/>
      <c r="M25" s="333"/>
      <c r="N25" s="296"/>
      <c r="O25" s="192" t="str">
        <f t="shared" si="0"/>
        <v/>
      </c>
      <c r="P25" s="187" t="str">
        <f t="shared" si="1"/>
        <v/>
      </c>
      <c r="Q25" s="352"/>
      <c r="R25" s="352"/>
      <c r="S25" s="353"/>
      <c r="T25" s="192" t="str">
        <f t="shared" si="2"/>
        <v/>
      </c>
      <c r="U25" s="187" t="str">
        <f t="shared" si="3"/>
        <v/>
      </c>
      <c r="V25" s="183"/>
    </row>
    <row r="26" spans="1:22" x14ac:dyDescent="0.25">
      <c r="A26" s="94">
        <f>список!A24</f>
        <v>23</v>
      </c>
      <c r="B26" s="154" t="str">
        <f>IF(список!B24="","",список!B24)</f>
        <v/>
      </c>
      <c r="C26" s="229">
        <f>IF(список!C24="","",список!C24)</f>
        <v>0</v>
      </c>
      <c r="D26" s="295"/>
      <c r="E26" s="295"/>
      <c r="F26" s="295"/>
      <c r="G26" s="295"/>
      <c r="H26" s="295"/>
      <c r="I26" s="295"/>
      <c r="J26" s="295"/>
      <c r="K26" s="295"/>
      <c r="L26" s="333"/>
      <c r="M26" s="333"/>
      <c r="N26" s="296"/>
      <c r="O26" s="192" t="str">
        <f t="shared" si="0"/>
        <v/>
      </c>
      <c r="P26" s="187" t="str">
        <f t="shared" si="1"/>
        <v/>
      </c>
      <c r="Q26" s="352"/>
      <c r="R26" s="352"/>
      <c r="S26" s="353"/>
      <c r="T26" s="192" t="str">
        <f t="shared" si="2"/>
        <v/>
      </c>
      <c r="U26" s="187" t="str">
        <f t="shared" si="3"/>
        <v/>
      </c>
      <c r="V26" s="183"/>
    </row>
    <row r="27" spans="1:22" x14ac:dyDescent="0.25">
      <c r="A27" s="94">
        <f>список!A25</f>
        <v>24</v>
      </c>
      <c r="B27" s="154" t="str">
        <f>IF(список!B25="","",список!B25)</f>
        <v/>
      </c>
      <c r="C27" s="229">
        <f>IF(список!C25="","",список!C25)</f>
        <v>0</v>
      </c>
      <c r="D27" s="295"/>
      <c r="E27" s="295"/>
      <c r="F27" s="295"/>
      <c r="G27" s="295"/>
      <c r="H27" s="295"/>
      <c r="I27" s="295"/>
      <c r="J27" s="295"/>
      <c r="K27" s="295"/>
      <c r="L27" s="333"/>
      <c r="M27" s="333"/>
      <c r="N27" s="296"/>
      <c r="O27" s="192" t="str">
        <f t="shared" si="0"/>
        <v/>
      </c>
      <c r="P27" s="187" t="str">
        <f t="shared" si="1"/>
        <v/>
      </c>
      <c r="Q27" s="352"/>
      <c r="R27" s="352"/>
      <c r="S27" s="353"/>
      <c r="T27" s="192" t="str">
        <f t="shared" si="2"/>
        <v/>
      </c>
      <c r="U27" s="187" t="str">
        <f t="shared" si="3"/>
        <v/>
      </c>
      <c r="V27" s="183"/>
    </row>
    <row r="28" spans="1:22" x14ac:dyDescent="0.25">
      <c r="A28" s="94">
        <f>список!A26</f>
        <v>25</v>
      </c>
      <c r="B28" s="154" t="str">
        <f>IF(список!B26="","",список!B26)</f>
        <v/>
      </c>
      <c r="C28" s="229">
        <f>IF(список!C26="","",список!C26)</f>
        <v>0</v>
      </c>
      <c r="D28" s="295"/>
      <c r="E28" s="295"/>
      <c r="F28" s="295"/>
      <c r="G28" s="295"/>
      <c r="H28" s="295"/>
      <c r="I28" s="295"/>
      <c r="J28" s="295"/>
      <c r="K28" s="295"/>
      <c r="L28" s="333"/>
      <c r="M28" s="333"/>
      <c r="N28" s="296"/>
      <c r="O28" s="192" t="str">
        <f t="shared" si="0"/>
        <v/>
      </c>
      <c r="P28" s="187" t="str">
        <f t="shared" si="1"/>
        <v/>
      </c>
      <c r="Q28" s="352"/>
      <c r="R28" s="352"/>
      <c r="S28" s="353"/>
      <c r="T28" s="192" t="str">
        <f t="shared" si="2"/>
        <v/>
      </c>
      <c r="U28" s="187" t="str">
        <f t="shared" si="3"/>
        <v/>
      </c>
      <c r="V28" s="183"/>
    </row>
    <row r="29" spans="1:22" x14ac:dyDescent="0.25">
      <c r="A29" s="94">
        <f>список!A27</f>
        <v>26</v>
      </c>
      <c r="B29" s="154" t="str">
        <f>IF(список!B27="","",список!B27)</f>
        <v/>
      </c>
      <c r="C29" s="229">
        <f>IF(список!C27="","",список!C27)</f>
        <v>0</v>
      </c>
      <c r="D29" s="295"/>
      <c r="E29" s="295"/>
      <c r="F29" s="295"/>
      <c r="G29" s="295"/>
      <c r="H29" s="295"/>
      <c r="I29" s="295"/>
      <c r="J29" s="295"/>
      <c r="K29" s="295"/>
      <c r="L29" s="333"/>
      <c r="M29" s="333"/>
      <c r="N29" s="296"/>
      <c r="O29" s="192" t="str">
        <f t="shared" si="0"/>
        <v/>
      </c>
      <c r="P29" s="187" t="str">
        <f t="shared" si="1"/>
        <v/>
      </c>
      <c r="Q29" s="295"/>
      <c r="R29" s="296"/>
      <c r="S29" s="354"/>
      <c r="T29" s="192" t="str">
        <f t="shared" si="2"/>
        <v/>
      </c>
      <c r="U29" s="187" t="str">
        <f t="shared" si="3"/>
        <v/>
      </c>
      <c r="V29" s="183"/>
    </row>
    <row r="30" spans="1:22" x14ac:dyDescent="0.25">
      <c r="A30" s="94">
        <f>список!A28</f>
        <v>27</v>
      </c>
      <c r="B30" s="154" t="str">
        <f>IF(список!B28="","",список!B28)</f>
        <v/>
      </c>
      <c r="C30" s="229">
        <f>IF(список!C28="","",список!C28)</f>
        <v>0</v>
      </c>
      <c r="D30" s="295"/>
      <c r="E30" s="295"/>
      <c r="F30" s="295"/>
      <c r="G30" s="295"/>
      <c r="H30" s="295"/>
      <c r="I30" s="295"/>
      <c r="J30" s="295"/>
      <c r="K30" s="295"/>
      <c r="L30" s="333"/>
      <c r="M30" s="333"/>
      <c r="N30" s="296"/>
      <c r="O30" s="192" t="str">
        <f t="shared" si="0"/>
        <v/>
      </c>
      <c r="P30" s="187" t="str">
        <f t="shared" si="1"/>
        <v/>
      </c>
      <c r="Q30" s="295"/>
      <c r="R30" s="296"/>
      <c r="S30" s="354"/>
      <c r="T30" s="192" t="str">
        <f t="shared" si="2"/>
        <v/>
      </c>
      <c r="U30" s="187" t="str">
        <f t="shared" si="3"/>
        <v/>
      </c>
      <c r="V30" s="183"/>
    </row>
    <row r="31" spans="1:22" x14ac:dyDescent="0.25">
      <c r="A31" s="94">
        <f>список!A29</f>
        <v>28</v>
      </c>
      <c r="B31" s="154" t="str">
        <f>IF(список!B29="","",список!B29)</f>
        <v/>
      </c>
      <c r="C31" s="229">
        <f>IF(список!C29="","",список!C29)</f>
        <v>0</v>
      </c>
      <c r="D31" s="295"/>
      <c r="E31" s="295"/>
      <c r="F31" s="295"/>
      <c r="G31" s="295"/>
      <c r="H31" s="295"/>
      <c r="I31" s="295"/>
      <c r="J31" s="295"/>
      <c r="K31" s="295"/>
      <c r="L31" s="333"/>
      <c r="M31" s="333"/>
      <c r="N31" s="296"/>
      <c r="O31" s="192" t="str">
        <f t="shared" si="0"/>
        <v/>
      </c>
      <c r="P31" s="187" t="str">
        <f t="shared" si="1"/>
        <v/>
      </c>
      <c r="Q31" s="295"/>
      <c r="R31" s="296"/>
      <c r="S31" s="354"/>
      <c r="T31" s="192" t="str">
        <f t="shared" si="2"/>
        <v/>
      </c>
      <c r="U31" s="187" t="str">
        <f t="shared" si="3"/>
        <v/>
      </c>
      <c r="V31" s="183"/>
    </row>
    <row r="32" spans="1:22" x14ac:dyDescent="0.25">
      <c r="A32" s="94">
        <f>список!A30</f>
        <v>29</v>
      </c>
      <c r="B32" s="154" t="str">
        <f>IF(список!B30="","",список!B30)</f>
        <v/>
      </c>
      <c r="C32" s="229">
        <f>IF(список!C30="","",список!C30)</f>
        <v>0</v>
      </c>
      <c r="D32" s="328"/>
      <c r="E32" s="295"/>
      <c r="F32" s="295"/>
      <c r="G32" s="296"/>
      <c r="H32" s="328"/>
      <c r="I32" s="295"/>
      <c r="J32" s="295"/>
      <c r="K32" s="295"/>
      <c r="L32" s="333"/>
      <c r="M32" s="333"/>
      <c r="N32" s="296"/>
      <c r="O32" s="192" t="str">
        <f t="shared" si="0"/>
        <v/>
      </c>
      <c r="P32" s="187" t="str">
        <f t="shared" si="1"/>
        <v/>
      </c>
      <c r="Q32" s="295"/>
      <c r="R32" s="296"/>
      <c r="S32" s="354"/>
      <c r="T32" s="192" t="str">
        <f t="shared" si="2"/>
        <v/>
      </c>
      <c r="U32" s="187" t="str">
        <f t="shared" si="3"/>
        <v/>
      </c>
      <c r="V32" s="183"/>
    </row>
    <row r="33" spans="1:22" x14ac:dyDescent="0.25">
      <c r="A33" s="94">
        <f>список!A31</f>
        <v>30</v>
      </c>
      <c r="B33" s="154" t="str">
        <f>IF(список!B31="","",список!B31)</f>
        <v/>
      </c>
      <c r="C33" s="229">
        <f>IF(список!C31="","",список!C31)</f>
        <v>0</v>
      </c>
      <c r="D33" s="328"/>
      <c r="E33" s="295"/>
      <c r="F33" s="295"/>
      <c r="G33" s="296"/>
      <c r="H33" s="328"/>
      <c r="I33" s="295"/>
      <c r="J33" s="295"/>
      <c r="K33" s="295"/>
      <c r="L33" s="333"/>
      <c r="M33" s="333"/>
      <c r="N33" s="296"/>
      <c r="O33" s="192" t="str">
        <f t="shared" si="0"/>
        <v/>
      </c>
      <c r="P33" s="187" t="str">
        <f t="shared" si="1"/>
        <v/>
      </c>
      <c r="Q33" s="295"/>
      <c r="R33" s="296"/>
      <c r="S33" s="328"/>
      <c r="T33" s="192" t="str">
        <f t="shared" si="2"/>
        <v/>
      </c>
      <c r="U33" s="187" t="str">
        <f t="shared" si="3"/>
        <v/>
      </c>
      <c r="V33" s="183"/>
    </row>
    <row r="34" spans="1:22" x14ac:dyDescent="0.25">
      <c r="A34" s="94">
        <f>список!A32</f>
        <v>31</v>
      </c>
      <c r="B34" s="154" t="str">
        <f>IF(список!B32="","",список!B32)</f>
        <v/>
      </c>
      <c r="C34" s="229">
        <f>IF(список!C32="","",список!C32)</f>
        <v>0</v>
      </c>
      <c r="D34" s="167"/>
      <c r="E34" s="106"/>
      <c r="F34" s="167"/>
      <c r="G34" s="106"/>
      <c r="H34" s="328"/>
      <c r="I34" s="295"/>
      <c r="J34" s="295"/>
      <c r="K34" s="295"/>
      <c r="L34" s="333"/>
      <c r="M34" s="333"/>
      <c r="N34" s="296"/>
      <c r="O34" s="192" t="str">
        <f t="shared" si="0"/>
        <v/>
      </c>
      <c r="P34" s="187" t="str">
        <f t="shared" si="1"/>
        <v/>
      </c>
      <c r="Q34" s="295"/>
      <c r="R34" s="296"/>
      <c r="S34" s="328"/>
      <c r="T34" s="192" t="str">
        <f t="shared" si="2"/>
        <v/>
      </c>
      <c r="U34" s="187" t="str">
        <f t="shared" si="3"/>
        <v/>
      </c>
      <c r="V34" s="183"/>
    </row>
    <row r="35" spans="1:22" x14ac:dyDescent="0.25">
      <c r="A35" s="94">
        <f>список!A33</f>
        <v>32</v>
      </c>
      <c r="B35" s="154" t="str">
        <f>IF(список!B33="","",список!B33)</f>
        <v/>
      </c>
      <c r="C35" s="229">
        <f>IF(список!C33="","",список!C33)</f>
        <v>0</v>
      </c>
      <c r="D35" s="167"/>
      <c r="E35" s="106"/>
      <c r="F35" s="167"/>
      <c r="G35" s="106"/>
      <c r="H35" s="167"/>
      <c r="I35" s="106"/>
      <c r="J35" s="167"/>
      <c r="K35" s="106"/>
      <c r="L35" s="106"/>
      <c r="M35" s="106"/>
      <c r="N35" s="167"/>
      <c r="O35" s="192" t="str">
        <f t="shared" si="0"/>
        <v/>
      </c>
      <c r="P35" s="187" t="str">
        <f t="shared" si="1"/>
        <v/>
      </c>
      <c r="Q35" s="295"/>
      <c r="R35" s="296"/>
      <c r="S35" s="328"/>
      <c r="T35" s="192" t="str">
        <f t="shared" si="2"/>
        <v/>
      </c>
      <c r="U35" s="187" t="str">
        <f t="shared" si="3"/>
        <v/>
      </c>
      <c r="V35" s="183"/>
    </row>
    <row r="36" spans="1:22" x14ac:dyDescent="0.25">
      <c r="A36" s="94">
        <f>список!A34</f>
        <v>33</v>
      </c>
      <c r="B36" s="154" t="str">
        <f>IF(список!B34="","",список!B34)</f>
        <v/>
      </c>
      <c r="C36" s="229">
        <f>IF(список!C34="","",список!C34)</f>
        <v>0</v>
      </c>
      <c r="D36" s="167"/>
      <c r="E36" s="106"/>
      <c r="F36" s="167"/>
      <c r="G36" s="106"/>
      <c r="H36" s="167"/>
      <c r="I36" s="106"/>
      <c r="J36" s="167"/>
      <c r="K36" s="106"/>
      <c r="L36" s="106"/>
      <c r="M36" s="106"/>
      <c r="N36" s="167"/>
      <c r="O36" s="192" t="str">
        <f t="shared" si="0"/>
        <v/>
      </c>
      <c r="P36" s="187" t="str">
        <f t="shared" si="1"/>
        <v/>
      </c>
      <c r="Q36" s="169"/>
      <c r="R36" s="167"/>
      <c r="S36" s="167"/>
      <c r="T36" s="192" t="str">
        <f t="shared" si="2"/>
        <v/>
      </c>
      <c r="U36" s="187" t="str">
        <f t="shared" si="3"/>
        <v/>
      </c>
      <c r="V36" s="183"/>
    </row>
    <row r="37" spans="1:22" x14ac:dyDescent="0.25">
      <c r="A37" s="94">
        <f>список!A35</f>
        <v>34</v>
      </c>
      <c r="B37" s="154" t="str">
        <f>IF(список!B35="","",список!B35)</f>
        <v/>
      </c>
      <c r="C37" s="229">
        <f>IF(список!C35="","",список!C35)</f>
        <v>0</v>
      </c>
      <c r="D37" s="95"/>
      <c r="E37" s="95"/>
      <c r="F37" s="95"/>
      <c r="G37" s="95"/>
      <c r="H37" s="95"/>
      <c r="I37" s="95"/>
      <c r="J37" s="95"/>
      <c r="K37" s="95"/>
      <c r="L37" s="95"/>
      <c r="M37" s="95"/>
      <c r="N37" s="156"/>
      <c r="O37" s="192" t="str">
        <f t="shared" si="0"/>
        <v/>
      </c>
      <c r="P37" s="187" t="str">
        <f t="shared" si="1"/>
        <v/>
      </c>
      <c r="Q37" s="157"/>
      <c r="R37" s="95"/>
      <c r="S37" s="156"/>
      <c r="T37" s="186" t="str">
        <f>IF(Q37="","",IF(R37="","",IF(S37="","",SUM(Q37:S37))))</f>
        <v/>
      </c>
      <c r="U37" s="187" t="str">
        <f t="shared" si="3"/>
        <v/>
      </c>
      <c r="V37" s="183"/>
    </row>
    <row r="38" spans="1:22" x14ac:dyDescent="0.25">
      <c r="A38" s="94">
        <f>список!A36</f>
        <v>35</v>
      </c>
      <c r="B38" s="154" t="str">
        <f>IF(список!B36="","",список!B36)</f>
        <v/>
      </c>
      <c r="C38" s="229">
        <f>IF(список!C36="","",список!C36)</f>
        <v>0</v>
      </c>
      <c r="D38" s="95"/>
      <c r="E38" s="95"/>
      <c r="F38" s="95"/>
      <c r="G38" s="95"/>
      <c r="H38" s="95"/>
      <c r="I38" s="95"/>
      <c r="J38" s="95"/>
      <c r="K38" s="95"/>
      <c r="L38" s="95"/>
      <c r="M38" s="95"/>
      <c r="N38" s="156"/>
      <c r="O38" s="192" t="str">
        <f t="shared" si="0"/>
        <v/>
      </c>
      <c r="P38" s="187" t="str">
        <f t="shared" si="1"/>
        <v/>
      </c>
      <c r="Q38" s="157"/>
      <c r="R38" s="95"/>
      <c r="S38" s="156"/>
      <c r="T38" s="186" t="str">
        <f t="shared" ref="T38:T39" si="4">IF(Q38="","",IF(R38="","",IF(S38="","",SUM(Q38:S38))))</f>
        <v/>
      </c>
      <c r="U38" s="187" t="str">
        <f t="shared" si="3"/>
        <v/>
      </c>
      <c r="V38" s="183"/>
    </row>
    <row r="39" spans="1:22" ht="15.75" thickBot="1" x14ac:dyDescent="0.3">
      <c r="N39" s="97"/>
      <c r="O39" s="320" t="str">
        <f t="shared" si="0"/>
        <v/>
      </c>
      <c r="P39" s="189" t="str">
        <f t="shared" si="1"/>
        <v/>
      </c>
      <c r="Q39" s="183"/>
      <c r="S39" s="97"/>
      <c r="T39" s="188" t="str">
        <f t="shared" si="4"/>
        <v/>
      </c>
      <c r="U39" s="189" t="str">
        <f t="shared" ref="U39" si="5">IF(T39="","",IF(T39&gt;4,"сформирован",IF(T39&lt;3,"не сформирован","в стадии формирования")))</f>
        <v/>
      </c>
      <c r="V39" s="183"/>
    </row>
    <row r="40" spans="1:22" x14ac:dyDescent="0.25">
      <c r="O40" s="96"/>
      <c r="P40" s="96"/>
      <c r="T40" s="96"/>
      <c r="U40" s="96"/>
    </row>
  </sheetData>
  <sheetProtection password="CC6F" sheet="1" objects="1" scenarios="1" selectLockedCells="1"/>
  <mergeCells count="8">
    <mergeCell ref="A1:U1"/>
    <mergeCell ref="D2:P2"/>
    <mergeCell ref="Q2:U2"/>
    <mergeCell ref="O3:P3"/>
    <mergeCell ref="T3:U3"/>
    <mergeCell ref="A2:A3"/>
    <mergeCell ref="B2:B3"/>
    <mergeCell ref="C2:C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7"/>
  <sheetViews>
    <sheetView tabSelected="1" topLeftCell="A16" zoomScale="60" zoomScaleNormal="60" workbookViewId="0">
      <selection activeCell="R65" sqref="R65"/>
    </sheetView>
  </sheetViews>
  <sheetFormatPr defaultRowHeight="15" x14ac:dyDescent="0.25"/>
  <cols>
    <col min="1" max="1" width="9.140625" style="94"/>
    <col min="2" max="2" width="27.140625" style="94" customWidth="1"/>
    <col min="3" max="3" width="9.140625" style="94" customWidth="1"/>
    <col min="4" max="4" width="15.140625" style="94" customWidth="1"/>
    <col min="5" max="5" width="10.85546875" style="94" customWidth="1"/>
    <col min="6" max="6" width="12.28515625" style="94" customWidth="1"/>
    <col min="7" max="7" width="10.42578125" style="94" customWidth="1"/>
    <col min="8" max="8" width="10.140625" style="94" customWidth="1"/>
    <col min="9" max="9" width="9.140625" style="94"/>
    <col min="10" max="10" width="10.28515625" style="94" customWidth="1"/>
    <col min="11" max="11" width="9.140625" style="94"/>
    <col min="12" max="12" width="10.7109375" style="94" customWidth="1"/>
    <col min="13" max="13" width="10.85546875" style="94" customWidth="1"/>
    <col min="14" max="14" width="15" style="94" customWidth="1"/>
    <col min="15" max="15" width="15.140625" style="94" customWidth="1"/>
    <col min="16" max="16" width="12.28515625" style="94" customWidth="1"/>
    <col min="17" max="17" width="12.7109375" style="94" customWidth="1"/>
    <col min="18" max="18" width="11.85546875" style="94" customWidth="1"/>
    <col min="19" max="19" width="9.5703125" style="94" customWidth="1"/>
    <col min="20" max="20" width="10" style="94" customWidth="1"/>
    <col min="21" max="21" width="15" style="94" customWidth="1"/>
    <col min="22" max="22" width="12.7109375" style="94" customWidth="1"/>
    <col min="23" max="16384" width="9.140625" style="94"/>
  </cols>
  <sheetData>
    <row r="1" spans="1:53" ht="15.75" thickBot="1" x14ac:dyDescent="0.3">
      <c r="A1" s="372" t="s">
        <v>118</v>
      </c>
      <c r="B1" s="372"/>
      <c r="C1" s="372"/>
      <c r="D1" s="372"/>
      <c r="E1" s="372"/>
      <c r="F1" s="372"/>
      <c r="G1" s="372"/>
      <c r="H1" s="372"/>
      <c r="I1" s="372"/>
      <c r="J1" s="372"/>
      <c r="K1" s="372"/>
      <c r="L1" s="372"/>
      <c r="M1" s="372"/>
      <c r="N1" s="372"/>
      <c r="O1" s="372"/>
      <c r="P1" s="372"/>
      <c r="Q1" s="439"/>
      <c r="R1" s="439"/>
      <c r="S1" s="439"/>
      <c r="T1" s="439"/>
      <c r="U1" s="439"/>
      <c r="V1" s="439"/>
      <c r="W1" s="439"/>
      <c r="X1" s="439"/>
      <c r="Y1" s="439"/>
      <c r="Z1" s="439"/>
      <c r="AA1" s="439"/>
    </row>
    <row r="2" spans="1:53" ht="43.5" customHeight="1" thickBot="1" x14ac:dyDescent="0.3">
      <c r="A2" s="478" t="str">
        <f>список!A1</f>
        <v>№</v>
      </c>
      <c r="B2" s="478" t="str">
        <f>список!B1</f>
        <v>Фамилия, имя воспитанника</v>
      </c>
      <c r="C2" s="478" t="str">
        <f>список!C1</f>
        <v xml:space="preserve">дата </v>
      </c>
      <c r="D2" s="493" t="s">
        <v>119</v>
      </c>
      <c r="E2" s="494"/>
      <c r="F2" s="494"/>
      <c r="G2" s="495"/>
      <c r="H2" s="483" t="s">
        <v>143</v>
      </c>
      <c r="I2" s="484"/>
      <c r="J2" s="484"/>
      <c r="K2" s="484"/>
      <c r="L2" s="485"/>
      <c r="M2" s="135"/>
      <c r="N2" s="486" t="s">
        <v>157</v>
      </c>
      <c r="O2" s="487"/>
      <c r="P2" s="488"/>
      <c r="Q2" s="489" t="s">
        <v>173</v>
      </c>
      <c r="R2" s="490"/>
      <c r="S2" s="491"/>
      <c r="T2" s="489" t="s">
        <v>182</v>
      </c>
      <c r="U2" s="490"/>
      <c r="V2" s="492"/>
      <c r="W2" s="118"/>
      <c r="X2" s="480"/>
      <c r="Y2" s="481"/>
      <c r="Z2" s="481"/>
      <c r="AA2" s="481"/>
      <c r="AB2" s="481"/>
      <c r="AC2" s="482"/>
      <c r="AD2" s="118"/>
      <c r="AE2" s="118"/>
      <c r="AF2" s="118"/>
      <c r="AG2" s="118"/>
      <c r="AH2" s="118"/>
      <c r="AI2" s="118"/>
      <c r="AJ2" s="118"/>
      <c r="AK2" s="118"/>
      <c r="AL2" s="119"/>
      <c r="AM2" s="119"/>
      <c r="AN2" s="480"/>
      <c r="AO2" s="481"/>
      <c r="AP2" s="481"/>
      <c r="AQ2" s="481"/>
      <c r="AR2" s="481"/>
      <c r="AS2" s="481"/>
      <c r="AT2" s="481"/>
      <c r="AU2" s="481"/>
      <c r="AV2" s="481"/>
      <c r="AW2" s="481"/>
      <c r="AX2" s="481"/>
      <c r="AY2" s="481"/>
    </row>
    <row r="3" spans="1:53" ht="197.25" customHeight="1" thickBot="1" x14ac:dyDescent="0.3">
      <c r="A3" s="479"/>
      <c r="B3" s="479"/>
      <c r="C3" s="479"/>
      <c r="D3" s="124" t="s">
        <v>230</v>
      </c>
      <c r="E3" s="112" t="s">
        <v>194</v>
      </c>
      <c r="F3" s="116" t="s">
        <v>136</v>
      </c>
      <c r="G3" s="137"/>
      <c r="H3" s="113" t="s">
        <v>144</v>
      </c>
      <c r="I3" s="114" t="s">
        <v>227</v>
      </c>
      <c r="J3" s="114" t="s">
        <v>228</v>
      </c>
      <c r="K3" s="114" t="s">
        <v>229</v>
      </c>
      <c r="L3" s="115" t="s">
        <v>153</v>
      </c>
      <c r="M3" s="137"/>
      <c r="N3" s="117" t="s">
        <v>231</v>
      </c>
      <c r="O3" s="116" t="s">
        <v>232</v>
      </c>
      <c r="P3" s="290"/>
      <c r="Q3" s="185" t="s">
        <v>233</v>
      </c>
      <c r="R3" s="174" t="s">
        <v>234</v>
      </c>
      <c r="S3" s="286"/>
      <c r="T3" s="185" t="s">
        <v>235</v>
      </c>
      <c r="U3" s="291" t="s">
        <v>236</v>
      </c>
      <c r="V3" s="293"/>
      <c r="W3" s="292"/>
      <c r="X3" s="120"/>
      <c r="Y3" s="120"/>
      <c r="Z3" s="120"/>
      <c r="AA3" s="120"/>
      <c r="AB3" s="120"/>
      <c r="AC3" s="120"/>
      <c r="AD3" s="120"/>
      <c r="AE3" s="120"/>
      <c r="AF3" s="120"/>
      <c r="AG3" s="120"/>
      <c r="AH3" s="120"/>
      <c r="AI3" s="120"/>
      <c r="AJ3" s="120"/>
      <c r="AK3" s="120"/>
      <c r="AL3" s="121"/>
      <c r="AM3" s="121"/>
      <c r="AN3" s="120"/>
      <c r="AO3" s="120"/>
      <c r="AP3" s="120"/>
      <c r="AQ3" s="120"/>
      <c r="AR3" s="120"/>
      <c r="AS3" s="120"/>
      <c r="AT3" s="120"/>
      <c r="AU3" s="120"/>
      <c r="AV3" s="120"/>
      <c r="AW3" s="120"/>
      <c r="AX3" s="120"/>
      <c r="AY3" s="120"/>
      <c r="AZ3" s="120"/>
      <c r="BA3" s="121"/>
    </row>
    <row r="4" spans="1:53" x14ac:dyDescent="0.25">
      <c r="A4" s="125">
        <f>список!A2</f>
        <v>1</v>
      </c>
      <c r="B4" s="141" t="str">
        <f>IF(список!B2="","",список!B2)</f>
        <v/>
      </c>
      <c r="C4" s="231" t="str">
        <f>IF(список!C2="","",список!C2)</f>
        <v/>
      </c>
      <c r="D4" s="100" t="str">
        <f>'Социально-коммуникативное разви'!O5</f>
        <v/>
      </c>
      <c r="E4" s="94" t="str">
        <f>'Социально-коммуникативное разви'!S5</f>
        <v/>
      </c>
      <c r="F4" s="101" t="str">
        <f>'Социально-коммуникативное разви'!AA5</f>
        <v/>
      </c>
      <c r="G4" s="138"/>
      <c r="H4" s="122" t="str">
        <f>'Познавательное развитие'!J5</f>
        <v/>
      </c>
      <c r="I4" s="96" t="str">
        <f>'Познавательное развитие'!N5</f>
        <v/>
      </c>
      <c r="J4" s="96" t="str">
        <f>'Познавательное развитие'!S5</f>
        <v/>
      </c>
      <c r="K4" s="96" t="str">
        <f>'Познавательное развитие'!Y5</f>
        <v/>
      </c>
      <c r="L4" s="123" t="str">
        <f>'Познавательное развитие'!AJ5</f>
        <v/>
      </c>
      <c r="M4" s="138"/>
      <c r="N4" s="100" t="str">
        <f>'Художественно-эстетическое разв'!U5</f>
        <v/>
      </c>
      <c r="O4" s="101" t="str">
        <f>'Художественно-эстетическое разв'!AB5</f>
        <v/>
      </c>
      <c r="P4" s="257"/>
      <c r="Q4" s="183" t="str">
        <f>'Речевое развитие'!I4</f>
        <v/>
      </c>
      <c r="R4" s="97" t="str">
        <f>'Речевое развитие'!P4</f>
        <v/>
      </c>
      <c r="S4" s="257"/>
      <c r="T4" s="183" t="str">
        <f>'Физическое развитие'!P4</f>
        <v/>
      </c>
      <c r="U4" s="97" t="str">
        <f>'Физическое развитие'!U4</f>
        <v/>
      </c>
      <c r="V4" s="257"/>
      <c r="W4" s="183"/>
    </row>
    <row r="5" spans="1:53" x14ac:dyDescent="0.25">
      <c r="A5" s="107">
        <f>список!A3</f>
        <v>2</v>
      </c>
      <c r="B5" s="141" t="str">
        <f>IF(список!B3="","",список!B3)</f>
        <v/>
      </c>
      <c r="C5" s="231">
        <f>IF(список!C3="","",список!C3)</f>
        <v>0</v>
      </c>
      <c r="D5" s="100" t="str">
        <f>'Социально-коммуникативное разви'!O6</f>
        <v/>
      </c>
      <c r="E5" s="94" t="str">
        <f>'Социально-коммуникативное разви'!S6</f>
        <v/>
      </c>
      <c r="F5" s="101" t="str">
        <f>'Социально-коммуникативное разви'!AA6</f>
        <v/>
      </c>
      <c r="G5" s="138"/>
      <c r="H5" s="122" t="str">
        <f>'Познавательное развитие'!J6</f>
        <v/>
      </c>
      <c r="I5" s="96" t="str">
        <f>'Познавательное развитие'!N6</f>
        <v/>
      </c>
      <c r="J5" s="96" t="str">
        <f>'Познавательное развитие'!S6</f>
        <v/>
      </c>
      <c r="K5" s="96" t="str">
        <f>'Познавательное развитие'!Y6</f>
        <v/>
      </c>
      <c r="L5" s="123" t="str">
        <f>'Познавательное развитие'!AJ6</f>
        <v/>
      </c>
      <c r="M5" s="138"/>
      <c r="N5" s="100" t="str">
        <f>'Художественно-эстетическое разв'!U6</f>
        <v/>
      </c>
      <c r="O5" s="101" t="str">
        <f>'Художественно-эстетическое разв'!AB6</f>
        <v/>
      </c>
      <c r="P5" s="257"/>
      <c r="Q5" s="183" t="str">
        <f>'Речевое развитие'!I5</f>
        <v/>
      </c>
      <c r="R5" s="97" t="str">
        <f>'Речевое развитие'!P5</f>
        <v/>
      </c>
      <c r="S5" s="257"/>
      <c r="T5" s="183" t="str">
        <f>'Физическое развитие'!P5</f>
        <v/>
      </c>
      <c r="U5" s="97" t="str">
        <f>'Физическое развитие'!U5</f>
        <v/>
      </c>
      <c r="V5" s="257"/>
      <c r="W5" s="183"/>
    </row>
    <row r="6" spans="1:53" x14ac:dyDescent="0.25">
      <c r="A6" s="107">
        <f>список!A4</f>
        <v>3</v>
      </c>
      <c r="B6" s="141" t="str">
        <f>IF(список!B4="","",список!B4)</f>
        <v/>
      </c>
      <c r="C6" s="231">
        <f>IF(список!C4="","",список!C4)</f>
        <v>0</v>
      </c>
      <c r="D6" s="100" t="str">
        <f>'Социально-коммуникативное разви'!O7</f>
        <v/>
      </c>
      <c r="E6" s="94" t="str">
        <f>'Социально-коммуникативное разви'!S7</f>
        <v/>
      </c>
      <c r="F6" s="101" t="str">
        <f>'Социально-коммуникативное разви'!AA7</f>
        <v/>
      </c>
      <c r="G6" s="138"/>
      <c r="H6" s="122" t="str">
        <f>'Познавательное развитие'!J7</f>
        <v/>
      </c>
      <c r="I6" s="96" t="str">
        <f>'Познавательное развитие'!N7</f>
        <v/>
      </c>
      <c r="J6" s="96" t="str">
        <f>'Познавательное развитие'!S7</f>
        <v/>
      </c>
      <c r="K6" s="96" t="str">
        <f>'Познавательное развитие'!Y7</f>
        <v/>
      </c>
      <c r="L6" s="123" t="str">
        <f>'Познавательное развитие'!AJ7</f>
        <v/>
      </c>
      <c r="M6" s="138"/>
      <c r="N6" s="100" t="str">
        <f>'Художественно-эстетическое разв'!U7</f>
        <v/>
      </c>
      <c r="O6" s="101" t="str">
        <f>'Художественно-эстетическое разв'!AB7</f>
        <v/>
      </c>
      <c r="P6" s="257"/>
      <c r="Q6" s="183" t="str">
        <f>'Речевое развитие'!I6</f>
        <v/>
      </c>
      <c r="R6" s="97" t="str">
        <f>'Речевое развитие'!P6</f>
        <v/>
      </c>
      <c r="S6" s="257"/>
      <c r="T6" s="183" t="str">
        <f>'Физическое развитие'!P6</f>
        <v/>
      </c>
      <c r="U6" s="97" t="str">
        <f>'Физическое развитие'!U6</f>
        <v/>
      </c>
      <c r="V6" s="257"/>
      <c r="W6" s="183"/>
    </row>
    <row r="7" spans="1:53" x14ac:dyDescent="0.25">
      <c r="A7" s="107">
        <f>список!A5</f>
        <v>4</v>
      </c>
      <c r="B7" s="141" t="str">
        <f>IF(список!B5="","",список!B5)</f>
        <v/>
      </c>
      <c r="C7" s="231">
        <f>IF(список!C5="","",список!C5)</f>
        <v>0</v>
      </c>
      <c r="D7" s="100" t="str">
        <f>'Социально-коммуникативное разви'!O8</f>
        <v/>
      </c>
      <c r="E7" s="94" t="str">
        <f>'Социально-коммуникативное разви'!S8</f>
        <v/>
      </c>
      <c r="F7" s="101" t="str">
        <f>'Социально-коммуникативное разви'!AA8</f>
        <v/>
      </c>
      <c r="G7" s="138"/>
      <c r="H7" s="122" t="str">
        <f>'Познавательное развитие'!J8</f>
        <v/>
      </c>
      <c r="I7" s="96" t="str">
        <f>'Познавательное развитие'!N8</f>
        <v/>
      </c>
      <c r="J7" s="96" t="str">
        <f>'Познавательное развитие'!S8</f>
        <v/>
      </c>
      <c r="K7" s="96" t="str">
        <f>'Познавательное развитие'!Y8</f>
        <v/>
      </c>
      <c r="L7" s="123" t="str">
        <f>'Познавательное развитие'!AJ8</f>
        <v/>
      </c>
      <c r="M7" s="138"/>
      <c r="N7" s="100" t="str">
        <f>'Художественно-эстетическое разв'!U8</f>
        <v/>
      </c>
      <c r="O7" s="101" t="str">
        <f>'Художественно-эстетическое разв'!AB8</f>
        <v/>
      </c>
      <c r="P7" s="257"/>
      <c r="Q7" s="183" t="str">
        <f>'Речевое развитие'!I7</f>
        <v/>
      </c>
      <c r="R7" s="97" t="str">
        <f>'Речевое развитие'!P7</f>
        <v/>
      </c>
      <c r="S7" s="257"/>
      <c r="T7" s="183" t="str">
        <f>'Физическое развитие'!P7</f>
        <v/>
      </c>
      <c r="U7" s="97" t="str">
        <f>'Физическое развитие'!U7</f>
        <v/>
      </c>
      <c r="V7" s="257"/>
      <c r="W7" s="183"/>
    </row>
    <row r="8" spans="1:53" x14ac:dyDescent="0.25">
      <c r="A8" s="107">
        <f>список!A6</f>
        <v>5</v>
      </c>
      <c r="B8" s="141" t="str">
        <f>IF(список!B6="","",список!B6)</f>
        <v/>
      </c>
      <c r="C8" s="231">
        <f>IF(список!C6="","",список!C6)</f>
        <v>0</v>
      </c>
      <c r="D8" s="100" t="str">
        <f>'Социально-коммуникативное разви'!O9</f>
        <v/>
      </c>
      <c r="E8" s="94" t="str">
        <f>'Социально-коммуникативное разви'!S9</f>
        <v/>
      </c>
      <c r="F8" s="101" t="str">
        <f>'Социально-коммуникативное разви'!AA9</f>
        <v/>
      </c>
      <c r="G8" s="138"/>
      <c r="H8" s="122" t="str">
        <f>'Познавательное развитие'!J9</f>
        <v/>
      </c>
      <c r="I8" s="96" t="str">
        <f>'Познавательное развитие'!N9</f>
        <v/>
      </c>
      <c r="J8" s="96" t="str">
        <f>'Познавательное развитие'!S9</f>
        <v/>
      </c>
      <c r="K8" s="96" t="str">
        <f>'Познавательное развитие'!Y9</f>
        <v/>
      </c>
      <c r="L8" s="123" t="str">
        <f>'Познавательное развитие'!AJ9</f>
        <v/>
      </c>
      <c r="M8" s="138"/>
      <c r="N8" s="100" t="str">
        <f>'Художественно-эстетическое разв'!U9</f>
        <v/>
      </c>
      <c r="O8" s="101" t="str">
        <f>'Художественно-эстетическое разв'!AB9</f>
        <v/>
      </c>
      <c r="P8" s="257"/>
      <c r="Q8" s="183" t="str">
        <f>'Речевое развитие'!I8</f>
        <v/>
      </c>
      <c r="R8" s="97" t="str">
        <f>'Речевое развитие'!P8</f>
        <v/>
      </c>
      <c r="S8" s="257"/>
      <c r="T8" s="183" t="str">
        <f>'Физическое развитие'!P8</f>
        <v/>
      </c>
      <c r="U8" s="97" t="str">
        <f>'Физическое развитие'!U8</f>
        <v/>
      </c>
      <c r="V8" s="257"/>
      <c r="W8" s="183"/>
    </row>
    <row r="9" spans="1:53" x14ac:dyDescent="0.25">
      <c r="A9" s="107">
        <f>список!A7</f>
        <v>6</v>
      </c>
      <c r="B9" s="141" t="str">
        <f>IF(список!B7="","",список!B7)</f>
        <v/>
      </c>
      <c r="C9" s="231">
        <f>IF(список!C7="","",список!C7)</f>
        <v>0</v>
      </c>
      <c r="D9" s="100" t="str">
        <f>'Социально-коммуникативное разви'!O10</f>
        <v/>
      </c>
      <c r="E9" s="94" t="str">
        <f>'Социально-коммуникативное разви'!S10</f>
        <v/>
      </c>
      <c r="F9" s="101" t="str">
        <f>'Социально-коммуникативное разви'!AA10</f>
        <v/>
      </c>
      <c r="G9" s="138"/>
      <c r="H9" s="122" t="str">
        <f>'Познавательное развитие'!J10</f>
        <v/>
      </c>
      <c r="I9" s="96" t="str">
        <f>'Познавательное развитие'!N10</f>
        <v/>
      </c>
      <c r="J9" s="96" t="str">
        <f>'Познавательное развитие'!S10</f>
        <v/>
      </c>
      <c r="K9" s="96" t="str">
        <f>'Познавательное развитие'!Y10</f>
        <v/>
      </c>
      <c r="L9" s="123" t="str">
        <f>'Познавательное развитие'!AJ10</f>
        <v/>
      </c>
      <c r="M9" s="138"/>
      <c r="N9" s="100" t="str">
        <f>'Художественно-эстетическое разв'!U10</f>
        <v/>
      </c>
      <c r="O9" s="101" t="str">
        <f>'Художественно-эстетическое разв'!AB10</f>
        <v/>
      </c>
      <c r="P9" s="257"/>
      <c r="Q9" s="183" t="str">
        <f>'Речевое развитие'!I9</f>
        <v/>
      </c>
      <c r="R9" s="97" t="str">
        <f>'Речевое развитие'!P9</f>
        <v/>
      </c>
      <c r="S9" s="257"/>
      <c r="T9" s="183" t="str">
        <f>'Физическое развитие'!P9</f>
        <v/>
      </c>
      <c r="U9" s="97" t="str">
        <f>'Физическое развитие'!U9</f>
        <v/>
      </c>
      <c r="V9" s="257"/>
      <c r="W9" s="183"/>
    </row>
    <row r="10" spans="1:53" x14ac:dyDescent="0.25">
      <c r="A10" s="107">
        <f>список!A8</f>
        <v>7</v>
      </c>
      <c r="B10" s="141" t="str">
        <f>IF(список!B8="","",список!B8)</f>
        <v/>
      </c>
      <c r="C10" s="231">
        <f>IF(список!C8="","",список!C8)</f>
        <v>0</v>
      </c>
      <c r="D10" s="100" t="str">
        <f>'Социально-коммуникативное разви'!O11</f>
        <v/>
      </c>
      <c r="E10" s="94" t="str">
        <f>'Социально-коммуникативное разви'!S11</f>
        <v/>
      </c>
      <c r="F10" s="101" t="str">
        <f>'Социально-коммуникативное разви'!AA11</f>
        <v/>
      </c>
      <c r="G10" s="138"/>
      <c r="H10" s="122" t="str">
        <f>'Познавательное развитие'!J11</f>
        <v/>
      </c>
      <c r="I10" s="96" t="str">
        <f>'Познавательное развитие'!N11</f>
        <v/>
      </c>
      <c r="J10" s="96" t="str">
        <f>'Познавательное развитие'!S11</f>
        <v/>
      </c>
      <c r="K10" s="96" t="str">
        <f>'Познавательное развитие'!Y11</f>
        <v/>
      </c>
      <c r="L10" s="123" t="str">
        <f>'Познавательное развитие'!AJ11</f>
        <v/>
      </c>
      <c r="M10" s="138"/>
      <c r="N10" s="100" t="str">
        <f>'Художественно-эстетическое разв'!U11</f>
        <v/>
      </c>
      <c r="O10" s="101" t="str">
        <f>'Художественно-эстетическое разв'!AB11</f>
        <v/>
      </c>
      <c r="P10" s="257"/>
      <c r="Q10" s="183" t="str">
        <f>'Речевое развитие'!I10</f>
        <v/>
      </c>
      <c r="R10" s="97" t="str">
        <f>'Речевое развитие'!P10</f>
        <v/>
      </c>
      <c r="S10" s="257"/>
      <c r="T10" s="183" t="str">
        <f>'Физическое развитие'!P10</f>
        <v/>
      </c>
      <c r="U10" s="97" t="str">
        <f>'Физическое развитие'!U10</f>
        <v/>
      </c>
      <c r="V10" s="257"/>
      <c r="W10" s="183"/>
    </row>
    <row r="11" spans="1:53" x14ac:dyDescent="0.25">
      <c r="A11" s="107">
        <f>список!A9</f>
        <v>8</v>
      </c>
      <c r="B11" s="141" t="str">
        <f>IF(список!B9="","",список!B9)</f>
        <v/>
      </c>
      <c r="C11" s="231">
        <f>IF(список!C9="","",список!C9)</f>
        <v>0</v>
      </c>
      <c r="D11" s="100" t="str">
        <f>'Социально-коммуникативное разви'!O12</f>
        <v/>
      </c>
      <c r="E11" s="94" t="str">
        <f>'Социально-коммуникативное разви'!S12</f>
        <v/>
      </c>
      <c r="F11" s="101" t="str">
        <f>'Социально-коммуникативное разви'!AA12</f>
        <v/>
      </c>
      <c r="G11" s="138"/>
      <c r="H11" s="122" t="str">
        <f>'Познавательное развитие'!J12</f>
        <v/>
      </c>
      <c r="I11" s="96" t="str">
        <f>'Познавательное развитие'!N12</f>
        <v/>
      </c>
      <c r="J11" s="96" t="str">
        <f>'Познавательное развитие'!S12</f>
        <v/>
      </c>
      <c r="K11" s="96" t="str">
        <f>'Познавательное развитие'!Y12</f>
        <v/>
      </c>
      <c r="L11" s="123" t="str">
        <f>'Познавательное развитие'!AJ12</f>
        <v/>
      </c>
      <c r="M11" s="138"/>
      <c r="N11" s="100" t="str">
        <f>'Художественно-эстетическое разв'!U12</f>
        <v/>
      </c>
      <c r="O11" s="101" t="str">
        <f>'Художественно-эстетическое разв'!AB12</f>
        <v/>
      </c>
      <c r="P11" s="257"/>
      <c r="Q11" s="183" t="str">
        <f>'Речевое развитие'!I11</f>
        <v/>
      </c>
      <c r="R11" s="97" t="str">
        <f>'Речевое развитие'!P11</f>
        <v/>
      </c>
      <c r="S11" s="257"/>
      <c r="T11" s="183" t="str">
        <f>'Физическое развитие'!P11</f>
        <v/>
      </c>
      <c r="U11" s="97" t="str">
        <f>'Физическое развитие'!U11</f>
        <v/>
      </c>
      <c r="V11" s="257"/>
      <c r="W11" s="183"/>
    </row>
    <row r="12" spans="1:53" x14ac:dyDescent="0.25">
      <c r="A12" s="107">
        <f>список!A10</f>
        <v>9</v>
      </c>
      <c r="B12" s="141" t="str">
        <f>IF(список!B10="","",список!B10)</f>
        <v/>
      </c>
      <c r="C12" s="231">
        <f>IF(список!C10="","",список!C10)</f>
        <v>0</v>
      </c>
      <c r="D12" s="100" t="str">
        <f>'Социально-коммуникативное разви'!O13</f>
        <v/>
      </c>
      <c r="E12" s="94" t="str">
        <f>'Социально-коммуникативное разви'!S13</f>
        <v/>
      </c>
      <c r="F12" s="101" t="str">
        <f>'Социально-коммуникативное разви'!AA13</f>
        <v/>
      </c>
      <c r="G12" s="138"/>
      <c r="H12" s="122" t="str">
        <f>'Познавательное развитие'!J13</f>
        <v/>
      </c>
      <c r="I12" s="96" t="str">
        <f>'Познавательное развитие'!N13</f>
        <v/>
      </c>
      <c r="J12" s="96" t="str">
        <f>'Познавательное развитие'!S13</f>
        <v/>
      </c>
      <c r="K12" s="96" t="str">
        <f>'Познавательное развитие'!Y13</f>
        <v/>
      </c>
      <c r="L12" s="123" t="str">
        <f>'Познавательное развитие'!AJ13</f>
        <v/>
      </c>
      <c r="M12" s="138"/>
      <c r="N12" s="100" t="str">
        <f>'Художественно-эстетическое разв'!U13</f>
        <v/>
      </c>
      <c r="O12" s="101" t="str">
        <f>'Художественно-эстетическое разв'!AB13</f>
        <v/>
      </c>
      <c r="P12" s="257"/>
      <c r="Q12" s="183" t="str">
        <f>'Речевое развитие'!I12</f>
        <v/>
      </c>
      <c r="R12" s="97" t="str">
        <f>'Речевое развитие'!P12</f>
        <v/>
      </c>
      <c r="S12" s="257"/>
      <c r="T12" s="183" t="str">
        <f>'Физическое развитие'!P12</f>
        <v/>
      </c>
      <c r="U12" s="97" t="str">
        <f>'Физическое развитие'!U12</f>
        <v/>
      </c>
      <c r="V12" s="257"/>
      <c r="W12" s="183"/>
    </row>
    <row r="13" spans="1:53" x14ac:dyDescent="0.25">
      <c r="A13" s="107">
        <f>список!A11</f>
        <v>10</v>
      </c>
      <c r="B13" s="141" t="str">
        <f>IF(список!B11="","",список!B11)</f>
        <v/>
      </c>
      <c r="C13" s="231">
        <f>IF(список!C11="","",список!C11)</f>
        <v>0</v>
      </c>
      <c r="D13" s="100" t="str">
        <f>'Социально-коммуникативное разви'!O14</f>
        <v/>
      </c>
      <c r="E13" s="94" t="str">
        <f>'Социально-коммуникативное разви'!S14</f>
        <v/>
      </c>
      <c r="F13" s="101" t="str">
        <f>'Социально-коммуникативное разви'!AA14</f>
        <v/>
      </c>
      <c r="G13" s="138"/>
      <c r="H13" s="122" t="str">
        <f>'Познавательное развитие'!J14</f>
        <v/>
      </c>
      <c r="I13" s="96" t="str">
        <f>'Познавательное развитие'!N14</f>
        <v/>
      </c>
      <c r="J13" s="96" t="str">
        <f>'Познавательное развитие'!S14</f>
        <v/>
      </c>
      <c r="K13" s="96" t="str">
        <f>'Познавательное развитие'!Y14</f>
        <v/>
      </c>
      <c r="L13" s="123" t="str">
        <f>'Познавательное развитие'!AJ14</f>
        <v/>
      </c>
      <c r="M13" s="138"/>
      <c r="N13" s="100" t="str">
        <f>'Художественно-эстетическое разв'!U14</f>
        <v/>
      </c>
      <c r="O13" s="101" t="str">
        <f>'Художественно-эстетическое разв'!AB14</f>
        <v/>
      </c>
      <c r="P13" s="257"/>
      <c r="Q13" s="183" t="str">
        <f>'Речевое развитие'!I13</f>
        <v/>
      </c>
      <c r="R13" s="97" t="str">
        <f>'Речевое развитие'!P13</f>
        <v/>
      </c>
      <c r="S13" s="257"/>
      <c r="T13" s="183" t="str">
        <f>'Физическое развитие'!P13</f>
        <v/>
      </c>
      <c r="U13" s="97" t="str">
        <f>'Физическое развитие'!U13</f>
        <v/>
      </c>
      <c r="V13" s="257"/>
      <c r="W13" s="183"/>
    </row>
    <row r="14" spans="1:53" x14ac:dyDescent="0.25">
      <c r="A14" s="107">
        <f>список!A12</f>
        <v>11</v>
      </c>
      <c r="B14" s="141" t="str">
        <f>IF(список!B12="","",список!B12)</f>
        <v/>
      </c>
      <c r="C14" s="231">
        <f>IF(список!C12="","",список!C12)</f>
        <v>0</v>
      </c>
      <c r="D14" s="100" t="str">
        <f>'Социально-коммуникативное разви'!O15</f>
        <v/>
      </c>
      <c r="E14" s="94" t="str">
        <f>'Социально-коммуникативное разви'!S15</f>
        <v/>
      </c>
      <c r="F14" s="101" t="str">
        <f>'Социально-коммуникативное разви'!AA15</f>
        <v/>
      </c>
      <c r="G14" s="138"/>
      <c r="H14" s="122" t="str">
        <f>'Познавательное развитие'!J15</f>
        <v/>
      </c>
      <c r="I14" s="96" t="str">
        <f>'Познавательное развитие'!N15</f>
        <v/>
      </c>
      <c r="J14" s="96" t="str">
        <f>'Познавательное развитие'!S15</f>
        <v/>
      </c>
      <c r="K14" s="96" t="str">
        <f>'Познавательное развитие'!Y15</f>
        <v/>
      </c>
      <c r="L14" s="123" t="str">
        <f>'Познавательное развитие'!AJ15</f>
        <v/>
      </c>
      <c r="M14" s="138"/>
      <c r="N14" s="100" t="str">
        <f>'Художественно-эстетическое разв'!U15</f>
        <v/>
      </c>
      <c r="O14" s="101" t="str">
        <f>'Художественно-эстетическое разв'!AB15</f>
        <v/>
      </c>
      <c r="P14" s="257"/>
      <c r="Q14" s="183" t="str">
        <f>'Речевое развитие'!I14</f>
        <v/>
      </c>
      <c r="R14" s="97" t="str">
        <f>'Речевое развитие'!P14</f>
        <v/>
      </c>
      <c r="S14" s="257"/>
      <c r="T14" s="183" t="str">
        <f>'Физическое развитие'!P14</f>
        <v/>
      </c>
      <c r="U14" s="97" t="str">
        <f>'Физическое развитие'!U14</f>
        <v/>
      </c>
      <c r="V14" s="257"/>
      <c r="W14" s="183"/>
    </row>
    <row r="15" spans="1:53" x14ac:dyDescent="0.25">
      <c r="A15" s="107">
        <f>список!A13</f>
        <v>12</v>
      </c>
      <c r="B15" s="141" t="str">
        <f>IF(список!B13="","",список!B13)</f>
        <v/>
      </c>
      <c r="C15" s="231">
        <f>IF(список!C13="","",список!C13)</f>
        <v>0</v>
      </c>
      <c r="D15" s="100" t="str">
        <f>'Социально-коммуникативное разви'!O16</f>
        <v/>
      </c>
      <c r="E15" s="94" t="str">
        <f>'Социально-коммуникативное разви'!S16</f>
        <v/>
      </c>
      <c r="F15" s="101" t="str">
        <f>'Социально-коммуникативное разви'!AA16</f>
        <v/>
      </c>
      <c r="G15" s="138"/>
      <c r="H15" s="122" t="str">
        <f>'Познавательное развитие'!J16</f>
        <v/>
      </c>
      <c r="I15" s="96" t="str">
        <f>'Познавательное развитие'!N16</f>
        <v/>
      </c>
      <c r="J15" s="96" t="str">
        <f>'Познавательное развитие'!S16</f>
        <v/>
      </c>
      <c r="K15" s="96" t="str">
        <f>'Познавательное развитие'!Y16</f>
        <v/>
      </c>
      <c r="L15" s="123" t="str">
        <f>'Познавательное развитие'!AJ16</f>
        <v/>
      </c>
      <c r="M15" s="138"/>
      <c r="N15" s="100" t="str">
        <f>'Художественно-эстетическое разв'!U16</f>
        <v/>
      </c>
      <c r="O15" s="101" t="str">
        <f>'Художественно-эстетическое разв'!AB16</f>
        <v/>
      </c>
      <c r="P15" s="257"/>
      <c r="Q15" s="183" t="str">
        <f>'Речевое развитие'!I15</f>
        <v/>
      </c>
      <c r="R15" s="97" t="str">
        <f>'Речевое развитие'!P15</f>
        <v/>
      </c>
      <c r="S15" s="257"/>
      <c r="T15" s="183" t="str">
        <f>'Физическое развитие'!P15</f>
        <v/>
      </c>
      <c r="U15" s="97" t="str">
        <f>'Физическое развитие'!U15</f>
        <v/>
      </c>
      <c r="V15" s="257"/>
      <c r="W15" s="183"/>
    </row>
    <row r="16" spans="1:53" x14ac:dyDescent="0.25">
      <c r="A16" s="107">
        <f>список!A14</f>
        <v>13</v>
      </c>
      <c r="B16" s="141" t="str">
        <f>IF(список!B14="","",список!B14)</f>
        <v/>
      </c>
      <c r="C16" s="231">
        <f>IF(список!C14="","",список!C14)</f>
        <v>0</v>
      </c>
      <c r="D16" s="100" t="str">
        <f>'Социально-коммуникативное разви'!O17</f>
        <v/>
      </c>
      <c r="E16" s="94" t="str">
        <f>'Социально-коммуникативное разви'!S17</f>
        <v/>
      </c>
      <c r="F16" s="101" t="str">
        <f>'Социально-коммуникативное разви'!AA17</f>
        <v/>
      </c>
      <c r="G16" s="138"/>
      <c r="H16" s="122" t="str">
        <f>'Познавательное развитие'!J17</f>
        <v/>
      </c>
      <c r="I16" s="96" t="str">
        <f>'Познавательное развитие'!N17</f>
        <v/>
      </c>
      <c r="J16" s="96" t="str">
        <f>'Познавательное развитие'!S17</f>
        <v/>
      </c>
      <c r="K16" s="96" t="str">
        <f>'Познавательное развитие'!Y17</f>
        <v/>
      </c>
      <c r="L16" s="123" t="str">
        <f>'Познавательное развитие'!AJ17</f>
        <v/>
      </c>
      <c r="M16" s="138"/>
      <c r="N16" s="100" t="str">
        <f>'Художественно-эстетическое разв'!U17</f>
        <v/>
      </c>
      <c r="O16" s="101" t="str">
        <f>'Художественно-эстетическое разв'!AB17</f>
        <v/>
      </c>
      <c r="P16" s="257"/>
      <c r="Q16" s="183" t="str">
        <f>'Речевое развитие'!I16</f>
        <v/>
      </c>
      <c r="R16" s="97" t="str">
        <f>'Речевое развитие'!P16</f>
        <v/>
      </c>
      <c r="S16" s="257"/>
      <c r="T16" s="183" t="str">
        <f>'Физическое развитие'!P16</f>
        <v/>
      </c>
      <c r="U16" s="97" t="str">
        <f>'Физическое развитие'!U16</f>
        <v/>
      </c>
      <c r="V16" s="257"/>
      <c r="W16" s="183"/>
    </row>
    <row r="17" spans="1:23" x14ac:dyDescent="0.25">
      <c r="A17" s="107">
        <f>список!A15</f>
        <v>14</v>
      </c>
      <c r="B17" s="141" t="str">
        <f>IF(список!B15="","",список!B15)</f>
        <v/>
      </c>
      <c r="C17" s="231">
        <f>IF(список!C15="","",список!C15)</f>
        <v>0</v>
      </c>
      <c r="D17" s="100" t="str">
        <f>'Социально-коммуникативное разви'!O18</f>
        <v/>
      </c>
      <c r="E17" s="94" t="str">
        <f>'Социально-коммуникативное разви'!S18</f>
        <v/>
      </c>
      <c r="F17" s="101" t="str">
        <f>'Социально-коммуникативное разви'!AA18</f>
        <v/>
      </c>
      <c r="G17" s="138"/>
      <c r="H17" s="122" t="str">
        <f>'Познавательное развитие'!J18</f>
        <v/>
      </c>
      <c r="I17" s="96" t="str">
        <f>'Познавательное развитие'!N18</f>
        <v/>
      </c>
      <c r="J17" s="96" t="str">
        <f>'Познавательное развитие'!S18</f>
        <v/>
      </c>
      <c r="K17" s="96" t="str">
        <f>'Познавательное развитие'!Y18</f>
        <v/>
      </c>
      <c r="L17" s="123" t="str">
        <f>'Познавательное развитие'!AJ18</f>
        <v/>
      </c>
      <c r="M17" s="138"/>
      <c r="N17" s="100" t="str">
        <f>'Художественно-эстетическое разв'!U18</f>
        <v/>
      </c>
      <c r="O17" s="101" t="str">
        <f>'Художественно-эстетическое разв'!AB18</f>
        <v/>
      </c>
      <c r="P17" s="257"/>
      <c r="Q17" s="183" t="str">
        <f>'Речевое развитие'!I17</f>
        <v/>
      </c>
      <c r="R17" s="97" t="str">
        <f>'Речевое развитие'!P17</f>
        <v/>
      </c>
      <c r="S17" s="257"/>
      <c r="T17" s="183" t="str">
        <f>'Физическое развитие'!P17</f>
        <v/>
      </c>
      <c r="U17" s="97" t="str">
        <f>'Физическое развитие'!U17</f>
        <v/>
      </c>
      <c r="V17" s="257"/>
      <c r="W17" s="183"/>
    </row>
    <row r="18" spans="1:23" x14ac:dyDescent="0.25">
      <c r="A18" s="107">
        <f>список!A16</f>
        <v>15</v>
      </c>
      <c r="B18" s="141" t="str">
        <f>IF(список!B16="","",список!B16)</f>
        <v/>
      </c>
      <c r="C18" s="231">
        <f>IF(список!C16="","",список!C16)</f>
        <v>0</v>
      </c>
      <c r="D18" s="100" t="str">
        <f>'Социально-коммуникативное разви'!O19</f>
        <v/>
      </c>
      <c r="E18" s="94" t="str">
        <f>'Социально-коммуникативное разви'!S19</f>
        <v/>
      </c>
      <c r="F18" s="101" t="str">
        <f>'Социально-коммуникативное разви'!AA19</f>
        <v/>
      </c>
      <c r="G18" s="138"/>
      <c r="H18" s="122" t="str">
        <f>'Познавательное развитие'!J19</f>
        <v/>
      </c>
      <c r="I18" s="96" t="str">
        <f>'Познавательное развитие'!N19</f>
        <v/>
      </c>
      <c r="J18" s="96" t="str">
        <f>'Познавательное развитие'!S19</f>
        <v/>
      </c>
      <c r="K18" s="96" t="str">
        <f>'Познавательное развитие'!Y19</f>
        <v/>
      </c>
      <c r="L18" s="123" t="str">
        <f>'Познавательное развитие'!AJ19</f>
        <v/>
      </c>
      <c r="M18" s="138"/>
      <c r="N18" s="100" t="str">
        <f>'Художественно-эстетическое разв'!U19</f>
        <v/>
      </c>
      <c r="O18" s="101" t="str">
        <f>'Художественно-эстетическое разв'!AB19</f>
        <v/>
      </c>
      <c r="P18" s="257"/>
      <c r="Q18" s="183" t="str">
        <f>'Речевое развитие'!I18</f>
        <v/>
      </c>
      <c r="R18" s="97" t="str">
        <f>'Речевое развитие'!P18</f>
        <v/>
      </c>
      <c r="S18" s="257"/>
      <c r="T18" s="183" t="str">
        <f>'Физическое развитие'!P18</f>
        <v/>
      </c>
      <c r="U18" s="97" t="str">
        <f>'Физическое развитие'!U18</f>
        <v/>
      </c>
      <c r="V18" s="257"/>
      <c r="W18" s="183"/>
    </row>
    <row r="19" spans="1:23" x14ac:dyDescent="0.25">
      <c r="A19" s="107">
        <f>список!A17</f>
        <v>16</v>
      </c>
      <c r="B19" s="141" t="str">
        <f>IF(список!B17="","",список!B17)</f>
        <v/>
      </c>
      <c r="C19" s="231">
        <f>IF(список!C17="","",список!C17)</f>
        <v>0</v>
      </c>
      <c r="D19" s="100" t="str">
        <f>'Социально-коммуникативное разви'!O20</f>
        <v/>
      </c>
      <c r="E19" s="94" t="str">
        <f>'Социально-коммуникативное разви'!S20</f>
        <v/>
      </c>
      <c r="F19" s="101" t="str">
        <f>'Социально-коммуникативное разви'!AA20</f>
        <v/>
      </c>
      <c r="G19" s="138"/>
      <c r="H19" s="122" t="str">
        <f>'Познавательное развитие'!J20</f>
        <v/>
      </c>
      <c r="I19" s="96" t="str">
        <f>'Познавательное развитие'!N20</f>
        <v/>
      </c>
      <c r="J19" s="96" t="str">
        <f>'Познавательное развитие'!S20</f>
        <v/>
      </c>
      <c r="K19" s="96" t="str">
        <f>'Познавательное развитие'!Y20</f>
        <v/>
      </c>
      <c r="L19" s="123" t="str">
        <f>'Познавательное развитие'!AJ20</f>
        <v/>
      </c>
      <c r="M19" s="138"/>
      <c r="N19" s="100" t="str">
        <f>'Художественно-эстетическое разв'!U20</f>
        <v/>
      </c>
      <c r="O19" s="101" t="str">
        <f>'Художественно-эстетическое разв'!AB20</f>
        <v/>
      </c>
      <c r="P19" s="257"/>
      <c r="Q19" s="183" t="str">
        <f>'Речевое развитие'!I19</f>
        <v/>
      </c>
      <c r="R19" s="97" t="str">
        <f>'Речевое развитие'!P19</f>
        <v/>
      </c>
      <c r="S19" s="257"/>
      <c r="T19" s="183" t="str">
        <f>'Физическое развитие'!P19</f>
        <v/>
      </c>
      <c r="U19" s="97" t="str">
        <f>'Физическое развитие'!U19</f>
        <v/>
      </c>
      <c r="V19" s="257"/>
      <c r="W19" s="183"/>
    </row>
    <row r="20" spans="1:23" x14ac:dyDescent="0.25">
      <c r="A20" s="107">
        <f>список!A18</f>
        <v>17</v>
      </c>
      <c r="B20" s="141" t="str">
        <f>IF(список!B18="","",список!B18)</f>
        <v/>
      </c>
      <c r="C20" s="231">
        <f>IF(список!C18="","",список!C18)</f>
        <v>0</v>
      </c>
      <c r="D20" s="100" t="str">
        <f>'Социально-коммуникативное разви'!O21</f>
        <v/>
      </c>
      <c r="E20" s="94" t="str">
        <f>'Социально-коммуникативное разви'!S21</f>
        <v/>
      </c>
      <c r="F20" s="101" t="str">
        <f>'Социально-коммуникативное разви'!AA21</f>
        <v/>
      </c>
      <c r="G20" s="138"/>
      <c r="H20" s="122" t="str">
        <f>'Познавательное развитие'!J21</f>
        <v/>
      </c>
      <c r="I20" s="96" t="str">
        <f>'Познавательное развитие'!N21</f>
        <v/>
      </c>
      <c r="J20" s="96" t="str">
        <f>'Познавательное развитие'!S21</f>
        <v/>
      </c>
      <c r="K20" s="96" t="str">
        <f>'Познавательное развитие'!Y21</f>
        <v/>
      </c>
      <c r="L20" s="123" t="str">
        <f>'Познавательное развитие'!AJ21</f>
        <v/>
      </c>
      <c r="M20" s="138"/>
      <c r="N20" s="100" t="str">
        <f>'Художественно-эстетическое разв'!U21</f>
        <v/>
      </c>
      <c r="O20" s="101" t="str">
        <f>'Художественно-эстетическое разв'!AB21</f>
        <v/>
      </c>
      <c r="P20" s="257"/>
      <c r="Q20" s="183" t="str">
        <f>'Речевое развитие'!I20</f>
        <v/>
      </c>
      <c r="R20" s="97" t="str">
        <f>'Речевое развитие'!P20</f>
        <v/>
      </c>
      <c r="S20" s="257"/>
      <c r="T20" s="183" t="str">
        <f>'Физическое развитие'!P20</f>
        <v/>
      </c>
      <c r="U20" s="97" t="str">
        <f>'Физическое развитие'!U20</f>
        <v/>
      </c>
      <c r="V20" s="257"/>
      <c r="W20" s="183"/>
    </row>
    <row r="21" spans="1:23" x14ac:dyDescent="0.25">
      <c r="A21" s="107">
        <f>список!A19</f>
        <v>18</v>
      </c>
      <c r="B21" s="141" t="str">
        <f>IF(список!B19="","",список!B19)</f>
        <v/>
      </c>
      <c r="C21" s="231">
        <f>IF(список!C19="","",список!C19)</f>
        <v>0</v>
      </c>
      <c r="D21" s="100" t="str">
        <f>'Социально-коммуникативное разви'!O22</f>
        <v/>
      </c>
      <c r="E21" s="94" t="str">
        <f>'Социально-коммуникативное разви'!S22</f>
        <v/>
      </c>
      <c r="F21" s="101" t="str">
        <f>'Социально-коммуникативное разви'!AA22</f>
        <v/>
      </c>
      <c r="G21" s="138"/>
      <c r="H21" s="122" t="str">
        <f>'Познавательное развитие'!J22</f>
        <v/>
      </c>
      <c r="I21" s="96" t="str">
        <f>'Познавательное развитие'!N22</f>
        <v/>
      </c>
      <c r="J21" s="96" t="str">
        <f>'Познавательное развитие'!S22</f>
        <v/>
      </c>
      <c r="K21" s="96" t="str">
        <f>'Познавательное развитие'!Y22</f>
        <v/>
      </c>
      <c r="L21" s="123" t="str">
        <f>'Познавательное развитие'!AJ22</f>
        <v/>
      </c>
      <c r="M21" s="138"/>
      <c r="N21" s="100" t="str">
        <f>'Художественно-эстетическое разв'!U22</f>
        <v/>
      </c>
      <c r="O21" s="101" t="str">
        <f>'Художественно-эстетическое разв'!AB22</f>
        <v/>
      </c>
      <c r="P21" s="257"/>
      <c r="Q21" s="183" t="str">
        <f>'Речевое развитие'!I21</f>
        <v/>
      </c>
      <c r="R21" s="97" t="str">
        <f>'Речевое развитие'!P21</f>
        <v/>
      </c>
      <c r="S21" s="257"/>
      <c r="T21" s="183" t="str">
        <f>'Физическое развитие'!P21</f>
        <v/>
      </c>
      <c r="U21" s="97" t="str">
        <f>'Физическое развитие'!U21</f>
        <v/>
      </c>
      <c r="V21" s="257"/>
      <c r="W21" s="183"/>
    </row>
    <row r="22" spans="1:23" x14ac:dyDescent="0.25">
      <c r="A22" s="107">
        <f>список!A20</f>
        <v>19</v>
      </c>
      <c r="B22" s="141" t="str">
        <f>IF(список!B20="","",список!B20)</f>
        <v/>
      </c>
      <c r="C22" s="231">
        <f>IF(список!C20="","",список!C20)</f>
        <v>0</v>
      </c>
      <c r="D22" s="100" t="str">
        <f>'Социально-коммуникативное разви'!O23</f>
        <v/>
      </c>
      <c r="E22" s="94" t="str">
        <f>'Социально-коммуникативное разви'!S23</f>
        <v/>
      </c>
      <c r="F22" s="101" t="str">
        <f>'Социально-коммуникативное разви'!AA23</f>
        <v/>
      </c>
      <c r="G22" s="138"/>
      <c r="H22" s="122" t="str">
        <f>'Познавательное развитие'!J23</f>
        <v/>
      </c>
      <c r="I22" s="96" t="str">
        <f>'Познавательное развитие'!N23</f>
        <v/>
      </c>
      <c r="J22" s="96" t="str">
        <f>'Познавательное развитие'!S23</f>
        <v/>
      </c>
      <c r="K22" s="96" t="str">
        <f>'Познавательное развитие'!Y23</f>
        <v/>
      </c>
      <c r="L22" s="123" t="str">
        <f>'Познавательное развитие'!AJ23</f>
        <v/>
      </c>
      <c r="M22" s="138"/>
      <c r="N22" s="100" t="str">
        <f>'Художественно-эстетическое разв'!U23</f>
        <v/>
      </c>
      <c r="O22" s="101" t="str">
        <f>'Художественно-эстетическое разв'!AB23</f>
        <v/>
      </c>
      <c r="P22" s="257"/>
      <c r="Q22" s="183" t="str">
        <f>'Речевое развитие'!I22</f>
        <v/>
      </c>
      <c r="R22" s="97" t="str">
        <f>'Речевое развитие'!P22</f>
        <v/>
      </c>
      <c r="S22" s="257"/>
      <c r="T22" s="183" t="str">
        <f>'Физическое развитие'!P22</f>
        <v/>
      </c>
      <c r="U22" s="97" t="str">
        <f>'Физическое развитие'!U22</f>
        <v/>
      </c>
      <c r="V22" s="257"/>
      <c r="W22" s="183"/>
    </row>
    <row r="23" spans="1:23" x14ac:dyDescent="0.25">
      <c r="A23" s="107">
        <f>список!A21</f>
        <v>20</v>
      </c>
      <c r="B23" s="141" t="str">
        <f>IF(список!B21="","",список!B21)</f>
        <v/>
      </c>
      <c r="C23" s="231">
        <f>IF(список!C21="","",список!C21)</f>
        <v>0</v>
      </c>
      <c r="D23" s="100" t="str">
        <f>'Социально-коммуникативное разви'!O24</f>
        <v/>
      </c>
      <c r="E23" s="94" t="str">
        <f>'Социально-коммуникативное разви'!S24</f>
        <v/>
      </c>
      <c r="F23" s="101" t="str">
        <f>'Социально-коммуникативное разви'!AA24</f>
        <v/>
      </c>
      <c r="G23" s="138"/>
      <c r="H23" s="122" t="str">
        <f>'Познавательное развитие'!J24</f>
        <v/>
      </c>
      <c r="I23" s="96" t="str">
        <f>'Познавательное развитие'!N24</f>
        <v/>
      </c>
      <c r="J23" s="96" t="str">
        <f>'Познавательное развитие'!S24</f>
        <v/>
      </c>
      <c r="K23" s="96" t="str">
        <f>'Познавательное развитие'!Y24</f>
        <v/>
      </c>
      <c r="L23" s="123" t="str">
        <f>'Познавательное развитие'!AJ24</f>
        <v/>
      </c>
      <c r="M23" s="138"/>
      <c r="N23" s="100" t="str">
        <f>'Художественно-эстетическое разв'!U24</f>
        <v/>
      </c>
      <c r="O23" s="101" t="str">
        <f>'Художественно-эстетическое разв'!AB24</f>
        <v/>
      </c>
      <c r="P23" s="257"/>
      <c r="Q23" s="183" t="str">
        <f>'Речевое развитие'!I23</f>
        <v/>
      </c>
      <c r="R23" s="97" t="str">
        <f>'Речевое развитие'!P23</f>
        <v/>
      </c>
      <c r="S23" s="257"/>
      <c r="T23" s="183" t="str">
        <f>'Физическое развитие'!P23</f>
        <v/>
      </c>
      <c r="U23" s="97" t="str">
        <f>'Физическое развитие'!U23</f>
        <v/>
      </c>
      <c r="V23" s="257"/>
      <c r="W23" s="183"/>
    </row>
    <row r="24" spans="1:23" x14ac:dyDescent="0.25">
      <c r="A24" s="107">
        <f>список!A22</f>
        <v>21</v>
      </c>
      <c r="B24" s="141" t="str">
        <f>IF(список!B22="","",список!B22)</f>
        <v/>
      </c>
      <c r="C24" s="231">
        <f>IF(список!C22="","",список!C22)</f>
        <v>0</v>
      </c>
      <c r="D24" s="100" t="str">
        <f>'Социально-коммуникативное разви'!O25</f>
        <v/>
      </c>
      <c r="E24" s="94" t="str">
        <f>'Социально-коммуникативное разви'!S25</f>
        <v/>
      </c>
      <c r="F24" s="101" t="str">
        <f>'Социально-коммуникативное разви'!AA25</f>
        <v/>
      </c>
      <c r="G24" s="138"/>
      <c r="H24" s="122" t="str">
        <f>'Познавательное развитие'!J25</f>
        <v/>
      </c>
      <c r="I24" s="96" t="str">
        <f>'Познавательное развитие'!N25</f>
        <v/>
      </c>
      <c r="J24" s="96" t="str">
        <f>'Познавательное развитие'!S25</f>
        <v/>
      </c>
      <c r="K24" s="96" t="str">
        <f>'Познавательное развитие'!Y25</f>
        <v/>
      </c>
      <c r="L24" s="123" t="str">
        <f>'Познавательное развитие'!AJ25</f>
        <v/>
      </c>
      <c r="M24" s="138"/>
      <c r="N24" s="100" t="str">
        <f>'Художественно-эстетическое разв'!U25</f>
        <v/>
      </c>
      <c r="O24" s="101" t="str">
        <f>'Художественно-эстетическое разв'!AB25</f>
        <v/>
      </c>
      <c r="P24" s="257"/>
      <c r="Q24" s="183" t="str">
        <f>'Речевое развитие'!I24</f>
        <v/>
      </c>
      <c r="R24" s="97" t="str">
        <f>'Речевое развитие'!P24</f>
        <v/>
      </c>
      <c r="S24" s="257"/>
      <c r="T24" s="183" t="str">
        <f>'Физическое развитие'!P24</f>
        <v/>
      </c>
      <c r="U24" s="97" t="str">
        <f>'Физическое развитие'!U24</f>
        <v/>
      </c>
      <c r="V24" s="257"/>
      <c r="W24" s="183"/>
    </row>
    <row r="25" spans="1:23" x14ac:dyDescent="0.25">
      <c r="A25" s="107">
        <f>список!A23</f>
        <v>22</v>
      </c>
      <c r="B25" s="141" t="str">
        <f>IF(список!B23="","",список!B23)</f>
        <v/>
      </c>
      <c r="C25" s="231">
        <f>IF(список!C23="","",список!C23)</f>
        <v>0</v>
      </c>
      <c r="D25" s="100" t="str">
        <f>'Социально-коммуникативное разви'!O26</f>
        <v/>
      </c>
      <c r="E25" s="94" t="str">
        <f>'Социально-коммуникативное разви'!S26</f>
        <v/>
      </c>
      <c r="F25" s="101" t="str">
        <f>'Социально-коммуникативное разви'!AA26</f>
        <v/>
      </c>
      <c r="G25" s="138"/>
      <c r="H25" s="122" t="str">
        <f>'Познавательное развитие'!J26</f>
        <v/>
      </c>
      <c r="I25" s="96" t="str">
        <f>'Познавательное развитие'!N26</f>
        <v/>
      </c>
      <c r="J25" s="96" t="str">
        <f>'Познавательное развитие'!S26</f>
        <v/>
      </c>
      <c r="K25" s="96" t="str">
        <f>'Познавательное развитие'!Y26</f>
        <v/>
      </c>
      <c r="L25" s="123" t="str">
        <f>'Познавательное развитие'!AJ26</f>
        <v/>
      </c>
      <c r="M25" s="138"/>
      <c r="N25" s="100" t="str">
        <f>'Художественно-эстетическое разв'!U26</f>
        <v/>
      </c>
      <c r="O25" s="101" t="str">
        <f>'Художественно-эстетическое разв'!AB26</f>
        <v/>
      </c>
      <c r="P25" s="257"/>
      <c r="Q25" s="183" t="str">
        <f>'Речевое развитие'!I25</f>
        <v/>
      </c>
      <c r="R25" s="97" t="str">
        <f>'Речевое развитие'!P25</f>
        <v/>
      </c>
      <c r="S25" s="257"/>
      <c r="T25" s="183" t="str">
        <f>'Физическое развитие'!P25</f>
        <v/>
      </c>
      <c r="U25" s="97" t="str">
        <f>'Физическое развитие'!U25</f>
        <v/>
      </c>
      <c r="V25" s="257"/>
      <c r="W25" s="183"/>
    </row>
    <row r="26" spans="1:23" x14ac:dyDescent="0.25">
      <c r="A26" s="107">
        <f>список!A24</f>
        <v>23</v>
      </c>
      <c r="B26" s="141" t="str">
        <f>IF(список!B24="","",список!B24)</f>
        <v/>
      </c>
      <c r="C26" s="231">
        <f>IF(список!C24="","",список!C24)</f>
        <v>0</v>
      </c>
      <c r="D26" s="100" t="str">
        <f>'Социально-коммуникативное разви'!O27</f>
        <v/>
      </c>
      <c r="E26" s="94" t="str">
        <f>'Социально-коммуникативное разви'!S27</f>
        <v/>
      </c>
      <c r="F26" s="101" t="str">
        <f>'Социально-коммуникативное разви'!AA27</f>
        <v/>
      </c>
      <c r="G26" s="138"/>
      <c r="H26" s="122" t="str">
        <f>'Познавательное развитие'!J27</f>
        <v/>
      </c>
      <c r="I26" s="96" t="str">
        <f>'Познавательное развитие'!N27</f>
        <v/>
      </c>
      <c r="J26" s="96" t="str">
        <f>'Познавательное развитие'!S27</f>
        <v/>
      </c>
      <c r="K26" s="96" t="str">
        <f>'Познавательное развитие'!Y27</f>
        <v/>
      </c>
      <c r="L26" s="123" t="str">
        <f>'Познавательное развитие'!AJ27</f>
        <v/>
      </c>
      <c r="M26" s="138"/>
      <c r="N26" s="100" t="str">
        <f>'Художественно-эстетическое разв'!U27</f>
        <v/>
      </c>
      <c r="O26" s="101" t="str">
        <f>'Художественно-эстетическое разв'!AB27</f>
        <v/>
      </c>
      <c r="P26" s="257"/>
      <c r="Q26" s="183" t="str">
        <f>'Речевое развитие'!I26</f>
        <v/>
      </c>
      <c r="R26" s="97" t="str">
        <f>'Речевое развитие'!P26</f>
        <v/>
      </c>
      <c r="S26" s="257"/>
      <c r="T26" s="183" t="str">
        <f>'Физическое развитие'!P26</f>
        <v/>
      </c>
      <c r="U26" s="97" t="str">
        <f>'Физическое развитие'!U26</f>
        <v/>
      </c>
      <c r="V26" s="257"/>
      <c r="W26" s="183"/>
    </row>
    <row r="27" spans="1:23" x14ac:dyDescent="0.25">
      <c r="A27" s="107">
        <f>список!A25</f>
        <v>24</v>
      </c>
      <c r="B27" s="141" t="str">
        <f>IF(список!B25="","",список!B25)</f>
        <v/>
      </c>
      <c r="C27" s="231">
        <f>IF(список!C25="","",список!C25)</f>
        <v>0</v>
      </c>
      <c r="D27" s="100" t="str">
        <f>'Социально-коммуникативное разви'!O28</f>
        <v/>
      </c>
      <c r="E27" s="94" t="str">
        <f>'Социально-коммуникативное разви'!S28</f>
        <v/>
      </c>
      <c r="F27" s="101" t="str">
        <f>'Социально-коммуникативное разви'!AA28</f>
        <v/>
      </c>
      <c r="G27" s="138"/>
      <c r="H27" s="122" t="str">
        <f>'Познавательное развитие'!J28</f>
        <v/>
      </c>
      <c r="I27" s="96" t="str">
        <f>'Познавательное развитие'!N28</f>
        <v/>
      </c>
      <c r="J27" s="96" t="str">
        <f>'Познавательное развитие'!S28</f>
        <v/>
      </c>
      <c r="K27" s="96" t="str">
        <f>'Познавательное развитие'!Y28</f>
        <v/>
      </c>
      <c r="L27" s="123" t="str">
        <f>'Познавательное развитие'!AJ28</f>
        <v/>
      </c>
      <c r="M27" s="138"/>
      <c r="N27" s="100" t="str">
        <f>'Художественно-эстетическое разв'!U28</f>
        <v/>
      </c>
      <c r="O27" s="101" t="str">
        <f>'Художественно-эстетическое разв'!AB28</f>
        <v/>
      </c>
      <c r="P27" s="257"/>
      <c r="Q27" s="183" t="str">
        <f>'Речевое развитие'!I27</f>
        <v/>
      </c>
      <c r="R27" s="97" t="str">
        <f>'Речевое развитие'!P27</f>
        <v/>
      </c>
      <c r="S27" s="257"/>
      <c r="T27" s="183" t="str">
        <f>'Физическое развитие'!P27</f>
        <v/>
      </c>
      <c r="U27" s="97" t="str">
        <f>'Физическое развитие'!U27</f>
        <v/>
      </c>
      <c r="V27" s="257"/>
      <c r="W27" s="183"/>
    </row>
    <row r="28" spans="1:23" x14ac:dyDescent="0.25">
      <c r="A28" s="107">
        <f>список!A26</f>
        <v>25</v>
      </c>
      <c r="B28" s="141" t="str">
        <f>IF(список!B26="","",список!B26)</f>
        <v/>
      </c>
      <c r="C28" s="231">
        <f>IF(список!C26="","",список!C26)</f>
        <v>0</v>
      </c>
      <c r="D28" s="100" t="str">
        <f>'Социально-коммуникативное разви'!O29</f>
        <v/>
      </c>
      <c r="E28" s="94" t="str">
        <f>'Социально-коммуникативное разви'!S29</f>
        <v/>
      </c>
      <c r="F28" s="101" t="str">
        <f>'Социально-коммуникативное разви'!AA29</f>
        <v/>
      </c>
      <c r="G28" s="138"/>
      <c r="H28" s="122" t="str">
        <f>'Познавательное развитие'!J29</f>
        <v/>
      </c>
      <c r="I28" s="96" t="str">
        <f>'Познавательное развитие'!N29</f>
        <v/>
      </c>
      <c r="J28" s="96" t="str">
        <f>'Познавательное развитие'!S29</f>
        <v/>
      </c>
      <c r="K28" s="96" t="str">
        <f>'Познавательное развитие'!Y29</f>
        <v/>
      </c>
      <c r="L28" s="123" t="str">
        <f>'Познавательное развитие'!AJ29</f>
        <v/>
      </c>
      <c r="M28" s="138"/>
      <c r="N28" s="100" t="str">
        <f>'Художественно-эстетическое разв'!U29</f>
        <v/>
      </c>
      <c r="O28" s="101" t="str">
        <f>'Художественно-эстетическое разв'!AB29</f>
        <v/>
      </c>
      <c r="P28" s="257"/>
      <c r="Q28" s="183" t="str">
        <f>'Речевое развитие'!I28</f>
        <v/>
      </c>
      <c r="R28" s="97" t="str">
        <f>'Речевое развитие'!P28</f>
        <v/>
      </c>
      <c r="S28" s="257"/>
      <c r="T28" s="183" t="str">
        <f>'Физическое развитие'!P28</f>
        <v/>
      </c>
      <c r="U28" s="97" t="str">
        <f>'Физическое развитие'!U28</f>
        <v/>
      </c>
      <c r="V28" s="257"/>
      <c r="W28" s="183"/>
    </row>
    <row r="29" spans="1:23" x14ac:dyDescent="0.25">
      <c r="A29" s="107">
        <f>список!A27</f>
        <v>26</v>
      </c>
      <c r="B29" s="141" t="str">
        <f>IF(список!B27="","",список!B27)</f>
        <v/>
      </c>
      <c r="C29" s="231">
        <f>IF(список!C27="","",список!C27)</f>
        <v>0</v>
      </c>
      <c r="D29" s="100" t="str">
        <f>'Социально-коммуникативное разви'!O30</f>
        <v/>
      </c>
      <c r="E29" s="94" t="str">
        <f>'Социально-коммуникативное разви'!S30</f>
        <v/>
      </c>
      <c r="F29" s="101" t="str">
        <f>'Социально-коммуникативное разви'!AA30</f>
        <v/>
      </c>
      <c r="G29" s="138"/>
      <c r="H29" s="122" t="str">
        <f>'Познавательное развитие'!J30</f>
        <v/>
      </c>
      <c r="I29" s="96" t="str">
        <f>'Познавательное развитие'!N30</f>
        <v/>
      </c>
      <c r="J29" s="96" t="str">
        <f>'Познавательное развитие'!S30</f>
        <v/>
      </c>
      <c r="K29" s="96" t="str">
        <f>'Познавательное развитие'!Y30</f>
        <v/>
      </c>
      <c r="L29" s="123" t="str">
        <f>'Познавательное развитие'!AJ30</f>
        <v/>
      </c>
      <c r="M29" s="138"/>
      <c r="N29" s="100" t="str">
        <f>'Художественно-эстетическое разв'!U30</f>
        <v/>
      </c>
      <c r="O29" s="101" t="str">
        <f>'Художественно-эстетическое разв'!AB30</f>
        <v/>
      </c>
      <c r="P29" s="257"/>
      <c r="Q29" s="183" t="str">
        <f>'Речевое развитие'!I29</f>
        <v/>
      </c>
      <c r="R29" s="97" t="str">
        <f>'Речевое развитие'!P29</f>
        <v/>
      </c>
      <c r="S29" s="257"/>
      <c r="T29" s="183" t="str">
        <f>'Физическое развитие'!P29</f>
        <v/>
      </c>
      <c r="U29" s="97" t="str">
        <f>'Физическое развитие'!U29</f>
        <v/>
      </c>
      <c r="V29" s="257"/>
      <c r="W29" s="183"/>
    </row>
    <row r="30" spans="1:23" x14ac:dyDescent="0.25">
      <c r="A30" s="107">
        <f>список!A28</f>
        <v>27</v>
      </c>
      <c r="B30" s="141" t="str">
        <f>IF(список!B28="","",список!B28)</f>
        <v/>
      </c>
      <c r="C30" s="231">
        <f>IF(список!C28="","",список!C28)</f>
        <v>0</v>
      </c>
      <c r="D30" s="100" t="str">
        <f>'Социально-коммуникативное разви'!O31</f>
        <v/>
      </c>
      <c r="E30" s="94" t="str">
        <f>'Социально-коммуникативное разви'!S31</f>
        <v/>
      </c>
      <c r="F30" s="101" t="str">
        <f>'Социально-коммуникативное разви'!AA31</f>
        <v/>
      </c>
      <c r="G30" s="138"/>
      <c r="H30" s="122" t="str">
        <f>'Познавательное развитие'!J31</f>
        <v/>
      </c>
      <c r="I30" s="96" t="str">
        <f>'Познавательное развитие'!N31</f>
        <v/>
      </c>
      <c r="J30" s="96" t="str">
        <f>'Познавательное развитие'!S31</f>
        <v/>
      </c>
      <c r="K30" s="96" t="str">
        <f>'Познавательное развитие'!Y31</f>
        <v/>
      </c>
      <c r="L30" s="123" t="str">
        <f>'Познавательное развитие'!AJ31</f>
        <v/>
      </c>
      <c r="M30" s="138"/>
      <c r="N30" s="100" t="str">
        <f>'Художественно-эстетическое разв'!U31</f>
        <v/>
      </c>
      <c r="O30" s="101" t="str">
        <f>'Художественно-эстетическое разв'!AB31</f>
        <v/>
      </c>
      <c r="P30" s="257"/>
      <c r="Q30" s="183" t="str">
        <f>'Речевое развитие'!I30</f>
        <v/>
      </c>
      <c r="R30" s="97" t="str">
        <f>'Речевое развитие'!P30</f>
        <v/>
      </c>
      <c r="S30" s="257"/>
      <c r="T30" s="183" t="str">
        <f>'Физическое развитие'!P30</f>
        <v/>
      </c>
      <c r="U30" s="97" t="str">
        <f>'Физическое развитие'!U30</f>
        <v/>
      </c>
      <c r="V30" s="257"/>
      <c r="W30" s="183"/>
    </row>
    <row r="31" spans="1:23" x14ac:dyDescent="0.25">
      <c r="A31" s="107">
        <f>список!A29</f>
        <v>28</v>
      </c>
      <c r="B31" s="141" t="str">
        <f>IF(список!B29="","",список!B29)</f>
        <v/>
      </c>
      <c r="C31" s="231">
        <f>IF(список!C29="","",список!C29)</f>
        <v>0</v>
      </c>
      <c r="D31" s="100" t="str">
        <f>'Социально-коммуникативное разви'!O32</f>
        <v/>
      </c>
      <c r="E31" s="94" t="str">
        <f>'Социально-коммуникативное разви'!S32</f>
        <v/>
      </c>
      <c r="F31" s="101" t="str">
        <f>'Социально-коммуникативное разви'!AA32</f>
        <v/>
      </c>
      <c r="G31" s="138"/>
      <c r="H31" s="122" t="str">
        <f>'Познавательное развитие'!J32</f>
        <v/>
      </c>
      <c r="I31" s="96" t="str">
        <f>'Познавательное развитие'!N32</f>
        <v/>
      </c>
      <c r="J31" s="96" t="str">
        <f>'Познавательное развитие'!S32</f>
        <v/>
      </c>
      <c r="K31" s="96" t="str">
        <f>'Познавательное развитие'!Y32</f>
        <v/>
      </c>
      <c r="L31" s="123" t="str">
        <f>'Познавательное развитие'!AJ32</f>
        <v/>
      </c>
      <c r="M31" s="138"/>
      <c r="N31" s="100" t="str">
        <f>'Художественно-эстетическое разв'!U32</f>
        <v/>
      </c>
      <c r="O31" s="101" t="str">
        <f>'Художественно-эстетическое разв'!AB32</f>
        <v/>
      </c>
      <c r="P31" s="257"/>
      <c r="Q31" s="183" t="str">
        <f>'Речевое развитие'!I31</f>
        <v/>
      </c>
      <c r="R31" s="97" t="str">
        <f>'Речевое развитие'!P31</f>
        <v/>
      </c>
      <c r="S31" s="257"/>
      <c r="T31" s="183" t="str">
        <f>'Физическое развитие'!P31</f>
        <v/>
      </c>
      <c r="U31" s="97" t="str">
        <f>'Физическое развитие'!U31</f>
        <v/>
      </c>
      <c r="V31" s="257"/>
      <c r="W31" s="183"/>
    </row>
    <row r="32" spans="1:23" x14ac:dyDescent="0.25">
      <c r="A32" s="107">
        <f>список!A30</f>
        <v>29</v>
      </c>
      <c r="B32" s="141" t="str">
        <f>IF(список!B30="","",список!B30)</f>
        <v/>
      </c>
      <c r="C32" s="231">
        <f>IF(список!C30="","",список!C30)</f>
        <v>0</v>
      </c>
      <c r="D32" s="100" t="str">
        <f>'Социально-коммуникативное разви'!O33</f>
        <v/>
      </c>
      <c r="E32" s="94" t="str">
        <f>'Социально-коммуникативное разви'!S33</f>
        <v/>
      </c>
      <c r="F32" s="101" t="str">
        <f>'Социально-коммуникативное разви'!AA33</f>
        <v/>
      </c>
      <c r="G32" s="138"/>
      <c r="H32" s="122" t="str">
        <f>'Познавательное развитие'!J33</f>
        <v/>
      </c>
      <c r="I32" s="96" t="str">
        <f>'Познавательное развитие'!N33</f>
        <v/>
      </c>
      <c r="J32" s="96" t="str">
        <f>'Познавательное развитие'!S33</f>
        <v/>
      </c>
      <c r="K32" s="96" t="str">
        <f>'Познавательное развитие'!Y33</f>
        <v/>
      </c>
      <c r="L32" s="123" t="str">
        <f>'Познавательное развитие'!AJ33</f>
        <v/>
      </c>
      <c r="M32" s="138"/>
      <c r="N32" s="100" t="str">
        <f>'Художественно-эстетическое разв'!U33</f>
        <v/>
      </c>
      <c r="O32" s="101" t="str">
        <f>'Художественно-эстетическое разв'!AB33</f>
        <v/>
      </c>
      <c r="P32" s="257"/>
      <c r="Q32" s="183" t="str">
        <f>'Речевое развитие'!I32</f>
        <v/>
      </c>
      <c r="R32" s="97" t="str">
        <f>'Речевое развитие'!P32</f>
        <v/>
      </c>
      <c r="S32" s="257"/>
      <c r="T32" s="183" t="str">
        <f>'Физическое развитие'!P32</f>
        <v/>
      </c>
      <c r="U32" s="97" t="str">
        <f>'Физическое развитие'!U32</f>
        <v/>
      </c>
      <c r="V32" s="257"/>
      <c r="W32" s="183"/>
    </row>
    <row r="33" spans="1:23" x14ac:dyDescent="0.25">
      <c r="A33" s="107">
        <f>список!A31</f>
        <v>30</v>
      </c>
      <c r="B33" s="141" t="str">
        <f>IF(список!B31="","",список!B31)</f>
        <v/>
      </c>
      <c r="C33" s="231">
        <f>IF(список!C31="","",список!C31)</f>
        <v>0</v>
      </c>
      <c r="D33" s="100" t="str">
        <f>'Социально-коммуникативное разви'!O34</f>
        <v/>
      </c>
      <c r="E33" s="94" t="str">
        <f>'Социально-коммуникативное разви'!S34</f>
        <v/>
      </c>
      <c r="F33" s="101" t="str">
        <f>'Социально-коммуникативное разви'!AA34</f>
        <v/>
      </c>
      <c r="G33" s="138"/>
      <c r="H33" s="122" t="str">
        <f>'Познавательное развитие'!J34</f>
        <v/>
      </c>
      <c r="I33" s="96" t="str">
        <f>'Познавательное развитие'!N34</f>
        <v/>
      </c>
      <c r="J33" s="96" t="str">
        <f>'Познавательное развитие'!S34</f>
        <v/>
      </c>
      <c r="K33" s="96" t="str">
        <f>'Познавательное развитие'!Y34</f>
        <v/>
      </c>
      <c r="L33" s="123" t="str">
        <f>'Познавательное развитие'!AJ34</f>
        <v/>
      </c>
      <c r="M33" s="138"/>
      <c r="N33" s="100" t="str">
        <f>'Художественно-эстетическое разв'!U34</f>
        <v/>
      </c>
      <c r="O33" s="101" t="str">
        <f>'Художественно-эстетическое разв'!AB34</f>
        <v/>
      </c>
      <c r="P33" s="257"/>
      <c r="Q33" s="183" t="str">
        <f>'Речевое развитие'!I33</f>
        <v/>
      </c>
      <c r="R33" s="97" t="str">
        <f>'Речевое развитие'!P33</f>
        <v/>
      </c>
      <c r="S33" s="257"/>
      <c r="T33" s="183" t="str">
        <f>'Физическое развитие'!P33</f>
        <v/>
      </c>
      <c r="U33" s="97" t="str">
        <f>'Физическое развитие'!U33</f>
        <v/>
      </c>
      <c r="V33" s="257"/>
      <c r="W33" s="183"/>
    </row>
    <row r="34" spans="1:23" x14ac:dyDescent="0.25">
      <c r="A34" s="107">
        <f>список!A32</f>
        <v>31</v>
      </c>
      <c r="B34" s="141" t="str">
        <f>IF(список!B32="","",список!B32)</f>
        <v/>
      </c>
      <c r="C34" s="231">
        <f>IF(список!C32="","",список!C32)</f>
        <v>0</v>
      </c>
      <c r="D34" s="100" t="str">
        <f>'Социально-коммуникативное разви'!O35</f>
        <v/>
      </c>
      <c r="E34" s="94" t="str">
        <f>'Социально-коммуникативное разви'!S35</f>
        <v/>
      </c>
      <c r="F34" s="101" t="str">
        <f>'Социально-коммуникативное разви'!AA35</f>
        <v/>
      </c>
      <c r="G34" s="138"/>
      <c r="H34" s="122" t="str">
        <f>'Познавательное развитие'!J35</f>
        <v/>
      </c>
      <c r="I34" s="96" t="str">
        <f>'Познавательное развитие'!N35</f>
        <v/>
      </c>
      <c r="J34" s="96" t="str">
        <f>'Познавательное развитие'!S35</f>
        <v/>
      </c>
      <c r="K34" s="96" t="str">
        <f>'Познавательное развитие'!Y35</f>
        <v/>
      </c>
      <c r="L34" s="123" t="str">
        <f>'Познавательное развитие'!AJ35</f>
        <v/>
      </c>
      <c r="M34" s="138"/>
      <c r="N34" s="100" t="str">
        <f>'Художественно-эстетическое разв'!U35</f>
        <v/>
      </c>
      <c r="O34" s="101" t="str">
        <f>'Художественно-эстетическое разв'!AB35</f>
        <v/>
      </c>
      <c r="P34" s="257"/>
      <c r="Q34" s="183" t="str">
        <f>'Речевое развитие'!I34</f>
        <v/>
      </c>
      <c r="R34" s="97" t="str">
        <f>'Речевое развитие'!P34</f>
        <v/>
      </c>
      <c r="S34" s="257"/>
      <c r="T34" s="183" t="str">
        <f>'Физическое развитие'!P34</f>
        <v/>
      </c>
      <c r="U34" s="97" t="str">
        <f>'Физическое развитие'!U34</f>
        <v/>
      </c>
      <c r="V34" s="257"/>
      <c r="W34" s="183"/>
    </row>
    <row r="35" spans="1:23" x14ac:dyDescent="0.25">
      <c r="A35" s="107">
        <f>список!A33</f>
        <v>32</v>
      </c>
      <c r="B35" s="141" t="str">
        <f>IF(список!B33="","",список!B33)</f>
        <v/>
      </c>
      <c r="C35" s="231">
        <f>IF(список!C33="","",список!C33)</f>
        <v>0</v>
      </c>
      <c r="D35" s="100" t="str">
        <f>'Социально-коммуникативное разви'!O36</f>
        <v/>
      </c>
      <c r="E35" s="94" t="str">
        <f>'Социально-коммуникативное разви'!S36</f>
        <v/>
      </c>
      <c r="F35" s="101" t="str">
        <f>'Социально-коммуникативное разви'!AA36</f>
        <v/>
      </c>
      <c r="G35" s="138"/>
      <c r="H35" s="122" t="str">
        <f>'Познавательное развитие'!J36</f>
        <v/>
      </c>
      <c r="I35" s="96" t="str">
        <f>'Познавательное развитие'!N36</f>
        <v/>
      </c>
      <c r="J35" s="96" t="str">
        <f>'Познавательное развитие'!S36</f>
        <v/>
      </c>
      <c r="K35" s="96" t="str">
        <f>'Познавательное развитие'!Y36</f>
        <v/>
      </c>
      <c r="L35" s="123" t="str">
        <f>'Познавательное развитие'!AJ36</f>
        <v/>
      </c>
      <c r="M35" s="138"/>
      <c r="N35" s="100" t="str">
        <f>'Художественно-эстетическое разв'!U36</f>
        <v/>
      </c>
      <c r="O35" s="101" t="str">
        <f>'Художественно-эстетическое разв'!AB36</f>
        <v/>
      </c>
      <c r="P35" s="257"/>
      <c r="Q35" s="183" t="str">
        <f>'Речевое развитие'!I35</f>
        <v/>
      </c>
      <c r="R35" s="97" t="str">
        <f>'Речевое развитие'!P35</f>
        <v/>
      </c>
      <c r="S35" s="257"/>
      <c r="T35" s="183" t="str">
        <f>'Физическое развитие'!P35</f>
        <v/>
      </c>
      <c r="U35" s="97" t="str">
        <f>'Физическое развитие'!U35</f>
        <v/>
      </c>
      <c r="V35" s="257"/>
      <c r="W35" s="183"/>
    </row>
    <row r="36" spans="1:23" x14ac:dyDescent="0.25">
      <c r="A36" s="107">
        <f>список!A34</f>
        <v>33</v>
      </c>
      <c r="B36" s="141" t="str">
        <f>IF(список!B34="","",список!B34)</f>
        <v/>
      </c>
      <c r="C36" s="231">
        <f>IF(список!C34="","",список!C34)</f>
        <v>0</v>
      </c>
      <c r="D36" s="100" t="str">
        <f>'Социально-коммуникативное разви'!O37</f>
        <v/>
      </c>
      <c r="E36" s="94" t="str">
        <f>'Социально-коммуникативное разви'!S37</f>
        <v/>
      </c>
      <c r="F36" s="101" t="str">
        <f>'Социально-коммуникативное разви'!AA37</f>
        <v/>
      </c>
      <c r="G36" s="138"/>
      <c r="H36" s="122" t="str">
        <f>'Познавательное развитие'!J37</f>
        <v/>
      </c>
      <c r="I36" s="96" t="str">
        <f>'Познавательное развитие'!N37</f>
        <v/>
      </c>
      <c r="J36" s="96" t="str">
        <f>'Познавательное развитие'!S37</f>
        <v/>
      </c>
      <c r="K36" s="96" t="str">
        <f>'Познавательное развитие'!Y37</f>
        <v/>
      </c>
      <c r="L36" s="123" t="str">
        <f>'Познавательное развитие'!AJ37</f>
        <v/>
      </c>
      <c r="M36" s="138"/>
      <c r="N36" s="100" t="str">
        <f>'Художественно-эстетическое разв'!U37</f>
        <v/>
      </c>
      <c r="O36" s="101" t="str">
        <f>'Художественно-эстетическое разв'!AB37</f>
        <v/>
      </c>
      <c r="P36" s="257"/>
      <c r="Q36" s="183" t="str">
        <f>'Речевое развитие'!I36</f>
        <v/>
      </c>
      <c r="R36" s="97" t="str">
        <f>'Речевое развитие'!P36</f>
        <v/>
      </c>
      <c r="S36" s="257"/>
      <c r="T36" s="183" t="str">
        <f>'Физическое развитие'!P36</f>
        <v/>
      </c>
      <c r="U36" s="97" t="str">
        <f>'Физическое развитие'!U36</f>
        <v/>
      </c>
      <c r="V36" s="257"/>
      <c r="W36" s="183"/>
    </row>
    <row r="37" spans="1:23" x14ac:dyDescent="0.25">
      <c r="A37" s="107">
        <f>список!A35</f>
        <v>34</v>
      </c>
      <c r="B37" s="141" t="str">
        <f>IF(список!B35="","",список!B35)</f>
        <v/>
      </c>
      <c r="C37" s="231">
        <f>IF(список!C35="","",список!C35)</f>
        <v>0</v>
      </c>
      <c r="D37" s="100" t="str">
        <f>'Социально-коммуникативное разви'!O38</f>
        <v/>
      </c>
      <c r="E37" s="94" t="str">
        <f>'Социально-коммуникативное разви'!S38</f>
        <v/>
      </c>
      <c r="F37" s="101" t="str">
        <f>'Социально-коммуникативное разви'!AA38</f>
        <v/>
      </c>
      <c r="G37" s="138"/>
      <c r="H37" s="122" t="str">
        <f>'Познавательное развитие'!J38</f>
        <v/>
      </c>
      <c r="I37" s="96" t="str">
        <f>'Познавательное развитие'!N38</f>
        <v/>
      </c>
      <c r="J37" s="96" t="str">
        <f>'Познавательное развитие'!S38</f>
        <v/>
      </c>
      <c r="K37" s="96" t="str">
        <f>'Познавательное развитие'!Y38</f>
        <v/>
      </c>
      <c r="L37" s="123" t="str">
        <f>'Познавательное развитие'!AJ38</f>
        <v/>
      </c>
      <c r="M37" s="138"/>
      <c r="N37" s="100" t="str">
        <f>'Художественно-эстетическое разв'!U38</f>
        <v/>
      </c>
      <c r="O37" s="101" t="str">
        <f>'Художественно-эстетическое разв'!AB38</f>
        <v/>
      </c>
      <c r="P37" s="257"/>
      <c r="Q37" s="183" t="str">
        <f>'Речевое развитие'!I37</f>
        <v/>
      </c>
      <c r="R37" s="97" t="str">
        <f>'Речевое развитие'!P37</f>
        <v/>
      </c>
      <c r="S37" s="257"/>
      <c r="T37" s="183" t="str">
        <f>'Физическое развитие'!P37</f>
        <v/>
      </c>
      <c r="U37" s="97" t="str">
        <f>'Физическое развитие'!U37</f>
        <v/>
      </c>
      <c r="V37" s="257"/>
      <c r="W37" s="183"/>
    </row>
    <row r="38" spans="1:23" x14ac:dyDescent="0.25">
      <c r="A38" s="107">
        <f>список!A36</f>
        <v>35</v>
      </c>
      <c r="B38" s="141" t="str">
        <f>IF(список!B36="","",список!B36)</f>
        <v/>
      </c>
      <c r="C38" s="231">
        <f>IF(список!C36="","",список!C36)</f>
        <v>0</v>
      </c>
      <c r="D38" s="100" t="str">
        <f>'Социально-коммуникативное разви'!O39</f>
        <v/>
      </c>
      <c r="E38" s="94" t="str">
        <f>'Социально-коммуникативное разви'!S39</f>
        <v/>
      </c>
      <c r="F38" s="101" t="str">
        <f>'Социально-коммуникативное разви'!AA39</f>
        <v/>
      </c>
      <c r="G38" s="138"/>
      <c r="H38" s="122" t="str">
        <f>'Познавательное развитие'!J39</f>
        <v/>
      </c>
      <c r="I38" s="96" t="str">
        <f>'Познавательное развитие'!N39</f>
        <v/>
      </c>
      <c r="J38" s="96" t="str">
        <f>'Познавательное развитие'!S39</f>
        <v/>
      </c>
      <c r="K38" s="96" t="str">
        <f>'Познавательное развитие'!Y39</f>
        <v/>
      </c>
      <c r="L38" s="123" t="str">
        <f>'Познавательное развитие'!AJ39</f>
        <v/>
      </c>
      <c r="M38" s="138"/>
      <c r="N38" s="100" t="str">
        <f>'Художественно-эстетическое разв'!U39</f>
        <v/>
      </c>
      <c r="O38" s="101" t="str">
        <f>'Художественно-эстетическое разв'!AB39</f>
        <v/>
      </c>
      <c r="P38" s="257"/>
      <c r="Q38" s="183" t="str">
        <f>'Речевое развитие'!I38</f>
        <v/>
      </c>
      <c r="R38" s="97" t="str">
        <f>'Речевое развитие'!P38</f>
        <v/>
      </c>
      <c r="S38" s="257"/>
      <c r="T38" s="183" t="str">
        <f>'Физическое развитие'!P38</f>
        <v/>
      </c>
      <c r="U38" s="97" t="str">
        <f>'Физическое развитие'!U38</f>
        <v/>
      </c>
      <c r="V38" s="257"/>
      <c r="W38" s="183"/>
    </row>
    <row r="39" spans="1:23" ht="29.25" x14ac:dyDescent="0.25">
      <c r="A39" s="107"/>
      <c r="B39" s="297" t="s">
        <v>268</v>
      </c>
      <c r="C39" s="306"/>
      <c r="D39" s="100"/>
      <c r="E39" s="183"/>
      <c r="F39" s="300"/>
      <c r="G39" s="138"/>
      <c r="H39" s="122"/>
      <c r="I39" s="201"/>
      <c r="J39" s="201"/>
      <c r="K39" s="201"/>
      <c r="L39" s="138"/>
      <c r="M39" s="138"/>
      <c r="N39" s="100"/>
      <c r="O39" s="300"/>
      <c r="P39" s="257"/>
      <c r="Q39" s="183"/>
      <c r="R39" s="300"/>
      <c r="S39" s="257"/>
      <c r="T39" s="183"/>
      <c r="U39" s="300"/>
      <c r="V39" s="257"/>
      <c r="W39" s="183"/>
    </row>
    <row r="40" spans="1:23" x14ac:dyDescent="0.25">
      <c r="B40" s="141" t="str">
        <f>IF(список!B27="","",список!B27)</f>
        <v/>
      </c>
      <c r="C40" s="97" t="s">
        <v>239</v>
      </c>
      <c r="D40" s="100">
        <f>COUNTIF(D$4:D$38,$C$40)</f>
        <v>0</v>
      </c>
      <c r="E40" s="100">
        <f t="shared" ref="E40:F40" si="0">COUNTIF(E$4:E$38,$C$40)</f>
        <v>0</v>
      </c>
      <c r="F40" s="100">
        <f t="shared" si="0"/>
        <v>0</v>
      </c>
      <c r="G40" s="143">
        <f>AVERAGE(D40:F40)</f>
        <v>0</v>
      </c>
      <c r="H40" s="100">
        <f>COUNTIF(H$4:H$38,$C$40)</f>
        <v>0</v>
      </c>
      <c r="I40" s="100">
        <f t="shared" ref="I40:L40" si="1">COUNTIF(I$4:I$38,$C$40)</f>
        <v>0</v>
      </c>
      <c r="J40" s="100">
        <f t="shared" si="1"/>
        <v>0</v>
      </c>
      <c r="K40" s="100">
        <f t="shared" si="1"/>
        <v>0</v>
      </c>
      <c r="L40" s="100">
        <f t="shared" si="1"/>
        <v>0</v>
      </c>
      <c r="M40" s="143">
        <f>AVERAGE(H40:L40)</f>
        <v>0</v>
      </c>
      <c r="N40" s="100">
        <f>COUNTIF(N$4:N$38,$C$40)</f>
        <v>0</v>
      </c>
      <c r="O40" s="100">
        <f>COUNTIF(O$4:O$38,$C$40)</f>
        <v>0</v>
      </c>
      <c r="P40" s="288">
        <f>AVERAGE(N40:O40)</f>
        <v>0</v>
      </c>
      <c r="Q40" s="183">
        <f>COUNTIF(Q$4:Q$38,$C$40)</f>
        <v>0</v>
      </c>
      <c r="R40" s="183">
        <f>COUNTIF(R$4:R$38,$C$40)</f>
        <v>0</v>
      </c>
      <c r="S40" s="287">
        <f>AVERAGE(Q40:R40)</f>
        <v>0</v>
      </c>
      <c r="T40" s="183">
        <f>COUNTIF(T$4:T$38,$C$40)</f>
        <v>0</v>
      </c>
      <c r="U40" s="183">
        <f>COUNTIF(U$4:U$38,$C$40)</f>
        <v>0</v>
      </c>
      <c r="V40" s="288">
        <f>AVERAGE(T40:U40)</f>
        <v>0</v>
      </c>
      <c r="W40" s="183"/>
    </row>
    <row r="41" spans="1:23" x14ac:dyDescent="0.25">
      <c r="B41" s="141" t="str">
        <f>IF(список!B28="","",список!B28)</f>
        <v/>
      </c>
      <c r="C41" s="94" t="s">
        <v>240</v>
      </c>
      <c r="D41" s="100">
        <f>COUNTIF(D$4:D$38,$C$41)</f>
        <v>0</v>
      </c>
      <c r="E41" s="100">
        <f t="shared" ref="E41:F41" si="2">COUNTIF(E$4:E$38,$C$41)</f>
        <v>0</v>
      </c>
      <c r="F41" s="100">
        <f t="shared" si="2"/>
        <v>0</v>
      </c>
      <c r="G41" s="143">
        <f>AVERAGE(D41:F41)</f>
        <v>0</v>
      </c>
      <c r="H41" s="100">
        <f>COUNTIF(H$4:H$38,$C$41)</f>
        <v>0</v>
      </c>
      <c r="I41" s="100">
        <f t="shared" ref="I41:L41" si="3">COUNTIF(I$4:I$38,$C$41)</f>
        <v>0</v>
      </c>
      <c r="J41" s="100">
        <f t="shared" si="3"/>
        <v>0</v>
      </c>
      <c r="K41" s="100">
        <f t="shared" si="3"/>
        <v>0</v>
      </c>
      <c r="L41" s="100">
        <f t="shared" si="3"/>
        <v>0</v>
      </c>
      <c r="M41" s="143">
        <f>AVERAGE(H41:L41)</f>
        <v>0</v>
      </c>
      <c r="N41" s="100">
        <f>COUNTIF(N$4:N$38,$C$41)</f>
        <v>0</v>
      </c>
      <c r="O41" s="100">
        <f>COUNTIF(O$4:O$38,$C$41)</f>
        <v>0</v>
      </c>
      <c r="P41" s="288">
        <f>AVERAGE(N41:O41)</f>
        <v>0</v>
      </c>
      <c r="Q41" s="183">
        <f>COUNTIF(Q$4:Q$38,$C$41)</f>
        <v>0</v>
      </c>
      <c r="R41" s="183">
        <f>COUNTIF(R$4:R$38,$C$41)</f>
        <v>0</v>
      </c>
      <c r="S41" s="288">
        <f>AVERAGE(Q41:R41)</f>
        <v>0</v>
      </c>
      <c r="T41" s="183">
        <f>COUNTIF(T$4:T$38,$C$41)</f>
        <v>0</v>
      </c>
      <c r="U41" s="183">
        <f>COUNTIF(U$4:U$38,$C$41)</f>
        <v>0</v>
      </c>
      <c r="V41" s="288">
        <f>AVERAGE(T41:U41)</f>
        <v>0</v>
      </c>
      <c r="W41" s="183"/>
    </row>
    <row r="42" spans="1:23" ht="15.75" thickBot="1" x14ac:dyDescent="0.3">
      <c r="B42" s="141" t="str">
        <f>IF(список!B29="","",список!B29)</f>
        <v/>
      </c>
      <c r="C42" s="94" t="s">
        <v>241</v>
      </c>
      <c r="D42" s="100">
        <f>COUNTIF(D$4:D$38,$C$42)</f>
        <v>0</v>
      </c>
      <c r="E42" s="100">
        <f t="shared" ref="E42:F42" si="4">COUNTIF(E$4:E$38,$C$42)</f>
        <v>0</v>
      </c>
      <c r="F42" s="100">
        <f t="shared" si="4"/>
        <v>0</v>
      </c>
      <c r="G42" s="143">
        <f>AVERAGE(D42:F42)</f>
        <v>0</v>
      </c>
      <c r="H42" s="100">
        <f>COUNTIF(H$4:H$38,$C$42)</f>
        <v>0</v>
      </c>
      <c r="I42" s="100">
        <f t="shared" ref="I42:K42" si="5">COUNTIF(I$4:I$38,$C$42)</f>
        <v>0</v>
      </c>
      <c r="J42" s="100">
        <f t="shared" si="5"/>
        <v>0</v>
      </c>
      <c r="K42" s="100">
        <f t="shared" si="5"/>
        <v>0</v>
      </c>
      <c r="L42" s="100">
        <f>COUNTIF(L$4:L$36,$C$42)</f>
        <v>0</v>
      </c>
      <c r="M42" s="142">
        <f>AVERAGE(H42:L42)</f>
        <v>0</v>
      </c>
      <c r="N42" s="100">
        <f>COUNTIF(N$4:N$38,$C$42)</f>
        <v>0</v>
      </c>
      <c r="O42" s="100">
        <f>COUNTIF(O$4:O$38,$C$42)</f>
        <v>0</v>
      </c>
      <c r="P42" s="289">
        <f>AVERAGE(N42:O42)</f>
        <v>0</v>
      </c>
      <c r="Q42" s="183">
        <f>COUNTIF(Q$4:Q$38,$C$42)</f>
        <v>0</v>
      </c>
      <c r="R42" s="183">
        <f>COUNTIF(R$4:R$38,$C$42)</f>
        <v>0</v>
      </c>
      <c r="S42" s="289">
        <f>AVERAGE(Q42:R42)</f>
        <v>0</v>
      </c>
      <c r="T42" s="183">
        <f>COUNTIF(T$4:T$38,$C$42)</f>
        <v>0</v>
      </c>
      <c r="U42" s="183">
        <f>COUNTIF(U$4:U$38,$C$42)</f>
        <v>0</v>
      </c>
      <c r="V42" s="294">
        <f>AVERAGE(T42:U42)</f>
        <v>0</v>
      </c>
      <c r="W42" s="183"/>
    </row>
    <row r="43" spans="1:23" x14ac:dyDescent="0.25">
      <c r="B43" s="141"/>
      <c r="D43" s="183"/>
      <c r="E43" s="183"/>
      <c r="F43" s="183"/>
      <c r="G43" s="301"/>
      <c r="H43" s="183"/>
      <c r="I43" s="183"/>
      <c r="J43" s="183"/>
      <c r="K43" s="183"/>
      <c r="L43" s="183"/>
      <c r="M43" s="302"/>
      <c r="N43" s="183"/>
      <c r="O43" s="183"/>
      <c r="P43" s="303"/>
      <c r="Q43" s="183"/>
      <c r="R43" s="300"/>
      <c r="S43" s="303"/>
      <c r="T43" s="183"/>
      <c r="U43" s="300"/>
      <c r="V43" s="304"/>
      <c r="W43" s="183"/>
    </row>
    <row r="44" spans="1:23" x14ac:dyDescent="0.25">
      <c r="B44" s="141"/>
      <c r="C44" s="97" t="s">
        <v>239</v>
      </c>
      <c r="D44" s="183"/>
      <c r="E44" s="183"/>
      <c r="F44" s="183"/>
      <c r="G44" s="305" t="e">
        <f>G40/$C$39</f>
        <v>#DIV/0!</v>
      </c>
      <c r="H44" s="305"/>
      <c r="I44" s="305"/>
      <c r="J44" s="305"/>
      <c r="K44" s="305"/>
      <c r="L44" s="305"/>
      <c r="M44" s="305" t="e">
        <f t="shared" ref="M44:P44" si="6">M40/$C$39</f>
        <v>#DIV/0!</v>
      </c>
      <c r="N44" s="305"/>
      <c r="O44" s="305"/>
      <c r="P44" s="305" t="e">
        <f t="shared" si="6"/>
        <v>#DIV/0!</v>
      </c>
      <c r="Q44" s="305"/>
      <c r="R44" s="305"/>
      <c r="S44" s="305" t="e">
        <f>S40/$C$39</f>
        <v>#DIV/0!</v>
      </c>
      <c r="T44" s="305"/>
      <c r="U44" s="305"/>
      <c r="V44" s="305" t="e">
        <f>V40/$C$39</f>
        <v>#DIV/0!</v>
      </c>
      <c r="W44" s="183"/>
    </row>
    <row r="45" spans="1:23" x14ac:dyDescent="0.25">
      <c r="B45" s="141"/>
      <c r="C45" s="94" t="s">
        <v>240</v>
      </c>
      <c r="D45" s="183"/>
      <c r="E45" s="183"/>
      <c r="F45" s="183"/>
      <c r="G45" s="305" t="e">
        <f>G41/$C$39</f>
        <v>#DIV/0!</v>
      </c>
      <c r="H45" s="305"/>
      <c r="I45" s="305"/>
      <c r="J45" s="305"/>
      <c r="K45" s="305"/>
      <c r="L45" s="305"/>
      <c r="M45" s="305" t="e">
        <f t="shared" ref="M45:S45" si="7">M41/$C$39</f>
        <v>#DIV/0!</v>
      </c>
      <c r="N45" s="305"/>
      <c r="O45" s="305"/>
      <c r="P45" s="305" t="e">
        <f t="shared" si="7"/>
        <v>#DIV/0!</v>
      </c>
      <c r="Q45" s="305"/>
      <c r="R45" s="305"/>
      <c r="S45" s="305" t="e">
        <f t="shared" si="7"/>
        <v>#DIV/0!</v>
      </c>
      <c r="T45" s="305"/>
      <c r="U45" s="305"/>
      <c r="V45" s="305" t="e">
        <f t="shared" ref="V45:V46" si="8">V41/$C$39</f>
        <v>#DIV/0!</v>
      </c>
      <c r="W45" s="183"/>
    </row>
    <row r="46" spans="1:23" x14ac:dyDescent="0.25">
      <c r="B46" s="141"/>
      <c r="C46" s="94" t="s">
        <v>241</v>
      </c>
      <c r="D46" s="183"/>
      <c r="E46" s="183"/>
      <c r="F46" s="183"/>
      <c r="G46" s="305" t="e">
        <f>G42/$C$39</f>
        <v>#DIV/0!</v>
      </c>
      <c r="H46" s="305"/>
      <c r="I46" s="305"/>
      <c r="J46" s="305"/>
      <c r="K46" s="305"/>
      <c r="L46" s="305"/>
      <c r="M46" s="305" t="e">
        <f t="shared" ref="M46:S46" si="9">M42/$C$39</f>
        <v>#DIV/0!</v>
      </c>
      <c r="N46" s="305"/>
      <c r="O46" s="305"/>
      <c r="P46" s="305" t="e">
        <f t="shared" si="9"/>
        <v>#DIV/0!</v>
      </c>
      <c r="Q46" s="305"/>
      <c r="R46" s="305"/>
      <c r="S46" s="305" t="e">
        <f t="shared" si="9"/>
        <v>#DIV/0!</v>
      </c>
      <c r="T46" s="305"/>
      <c r="U46" s="305"/>
      <c r="V46" s="305" t="e">
        <f t="shared" si="8"/>
        <v>#DIV/0!</v>
      </c>
      <c r="W46" s="183"/>
    </row>
    <row r="47" spans="1:23" x14ac:dyDescent="0.25">
      <c r="P47" s="96"/>
      <c r="S47" s="96"/>
      <c r="V47" s="96"/>
    </row>
  </sheetData>
  <sheetProtection selectLockedCells="1"/>
  <mergeCells count="11">
    <mergeCell ref="B2:B3"/>
    <mergeCell ref="C2:C3"/>
    <mergeCell ref="AN2:AY2"/>
    <mergeCell ref="X2:AC2"/>
    <mergeCell ref="A1:AA1"/>
    <mergeCell ref="H2:L2"/>
    <mergeCell ref="A2:A3"/>
    <mergeCell ref="N2:P2"/>
    <mergeCell ref="Q2:S2"/>
    <mergeCell ref="T2:V2"/>
    <mergeCell ref="D2:G2"/>
  </mergeCells>
  <phoneticPr fontId="0" type="noConversion"/>
  <conditionalFormatting sqref="D4:P39 D40:V46">
    <cfRule type="containsText" dxfId="232" priority="66" operator="containsText" text="норма, средний, 3 уровень">
      <formula>NOT(ISERROR(SEARCH("норма, средний, 3 уровень",D4)))</formula>
    </cfRule>
  </conditionalFormatting>
  <conditionalFormatting sqref="D4:P39 D40:V46">
    <cfRule type="containsText" dxfId="231" priority="59" operator="containsText" text="низкий">
      <formula>NOT(ISERROR(SEARCH("низкий",D4)))</formula>
    </cfRule>
    <cfRule type="containsText" dxfId="230" priority="60" operator="containsText" text="сниженный">
      <formula>NOT(ISERROR(SEARCH("сниженный",D4)))</formula>
    </cfRule>
    <cfRule type="containsText" dxfId="229" priority="61" operator="containsText" text="очень высокий">
      <formula>NOT(ISERROR(SEARCH("очень высокий",D4)))</formula>
    </cfRule>
    <cfRule type="containsText" dxfId="228" priority="62" operator="containsText" text="высокий">
      <formula>NOT(ISERROR(SEARCH("высокий",D4)))</formula>
    </cfRule>
    <cfRule type="containsText" dxfId="227" priority="63" operator="containsText" text="средний">
      <formula>NOT(ISERROR(SEARCH("средний",D4)))</formula>
    </cfRule>
    <cfRule type="containsText" dxfId="226" priority="64" operator="containsText" text="3 уровень">
      <formula>NOT(ISERROR(SEARCH("3 уровень",D4)))</formula>
    </cfRule>
    <cfRule type="containsText" dxfId="225" priority="65" operator="containsText" text="норма">
      <formula>NOT(ISERROR(SEARCH("норма",D4)))</formula>
    </cfRule>
  </conditionalFormatting>
  <conditionalFormatting sqref="D4:P39 D40:V46">
    <cfRule type="containsText" dxfId="224" priority="44" operator="containsText" text="очень высокий">
      <formula>NOT(ISERROR(SEARCH("очень высокий",D4)))</formula>
    </cfRule>
  </conditionalFormatting>
  <conditionalFormatting sqref="N4:P39">
    <cfRule type="containsText" dxfId="223" priority="42" stopIfTrue="1" operator="containsText" text="ниже среднего">
      <formula>NOT(ISERROR(SEARCH("ниже среднего",N4)))</formula>
    </cfRule>
  </conditionalFormatting>
  <conditionalFormatting sqref="D4:P39 D40:V46">
    <cfRule type="containsText" dxfId="222" priority="32" operator="containsText" text="низкий">
      <formula>NOT(ISERROR(SEARCH("низкий",D4)))</formula>
    </cfRule>
    <cfRule type="containsText" dxfId="221" priority="33" operator="containsText" text="норма">
      <formula>NOT(ISERROR(SEARCH("норма",D4)))</formula>
    </cfRule>
    <cfRule type="containsText" dxfId="220" priority="34" operator="containsText" text="низкий">
      <formula>NOT(ISERROR(SEARCH("низкий",D4)))</formula>
    </cfRule>
  </conditionalFormatting>
  <conditionalFormatting sqref="D4:P39 D40:V46">
    <cfRule type="containsText" dxfId="219" priority="27" operator="containsText" text="высокий">
      <formula>NOT(ISERROR(SEARCH("высокий",D4)))</formula>
    </cfRule>
    <cfRule type="containsText" dxfId="218" priority="28" operator="containsText" text="низкий">
      <formula>NOT(ISERROR(SEARCH("низкий",D4)))</formula>
    </cfRule>
  </conditionalFormatting>
  <conditionalFormatting sqref="D4:F39">
    <cfRule type="containsText" dxfId="217" priority="5" operator="containsText" text="не сформирован">
      <formula>NOT(ISERROR(SEARCH("не сформирован",D4)))</formula>
    </cfRule>
    <cfRule type="containsText" dxfId="216" priority="6" operator="containsText" text="сформирован">
      <formula>NOT(ISERROR(SEARCH("сформирован",D4)))</formula>
    </cfRule>
    <cfRule type="containsText" dxfId="215" priority="7" operator="containsText" text="в стадии формирования">
      <formula>NOT(ISERROR(SEARCH("в стадии формирования",D4)))</formula>
    </cfRule>
    <cfRule type="containsText" dxfId="214" priority="8" operator="containsText" text="не сформирован">
      <formula>NOT(ISERROR(SEARCH("не сформирован",D4)))</formula>
    </cfRule>
    <cfRule type="containsText" dxfId="213" priority="21" operator="containsText" text="сформирован">
      <formula>NOT(ISERROR(SEARCH("сформирован",D4)))</formula>
    </cfRule>
    <cfRule type="containsText" dxfId="212" priority="22" operator="containsText" text="в стадии формирования">
      <formula>NOT(ISERROR(SEARCH("в стадии формирования",D4)))</formula>
    </cfRule>
    <cfRule type="containsText" dxfId="211" priority="23" operator="containsText" text="не сформирован">
      <formula>NOT(ISERROR(SEARCH("не сформирован",D4)))</formula>
    </cfRule>
  </conditionalFormatting>
  <conditionalFormatting sqref="H4:L39">
    <cfRule type="containsText" dxfId="210" priority="4" operator="containsText" text="не сформирован">
      <formula>NOT(ISERROR(SEARCH("не сформирован",H4)))</formula>
    </cfRule>
    <cfRule type="containsText" dxfId="209" priority="18" operator="containsText" text="сформирован">
      <formula>NOT(ISERROR(SEARCH("сформирован",H4)))</formula>
    </cfRule>
    <cfRule type="containsText" dxfId="208" priority="19" operator="containsText" text="в стадии формирования">
      <formula>NOT(ISERROR(SEARCH("в стадии формирования",H4)))</formula>
    </cfRule>
    <cfRule type="containsText" dxfId="207" priority="20" operator="containsText" text="не сформирован">
      <formula>NOT(ISERROR(SEARCH("не сформирован",H4)))</formula>
    </cfRule>
  </conditionalFormatting>
  <conditionalFormatting sqref="N4:O39">
    <cfRule type="containsText" dxfId="206" priority="3" operator="containsText" text="не сформирован">
      <formula>NOT(ISERROR(SEARCH("не сформирован",N4)))</formula>
    </cfRule>
    <cfRule type="containsText" dxfId="205" priority="15" operator="containsText" text="сформирован">
      <formula>NOT(ISERROR(SEARCH("сформирован",N4)))</formula>
    </cfRule>
    <cfRule type="containsText" dxfId="204" priority="16" operator="containsText" text="в стадии формирования">
      <formula>NOT(ISERROR(SEARCH("в стадии формирования",N4)))</formula>
    </cfRule>
    <cfRule type="containsText" dxfId="203" priority="17" operator="containsText" text="не сформирован">
      <formula>NOT(ISERROR(SEARCH("не сформирован",N4)))</formula>
    </cfRule>
  </conditionalFormatting>
  <conditionalFormatting sqref="Q4:R39">
    <cfRule type="containsText" dxfId="202" priority="2" operator="containsText" text="не сформирован">
      <formula>NOT(ISERROR(SEARCH("не сформирован",Q4)))</formula>
    </cfRule>
    <cfRule type="containsText" dxfId="201" priority="12" operator="containsText" text="сформирован">
      <formula>NOT(ISERROR(SEARCH("сформирован",Q4)))</formula>
    </cfRule>
    <cfRule type="containsText" dxfId="200" priority="13" operator="containsText" text="в стадии формирования">
      <formula>NOT(ISERROR(SEARCH("в стадии формирования",Q4)))</formula>
    </cfRule>
    <cfRule type="containsText" dxfId="199" priority="14" operator="containsText" text="не сформирован">
      <formula>NOT(ISERROR(SEARCH("не сформирован",Q4)))</formula>
    </cfRule>
  </conditionalFormatting>
  <conditionalFormatting sqref="T4:U39">
    <cfRule type="containsText" dxfId="198" priority="1" operator="containsText" text="не сформирован">
      <formula>NOT(ISERROR(SEARCH("не сформирован",T4)))</formula>
    </cfRule>
    <cfRule type="containsText" dxfId="197" priority="9" operator="containsText" text="сформирован">
      <formula>NOT(ISERROR(SEARCH("сформирован",T4)))</formula>
    </cfRule>
    <cfRule type="containsText" dxfId="196" priority="10" operator="containsText" text="в стадии формирования">
      <formula>NOT(ISERROR(SEARCH("в стадии формирования",T4)))</formula>
    </cfRule>
    <cfRule type="containsText" dxfId="195" priority="11" operator="containsText" text="не сформирован">
      <formula>NOT(ISERROR(SEARCH("не сформирован",T4)))</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80" zoomScaleSheetLayoutView="80" workbookViewId="0">
      <selection activeCell="G1" sqref="G1"/>
    </sheetView>
  </sheetViews>
  <sheetFormatPr defaultRowHeight="15" x14ac:dyDescent="0.25"/>
  <cols>
    <col min="1" max="1" width="27.85546875" style="1" customWidth="1"/>
    <col min="2" max="2" width="8.42578125" style="1" customWidth="1"/>
    <col min="3" max="3" width="10.42578125" style="1" customWidth="1"/>
    <col min="4" max="4" width="16.42578125" style="1" customWidth="1"/>
    <col min="5" max="5" width="25.5703125" style="1" customWidth="1"/>
    <col min="6" max="6" width="13.5703125" style="1" customWidth="1"/>
    <col min="7" max="7" width="22" style="1" customWidth="1"/>
    <col min="8" max="8" width="40.5703125" style="1" customWidth="1"/>
    <col min="9" max="9" width="36.85546875" style="1" customWidth="1"/>
    <col min="10" max="10" width="41.85546875" style="1" customWidth="1"/>
    <col min="11" max="11" width="37.7109375" style="1" customWidth="1"/>
    <col min="12" max="12" width="37.140625" style="1" customWidth="1"/>
    <col min="13" max="13" width="39.28515625" style="1" customWidth="1"/>
    <col min="14" max="14" width="36.140625" style="1" customWidth="1"/>
    <col min="15" max="15" width="27.7109375" style="1" customWidth="1"/>
    <col min="16" max="16" width="37.140625" style="1" customWidth="1"/>
    <col min="17" max="17" width="36.28515625" style="1" customWidth="1"/>
    <col min="18" max="18" width="34.140625" style="1" customWidth="1"/>
    <col min="19" max="19" width="32.7109375" style="1" customWidth="1"/>
    <col min="20" max="16384" width="9.140625" style="1"/>
  </cols>
  <sheetData>
    <row r="1" spans="1:19" ht="139.5" customHeight="1" x14ac:dyDescent="0.3">
      <c r="A1" s="339"/>
      <c r="B1" s="339"/>
      <c r="C1" s="499" t="s">
        <v>238</v>
      </c>
      <c r="D1" s="499"/>
      <c r="E1" s="499"/>
      <c r="F1" s="337"/>
      <c r="G1" s="254">
        <v>3</v>
      </c>
      <c r="H1" s="5"/>
      <c r="N1" s="497"/>
      <c r="O1" s="497"/>
      <c r="P1" s="497"/>
      <c r="Q1" s="497"/>
      <c r="R1" s="497"/>
      <c r="S1" s="497"/>
    </row>
    <row r="2" spans="1:19" ht="42" customHeight="1" x14ac:dyDescent="0.3">
      <c r="A2" s="498"/>
      <c r="B2" s="498"/>
      <c r="C2" s="500">
        <f>INDEX(список!B2:B36,G1,1)</f>
        <v>0</v>
      </c>
      <c r="D2" s="500"/>
      <c r="E2" s="500"/>
      <c r="F2" s="338"/>
      <c r="G2" s="90"/>
      <c r="H2" s="5"/>
      <c r="N2" s="234"/>
      <c r="O2" s="234"/>
      <c r="P2" s="234"/>
      <c r="Q2" s="234"/>
      <c r="R2" s="234"/>
      <c r="S2" s="234"/>
    </row>
    <row r="3" spans="1:19" ht="18.75" x14ac:dyDescent="0.3">
      <c r="A3" s="496"/>
      <c r="B3" s="496"/>
      <c r="C3" s="78"/>
      <c r="D3" s="496" t="str">
        <f>список!D2</f>
        <v>младшая группа</v>
      </c>
      <c r="E3" s="496"/>
      <c r="F3" s="285"/>
      <c r="G3" s="83"/>
      <c r="H3" s="5"/>
      <c r="N3" s="20"/>
      <c r="O3" s="20"/>
      <c r="P3" s="20"/>
      <c r="Q3" s="20"/>
      <c r="R3" s="21"/>
      <c r="S3" s="21"/>
    </row>
    <row r="4" spans="1:19" ht="18.75" x14ac:dyDescent="0.3">
      <c r="A4" s="77"/>
      <c r="B4" s="77"/>
      <c r="C4" s="496">
        <f>список!C2</f>
        <v>0</v>
      </c>
      <c r="D4" s="496"/>
      <c r="E4" s="496"/>
      <c r="F4" s="285"/>
      <c r="G4" s="83"/>
      <c r="H4" s="5"/>
      <c r="N4" s="22"/>
      <c r="O4" s="21"/>
      <c r="P4" s="22"/>
      <c r="Q4" s="21"/>
      <c r="R4" s="21"/>
      <c r="S4" s="21"/>
    </row>
    <row r="5" spans="1:19" ht="36.75" customHeight="1" x14ac:dyDescent="0.3">
      <c r="A5" s="502" t="s">
        <v>257</v>
      </c>
      <c r="B5" s="502"/>
      <c r="C5" s="502"/>
      <c r="D5" s="243" t="e">
        <f>AVERAGE(D6:D8)</f>
        <v>#DIV/0!</v>
      </c>
      <c r="E5" s="358" t="e">
        <f>IF(D5="","",IF(D5&gt;1.5,"сформирован",IF(D5&lt;0.5,"не сформирован", "в стадии формирования")))</f>
        <v>#DIV/0!</v>
      </c>
      <c r="F5" s="278"/>
      <c r="G5" s="279"/>
      <c r="H5" s="276"/>
      <c r="I5" s="5"/>
    </row>
    <row r="6" spans="1:19" ht="47.25" customHeight="1" x14ac:dyDescent="0.25">
      <c r="A6" s="503" t="s">
        <v>258</v>
      </c>
      <c r="B6" s="503"/>
      <c r="C6" s="503"/>
      <c r="D6" s="244" t="str">
        <f>INDEX('Социально-коммуникативное разви'!N5:N39,G1,1)</f>
        <v/>
      </c>
      <c r="E6" s="359" t="str">
        <f>INDEX('Социально-коммуникативное разви'!O5:O39,G1,1)</f>
        <v/>
      </c>
      <c r="F6" s="511"/>
      <c r="G6" s="511"/>
      <c r="H6" s="511"/>
      <c r="I6" s="5"/>
    </row>
    <row r="7" spans="1:19" ht="32.25" customHeight="1" x14ac:dyDescent="0.25">
      <c r="A7" s="512" t="s">
        <v>259</v>
      </c>
      <c r="B7" s="512"/>
      <c r="C7" s="512"/>
      <c r="D7" s="244" t="str">
        <f>INDEX('Социально-коммуникативное разви'!R5:R39,G1,1)</f>
        <v/>
      </c>
      <c r="E7" s="359" t="str">
        <f>INDEX('Социально-коммуникативное разви'!S5:S39,G1,1)</f>
        <v/>
      </c>
      <c r="F7" s="511"/>
      <c r="G7" s="511"/>
      <c r="H7" s="511"/>
      <c r="I7" s="5"/>
    </row>
    <row r="8" spans="1:19" ht="33" customHeight="1" x14ac:dyDescent="0.25">
      <c r="A8" s="505" t="s">
        <v>260</v>
      </c>
      <c r="B8" s="505"/>
      <c r="C8" s="505"/>
      <c r="D8" s="244" t="str">
        <f>INDEX('Социально-коммуникативное разви'!Z5:Z39,G1,1)</f>
        <v/>
      </c>
      <c r="E8" s="359" t="str">
        <f>INDEX('Социально-коммуникативное разви'!AA5:AA39,G1,1)</f>
        <v/>
      </c>
      <c r="F8" s="511"/>
      <c r="G8" s="511"/>
      <c r="H8" s="511"/>
      <c r="I8" s="5"/>
    </row>
    <row r="9" spans="1:19" ht="30" customHeight="1" x14ac:dyDescent="0.25">
      <c r="A9" s="506" t="s">
        <v>261</v>
      </c>
      <c r="B9" s="506"/>
      <c r="C9" s="506"/>
      <c r="D9" s="245" t="e">
        <f>AVERAGE(D10:D14)</f>
        <v>#DIV/0!</v>
      </c>
      <c r="E9" s="360" t="e">
        <f>IF(D9="","",IF(D9&gt;1.5,"сформирован",IF(D9&lt;0.5,"не сформирован", "в стадии формирования")))</f>
        <v>#DIV/0!</v>
      </c>
      <c r="F9" s="280"/>
      <c r="G9" s="279"/>
      <c r="H9" s="246"/>
      <c r="I9" s="5"/>
    </row>
    <row r="10" spans="1:19" ht="18.75" x14ac:dyDescent="0.25">
      <c r="A10" s="507" t="s">
        <v>144</v>
      </c>
      <c r="B10" s="507"/>
      <c r="C10" s="507"/>
      <c r="D10" s="244" t="str">
        <f>INDEX('Познавательное развитие'!I5:I39,G1,1)</f>
        <v/>
      </c>
      <c r="E10" s="359" t="str">
        <f>INDEX('Познавательное развитие'!J5:J39,G1,1)</f>
        <v/>
      </c>
      <c r="F10" s="513" t="str">
        <f>IF(C21="","",IF(C21="низкий",[3]Лист1!C2,IF(C21="средний",[3]Лист1!B2,[3]Лист1!A2)))</f>
        <v/>
      </c>
      <c r="G10" s="513"/>
      <c r="H10" s="513"/>
      <c r="I10" s="5"/>
    </row>
    <row r="11" spans="1:19" ht="18.75" x14ac:dyDescent="0.25">
      <c r="A11" s="505" t="s">
        <v>227</v>
      </c>
      <c r="B11" s="505"/>
      <c r="C11" s="505"/>
      <c r="D11" s="244" t="str">
        <f>INDEX('Познавательное развитие'!M5:M39,G1,1)</f>
        <v/>
      </c>
      <c r="E11" s="359" t="str">
        <f>INDEX('Познавательное развитие'!N5:N39,G1,1)</f>
        <v/>
      </c>
      <c r="F11" s="513"/>
      <c r="G11" s="513"/>
      <c r="H11" s="513"/>
      <c r="I11" s="5"/>
    </row>
    <row r="12" spans="1:19" ht="18.75" x14ac:dyDescent="0.25">
      <c r="A12" s="505" t="str">
        <f>'[3]сводная по группе'!J3</f>
        <v>Конструирование</v>
      </c>
      <c r="B12" s="505"/>
      <c r="C12" s="505"/>
      <c r="D12" s="244" t="str">
        <f>INDEX('Познавательное развитие'!R5:R39,G1,1)</f>
        <v/>
      </c>
      <c r="E12" s="359" t="str">
        <f>INDEX('Познавательное развитие'!S5:S39,G1,1)</f>
        <v/>
      </c>
      <c r="F12" s="513"/>
      <c r="G12" s="513"/>
      <c r="H12" s="513"/>
      <c r="I12" s="5"/>
    </row>
    <row r="13" spans="1:19" ht="18.75" x14ac:dyDescent="0.25">
      <c r="A13" s="507" t="s">
        <v>229</v>
      </c>
      <c r="B13" s="507"/>
      <c r="C13" s="507"/>
      <c r="D13" s="247" t="str">
        <f>INDEX('Познавательное развитие'!X5:X39,G1,1)</f>
        <v/>
      </c>
      <c r="E13" s="359" t="str">
        <f>INDEX('Познавательное развитие'!Y5:Y39,G1,1)</f>
        <v/>
      </c>
      <c r="F13" s="513"/>
      <c r="G13" s="513"/>
      <c r="H13" s="513"/>
      <c r="I13" s="5"/>
    </row>
    <row r="14" spans="1:19" ht="31.5" customHeight="1" x14ac:dyDescent="0.25">
      <c r="A14" s="505" t="str">
        <f>'[3]сводная по группе'!L3</f>
        <v>Развитие элементарных математических представлений</v>
      </c>
      <c r="B14" s="505"/>
      <c r="C14" s="505"/>
      <c r="D14" s="244" t="str">
        <f>INDEX('Познавательное развитие'!AI5:AI39,G1,1)</f>
        <v/>
      </c>
      <c r="E14" s="359" t="str">
        <f>INDEX('Познавательное развитие'!AJ5:AJ39,G1,1)</f>
        <v/>
      </c>
      <c r="F14" s="513"/>
      <c r="G14" s="513"/>
      <c r="H14" s="513"/>
      <c r="I14" s="5"/>
    </row>
    <row r="15" spans="1:19" ht="36" customHeight="1" x14ac:dyDescent="0.3">
      <c r="A15" s="504" t="s">
        <v>262</v>
      </c>
      <c r="B15" s="504"/>
      <c r="C15" s="504"/>
      <c r="D15" s="248" t="e">
        <f>AVERAGE(D16:D17)</f>
        <v>#DIV/0!</v>
      </c>
      <c r="E15" s="360" t="e">
        <f>IF(D15="","",IF(D15&gt;1.5,"сформирован",IF(D15&lt;0.5,"не сформирован", "в стадии формирования")))</f>
        <v>#DIV/0!</v>
      </c>
      <c r="F15" s="281"/>
      <c r="G15" s="279"/>
      <c r="H15" s="246"/>
      <c r="I15" s="5"/>
    </row>
    <row r="16" spans="1:19" ht="33" customHeight="1" x14ac:dyDescent="0.25">
      <c r="A16" s="505" t="s">
        <v>231</v>
      </c>
      <c r="B16" s="505"/>
      <c r="C16" s="505"/>
      <c r="D16" s="284" t="str">
        <f>INDEX('Художественно-эстетическое разв'!T5:T39,G1,1)</f>
        <v/>
      </c>
      <c r="E16" s="359" t="str">
        <f>INDEX('Художественно-эстетическое разв'!U5:U39,G1,1)</f>
        <v/>
      </c>
      <c r="F16" s="249"/>
      <c r="G16" s="249"/>
      <c r="H16" s="249"/>
      <c r="I16" s="5"/>
    </row>
    <row r="17" spans="1:9" ht="32.25" customHeight="1" x14ac:dyDescent="0.25">
      <c r="A17" s="505" t="s">
        <v>263</v>
      </c>
      <c r="B17" s="505"/>
      <c r="C17" s="505"/>
      <c r="D17" s="284" t="str">
        <f>INDEX('Художественно-эстетическое разв'!AA5:AA39,G1,1)</f>
        <v/>
      </c>
      <c r="E17" s="359" t="str">
        <f>INDEX('Художественно-эстетическое разв'!AB5:AB39,G1,1)</f>
        <v/>
      </c>
      <c r="F17" s="249"/>
      <c r="G17" s="249"/>
      <c r="H17" s="249"/>
      <c r="I17" s="5"/>
    </row>
    <row r="18" spans="1:9" ht="36.75" customHeight="1" x14ac:dyDescent="0.25">
      <c r="A18" s="506" t="s">
        <v>264</v>
      </c>
      <c r="B18" s="506"/>
      <c r="C18" s="506"/>
      <c r="D18" s="245" t="e">
        <f>AVERAGE(D19:D20)</f>
        <v>#DIV/0!</v>
      </c>
      <c r="E18" s="358" t="e">
        <f>IF(D18="","",IF(D18&gt;1.5,"сформирован",IF(D18&lt;0.5,"не сформирован", "в стадии формирования")))</f>
        <v>#DIV/0!</v>
      </c>
      <c r="F18" s="280"/>
      <c r="G18" s="280"/>
      <c r="H18" s="250"/>
      <c r="I18" s="5"/>
    </row>
    <row r="19" spans="1:9" ht="33.75" customHeight="1" x14ac:dyDescent="0.25">
      <c r="A19" s="505" t="s">
        <v>233</v>
      </c>
      <c r="B19" s="505"/>
      <c r="C19" s="505"/>
      <c r="D19" s="284" t="str">
        <f>INDEX('Речевое развитие'!H4:H38,G1,1)</f>
        <v/>
      </c>
      <c r="E19" s="361" t="str">
        <f>INDEX('Речевое развитие'!I4:I38,G1,1)</f>
        <v/>
      </c>
      <c r="F19" s="249"/>
      <c r="G19" s="249"/>
      <c r="H19" s="249"/>
      <c r="I19" s="5"/>
    </row>
    <row r="20" spans="1:9" ht="33.75" customHeight="1" x14ac:dyDescent="0.25">
      <c r="A20" s="505" t="s">
        <v>265</v>
      </c>
      <c r="B20" s="505"/>
      <c r="C20" s="505"/>
      <c r="D20" s="284" t="str">
        <f>INDEX('Речевое развитие'!O4:O38,G1,1)</f>
        <v/>
      </c>
      <c r="E20" s="362" t="str">
        <f>INDEX('Речевое развитие'!P4:P38,G1,1)</f>
        <v/>
      </c>
      <c r="F20" s="249"/>
      <c r="G20" s="249"/>
      <c r="H20" s="249"/>
      <c r="I20" s="5"/>
    </row>
    <row r="21" spans="1:9" ht="38.25" customHeight="1" x14ac:dyDescent="0.25">
      <c r="A21" s="506" t="s">
        <v>266</v>
      </c>
      <c r="B21" s="506"/>
      <c r="C21" s="506"/>
      <c r="D21" s="245" t="e">
        <f>AVERAGE(D22:D23)</f>
        <v>#DIV/0!</v>
      </c>
      <c r="E21" s="363" t="e">
        <f>IF(D21="","",IF(D21&gt;1.5,"сформирован",IF(D21&lt;0.5,"не сформирован", "в стадии формирования")))</f>
        <v>#DIV/0!</v>
      </c>
      <c r="F21" s="282"/>
      <c r="G21" s="282"/>
      <c r="H21" s="251"/>
      <c r="I21" s="5"/>
    </row>
    <row r="22" spans="1:9" ht="23.25" customHeight="1" x14ac:dyDescent="0.25">
      <c r="A22" s="508" t="s">
        <v>235</v>
      </c>
      <c r="B22" s="509"/>
      <c r="C22" s="510"/>
      <c r="D22" s="340" t="str">
        <f>INDEX('Физическое развитие'!O4:O39,G1,1)</f>
        <v/>
      </c>
      <c r="E22" s="364" t="str">
        <f>INDEX('Физическое развитие'!P4:P39,G1,1)</f>
        <v/>
      </c>
      <c r="F22" s="252"/>
      <c r="G22" s="252"/>
      <c r="H22" s="252"/>
      <c r="I22" s="5"/>
    </row>
    <row r="23" spans="1:9" ht="32.25" customHeight="1" x14ac:dyDescent="0.25">
      <c r="A23" s="505" t="s">
        <v>267</v>
      </c>
      <c r="B23" s="505"/>
      <c r="C23" s="505"/>
      <c r="D23" s="253" t="str">
        <f>INDEX('Физическое развитие'!T4:T39,G1,1)</f>
        <v/>
      </c>
      <c r="E23" s="365" t="str">
        <f>INDEX('Физическое развитие'!U4:U39,G1,1)</f>
        <v/>
      </c>
      <c r="F23" s="252"/>
      <c r="G23" s="252"/>
      <c r="H23" s="252"/>
      <c r="I23" s="5"/>
    </row>
    <row r="24" spans="1:9" x14ac:dyDescent="0.25">
      <c r="A24" s="501"/>
      <c r="B24" s="501"/>
      <c r="C24" s="501"/>
      <c r="D24" s="80"/>
      <c r="E24" s="80"/>
      <c r="F24" s="80"/>
      <c r="G24" s="80"/>
      <c r="H24" s="80"/>
      <c r="I24" s="5"/>
    </row>
    <row r="25" spans="1:9" ht="15.75" x14ac:dyDescent="0.25">
      <c r="A25" s="275"/>
      <c r="B25" s="275"/>
      <c r="C25" s="275"/>
      <c r="D25" s="80"/>
      <c r="E25" s="133"/>
      <c r="F25" s="80"/>
      <c r="G25" s="80"/>
      <c r="H25" s="80"/>
      <c r="I25" s="5"/>
    </row>
    <row r="26" spans="1:9" ht="15.75" x14ac:dyDescent="0.25">
      <c r="A26" s="133"/>
      <c r="B26" s="133"/>
      <c r="C26" s="133"/>
      <c r="D26" s="133"/>
      <c r="E26" s="133"/>
      <c r="F26" s="80"/>
      <c r="G26" s="80"/>
      <c r="H26" s="80"/>
      <c r="I26" s="5"/>
    </row>
    <row r="27" spans="1:9" ht="15.75" x14ac:dyDescent="0.25">
      <c r="A27" s="133"/>
      <c r="B27" s="86"/>
      <c r="C27" s="133"/>
      <c r="D27" s="133"/>
      <c r="E27" s="133"/>
      <c r="F27" s="80"/>
      <c r="G27" s="80"/>
      <c r="H27" s="80"/>
      <c r="I27" s="5"/>
    </row>
    <row r="28" spans="1:9" ht="15.75" x14ac:dyDescent="0.25">
      <c r="A28" s="133"/>
      <c r="B28" s="133"/>
      <c r="C28" s="133"/>
      <c r="D28" s="133"/>
      <c r="E28" s="273"/>
      <c r="F28" s="80"/>
      <c r="G28" s="80"/>
      <c r="H28" s="80"/>
      <c r="I28" s="5"/>
    </row>
    <row r="29" spans="1:9" ht="15.75" x14ac:dyDescent="0.25">
      <c r="A29" s="80"/>
      <c r="B29" s="80"/>
      <c r="C29" s="86"/>
      <c r="D29" s="273"/>
      <c r="E29" s="86"/>
      <c r="F29" s="80"/>
      <c r="G29" s="80"/>
      <c r="H29" s="80"/>
      <c r="I29" s="5"/>
    </row>
    <row r="30" spans="1:9" ht="15.75" x14ac:dyDescent="0.25">
      <c r="A30" s="80"/>
      <c r="B30" s="80"/>
      <c r="C30" s="133"/>
      <c r="D30" s="86"/>
      <c r="E30" s="80"/>
      <c r="F30" s="80"/>
      <c r="G30" s="80"/>
      <c r="H30" s="80"/>
      <c r="I30" s="5"/>
    </row>
    <row r="31" spans="1:9" ht="15.75" x14ac:dyDescent="0.25">
      <c r="A31" s="80"/>
      <c r="B31" s="80"/>
      <c r="C31" s="133"/>
      <c r="D31" s="80"/>
      <c r="E31" s="80"/>
      <c r="F31" s="80"/>
      <c r="G31" s="80"/>
      <c r="H31" s="80"/>
      <c r="I31" s="5"/>
    </row>
    <row r="32" spans="1:9" x14ac:dyDescent="0.25">
      <c r="A32" s="80"/>
      <c r="B32" s="80"/>
      <c r="C32" s="273"/>
      <c r="D32" s="80"/>
      <c r="E32" s="80"/>
      <c r="F32" s="80"/>
      <c r="G32" s="80"/>
      <c r="H32" s="80"/>
      <c r="I32" s="5"/>
    </row>
    <row r="33" spans="1:9" ht="15.75" x14ac:dyDescent="0.25">
      <c r="A33" s="80"/>
      <c r="B33" s="80"/>
      <c r="C33" s="275"/>
      <c r="D33" s="80"/>
      <c r="E33" s="80"/>
      <c r="F33" s="80"/>
      <c r="G33" s="80"/>
      <c r="H33" s="80"/>
      <c r="I33" s="5"/>
    </row>
    <row r="34" spans="1:9" ht="15.75" x14ac:dyDescent="0.25">
      <c r="A34" s="86"/>
      <c r="B34" s="86"/>
      <c r="C34" s="86"/>
      <c r="D34" s="80"/>
      <c r="E34" s="80"/>
      <c r="F34" s="80"/>
      <c r="G34" s="80"/>
      <c r="H34" s="80"/>
      <c r="I34" s="5"/>
    </row>
    <row r="35" spans="1:9" ht="15.75" x14ac:dyDescent="0.25">
      <c r="A35" s="86"/>
      <c r="B35" s="86"/>
      <c r="C35" s="86"/>
      <c r="D35" s="80"/>
      <c r="E35" s="80"/>
      <c r="F35" s="80"/>
      <c r="G35" s="80"/>
      <c r="H35" s="80"/>
      <c r="I35" s="5"/>
    </row>
    <row r="36" spans="1:9" ht="15.75" x14ac:dyDescent="0.25">
      <c r="A36" s="86"/>
      <c r="B36" s="86"/>
      <c r="C36" s="86"/>
      <c r="D36" s="80"/>
      <c r="E36" s="80"/>
      <c r="F36" s="80"/>
      <c r="G36" s="80"/>
      <c r="H36" s="80"/>
      <c r="I36" s="5"/>
    </row>
    <row r="37" spans="1:9" ht="15.75" x14ac:dyDescent="0.25">
      <c r="A37" s="86"/>
      <c r="B37" s="86"/>
      <c r="C37" s="86"/>
      <c r="D37" s="80"/>
      <c r="E37" s="80"/>
      <c r="F37" s="80"/>
      <c r="G37" s="80"/>
      <c r="H37" s="80"/>
      <c r="I37" s="5"/>
    </row>
    <row r="38" spans="1:9" ht="15.75" x14ac:dyDescent="0.25">
      <c r="A38" s="86"/>
      <c r="B38" s="86"/>
      <c r="C38" s="86"/>
      <c r="D38" s="80"/>
      <c r="E38" s="80"/>
      <c r="F38" s="80"/>
      <c r="G38" s="80"/>
      <c r="H38" s="80"/>
      <c r="I38" s="5"/>
    </row>
    <row r="39" spans="1:9" ht="15.75" x14ac:dyDescent="0.25">
      <c r="A39" s="86"/>
      <c r="B39" s="86"/>
      <c r="C39" s="86"/>
      <c r="D39" s="80"/>
      <c r="E39" s="80"/>
      <c r="F39" s="80"/>
      <c r="G39" s="80"/>
      <c r="H39" s="80"/>
      <c r="I39" s="5"/>
    </row>
    <row r="40" spans="1:9" x14ac:dyDescent="0.25">
      <c r="A40" s="501"/>
      <c r="B40" s="501"/>
      <c r="C40" s="501"/>
      <c r="D40" s="80"/>
      <c r="E40" s="80"/>
      <c r="F40" s="80"/>
      <c r="G40" s="80"/>
      <c r="H40" s="80"/>
      <c r="I40" s="5"/>
    </row>
    <row r="41" spans="1:9" x14ac:dyDescent="0.25">
      <c r="A41" s="277"/>
      <c r="B41" s="277"/>
      <c r="C41" s="80"/>
      <c r="D41" s="80"/>
      <c r="E41" s="80"/>
      <c r="F41" s="80"/>
      <c r="G41" s="80"/>
      <c r="H41" s="80"/>
      <c r="I41" s="5"/>
    </row>
    <row r="42" spans="1:9" x14ac:dyDescent="0.25">
      <c r="A42" s="80"/>
      <c r="B42" s="80"/>
      <c r="C42" s="80"/>
      <c r="D42" s="80"/>
      <c r="E42" s="80"/>
      <c r="F42" s="80"/>
      <c r="G42" s="80"/>
      <c r="H42" s="274"/>
    </row>
    <row r="43" spans="1:9" x14ac:dyDescent="0.25">
      <c r="A43" s="80"/>
      <c r="B43" s="80"/>
      <c r="C43" s="80"/>
      <c r="D43" s="80"/>
      <c r="E43" s="80"/>
      <c r="F43" s="80"/>
      <c r="G43" s="80"/>
      <c r="H43" s="5"/>
    </row>
  </sheetData>
  <sheetProtection password="CC6F" sheet="1" objects="1" scenarios="1" selectLockedCells="1"/>
  <mergeCells count="31">
    <mergeCell ref="F6:H8"/>
    <mergeCell ref="A7:C7"/>
    <mergeCell ref="A8:C8"/>
    <mergeCell ref="A9:C9"/>
    <mergeCell ref="F10:H14"/>
    <mergeCell ref="A12:C12"/>
    <mergeCell ref="A13:C13"/>
    <mergeCell ref="A14:C14"/>
    <mergeCell ref="A11:C11"/>
    <mergeCell ref="C4:E4"/>
    <mergeCell ref="A24:C24"/>
    <mergeCell ref="A40:C40"/>
    <mergeCell ref="A5:C5"/>
    <mergeCell ref="A6:C6"/>
    <mergeCell ref="A15:C15"/>
    <mergeCell ref="A20:C20"/>
    <mergeCell ref="A21:C21"/>
    <mergeCell ref="A19:C19"/>
    <mergeCell ref="A10:C10"/>
    <mergeCell ref="A18:C18"/>
    <mergeCell ref="A22:C22"/>
    <mergeCell ref="A23:C23"/>
    <mergeCell ref="A16:C16"/>
    <mergeCell ref="A17:C17"/>
    <mergeCell ref="D3:E3"/>
    <mergeCell ref="N1:P1"/>
    <mergeCell ref="Q1:S1"/>
    <mergeCell ref="A2:B2"/>
    <mergeCell ref="C1:E1"/>
    <mergeCell ref="C2:E2"/>
    <mergeCell ref="A3:B3"/>
  </mergeCells>
  <conditionalFormatting sqref="B7:E7 D6:E6 D8:E8 B12:C12 A6:A9 D10:E13 A11:A12 A14:E14 B16:C16 A15:A17 D16:E20 A18:C18 B21:D21 A23:C23 A19:A22 E21:E23">
    <cfRule type="containsText" dxfId="194" priority="105" stopIfTrue="1" operator="containsText" text="низкий">
      <formula>NOT(ISERROR(SEARCH("низкий",A6)))</formula>
    </cfRule>
    <cfRule type="containsText" dxfId="193" priority="106" stopIfTrue="1" operator="containsText" text="средний">
      <formula>NOT(ISERROR(SEARCH("средний",A6)))</formula>
    </cfRule>
    <cfRule type="containsText" dxfId="192" priority="107" stopIfTrue="1" operator="containsText" text="высокий">
      <formula>NOT(ISERROR(SEARCH("высокий",A6)))</formula>
    </cfRule>
  </conditionalFormatting>
  <conditionalFormatting sqref="E6:E8">
    <cfRule type="containsText" dxfId="191" priority="19" operator="containsText" text="в стадии формирования">
      <formula>NOT(ISERROR(SEARCH("в стадии формирования",E6)))</formula>
    </cfRule>
    <cfRule type="containsText" dxfId="190" priority="20" operator="containsText" text="сформирован">
      <formula>NOT(ISERROR(SEARCH("сформирован",E6)))</formula>
    </cfRule>
    <cfRule type="containsText" dxfId="189" priority="21" operator="containsText" text="не сформирован">
      <formula>NOT(ISERROR(SEARCH("не сформирован",E6)))</formula>
    </cfRule>
    <cfRule type="containsText" dxfId="188" priority="99" operator="containsText" text="высокий">
      <formula>NOT(ISERROR(SEARCH("высокий",E6)))</formula>
    </cfRule>
    <cfRule type="containsText" dxfId="187" priority="100" operator="containsText" text="норма">
      <formula>NOT(ISERROR(SEARCH("норма",E6)))</formula>
    </cfRule>
    <cfRule type="containsText" dxfId="186" priority="101" operator="containsText" text="низкий">
      <formula>NOT(ISERROR(SEARCH("низкий",E6)))</formula>
    </cfRule>
    <cfRule type="containsText" dxfId="185" priority="102" stopIfTrue="1" operator="containsText" text="норма">
      <formula>NOT(ISERROR(SEARCH("норма",E6)))</formula>
    </cfRule>
    <cfRule type="containsText" dxfId="184" priority="103" stopIfTrue="1" operator="containsText" text="низкий">
      <formula>NOT(ISERROR(SEARCH("низкий",E6)))</formula>
    </cfRule>
    <cfRule type="containsText" dxfId="183" priority="104" stopIfTrue="1" operator="containsText" text="норма">
      <formula>NOT(ISERROR(SEARCH("норма",E6)))</formula>
    </cfRule>
  </conditionalFormatting>
  <conditionalFormatting sqref="E10:E14">
    <cfRule type="containsText" dxfId="182" priority="16" operator="containsText" text="сформирован">
      <formula>NOT(ISERROR(SEARCH("сформирован",E10)))</formula>
    </cfRule>
    <cfRule type="containsText" dxfId="181" priority="17" operator="containsText" text="в стадии формирования">
      <formula>NOT(ISERROR(SEARCH("в стадии формирования",E10)))</formula>
    </cfRule>
    <cfRule type="containsText" dxfId="180" priority="18" operator="containsText" text="не сформирован">
      <formula>NOT(ISERROR(SEARCH("не сформирован",E10)))</formula>
    </cfRule>
    <cfRule type="containsText" dxfId="179" priority="83" operator="containsText" text="сниженный">
      <formula>NOT(ISERROR(SEARCH("сниженный",E10)))</formula>
    </cfRule>
    <cfRule type="containsText" dxfId="178" priority="84" operator="containsText" text="высокий">
      <formula>NOT(ISERROR(SEARCH("высокий",E10)))</formula>
    </cfRule>
    <cfRule type="containsText" dxfId="177" priority="85" operator="containsText" text="норма">
      <formula>NOT(ISERROR(SEARCH("норма",E10)))</formula>
    </cfRule>
    <cfRule type="containsText" dxfId="176" priority="86" operator="containsText" text="низкий">
      <formula>NOT(ISERROR(SEARCH("низкий",E10)))</formula>
    </cfRule>
    <cfRule type="containsText" dxfId="175" priority="87" stopIfTrue="1" operator="containsText" text="ниже среднего">
      <formula>NOT(ISERROR(SEARCH("ниже среднего",E10)))</formula>
    </cfRule>
    <cfRule type="containsText" dxfId="174" priority="95" operator="containsText" text="низкий">
      <formula>NOT(ISERROR(SEARCH("низкий",E10)))</formula>
    </cfRule>
    <cfRule type="containsText" dxfId="173" priority="96" operator="containsText" text="норма">
      <formula>NOT(ISERROR(SEARCH("норма",E10)))</formula>
    </cfRule>
    <cfRule type="containsText" dxfId="172" priority="97" operator="containsText" text="высокий">
      <formula>NOT(ISERROR(SEARCH("высокий",E10)))</formula>
    </cfRule>
    <cfRule type="containsText" dxfId="171" priority="98" operator="containsText" text="норма">
      <formula>NOT(ISERROR(SEARCH("норма",E10)))</formula>
    </cfRule>
  </conditionalFormatting>
  <conditionalFormatting sqref="E10:E14 E16:E20">
    <cfRule type="containsText" dxfId="170" priority="91" operator="containsText" text="низкий">
      <formula>NOT(ISERROR(SEARCH("низкий",E10)))</formula>
    </cfRule>
    <cfRule type="containsText" dxfId="169" priority="92" operator="containsText" text="низкий">
      <formula>NOT(ISERROR(SEARCH("низкий",E10)))</formula>
    </cfRule>
    <cfRule type="containsText" dxfId="168" priority="93" operator="containsText" text="норма">
      <formula>NOT(ISERROR(SEARCH("норма",E10)))</formula>
    </cfRule>
    <cfRule type="containsText" dxfId="167" priority="94" operator="containsText" text="высокий">
      <formula>NOT(ISERROR(SEARCH("высокий",E10)))</formula>
    </cfRule>
  </conditionalFormatting>
  <conditionalFormatting sqref="E16:E20">
    <cfRule type="containsText" dxfId="166" priority="60" stopIfTrue="1" operator="containsText" text="низкий">
      <formula>NOT(ISERROR(SEARCH("низкий",E16)))</formula>
    </cfRule>
    <cfRule type="containsText" dxfId="165" priority="61" stopIfTrue="1" operator="containsText" text="норма">
      <formula>NOT(ISERROR(SEARCH("норма",E16)))</formula>
    </cfRule>
    <cfRule type="containsText" dxfId="164" priority="62" stopIfTrue="1" operator="containsText" text="высокий">
      <formula>NOT(ISERROR(SEARCH("высокий",E16)))</formula>
    </cfRule>
    <cfRule type="containsText" dxfId="163" priority="63" stopIfTrue="1" operator="containsText" text="очень высокий">
      <formula>NOT(ISERROR(SEARCH("очень высокий",E16)))</formula>
    </cfRule>
    <cfRule type="containsText" dxfId="162" priority="64" stopIfTrue="1" operator="containsText" text="низкий">
      <formula>NOT(ISERROR(SEARCH("низкий",E16)))</formula>
    </cfRule>
    <cfRule type="containsText" dxfId="161" priority="65" stopIfTrue="1" operator="containsText" text="сниженный">
      <formula>NOT(ISERROR(SEARCH("сниженный",E16)))</formula>
    </cfRule>
    <cfRule type="containsText" dxfId="160" priority="66" stopIfTrue="1" operator="containsText" text="норма">
      <formula>NOT(ISERROR(SEARCH("норма",E16)))</formula>
    </cfRule>
    <cfRule type="containsText" dxfId="159" priority="67" stopIfTrue="1" operator="containsText" text="высокий">
      <formula>NOT(ISERROR(SEARCH("высокий",E16)))</formula>
    </cfRule>
    <cfRule type="containsText" dxfId="158" priority="75" operator="containsText" text="низкий">
      <formula>NOT(ISERROR(SEARCH("низкий",E16)))</formula>
    </cfRule>
    <cfRule type="containsText" dxfId="157" priority="76" operator="containsText" text="средний">
      <formula>NOT(ISERROR(SEARCH("средний",E16)))</formula>
    </cfRule>
    <cfRule type="containsText" dxfId="156" priority="77" operator="containsText" text="норма">
      <formula>NOT(ISERROR(SEARCH("норма",E16)))</formula>
    </cfRule>
    <cfRule type="containsText" dxfId="155" priority="78" operator="containsText" text="высокий">
      <formula>NOT(ISERROR(SEARCH("высокий",E16)))</formula>
    </cfRule>
  </conditionalFormatting>
  <conditionalFormatting sqref="E16:E20">
    <cfRule type="containsText" dxfId="154" priority="71" operator="containsText" text="нужна консуль">
      <formula>NOT(ISERROR(SEARCH("нужна консуль",E16)))</formula>
    </cfRule>
    <cfRule type="containsText" dxfId="153" priority="72" operator="containsText" text="средний">
      <formula>NOT(ISERROR(SEARCH("средний",E16)))</formula>
    </cfRule>
    <cfRule type="containsText" dxfId="152" priority="73" operator="containsText" text="норма">
      <formula>NOT(ISERROR(SEARCH("норма",E16)))</formula>
    </cfRule>
    <cfRule type="containsText" dxfId="151" priority="74" operator="containsText" text="высокий">
      <formula>NOT(ISERROR(SEARCH("высокий",E16)))</formula>
    </cfRule>
  </conditionalFormatting>
  <conditionalFormatting sqref="E16:E17">
    <cfRule type="containsText" dxfId="150" priority="13" operator="containsText" text="сформирован">
      <formula>NOT(ISERROR(SEARCH("сформирован",E16)))</formula>
    </cfRule>
    <cfRule type="containsText" dxfId="149" priority="14" operator="containsText" text="в стадии формирования">
      <formula>NOT(ISERROR(SEARCH("в стадии формирования",E16)))</formula>
    </cfRule>
    <cfRule type="containsText" dxfId="148" priority="15" operator="containsText" text="не сформирован">
      <formula>NOT(ISERROR(SEARCH("не сформирован",E16)))</formula>
    </cfRule>
    <cfRule type="containsText" dxfId="147" priority="53" operator="containsText" text="высокий">
      <formula>NOT(ISERROR(SEARCH("высокий",E16)))</formula>
    </cfRule>
    <cfRule type="containsText" dxfId="146" priority="54" operator="containsText" text="норма">
      <formula>NOT(ISERROR(SEARCH("норма",E16)))</formula>
    </cfRule>
    <cfRule type="containsText" dxfId="145" priority="55" operator="containsText" text="низкий">
      <formula>NOT(ISERROR(SEARCH("низкий",E16)))</formula>
    </cfRule>
    <cfRule type="containsText" dxfId="144" priority="56" operator="containsText" text="очень высокий">
      <formula>NOT(ISERROR(SEARCH("очень высокий",E16)))</formula>
    </cfRule>
    <cfRule type="containsText" dxfId="143" priority="57" operator="containsText" text="ниже нормы">
      <formula>NOT(ISERROR(SEARCH("ниже нормы",E16)))</formula>
    </cfRule>
    <cfRule type="containsText" dxfId="142" priority="58" operator="containsText" text="очень высокий">
      <formula>NOT(ISERROR(SEARCH("очень высокий",E16)))</formula>
    </cfRule>
    <cfRule type="containsText" dxfId="141" priority="59" operator="containsText" text="очень высокий">
      <formula>NOT(ISERROR(SEARCH("очень высокий",E16)))</formula>
    </cfRule>
  </conditionalFormatting>
  <conditionalFormatting sqref="E18">
    <cfRule type="containsText" dxfId="140" priority="28" operator="containsText" text="высокий">
      <formula>NOT(ISERROR(SEARCH("высокий",E18)))</formula>
    </cfRule>
    <cfRule type="containsText" dxfId="139" priority="29" operator="containsText" text="низкий">
      <formula>NOT(ISERROR(SEARCH("низкий",E18)))</formula>
    </cfRule>
  </conditionalFormatting>
  <conditionalFormatting sqref="E21">
    <cfRule type="containsText" dxfId="138" priority="22" operator="containsText" text="высокий">
      <formula>NOT(ISERROR(SEARCH("высокий",E21)))</formula>
    </cfRule>
    <cfRule type="containsText" dxfId="137" priority="23" operator="containsText" text="норма">
      <formula>NOT(ISERROR(SEARCH("норма",E21)))</formula>
    </cfRule>
    <cfRule type="containsText" dxfId="136" priority="24" operator="containsText" text="низкий">
      <formula>NOT(ISERROR(SEARCH("низкий",E21)))</formula>
    </cfRule>
  </conditionalFormatting>
  <conditionalFormatting sqref="E19:E20 E22:E23">
    <cfRule type="containsText" dxfId="135" priority="10" operator="containsText" text="сформирован">
      <formula>NOT(ISERROR(SEARCH("сформирован",E19)))</formula>
    </cfRule>
    <cfRule type="containsText" dxfId="134" priority="11" operator="containsText" text="в стадии формирования">
      <formula>NOT(ISERROR(SEARCH("в стадии формирования",E19)))</formula>
    </cfRule>
    <cfRule type="containsText" dxfId="133" priority="12" operator="containsText" text="не сформирован">
      <formula>NOT(ISERROR(SEARCH("не сформирован",E19)))</formula>
    </cfRule>
  </conditionalFormatting>
  <conditionalFormatting sqref="E5:E23">
    <cfRule type="containsText" dxfId="132" priority="4" operator="containsText" text="не сформирован">
      <formula>NOT(ISERROR(SEARCH("не сформирован",E5)))</formula>
    </cfRule>
    <cfRule type="containsText" dxfId="131" priority="5" operator="containsText" text="в стадии формирования">
      <formula>NOT(ISERROR(SEARCH("в стадии формирования",E5)))</formula>
    </cfRule>
    <cfRule type="containsText" dxfId="130" priority="6" operator="containsText" text="сформирован">
      <formula>NOT(ISERROR(SEARCH("сформирован",E5)))</formula>
    </cfRule>
    <cfRule type="containsText" dxfId="129" priority="3" operator="containsText" text="сформирован">
      <formula>NOT(ISERROR(SEARCH("сформирован",E5)))</formula>
    </cfRule>
    <cfRule type="containsText" dxfId="128" priority="2" operator="containsText" text="в стадии формирования">
      <formula>NOT(ISERROR(SEARCH("в стадии формирования",E5)))</formula>
    </cfRule>
    <cfRule type="containsText" dxfId="127" priority="1" operator="containsText" text="не сформирован">
      <formula>NOT(ISERROR(SEARCH("не сформирован",E5)))</formula>
    </cfRule>
  </conditionalFormatting>
  <pageMargins left="0.61" right="0.31496062992125984" top="0.52" bottom="0.35433070866141736" header="0" footer="0"/>
  <pageSetup paperSize="9" orientation="portrait" r:id="rId1"/>
  <colBreaks count="1" manualBreakCount="1">
    <brk id="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11143"/>
  <sheetViews>
    <sheetView zoomScale="70" zoomScaleNormal="70" workbookViewId="0">
      <selection activeCell="EJ29" sqref="EJ29"/>
    </sheetView>
  </sheetViews>
  <sheetFormatPr defaultRowHeight="15" x14ac:dyDescent="0.25"/>
  <cols>
    <col min="1" max="1" width="9.140625" style="94"/>
    <col min="2" max="2" width="27.140625" style="97" customWidth="1"/>
    <col min="3" max="3" width="9.140625" style="257"/>
    <col min="4" max="4" width="8" style="183" customWidth="1"/>
    <col min="5" max="6" width="6.140625" style="94" customWidth="1"/>
    <col min="7" max="7" width="6" style="94" customWidth="1"/>
    <col min="8" max="8" width="5.42578125" style="94" customWidth="1"/>
    <col min="9" max="9" width="5.5703125" style="94" customWidth="1"/>
    <col min="10" max="10" width="5.7109375" style="94" customWidth="1"/>
    <col min="11" max="11" width="5.140625" style="94" customWidth="1"/>
    <col min="12" max="12" width="6.5703125" style="94" customWidth="1"/>
    <col min="13" max="13" width="9.5703125" style="94" customWidth="1"/>
    <col min="14" max="14" width="6.140625" style="94" customWidth="1"/>
    <col min="15" max="16" width="5.28515625" style="94" customWidth="1"/>
    <col min="17" max="17" width="7.5703125" style="94" customWidth="1"/>
    <col min="18" max="18" width="7.7109375" style="94" customWidth="1"/>
    <col min="19" max="22" width="9.42578125" style="94" customWidth="1"/>
    <col min="23" max="23" width="10.5703125" style="94" customWidth="1"/>
    <col min="24" max="24" width="0.28515625" style="97" customWidth="1"/>
    <col min="25" max="25" width="10.42578125" style="257" customWidth="1"/>
    <col min="26" max="26" width="8.28515625" style="183" customWidth="1"/>
    <col min="27" max="27" width="7.7109375" style="94" customWidth="1"/>
    <col min="28" max="28" width="5.5703125" style="94" customWidth="1"/>
    <col min="29" max="29" width="6" style="94" customWidth="1"/>
    <col min="30" max="30" width="11" style="94" customWidth="1"/>
    <col min="31" max="31" width="8.28515625" style="94" customWidth="1"/>
    <col min="32" max="32" width="6.5703125" style="94" customWidth="1"/>
    <col min="33" max="34" width="6.85546875" style="94" customWidth="1"/>
    <col min="35" max="35" width="9.140625" style="94"/>
    <col min="36" max="37" width="6.140625" style="94" customWidth="1"/>
    <col min="38" max="38" width="4.140625" style="97" hidden="1" customWidth="1"/>
    <col min="39" max="39" width="10.28515625" style="257" customWidth="1"/>
    <col min="40" max="40" width="9.28515625" style="183" customWidth="1"/>
    <col min="41" max="41" width="10" style="94" customWidth="1"/>
    <col min="42" max="42" width="7" style="94" customWidth="1"/>
    <col min="43" max="43" width="6.7109375" style="94" customWidth="1"/>
    <col min="44" max="44" width="5.140625" style="94" customWidth="1"/>
    <col min="45" max="45" width="7.85546875" style="94" customWidth="1"/>
    <col min="46" max="46" width="6.5703125" style="94" customWidth="1"/>
    <col min="47" max="48" width="5.7109375" style="94" customWidth="1"/>
    <col min="49" max="50" width="8" style="94" customWidth="1"/>
    <col min="51" max="51" width="6.140625" style="94" customWidth="1"/>
    <col min="52" max="52" width="0.140625" style="97" customWidth="1"/>
    <col min="53" max="53" width="12.28515625" style="257" customWidth="1"/>
    <col min="54" max="54" width="6.85546875" style="183" customWidth="1"/>
    <col min="55" max="55" width="11.85546875" style="94" customWidth="1"/>
    <col min="56" max="56" width="7.85546875" style="94" customWidth="1"/>
    <col min="57" max="57" width="9" style="94" customWidth="1"/>
    <col min="58" max="58" width="7.5703125" style="94" customWidth="1"/>
    <col min="59" max="59" width="7.42578125" style="94" customWidth="1"/>
    <col min="60" max="60" width="9.85546875" style="94" customWidth="1"/>
    <col min="61" max="61" width="7.5703125" style="94" customWidth="1"/>
    <col min="62" max="62" width="6.42578125" style="94" customWidth="1"/>
    <col min="63" max="63" width="5.28515625" style="94" customWidth="1"/>
    <col min="64" max="64" width="5.42578125" style="94" customWidth="1"/>
    <col min="65" max="65" width="9" style="94" customWidth="1"/>
    <col min="66" max="66" width="7" style="94" customWidth="1"/>
    <col min="67" max="67" width="5.7109375" style="94" customWidth="1"/>
    <col min="68" max="68" width="6" style="94" customWidth="1"/>
    <col min="69" max="69" width="5.85546875" style="94" customWidth="1"/>
    <col min="70" max="70" width="7.5703125" style="94" customWidth="1"/>
    <col min="71" max="71" width="6.85546875" style="94" customWidth="1"/>
    <col min="72" max="72" width="4.85546875" style="97" hidden="1" customWidth="1"/>
    <col min="73" max="73" width="9.5703125" style="257" customWidth="1"/>
    <col min="74" max="74" width="8.42578125" style="183" customWidth="1"/>
    <col min="75" max="75" width="10.7109375" style="94" customWidth="1"/>
    <col min="76" max="76" width="8.28515625" style="94" customWidth="1"/>
    <col min="77" max="77" width="9.5703125" style="94" customWidth="1"/>
    <col min="78" max="78" width="5.7109375" style="94" customWidth="1"/>
    <col min="79" max="79" width="8.85546875" style="94" customWidth="1"/>
    <col min="80" max="80" width="6.7109375" style="94" customWidth="1"/>
    <col min="81" max="81" width="7.5703125" style="94" customWidth="1"/>
    <col min="82" max="82" width="6.140625" style="94" customWidth="1"/>
    <col min="83" max="83" width="15.7109375" style="94" customWidth="1"/>
    <col min="84" max="86" width="9.42578125" style="94" customWidth="1"/>
    <col min="87" max="87" width="7.140625" style="94" customWidth="1"/>
    <col min="88" max="88" width="0.140625" style="97" customWidth="1"/>
    <col min="89" max="89" width="9.140625" style="257"/>
    <col min="90" max="90" width="11.28515625" style="183" customWidth="1"/>
    <col min="91" max="91" width="6" style="94" customWidth="1"/>
    <col min="92" max="92" width="7" style="94" customWidth="1"/>
    <col min="93" max="93" width="7.140625" style="94" customWidth="1"/>
    <col min="94" max="94" width="14.85546875" style="94" customWidth="1"/>
    <col min="95" max="95" width="6.85546875" style="94" customWidth="1"/>
    <col min="96" max="96" width="6" style="94" customWidth="1"/>
    <col min="97" max="98" width="9.140625" style="94"/>
    <col min="99" max="99" width="6.7109375" style="94" customWidth="1"/>
    <col min="100" max="100" width="6.85546875" style="94" customWidth="1"/>
    <col min="101" max="101" width="6.7109375" style="94" customWidth="1"/>
    <col min="102" max="102" width="7.28515625" style="94" customWidth="1"/>
    <col min="103" max="103" width="9.140625" style="94" customWidth="1"/>
    <col min="104" max="104" width="5.7109375" style="97" hidden="1" customWidth="1"/>
    <col min="105" max="105" width="9.140625" style="257"/>
    <col min="106" max="106" width="6.42578125" style="183" customWidth="1"/>
    <col min="107" max="107" width="6.7109375" style="94" customWidth="1"/>
    <col min="108" max="108" width="7.7109375" style="94" customWidth="1"/>
    <col min="109" max="109" width="9.140625" style="94"/>
    <col min="110" max="110" width="6.7109375" style="94" customWidth="1"/>
    <col min="111" max="111" width="9.140625" style="94"/>
    <col min="112" max="112" width="6.42578125" style="94" customWidth="1"/>
    <col min="113" max="113" width="7.28515625" style="94" customWidth="1"/>
    <col min="114" max="114" width="6.85546875" style="94" customWidth="1"/>
    <col min="115" max="115" width="9.140625" style="94"/>
    <col min="116" max="116" width="8.140625" style="94" customWidth="1"/>
    <col min="117" max="117" width="9.85546875" style="94" customWidth="1"/>
    <col min="118" max="118" width="9.140625" style="94"/>
    <col min="119" max="119" width="6.7109375" style="94" customWidth="1"/>
    <col min="120" max="121" width="9.140625" style="94"/>
    <col min="122" max="122" width="6.85546875" style="94" customWidth="1"/>
    <col min="123" max="128" width="9.140625" style="94"/>
    <col min="129" max="129" width="6.42578125" style="94" customWidth="1"/>
    <col min="130" max="132" width="9.140625" style="94"/>
    <col min="133" max="133" width="7.28515625" style="94" customWidth="1"/>
    <col min="134" max="134" width="6" style="94" customWidth="1"/>
    <col min="135" max="135" width="7.28515625" style="94" customWidth="1"/>
    <col min="136" max="136" width="10" style="94" customWidth="1"/>
    <col min="137" max="137" width="4.140625" style="97" hidden="1" customWidth="1"/>
    <col min="138" max="138" width="9.140625" style="257"/>
    <col min="139" max="139" width="9.140625" style="183"/>
    <col min="140" max="16384" width="9.140625" style="94"/>
  </cols>
  <sheetData>
    <row r="1" spans="1:138" ht="19.5" thickBot="1" x14ac:dyDescent="0.35">
      <c r="A1" s="516" t="s">
        <v>246</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DA1" s="272"/>
      <c r="EH1" s="272"/>
    </row>
    <row r="2" spans="1:138" ht="79.5" customHeight="1" thickBot="1" x14ac:dyDescent="0.3">
      <c r="A2" s="478" t="str">
        <f>список!A1</f>
        <v>№</v>
      </c>
      <c r="B2" s="517" t="str">
        <f>список!B1</f>
        <v>Фамилия, имя воспитанника</v>
      </c>
      <c r="C2" s="478" t="str">
        <f>список!C1</f>
        <v xml:space="preserve">дата </v>
      </c>
      <c r="D2" s="519" t="s">
        <v>247</v>
      </c>
      <c r="E2" s="520"/>
      <c r="F2" s="520"/>
      <c r="G2" s="520"/>
      <c r="H2" s="520"/>
      <c r="I2" s="520"/>
      <c r="J2" s="520"/>
      <c r="K2" s="520"/>
      <c r="L2" s="520"/>
      <c r="M2" s="520"/>
      <c r="N2" s="520"/>
      <c r="O2" s="520"/>
      <c r="P2" s="520"/>
      <c r="Q2" s="520"/>
      <c r="R2" s="520"/>
      <c r="S2" s="520"/>
      <c r="T2" s="520"/>
      <c r="U2" s="520"/>
      <c r="V2" s="520"/>
      <c r="W2" s="521"/>
      <c r="X2" s="210"/>
      <c r="Y2" s="256"/>
      <c r="Z2" s="522" t="s">
        <v>248</v>
      </c>
      <c r="AA2" s="523"/>
      <c r="AB2" s="523"/>
      <c r="AC2" s="523"/>
      <c r="AD2" s="523"/>
      <c r="AE2" s="523"/>
      <c r="AF2" s="523"/>
      <c r="AG2" s="523"/>
      <c r="AH2" s="523"/>
      <c r="AI2" s="523"/>
      <c r="AJ2" s="523"/>
      <c r="AK2" s="523"/>
      <c r="AL2" s="210"/>
      <c r="AM2" s="256"/>
      <c r="AN2" s="522" t="s">
        <v>249</v>
      </c>
      <c r="AO2" s="523"/>
      <c r="AP2" s="523"/>
      <c r="AQ2" s="523"/>
      <c r="AR2" s="523"/>
      <c r="AS2" s="523"/>
      <c r="AT2" s="523"/>
      <c r="AU2" s="523"/>
      <c r="AV2" s="523"/>
      <c r="AW2" s="523"/>
      <c r="AX2" s="523"/>
      <c r="AY2" s="523"/>
      <c r="AZ2" s="210"/>
      <c r="BA2" s="256"/>
      <c r="BB2" s="514" t="s">
        <v>250</v>
      </c>
      <c r="BC2" s="515"/>
      <c r="BD2" s="515"/>
      <c r="BE2" s="515"/>
      <c r="BF2" s="515"/>
      <c r="BG2" s="515"/>
      <c r="BH2" s="515"/>
      <c r="BI2" s="515"/>
      <c r="BJ2" s="515"/>
      <c r="BK2" s="515"/>
      <c r="BL2" s="515"/>
      <c r="BM2" s="515"/>
      <c r="BN2" s="515"/>
      <c r="BO2" s="515"/>
      <c r="BP2" s="515"/>
      <c r="BQ2" s="515"/>
      <c r="BR2" s="515"/>
      <c r="BS2" s="515"/>
      <c r="BT2" s="268"/>
      <c r="BU2" s="269"/>
      <c r="BV2" s="514" t="s">
        <v>251</v>
      </c>
      <c r="BW2" s="515"/>
      <c r="BX2" s="515"/>
      <c r="BY2" s="515"/>
      <c r="BZ2" s="515"/>
      <c r="CA2" s="515"/>
      <c r="CB2" s="515"/>
      <c r="CC2" s="515"/>
      <c r="CD2" s="515"/>
      <c r="CE2" s="515"/>
      <c r="CF2" s="515"/>
      <c r="CG2" s="515"/>
      <c r="CH2" s="515"/>
      <c r="CI2" s="515"/>
      <c r="CJ2" s="268"/>
      <c r="CK2" s="269"/>
      <c r="CL2" s="514" t="s">
        <v>252</v>
      </c>
      <c r="CM2" s="515"/>
      <c r="CN2" s="515"/>
      <c r="CO2" s="515"/>
      <c r="CP2" s="515"/>
      <c r="CQ2" s="515"/>
      <c r="CR2" s="515"/>
      <c r="CS2" s="515"/>
      <c r="CT2" s="515"/>
      <c r="CU2" s="515"/>
      <c r="CV2" s="515"/>
      <c r="CW2" s="515"/>
      <c r="CX2" s="515"/>
      <c r="CY2" s="515"/>
      <c r="CZ2" s="268"/>
      <c r="DA2" s="269"/>
      <c r="DB2" s="514" t="s">
        <v>253</v>
      </c>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268"/>
      <c r="EH2" s="269"/>
    </row>
    <row r="3" spans="1:138" ht="197.25" customHeight="1" thickBot="1" x14ac:dyDescent="0.3">
      <c r="A3" s="479"/>
      <c r="B3" s="518"/>
      <c r="C3" s="479"/>
      <c r="D3" s="266" t="s">
        <v>270</v>
      </c>
      <c r="E3" s="260" t="s">
        <v>128</v>
      </c>
      <c r="F3" s="260" t="s">
        <v>283</v>
      </c>
      <c r="G3" s="260" t="s">
        <v>130</v>
      </c>
      <c r="H3" s="261" t="s">
        <v>146</v>
      </c>
      <c r="I3" s="261" t="s">
        <v>210</v>
      </c>
      <c r="J3" s="261" t="s">
        <v>150</v>
      </c>
      <c r="K3" s="262" t="s">
        <v>151</v>
      </c>
      <c r="L3" s="262" t="s">
        <v>215</v>
      </c>
      <c r="M3" s="262" t="s">
        <v>218</v>
      </c>
      <c r="N3" s="263" t="s">
        <v>176</v>
      </c>
      <c r="O3" s="263" t="s">
        <v>177</v>
      </c>
      <c r="P3" s="263" t="s">
        <v>202</v>
      </c>
      <c r="Q3" s="260" t="s">
        <v>162</v>
      </c>
      <c r="R3" s="263" t="s">
        <v>206</v>
      </c>
      <c r="S3" s="260" t="s">
        <v>164</v>
      </c>
      <c r="T3" s="260" t="s">
        <v>165</v>
      </c>
      <c r="U3" s="264" t="s">
        <v>192</v>
      </c>
      <c r="V3" s="263" t="s">
        <v>199</v>
      </c>
      <c r="W3" s="263" t="s">
        <v>193</v>
      </c>
      <c r="X3" s="198"/>
      <c r="Z3" s="258" t="s">
        <v>125</v>
      </c>
      <c r="AA3" s="193" t="s">
        <v>126</v>
      </c>
      <c r="AB3" s="193" t="s">
        <v>127</v>
      </c>
      <c r="AC3" s="197" t="s">
        <v>130</v>
      </c>
      <c r="AD3" s="139" t="s">
        <v>134</v>
      </c>
      <c r="AE3" s="194" t="s">
        <v>147</v>
      </c>
      <c r="AF3" s="195" t="s">
        <v>211</v>
      </c>
      <c r="AG3" s="197" t="s">
        <v>175</v>
      </c>
      <c r="AH3" s="197" t="s">
        <v>177</v>
      </c>
      <c r="AI3" s="200" t="s">
        <v>179</v>
      </c>
      <c r="AJ3" s="197" t="s">
        <v>181</v>
      </c>
      <c r="AK3" s="198" t="s">
        <v>203</v>
      </c>
      <c r="AL3" s="207"/>
      <c r="AM3" s="267"/>
      <c r="AN3" s="258" t="s">
        <v>125</v>
      </c>
      <c r="AO3" s="193" t="s">
        <v>126</v>
      </c>
      <c r="AP3" s="193" t="s">
        <v>127</v>
      </c>
      <c r="AQ3" s="193" t="s">
        <v>129</v>
      </c>
      <c r="AR3" s="197" t="s">
        <v>130</v>
      </c>
      <c r="AS3" s="197" t="s">
        <v>131</v>
      </c>
      <c r="AT3" s="194" t="s">
        <v>150</v>
      </c>
      <c r="AU3" s="202" t="s">
        <v>176</v>
      </c>
      <c r="AV3" s="204" t="s">
        <v>203</v>
      </c>
      <c r="AW3" s="193" t="s">
        <v>162</v>
      </c>
      <c r="AX3" s="193" t="s">
        <v>164</v>
      </c>
      <c r="AY3" s="193" t="s">
        <v>171</v>
      </c>
      <c r="AZ3" s="255"/>
      <c r="BB3" s="200" t="s">
        <v>269</v>
      </c>
      <c r="BC3" s="203" t="s">
        <v>123</v>
      </c>
      <c r="BD3" s="197" t="s">
        <v>132</v>
      </c>
      <c r="BE3" s="202" t="s">
        <v>212</v>
      </c>
      <c r="BF3" s="202" t="s">
        <v>213</v>
      </c>
      <c r="BG3" s="202" t="s">
        <v>223</v>
      </c>
      <c r="BH3" s="202" t="s">
        <v>285</v>
      </c>
      <c r="BI3" s="197" t="s">
        <v>175</v>
      </c>
      <c r="BJ3" s="197" t="s">
        <v>176</v>
      </c>
      <c r="BK3" s="197" t="s">
        <v>177</v>
      </c>
      <c r="BL3" s="197" t="s">
        <v>201</v>
      </c>
      <c r="BM3" s="200" t="s">
        <v>179</v>
      </c>
      <c r="BN3" s="197" t="s">
        <v>180</v>
      </c>
      <c r="BO3" s="197" t="s">
        <v>181</v>
      </c>
      <c r="BP3" s="197" t="s">
        <v>202</v>
      </c>
      <c r="BQ3" s="198" t="s">
        <v>203</v>
      </c>
      <c r="BR3" s="197" t="s">
        <v>160</v>
      </c>
      <c r="BS3" s="197" t="s">
        <v>161</v>
      </c>
      <c r="BT3" s="198"/>
      <c r="BV3" s="196" t="s">
        <v>286</v>
      </c>
      <c r="BW3" s="193" t="s">
        <v>205</v>
      </c>
      <c r="BX3" s="197" t="s">
        <v>277</v>
      </c>
      <c r="BY3" s="193" t="s">
        <v>172</v>
      </c>
      <c r="BZ3" s="199" t="s">
        <v>185</v>
      </c>
      <c r="CA3" s="199" t="s">
        <v>186</v>
      </c>
      <c r="CB3" s="199" t="s">
        <v>187</v>
      </c>
      <c r="CC3" s="199" t="s">
        <v>287</v>
      </c>
      <c r="CD3" s="199" t="s">
        <v>197</v>
      </c>
      <c r="CE3" s="199" t="s">
        <v>198</v>
      </c>
      <c r="CF3" s="199" t="s">
        <v>288</v>
      </c>
      <c r="CG3" s="199" t="s">
        <v>189</v>
      </c>
      <c r="CH3" s="199" t="s">
        <v>280</v>
      </c>
      <c r="CI3" s="199" t="s">
        <v>192</v>
      </c>
      <c r="CJ3" s="270"/>
      <c r="CK3" s="271"/>
      <c r="CL3" s="258" t="s">
        <v>126</v>
      </c>
      <c r="CM3" s="193" t="s">
        <v>127</v>
      </c>
      <c r="CN3" s="197" t="s">
        <v>130</v>
      </c>
      <c r="CO3" s="197" t="s">
        <v>133</v>
      </c>
      <c r="CP3" s="197" t="s">
        <v>289</v>
      </c>
      <c r="CQ3" s="197" t="s">
        <v>137</v>
      </c>
      <c r="CR3" s="197" t="s">
        <v>138</v>
      </c>
      <c r="CS3" s="197" t="s">
        <v>139</v>
      </c>
      <c r="CT3" s="197" t="s">
        <v>140</v>
      </c>
      <c r="CU3" s="197" t="s">
        <v>141</v>
      </c>
      <c r="CV3" s="197" t="s">
        <v>142</v>
      </c>
      <c r="CW3" s="200" t="s">
        <v>199</v>
      </c>
      <c r="CX3" s="197" t="s">
        <v>290</v>
      </c>
      <c r="CY3" s="198" t="s">
        <v>200</v>
      </c>
      <c r="CZ3" s="198"/>
      <c r="DA3" s="271"/>
      <c r="DB3" s="196" t="s">
        <v>137</v>
      </c>
      <c r="DC3" s="196" t="s">
        <v>138</v>
      </c>
      <c r="DD3" s="196" t="s">
        <v>139</v>
      </c>
      <c r="DE3" s="196" t="s">
        <v>140</v>
      </c>
      <c r="DF3" s="196" t="s">
        <v>141</v>
      </c>
      <c r="DG3" s="196" t="s">
        <v>142</v>
      </c>
      <c r="DH3" s="202" t="s">
        <v>207</v>
      </c>
      <c r="DI3" s="196" t="s">
        <v>226</v>
      </c>
      <c r="DJ3" s="196" t="s">
        <v>291</v>
      </c>
      <c r="DK3" s="196" t="s">
        <v>209</v>
      </c>
      <c r="DL3" s="204" t="s">
        <v>294</v>
      </c>
      <c r="DM3" s="196" t="s">
        <v>146</v>
      </c>
      <c r="DN3" s="196" t="s">
        <v>147</v>
      </c>
      <c r="DO3" s="194" t="s">
        <v>210</v>
      </c>
      <c r="DP3" s="202" t="s">
        <v>212</v>
      </c>
      <c r="DQ3" s="196" t="s">
        <v>213</v>
      </c>
      <c r="DR3" s="196" t="s">
        <v>216</v>
      </c>
      <c r="DS3" s="196" t="s">
        <v>217</v>
      </c>
      <c r="DT3" s="196" t="s">
        <v>223</v>
      </c>
      <c r="DU3" s="196" t="s">
        <v>222</v>
      </c>
      <c r="DV3" s="196" t="s">
        <v>292</v>
      </c>
      <c r="DW3" s="196" t="s">
        <v>295</v>
      </c>
      <c r="DX3" s="196" t="s">
        <v>293</v>
      </c>
      <c r="DY3" s="196" t="s">
        <v>219</v>
      </c>
      <c r="DZ3" s="204" t="s">
        <v>218</v>
      </c>
      <c r="EA3" s="202" t="s">
        <v>175</v>
      </c>
      <c r="EB3" s="196" t="s">
        <v>179</v>
      </c>
      <c r="EC3" s="196" t="s">
        <v>180</v>
      </c>
      <c r="ED3" s="196" t="s">
        <v>181</v>
      </c>
      <c r="EE3" s="196" t="s">
        <v>202</v>
      </c>
      <c r="EF3" s="204" t="s">
        <v>203</v>
      </c>
      <c r="EG3" s="204"/>
    </row>
    <row r="4" spans="1:138" ht="22.5" customHeight="1" x14ac:dyDescent="0.25">
      <c r="A4" s="125">
        <f>список!A2</f>
        <v>1</v>
      </c>
      <c r="B4" s="265" t="str">
        <f>IF(список!B2="","",список!B2)</f>
        <v/>
      </c>
      <c r="C4" s="259" t="str">
        <f>IF(список!C2="","",список!C2)</f>
        <v/>
      </c>
      <c r="D4" s="183" t="str">
        <f>IF('Социально-коммуникативное разви'!G5="","",IF('Социально-коммуникативное разви'!G5&gt;1.5,"сформирован",IF('Социально-коммуникативное разви'!G5&lt;0.5,"не сформирован", "в стадии формирования")))</f>
        <v/>
      </c>
      <c r="E4" s="94" t="str">
        <f>IF('Социально-коммуникативное разви'!I5="","",IF('Социально-коммуникативное разви'!I5&gt;1.5,"сформирован",IF('Социально-коммуникативное разви'!I5&lt;0.5,"не сформирован", "в стадии формирования")))</f>
        <v/>
      </c>
      <c r="F4" s="94" t="str">
        <f>IF('Социально-коммуникативное разви'!K5="","",IF('Социально-коммуникативное разви'!K5&gt;1.5,"сформирован",IF('Социально-коммуникативное разви'!K5&lt;0.5,"не сформирован", "в стадии формирования")))</f>
        <v/>
      </c>
      <c r="G4" s="94" t="str">
        <f>IF('Социально-коммуникативное разви'!L5="","",IF('Социально-коммуникативное разви'!L5&gt;1.5,"сформирован",IF('Социально-коммуникативное разви'!L5&lt;0.5,"не сформирован", "в стадии формирования")))</f>
        <v/>
      </c>
      <c r="H4" s="94" t="str">
        <f>IF('Познавательное развитие'!K5="","",IF('Познавательное развитие'!K5&gt;1.5,"сформирован",IF('Познавательное развитие'!K5&lt;0.5,"не сформирован", "в стадии формирования")))</f>
        <v/>
      </c>
      <c r="I4" s="94" t="str">
        <f>IF('Познавательное развитие'!O5="","",IF('Познавательное развитие'!O5&gt;1.5,"сформирован",IF('Познавательное развитие'!O5&lt;0.5,"не сформирован", "в стадии формирования")))</f>
        <v/>
      </c>
      <c r="J4" s="94" t="str">
        <f>IF('Познавательное развитие'!P5="","",IF('Познавательное развитие'!P5&gt;1.5,"сформирован",IF('Познавательное развитие'!P5&lt;0.5,"не сформирован", "в стадии формирования")))</f>
        <v/>
      </c>
      <c r="K4" s="94" t="str">
        <f>IF('Познавательное развитие'!T5="","",IF('Познавательное развитие'!T5&gt;1.5,"сформирован",IF('Познавательное развитие'!T5&lt;0.5,"не сформирован", "в стадии формирования")))</f>
        <v/>
      </c>
      <c r="L4" s="94" t="str">
        <f>IF('Познавательное развитие'!W5="","",IF('Познавательное развитие'!W5&gt;1.5,"сформирован",IF('Познавательное развитие'!W5&lt;0.5,"не сформирован", "в стадии формирования")))</f>
        <v/>
      </c>
      <c r="M4" s="94" t="str">
        <f>IF('Познавательное развитие'!AH5="","",IF('Познавательное развитие'!AH5&gt;1.5,"сформирован",IF('Познавательное развитие'!AH5&lt;0.5,"не сформирован", "в стадии формирования")))</f>
        <v/>
      </c>
      <c r="N4" s="94" t="str">
        <f>IF('Речевое развитие'!E4="","",IF('Речевое развитие'!E4&gt;1.5,"сформирован",IF('Речевое развитие'!E4&lt;0.5,"не сформирован", "в стадии формирования")))</f>
        <v/>
      </c>
      <c r="O4" s="94" t="str">
        <f>IF('Речевое развитие'!F4="","",IF('Речевое развитие'!F4&gt;1.5,"сформирован",IF('Речевое развитие'!F4&lt;0.5,"не сформирован", "в стадии формирования")))</f>
        <v/>
      </c>
      <c r="P4" s="94" t="str">
        <f>IF('Речевое развитие'!M4="","",IF('Речевое развитие'!M4&gt;1.5,"сформирован",IF('Речевое развитие'!M4&lt;0.5,"не сформирован", "в стадии формирования")))</f>
        <v/>
      </c>
      <c r="Q4" s="94" t="str">
        <f>IF('Художественно-эстетическое разв'!F5="","",IF('Художественно-эстетическое разв'!F5&gt;1.5,"сформирован",IF('Художественно-эстетическое разв'!F5&lt;0.5,"не сформирован", "в стадии формирования")))</f>
        <v/>
      </c>
      <c r="R4" s="94" t="str">
        <f>IF('Художественно-эстетическое разв'!L5="","",IF('Художественно-эстетическое разв'!L5&gt;1.5,"сформирован",IF('Художественно-эстетическое разв'!L5&lt;0.5,"не сформирован", "в стадии формирования")))</f>
        <v/>
      </c>
      <c r="S4" s="94" t="str">
        <f>IF('Художественно-эстетическое разв'!O5="","",IF('Художественно-эстетическое разв'!O5&gt;1.5,"сформирован",IF('Художественно-эстетическое разв'!O5&lt;0.5,"не сформирован", "в стадии формирования")))</f>
        <v/>
      </c>
      <c r="T4" s="94" t="str">
        <f>IF('Художественно-эстетическое разв'!P5="","",IF('Художественно-эстетическое разв'!P5&gt;1.5,"сформирован",IF('Художественно-эстетическое разв'!P5&lt;0.5,"не сформирован", "в стадии формирования")))</f>
        <v/>
      </c>
      <c r="U4" s="94" t="str">
        <f>IF('Физическое развитие'!N4="","",IF('Физическое развитие'!N4&gt;1.5,"сформирован",IF('Физическое развитие'!N4&lt;0.5,"не сформирован", "в стадии формирования")))</f>
        <v/>
      </c>
      <c r="V4" s="94" t="str">
        <f>IF('Физическое развитие'!Q4="","",IF('Физическое развитие'!Q4&gt;1.5,"сформирован",IF('Физическое развитие'!Q4&lt;0.5,"не сформирован", "в стадии формирования")))</f>
        <v/>
      </c>
      <c r="W4" s="94" t="str">
        <f>IF('Физическое развитие'!R4="","",IF('Физическое развитие'!R4&gt;1.5,"сформирован",IF('Физическое развитие'!R4&lt;0.5,"не сформирован", "в стадии формирования")))</f>
        <v/>
      </c>
      <c r="X4" s="330" t="str">
        <f>IF('Социально-коммуникативное разви'!G5="","",IF('Социально-коммуникативное разви'!I5="","",IF('Социально-коммуникативное разви'!K5="","",IF('Социально-коммуникативное разви'!L5="","",IF('Познавательное развитие'!K5="","",IF('Познавательное развитие'!O5="","",IF('Познавательное развитие'!P5="","",IF('Познавательное развитие'!T5="","",IF('Познавательное развитие'!W5="","",IF('Познавательное развитие'!AH5="","",IF('Речевое развитие'!E4="","",IF('Речевое развитие'!F4="","",IF('Речевое развитие'!M4="","",IF('Художественно-эстетическое разв'!F5="","",IF('Художественно-эстетическое разв'!L5="","",IF('Художественно-эстетическое разв'!O5="","",IF('Художественно-эстетическое разв'!P5="","",IF('Физическое развитие'!N4="","",IF('Физическое развитие'!Q4="","",IF('Физическое развитие'!R4="","",('Социально-коммуникативное разви'!G5+'Социально-коммуникативное разви'!I5+'Социально-коммуникативное разви'!K5+'Социально-коммуникативное разви'!L5+'Познавательное развитие'!K5+'Познавательное развитие'!O5+'Познавательное развитие'!P5+'Познавательное развитие'!T5+'Познавательное развитие'!W5+'Познавательное развитие'!AH5+'Речевое развитие'!E4+'Речевое развитие'!F4++'Речевое развитие'!M4+'Художественно-эстетическое разв'!F5+'Художественно-эстетическое разв'!L5+'Художественно-эстетическое разв'!O5+'Художественно-эстетическое разв'!P5+'Физическое развитие'!N4+'Физическое развитие'!Q4+'Физическое развитие'!R4)/20))))))))))))))))))))</f>
        <v/>
      </c>
      <c r="Y4" s="257" t="str">
        <f>IF(X4="","",IF(X4&gt;1.5,"сформирован",IF(X4&lt;0.5,"не сформирован","в стадии формирования")))</f>
        <v/>
      </c>
      <c r="Z4" s="201" t="str">
        <f>IF('Социально-коммуникативное разви'!E5="","",IF('Социально-коммуникативное разви'!E5&gt;1.5,"сформирован",IF('Социально-коммуникативное разви'!E5&lt;0.5,"не сформирован", "в стадии формирования")))</f>
        <v/>
      </c>
      <c r="AA4" s="96" t="str">
        <f>IF('Социально-коммуникативное разви'!G5="","",IF('Социально-коммуникативное разви'!G5&gt;1.5,"сформирован",IF('Социально-коммуникативное разви'!G5&lt;0.5,"не сформирован", "в стадии формирования")))</f>
        <v/>
      </c>
      <c r="AB4" s="96" t="str">
        <f>IF('Социально-коммуникативное разви'!H5="","",IF('Социально-коммуникативное разви'!H5&gt;1.5,"сформирован",IF('Социально-коммуникативное разви'!H5&lt;0.5,"не сформирован", "в стадии формирования")))</f>
        <v/>
      </c>
      <c r="AC4" s="96" t="str">
        <f>IF('Социально-коммуникативное разви'!L5="","",IF('Социально-коммуникативное разви'!L5&gt;1.5,"сформирован",IF('Социально-коммуникативное разви'!L5&lt;0.5,"не сформирован", "в стадии формирования")))</f>
        <v/>
      </c>
      <c r="AD4" s="96" t="str">
        <f>IF('Социально-коммуникативное разви'!Q5="","",IF('Социально-коммуникативное разви'!Q5&gt;1.5,"сформирован",IF('Социально-коммуникативное разви'!Q5&lt;0.5,"не сформирован", "в стадии формирования")))</f>
        <v/>
      </c>
      <c r="AE4" s="126" t="str">
        <f>IF('Познавательное развитие'!L5="","",IF('Познавательное развитие'!L5&gt;1.5,"сформирован",IF('Познавательное развитие'!L5&lt;0.5,"не сформирован", "в стадии формирования")))</f>
        <v/>
      </c>
      <c r="AF4" s="126" t="str">
        <f>IF('Познавательное развитие'!Q5="","",IF('Познавательное развитие'!Q5&gt;1.5,"сформирован",IF('Познавательное развитие'!Q5&lt;0.5,"не сформирован", "в стадии формирования")))</f>
        <v/>
      </c>
      <c r="AG4" s="126" t="str">
        <f>IF('Речевое развитие'!D4="","",IF('Речевое развитие'!D4&gt;1.5,"сформирован",IF('Речевое развитие'!D4&lt;0.5,"не сформирован", "в стадии формирования")))</f>
        <v/>
      </c>
      <c r="AH4" s="126" t="str">
        <f>IF('Речевое развитие'!F4="","",IF('Речевое развитие'!F4&gt;1.5,"сформирован",IF('Речевое развитие'!F4&lt;0.5,"не сформирован", "в стадии формирования")))</f>
        <v/>
      </c>
      <c r="AI4" s="126" t="str">
        <f>IF('Речевое развитие'!J4="","",IF('Речевое развитие'!J4&gt;1.5,"сформирован",IF('Речевое развитие'!J4&lt;0.5,"не сформирован", "в стадии формирования")))</f>
        <v/>
      </c>
      <c r="AJ4" s="126" t="str">
        <f>IF('Речевое развитие'!L4="","",IF('Речевое развитие'!L4&gt;1.5,"сформирован",IF('Речевое развитие'!L4&lt;0.5,"не сформирован", "в стадии формирования")))</f>
        <v/>
      </c>
      <c r="AK4" s="126" t="str">
        <f>IF('Речевое развитие'!N4="","",IF('Речевое развитие'!N4&gt;1.5,"сформирован",IF('Речевое развитие'!N4&lt;0.5,"не сформирован", "в стадии формирования")))</f>
        <v/>
      </c>
      <c r="AL4" s="331" t="str">
        <f>IF('Социально-коммуникативное разви'!E5="","",IF('Социально-коммуникативное разви'!G5="","",IF('Социально-коммуникативное разви'!H5="","",IF('Социально-коммуникативное разви'!L5="","",IF('Социально-коммуникативное разви'!Q5="","",IF('Познавательное развитие'!L5="","",IF('Познавательное развитие'!Q5="","",IF('Речевое развитие'!D4="","",IF('Речевое развитие'!F4="","",IF('Речевое развитие'!J4="","",IF('Речевое развитие'!L4="","",IF('Речевое развитие'!N4="","",('Социально-коммуникативное разви'!E5+'Социально-коммуникативное разви'!G5+'Социально-коммуникативное разви'!H5+'Социально-коммуникативное разви'!L5+'Социально-коммуникативное разви'!Q5+'Познавательное развитие'!L5+'Познавательное развитие'!Q5+'Речевое развитие'!D4+'Речевое развитие'!F4+'Речевое развитие'!J4+'Речевое развитие'!L4+'Речевое развитие'!N4)/12))))))))))))</f>
        <v/>
      </c>
      <c r="AM4" s="96" t="str">
        <f>IF(AL4="","",IF(AL4&gt;1.5,"сформирован",IF(AL4&lt;0.5,"не сформирован","в стадии формирования")))</f>
        <v/>
      </c>
      <c r="AN4" s="183" t="str">
        <f>IF('Социально-коммуникативное разви'!E5="","",IF('Социально-коммуникативное разви'!E5&gt;1.5,"сформирован",IF('Социально-коммуникативное разви'!E5&lt;0.5,"не сформирован", "в стадии формирования")))</f>
        <v/>
      </c>
      <c r="AO4" s="101" t="str">
        <f>IF('Социально-коммуникативное разви'!G5="","",IF('Социально-коммуникативное разви'!G5&gt;1.5,"сформирован",IF('Социально-коммуникативное разви'!G5&lt;0.5,"не сформирован", "в стадии формирования")))</f>
        <v/>
      </c>
      <c r="AP4" s="97" t="str">
        <f>IF('Социально-коммуникативное разви'!H5="","",IF('Социально-коммуникативное разви'!H5&gt;1.5,"сформирован",IF('Социально-коммуникативное разви'!H5&lt;0.5,"не сформирован", "в стадии формирования")))</f>
        <v/>
      </c>
      <c r="AQ4" s="97" t="str">
        <f>IF('Социально-коммуникативное разви'!K5="","",IF('Социально-коммуникативное разви'!K5&gt;1.5,"сформирован",IF('Социально-коммуникативное разви'!K5&lt;0.5,"не сформирован", "в стадии формирования")))</f>
        <v/>
      </c>
      <c r="AR4" s="97" t="str">
        <f>IF('Социально-коммуникативное разви'!L5="","",IF('Социально-коммуникативное разви'!L5&gt;1.5,"сформирован",IF('Социально-коммуникативное разви'!L5&lt;0.5,"не сформирован", "в стадии формирования")))</f>
        <v/>
      </c>
      <c r="AS4" s="97" t="str">
        <f>IF('Социально-коммуникативное разви'!M5="","",IF('Социально-коммуникативное разви'!M5&gt;1.5,"сформирован",IF('Социально-коммуникативное разви'!M5&lt;0.5,"не сформирован", "в стадии формирования")))</f>
        <v/>
      </c>
      <c r="AT4" s="97" t="str">
        <f>IF('Познавательное развитие'!P5="","",IF('Познавательное развитие'!P5&gt;1.5,"сформирован",IF('Познавательное развитие'!P5&lt;0.5,"не сформирован", "в стадии формирования")))</f>
        <v/>
      </c>
      <c r="AU4" s="97" t="str">
        <f>IF('Речевое развитие'!E4="","",IF('Речевое развитие'!E4&gt;1.5,"сформирован",IF('Речевое развитие'!E4&lt;0.5,"не сформирован", "в стадии формирования")))</f>
        <v/>
      </c>
      <c r="AV4" s="97" t="str">
        <f>IF('Речевое развитие'!N4="","",IF('Речевое развитие'!N4&gt;1.5,"сформирован",IF('Речевое развитие'!N4&lt;0.5,"не сформирован", "в стадии формирования")))</f>
        <v/>
      </c>
      <c r="AW4" s="97" t="str">
        <f>IF('Художественно-эстетическое разв'!F5="","",IF('Художественно-эстетическое разв'!F5&gt;1.5,"сформирован",IF('Художественно-эстетическое разв'!F5&lt;0.5,"не сформирован", "в стадии формирования")))</f>
        <v/>
      </c>
      <c r="AX4" s="94" t="str">
        <f>IF('Художественно-эстетическое разв'!O5="","",IF('Художественно-эстетическое разв'!O5&gt;1.5,"сформирован",IF('Художественно-эстетическое разв'!O5&lt;0.5,"не сформирован", "в стадии формирования")))</f>
        <v/>
      </c>
      <c r="AY4" s="108" t="str">
        <f>IF('Художественно-эстетическое разв'!Y5="","",IF('Художественно-эстетическое разв'!Y5&gt;1.5,"сформирован",IF('Художественно-эстетическое разв'!Y5&lt;0.5,"не сформирован", "в стадии формирования")))</f>
        <v/>
      </c>
      <c r="AZ4" s="332" t="str">
        <f>IF('Социально-коммуникативное разви'!E5="","",IF('Социально-коммуникативное разви'!G5="","",IF('Социально-коммуникативное разви'!H5="","",IF('Социально-коммуникативное разви'!K5="","",IF('Социально-коммуникативное разви'!L5="","",IF('Социально-коммуникативное разви'!M5="","",IF('Познавательное развитие'!P5="","",IF('Речевое развитие'!E4="","",IF('Речевое развитие'!N4="","",IF('Художественно-эстетическое разв'!F5="","",IF('Художественно-эстетическое разв'!O5="","",IF('Художественно-эстетическое разв'!Y5="","",('Социально-коммуникативное разви'!E5+'Социально-коммуникативное разви'!G5+'Социально-коммуникативное разви'!H5+'Социально-коммуникативное разви'!K5+'Социально-коммуникативное разви'!L5+'Социально-коммуникативное разви'!M5+'Познавательное развитие'!P5+'Речевое развитие'!E4+'Речевое развитие'!N4+'Художественно-эстетическое разв'!F5+'Художественно-эстетическое разв'!O5+'Художественно-эстетическое разв'!Y5)/12))))))))))))</f>
        <v/>
      </c>
      <c r="BA4" s="257" t="str">
        <f>IF(AZ4="","",IF(AZ4&gt;1.5,"сформирован",IF(AZ4&lt;0.5,"не сформирован","в стадии формирования")))</f>
        <v/>
      </c>
      <c r="BB4" s="183" t="str">
        <f>IF('Социально-коммуникативное разви'!D5="","",IF('Социально-коммуникативное разви'!D5&gt;1.5,"сформирован",IF('Социально-коммуникативное разви'!D5&lt;0.5,"не сформирован", "в стадии формирования")))</f>
        <v/>
      </c>
      <c r="BC4" s="94" t="str">
        <f>IF('Социально-коммуникативное разви'!F5="","",IF('Социально-коммуникативное разви'!F5&gt;1.5,"сформирован",IF('Социально-коммуникативное разви'!F5&lt;0.5,"не сформирован", "в стадии формирования")))</f>
        <v/>
      </c>
      <c r="BD4" s="94" t="str">
        <f>IF('Социально-коммуникативное разви'!J5="","",IF('Социально-коммуникативное разви'!J5&gt;1.5,"сформирован",IF('Социально-коммуникативное разви'!J5&lt;0.5,"не сформирован", "в стадии формирования")))</f>
        <v/>
      </c>
      <c r="BE4" s="94" t="str">
        <f>IF('Познавательное развитие'!U5="","",IF('Познавательное развитие'!U5&gt;1.5,"сформирован",IF('Познавательное развитие'!U5&lt;0.5,"не сформирован", "в стадии формирования")))</f>
        <v/>
      </c>
      <c r="BF4" s="94" t="str">
        <f>IF('Познавательное развитие'!V5="","",IF('Познавательное развитие'!V5&gt;1.5,"сформирован",IF('Познавательное развитие'!V5&lt;0.5,"не сформирован", "в стадии формирования")))</f>
        <v/>
      </c>
      <c r="BG4" s="94" t="str">
        <f>IF('Познавательное развитие'!AB5="","",IF('Познавательное развитие'!AB5&gt;1.5,"сформирован",IF('Познавательное развитие'!AB5&lt;0.5,"не сформирован", "в стадии формирования")))</f>
        <v/>
      </c>
      <c r="BH4" s="94" t="str">
        <f>IF('Познавательное развитие'!AD5="","",IF('Познавательное развитие'!AD5&gt;1.5,"сформирован",IF('Познавательное развитие'!AD5&lt;0.5,"не сформирован", "в стадии формирования")))</f>
        <v/>
      </c>
      <c r="BI4" s="94" t="str">
        <f>IF('Речевое развитие'!D4="","",IF('Речевое развитие'!D4&gt;1.5,"сформирован",IF('Речевое развитие'!D4&lt;0.5,"не сформирован", "в стадии формирования")))</f>
        <v/>
      </c>
      <c r="BJ4" s="94" t="str">
        <f>IF('Речевое развитие'!E4="","",IF('Речевое развитие'!E4&gt;1.5,"сформирован",IF('Речевое развитие'!E4&lt;0.5,"не сформирован", "в стадии формирования")))</f>
        <v/>
      </c>
      <c r="BK4" s="94" t="str">
        <f>IF('Речевое развитие'!F4="","",IF('Речевое развитие'!F4&gt;1.5,"сформирован",IF('Речевое развитие'!F4&lt;0.5,"не сформирован", "в стадии формирования")))</f>
        <v/>
      </c>
      <c r="BL4" s="94" t="str">
        <f>IF('Речевое развитие'!G4="","",IF('Речевое развитие'!G4&gt;1.5,"сформирован",IF('Речевое развитие'!G4&lt;0.5,"не сформирован", "в стадии формирования")))</f>
        <v/>
      </c>
      <c r="BM4" s="94" t="str">
        <f>IF('Речевое развитие'!J4="","",IF('Речевое развитие'!J4&gt;1.5,"сформирован",IF('Речевое развитие'!J4&lt;0.5,"не сформирован", "в стадии формирования")))</f>
        <v/>
      </c>
      <c r="BN4" s="94" t="str">
        <f>IF('Речевое развитие'!K4="","",IF('Речевое развитие'!K4&gt;1.5,"сформирован",IF('Речевое развитие'!K4&lt;0.5,"не сформирован", "в стадии формирования")))</f>
        <v/>
      </c>
      <c r="BO4" s="94" t="str">
        <f>IF('Речевое развитие'!L4="","",IF('Речевое развитие'!L4&gt;1.5,"сформирован",IF('Речевое развитие'!L4&lt;0.5,"не сформирован", "в стадии формирования")))</f>
        <v/>
      </c>
      <c r="BP4" s="94" t="str">
        <f>IF('Речевое развитие'!M4="","",IF('Речевое развитие'!M4&gt;1.5,"сформирован",IF('Речевое развитие'!M4&lt;0.5,"не сформирован", "в стадии формирования")))</f>
        <v/>
      </c>
      <c r="BQ4" s="94" t="str">
        <f>IF('Речевое развитие'!N4="","",IF('Речевое развитие'!N4&gt;1.5,"сформирован",IF('Речевое развитие'!N4&lt;0.5,"не сформирован", "в стадии формирования")))</f>
        <v/>
      </c>
      <c r="BR4" s="94" t="str">
        <f>IF('Художественно-эстетическое разв'!D5="","",IF('Художественно-эстетическое разв'!D5&gt;1.5,"сформирован",IF('Художественно-эстетическое разв'!D5&lt;0.5,"не сформирован", "в стадии формирования")))</f>
        <v/>
      </c>
      <c r="BS4" s="94" t="str">
        <f>IF('Художественно-эстетическое разв'!E5="","",IF('Художественно-эстетическое разв'!E5&gt;1.5,"сформирован",IF('Художественно-эстетическое разв'!E5&lt;0.5,"не сформирован", "в стадии формирования")))</f>
        <v/>
      </c>
      <c r="BT4" s="330" t="str">
        <f>IF('Социально-коммуникативное разви'!D5="","",IF('Социально-коммуникативное разви'!F5="","",IF('Социально-коммуникативное разви'!J5="","",IF('Познавательное развитие'!U5="","",IF('Познавательное развитие'!V5="","",IF('Познавательное развитие'!AB5="","",IF('Познавательное развитие'!AD5="","",IF('Речевое развитие'!D4="","",IF('Речевое развитие'!E4="","",IF('Речевое развитие'!F4="","",IF('Речевое развитие'!G4="","",IF('Речевое развитие'!J4="","",IF('Речевое развитие'!K4="","",IF('Речевое развитие'!L4="","",IF('Речевое развитие'!M4="","",IF('Речевое развитие'!N4="","",IF('Художественно-эстетическое разв'!D5="","",IF('Художественно-эстетическое разв'!E5="","",('Социально-коммуникативное разви'!D5+'Социально-коммуникативное разви'!F5+'Социально-коммуникативное разви'!J5+'Познавательное развитие'!U5+'Познавательное развитие'!V5+'Познавательное развитие'!AB5+'Познавательное развитие'!AD5+'Речевое развитие'!D4+'Речевое развитие'!E4+'Речевое развитие'!F4+'Речевое развитие'!G4+'Речевое развитие'!J4+'Речевое развитие'!K4+'Речевое развитие'!L4+'Речевое развитие'!M4+'Речевое развитие'!N4+'Художественно-эстетическое разв'!D5+'Художественно-эстетическое разв'!E5)/18))))))))))))))))))</f>
        <v/>
      </c>
      <c r="BU4" s="257" t="str">
        <f>IF(BT4="","",IF(BT4&gt;1.5,"сформирован",IF(BT4&lt;0.5,"не сформирован","в стадии формирования")))</f>
        <v/>
      </c>
      <c r="BV4" s="183" t="str">
        <f>IF('Познавательное развитие'!H5="","",IF('Познавательное развитие'!H5&gt;1.5,"сформирован",IF('Познавательное развитие'!H5&lt;0.5,"не сформирован", "в стадии формирования")))</f>
        <v/>
      </c>
      <c r="BW4" s="94" t="str">
        <f>IF('Художественно-эстетическое разв'!K5="","",IF('Художественно-эстетическое разв'!K5&gt;1.5,"сформирован",IF('Художественно-эстетическое разв'!K5&lt;0.5,"не сформирован", "в стадии формирования")))</f>
        <v/>
      </c>
      <c r="BX4" s="94" t="str">
        <f>IF('Художественно-эстетическое разв'!L5="","",IF('Художественно-эстетическое разв'!L5&gt;1.5,"сформирован",IF('Художественно-эстетическое разв'!L5&lt;0.5,"не сформирован", "в стадии формирования")))</f>
        <v/>
      </c>
      <c r="BY4" s="108" t="str">
        <f>IF('Художественно-эстетическое разв'!Z5="","",IF('Художественно-эстетическое разв'!Z5&gt;1.5,"сформирован",IF('Художественно-эстетическое разв'!Z5&lt;0.5,"не сформирован", "в стадии формирования")))</f>
        <v/>
      </c>
      <c r="BZ4" s="183" t="str">
        <f>IF('Физическое развитие'!D4="","",IF('Физическое развитие'!D4&gt;1.5,"сформирован",IF('Физическое развитие'!D4&lt;0.5,"не сформирован", "в стадии формирования")))</f>
        <v/>
      </c>
      <c r="CA4" s="183" t="str">
        <f>IF('Физическое развитие'!E4="","",IF('Физическое развитие'!E4&gt;1.5,"сформирован",IF('Физическое развитие'!E4&lt;0.5,"не сформирован", "в стадии формирования")))</f>
        <v/>
      </c>
      <c r="CB4" s="183" t="str">
        <f>IF('Физическое развитие'!F4="","",IF('Физическое развитие'!F4&gt;1.5,"сформирован",IF('Физическое развитие'!F4&lt;0.5,"не сформирован", "в стадии формирования")))</f>
        <v/>
      </c>
      <c r="CC4" s="183" t="str">
        <f>IF('Физическое развитие'!G4="","",IF('Физическое развитие'!G4&gt;1.5,"сформирован",IF('Физическое развитие'!G4&lt;0.5,"не сформирован", "в стадии формирования")))</f>
        <v/>
      </c>
      <c r="CD4" s="94" t="str">
        <f>IF('Физическое развитие'!H4="","",IF('Физическое развитие'!H4&gt;1.5,"сформирован",IF('Физическое развитие'!H4&lt;0.5,"не сформирован", "в стадии формирования")))</f>
        <v/>
      </c>
      <c r="CE4" s="94" t="str">
        <f>IF('Физическое развитие'!I4="","",IF('Физическое развитие'!I4&gt;1.5,"сформирован",IF('Физическое развитие'!I4&lt;0.5,"не сформирован", "в стадии формирования")))</f>
        <v/>
      </c>
      <c r="CF4" s="94" t="str">
        <f>IF('Физическое развитие'!J4="","",IF('Физическое развитие'!J4&gt;1.5,"сформирован",IF('Физическое развитие'!J4&lt;0.5,"не сформирован", "в стадии формирования")))</f>
        <v/>
      </c>
      <c r="CG4" s="94" t="str">
        <f>IF('Физическое развитие'!K4="","",IF('Физическое развитие'!K4&gt;1.5,"сформирован",IF('Физическое развитие'!K4&lt;0.5,"не сформирован", "в стадии формирования")))</f>
        <v/>
      </c>
      <c r="CH4" s="94" t="str">
        <f>IF('Физическое развитие'!L4="","",IF('Физическое развитие'!L4&gt;1.5,"сформирован",IF('Физическое развитие'!L4&lt;0.5,"не сформирован", "в стадии формирования")))</f>
        <v/>
      </c>
      <c r="CI4" s="94" t="str">
        <f>IF('Физическое развитие'!N4="","",IF('Физическое развитие'!N4&gt;1.5,"сформирован",IF('Физическое развитие'!N4&lt;0.5,"не сформирован", "в стадии формирования")))</f>
        <v/>
      </c>
      <c r="CJ4" s="330" t="str">
        <f>IF('Познавательное развитие'!H5="","",IF('Художественно-эстетическое разв'!K5="","",IF('Художественно-эстетическое разв'!L5="","",IF('Художественно-эстетическое разв'!Z5="","",IF('Физическое развитие'!D4="","",IF('Физическое развитие'!E4="","",IF('Физическое развитие'!F4="","",IF('Физическое развитие'!G4="","",IF('Физическое развитие'!H4="","",IF('Физическое развитие'!I4="","",IF('Физическое развитие'!J4="","",IF('Физическое развитие'!K4="","",IF('Физическое развитие'!L4="","",IF('Физическое развитие'!N4="","",('Познавательное развитие'!H5+'Художественно-эстетическое разв'!K5+'Художественно-эстетическое разв'!L5+'Художественно-эстетическое разв'!Z5+'Физическое развитие'!D4+'Физическое развитие'!E4+'Физическое развитие'!F4+'Физическое развитие'!G4+'Физическое развитие'!H4+'Физическое развитие'!I4+'Физическое развитие'!J4+'Физическое развитие'!K4+'Физическое развитие'!L4+'Физическое развитие'!N4)/14))))))))))))))</f>
        <v/>
      </c>
      <c r="CK4" s="257" t="str">
        <f>IF(CJ4="","",IF(CJ4&gt;1.5,"сформирован",IF(CJ4&lt;0.5,"не сформирован","в стадии формирования")))</f>
        <v/>
      </c>
      <c r="CL4" s="183" t="str">
        <f>IF('Социально-коммуникативное разви'!G5="","",IF('Социально-коммуникативное разви'!G5&gt;1.5,"сформирован",IF('Социально-коммуникативное разви'!G5&lt;0.5,"не сформирован", "в стадии формирования")))</f>
        <v/>
      </c>
      <c r="CM4" s="94" t="str">
        <f>IF('Социально-коммуникативное разви'!H5="","",IF('Социально-коммуникативное разви'!H5&gt;1.5,"сформирован",IF('Социально-коммуникативное разви'!H5&lt;0.5,"не сформирован", "в стадии формирования")))</f>
        <v/>
      </c>
      <c r="CN4" s="94" t="str">
        <f>IF('Социально-коммуникативное разви'!L5="","",IF('Социально-коммуникативное разви'!L5&gt;1.5,"сформирован",IF('Социально-коммуникативное разви'!L5&lt;0.5,"не сформирован", "в стадии формирования")))</f>
        <v/>
      </c>
      <c r="CO4" s="94" t="str">
        <f>IF('Социально-коммуникативное разви'!P5="","",IF('Социально-коммуникативное разви'!P5&gt;1.5,"сформирован",IF('Социально-коммуникативное разви'!P5&lt;0.5,"не сформирован", "в стадии формирования")))</f>
        <v/>
      </c>
      <c r="CP4" s="94" t="str">
        <f>IF('Социально-коммуникативное разви'!Q5="","",IF('Социально-коммуникативное разви'!Q5&gt;1.5,"сформирован",IF('Социально-коммуникативное разви'!Q5&lt;0.5,"не сформирован", "в стадии формирования")))</f>
        <v/>
      </c>
      <c r="CQ4" s="94" t="str">
        <f>IF('Социально-коммуникативное разви'!T5="","",IF('Социально-коммуникативное разви'!T5&gt;1.5,"сформирован",IF('Социально-коммуникативное разви'!T5&lt;0.5,"не сформирован", "в стадии формирования")))</f>
        <v/>
      </c>
      <c r="CR4" s="94" t="str">
        <f>IF('Социально-коммуникативное разви'!U5="","",IF('Социально-коммуникативное разви'!U5&gt;1.5,"сформирован",IF('Социально-коммуникативное разви'!U5&lt;0.5,"не сформирован", "в стадии формирования")))</f>
        <v/>
      </c>
      <c r="CS4" s="94" t="str">
        <f>IF('Социально-коммуникативное разви'!V5="","",IF('Социально-коммуникативное разви'!V5&gt;1.5,"сформирован",IF('Социально-коммуникативное разви'!V5&lt;0.5,"не сформирован", "в стадии формирования")))</f>
        <v/>
      </c>
      <c r="CT4" s="94" t="str">
        <f>IF('Социально-коммуникативное разви'!W5="","",IF('Социально-коммуникативное разви'!W5&gt;1.5,"сформирован",IF('Социально-коммуникативное разви'!W5&lt;0.5,"не сформирован", "в стадии формирования")))</f>
        <v/>
      </c>
      <c r="CU4" s="94" t="str">
        <f>IF('Социально-коммуникативное разви'!X5="","",IF('Социально-коммуникативное разви'!X5&gt;1.5,"сформирован",IF('Социально-коммуникативное разви'!X5&lt;0.5,"не сформирован", "в стадии формирования")))</f>
        <v/>
      </c>
      <c r="CV4" s="94" t="str">
        <f>IF('Социально-коммуникативное разви'!Y5="","",IF('Социально-коммуникативное разви'!Y5&gt;1.5,"сформирован",IF('Социально-коммуникативное разви'!Y5&lt;0.5,"не сформирован", "в стадии формирования")))</f>
        <v/>
      </c>
      <c r="CW4" s="94" t="str">
        <f>IF('Физическое развитие'!Q4="","",IF('Физическое развитие'!Q4&gt;1.5,"сформирован",IF('Физическое развитие'!Q4&lt;0.5,"не сформирован", "в стадии формирования")))</f>
        <v/>
      </c>
      <c r="CX4" s="94" t="str">
        <f>IF('Физическое развитие'!R4="","",IF('Физическое развитие'!R4&gt;1.5,"сформирован",IF('Физическое развитие'!R4&lt;0.5,"не сформирован", "в стадии формирования")))</f>
        <v/>
      </c>
      <c r="CY4" s="94" t="str">
        <f>IF('Физическое развитие'!S4="","",IF('Физическое развитие'!S4&gt;1.5,"сформирован",IF('Физическое развитие'!S4&lt;0.5,"не сформирован", "в стадии формирования")))</f>
        <v/>
      </c>
      <c r="CZ4" s="330" t="str">
        <f>IF('Социально-коммуникативное разви'!G5="","",IF('Социально-коммуникативное разви'!H5="","",IF('Социально-коммуникативное разви'!L5="","",IF('Социально-коммуникативное разви'!P5="","",IF('Социально-коммуникативное разви'!Q5="","",IF('Социально-коммуникативное разви'!T5="","",IF('Социально-коммуникативное разви'!U5="","",IF('Социально-коммуникативное разви'!V5="","",IF('Социально-коммуникативное разви'!W5="","",IF('Социально-коммуникативное разви'!X5="","",IF('Социально-коммуникативное разви'!Y5="","",IF('Физическое развитие'!Q4="","",IF('Физическое развитие'!R4="","",IF('Физическое развитие'!S4="","",('Социально-коммуникативное разви'!G5+'Социально-коммуникативное разви'!H5+'Социально-коммуникативное разви'!L5+'Социально-коммуникативное разви'!P5+'Социально-коммуникативное разви'!Q5+'Социально-коммуникативное разви'!T5+'Социально-коммуникативное разви'!U5+'Социально-коммуникативное разви'!V5+'Социально-коммуникативное разви'!W5+'Социально-коммуникативное разви'!X5+'Социально-коммуникативное разви'!Y5+'Физическое развитие'!Q4+'Физическое развитие'!R4+'Физическое развитие'!S4)/14))))))))))))))</f>
        <v/>
      </c>
      <c r="DA4" s="257" t="str">
        <f>IF(CZ4="","",IF(CZ4&gt;1.5,"сформирован",IF(CZ4&lt;0.5,"не сформирован","в стадии формирования")))</f>
        <v/>
      </c>
      <c r="DB4" s="183" t="str">
        <f>IF('Социально-коммуникативное разви'!T5="","",IF('Социально-коммуникативное разви'!T5&gt;1.5,"сформирован",IF('Социально-коммуникативное разви'!T5&lt;0.5,"не сформирован", "в стадии формирования")))</f>
        <v/>
      </c>
      <c r="DC4" s="94" t="str">
        <f>IF('Социально-коммуникативное разви'!U5="","",IF('Социально-коммуникативное разви'!U5&gt;1.5,"сформирован",IF('Социально-коммуникативное разви'!U5&lt;0.5,"не сформирован", "в стадии формирования")))</f>
        <v/>
      </c>
      <c r="DD4" s="94" t="str">
        <f>IF('Социально-коммуникативное разви'!V5="","",IF('Социально-коммуникативное разви'!V5&gt;1.5,"сформирован",IF('Социально-коммуникативное разви'!V5&lt;0.5,"не сформирован", "в стадии формирования")))</f>
        <v/>
      </c>
      <c r="DE4" s="94" t="str">
        <f>IF('Социально-коммуникативное разви'!W5="","",IF('Социально-коммуникативное разви'!W5&gt;1.5,"сформирован",IF('Социально-коммуникативное разви'!W5&lt;0.5,"не сформирован", "в стадии формирования")))</f>
        <v/>
      </c>
      <c r="DF4" s="94" t="str">
        <f>IF('Социально-коммуникативное разви'!X5="","",IF('Социально-коммуникативное разви'!X5&gt;1.5,"сформирован",IF('Социально-коммуникативное разви'!X5&lt;0.5,"не сформирован", "в стадии формирования")))</f>
        <v/>
      </c>
      <c r="DG4" s="94" t="str">
        <f>IF('Социально-коммуникативное разви'!Y5="","",IF('Социально-коммуникативное разви'!Y5&gt;1.5,"сформирован",IF('Социально-коммуникативное разви'!Y5&lt;0.5,"не сформирован", "в стадии формирования")))</f>
        <v/>
      </c>
      <c r="DH4" s="94" t="str">
        <f>IF('Познавательное развитие'!D5="","",IF('Познавательное развитие'!D5&gt;1.5,"сформирован",IF('Познавательное развитие'!D5&lt;0.5,"не сформирован", "в стадии формирования")))</f>
        <v/>
      </c>
      <c r="DI4" s="94" t="str">
        <f>IF('Познавательное развитие'!E5="","",IF('Познавательное развитие'!E5&gt;1.5,"сформирован",IF('Познавательное развитие'!E5&lt;0.5,"не сформирован", "в стадии формирования")))</f>
        <v/>
      </c>
      <c r="DJ4" s="94" t="str">
        <f>IF('Познавательное развитие'!F5="","",IF('Познавательное развитие'!F5&gt;1.5,"сформирован",IF('Познавательное развитие'!F5&lt;0.5,"не сформирован", "в стадии формирования")))</f>
        <v/>
      </c>
      <c r="DK4" s="94" t="str">
        <f>IF('Познавательное развитие'!G5="","",IF('Познавательное развитие'!G5&gt;1.5,"сформирован",IF('Познавательное развитие'!G5&lt;0.5,"не сформирован", "в стадии формирования")))</f>
        <v/>
      </c>
      <c r="DL4" s="94" t="str">
        <f>IF('Познавательное развитие'!H5="","",IF('Познавательное развитие'!H5&gt;1.5,"сформирован",IF('Познавательное развитие'!H5&lt;0.5,"не сформирован", "в стадии формирования")))</f>
        <v/>
      </c>
      <c r="DM4" s="94" t="str">
        <f>IF('Познавательное развитие'!K5="","",IF('Познавательное развитие'!K5&gt;1.5,"сформирован",IF('Познавательное развитие'!K5&lt;0.5,"не сформирован", "в стадии формирования")))</f>
        <v/>
      </c>
      <c r="DN4" s="94" t="str">
        <f>IF('Познавательное развитие'!L5="","",IF('Познавательное развитие'!L5&gt;1.5,"сформирован",IF('Познавательное развитие'!L5&lt;0.5,"не сформирован", "в стадии формирования")))</f>
        <v/>
      </c>
      <c r="DO4" s="94" t="str">
        <f>IF('Познавательное развитие'!O5="","",IF('Познавательное развитие'!O5&gt;1.5,"сформирован",IF('Познавательное развитие'!O5&lt;0.5,"не сформирован", "в стадии формирования")))</f>
        <v/>
      </c>
      <c r="DP4" s="94" t="str">
        <f>IF('Познавательное развитие'!U5="","",IF('Познавательное развитие'!U5&gt;1.5,"сформирован",IF('Познавательное развитие'!U5&lt;0.5,"не сформирован", "в стадии формирования")))</f>
        <v/>
      </c>
      <c r="DQ4" s="94" t="str">
        <f>IF('Познавательное развитие'!V5="","",IF('Познавательное развитие'!V5&gt;1.5,"сформирован",IF('Познавательное развитие'!V5&lt;0.5,"не сформирован", "в стадии формирования")))</f>
        <v/>
      </c>
      <c r="DR4" s="94" t="str">
        <f>IF('Познавательное развитие'!Z5="","",IF('Познавательное развитие'!Z5&gt;1.5,"сформирован",IF('Познавательное развитие'!Z5&lt;0.5,"не сформирован", "в стадии формирования")))</f>
        <v/>
      </c>
      <c r="DS4" s="94" t="str">
        <f>IF('Познавательное развитие'!AA5="","",IF('Познавательное развитие'!AA5&gt;1.5,"сформирован",IF('Познавательное развитие'!AA5&lt;0.5,"не сформирован", "в стадии формирования")))</f>
        <v/>
      </c>
      <c r="DT4" s="94" t="str">
        <f>IF('Познавательное развитие'!AB5="","",IF('Познавательное развитие'!AB5&gt;1.5,"сформирован",IF('Познавательное развитие'!AB5&lt;0.5,"не сформирован", "в стадии формирования")))</f>
        <v/>
      </c>
      <c r="DU4" s="94" t="str">
        <f>IF('Познавательное развитие'!AC5="","",IF('Познавательное развитие'!AC5&gt;1.5,"сформирован",IF('Познавательное развитие'!AC5&lt;0.5,"не сформирован", "в стадии формирования")))</f>
        <v/>
      </c>
      <c r="DV4" s="94" t="str">
        <f>IF('Познавательное развитие'!AD5="","",IF('Познавательное развитие'!AD5&gt;1.5,"сформирован",IF('Познавательное развитие'!AD5&lt;0.5,"не сформирован", "в стадии формирования")))</f>
        <v/>
      </c>
      <c r="DW4" s="94" t="str">
        <f>IF('Познавательное развитие'!AE5="","",IF('Познавательное развитие'!AE5&gt;1.5,"сформирован",IF('Познавательное развитие'!AE5&lt;0.5,"не сформирован", "в стадии формирования")))</f>
        <v/>
      </c>
      <c r="DX4" s="94" t="str">
        <f>IF('Познавательное развитие'!AF5="","",IF('Познавательное развитие'!AF5&gt;1.5,"сформирован",IF('Познавательное развитие'!AF5&lt;0.5,"не сформирован", "в стадии формирования")))</f>
        <v/>
      </c>
      <c r="DY4" s="94" t="str">
        <f>IF('Познавательное развитие'!AG5="","",IF('Познавательное развитие'!AG5&gt;1.5,"сформирован",IF('Познавательное развитие'!AG5&lt;0.5,"не сформирован", "в стадии формирования")))</f>
        <v/>
      </c>
      <c r="DZ4" s="94" t="str">
        <f>IF('Познавательное развитие'!AH5="","",IF('Познавательное развитие'!AH5&gt;1.5,"сформирован",IF('Познавательное развитие'!AH5&lt;0.5,"не сформирован", "в стадии формирования")))</f>
        <v/>
      </c>
      <c r="EA4" s="94" t="str">
        <f>IF('Речевое развитие'!D4="","",IF('Речевое развитие'!D4&gt;1.5,"сформирован",IF('Речевое развитие'!D4&lt;0.5,"не сформирован", "в стадии формирования")))</f>
        <v/>
      </c>
      <c r="EB4" s="94" t="str">
        <f>IF('Речевое развитие'!J4="","",IF('Речевое развитие'!J4&gt;1.5,"сформирован",IF('Речевое развитие'!J4&lt;0.5,"не сформирован", "в стадии формирования")))</f>
        <v/>
      </c>
      <c r="EC4" s="94" t="str">
        <f>IF('Речевое развитие'!K4="","",IF('Речевое развитие'!K4&gt;1.5,"сформирован",IF('Речевое развитие'!K4&lt;0.5,"не сформирован", "в стадии формирования")))</f>
        <v/>
      </c>
      <c r="ED4" s="94" t="str">
        <f>IF('Речевое развитие'!L4="","",IF('Речевое развитие'!L4&gt;1.5,"сформирован",IF('Речевое развитие'!L4&lt;0.5,"не сформирован", "в стадии формирования")))</f>
        <v/>
      </c>
      <c r="EE4" s="94" t="str">
        <f>IF('Речевое развитие'!M4="","",IF('Речевое развитие'!M4&gt;1.5,"сформирован",IF('Речевое развитие'!M4&lt;0.5,"не сформирован", "в стадии формирования")))</f>
        <v/>
      </c>
      <c r="EF4" s="94" t="str">
        <f>IF('Речевое развитие'!N4="","",IF('Речевое развитие'!N4&gt;1.5,"сформирован",IF('Речевое развитие'!N4&lt;0.5,"не сформирован", "в стадии формирования")))</f>
        <v/>
      </c>
      <c r="EG4" s="330" t="str">
        <f>IF('Социально-коммуникативное разви'!T5="","",IF('Социально-коммуникативное разви'!U5="","",IF('Социально-коммуникативное разви'!V5="","",IF('Социально-коммуникативное разви'!W5="","",IF('Социально-коммуникативное разви'!X5="","",IF('Социально-коммуникативное разви'!Y5="","",IF('Познавательное развитие'!D5="","",IF('Познавательное развитие'!E5="","",IF('Познавательное развитие'!F5="","",IF('Познавательное развитие'!G5="","",IF('Познавательное развитие'!H5="","",IF('Познавательное развитие'!K5="","",IF('Познавательное развитие'!L5="","",IF('Познавательное развитие'!O5="","",IF('Познавательное развитие'!U5="","",IF('Познавательное развитие'!V5="","",IF('Познавательное развитие'!Z5="","",IF('Познавательное развитие'!AA5="","",IF('Познавательное развитие'!AB5="","",IF('Познавательное развитие'!AC5="","",IF('Познавательное развитие'!AD5="","",IF('Познавательное развитие'!AE5="","",IF('Познавательное развитие'!AF5="","",IF('Познавательное развитие'!AG5="","",IF('Познавательное развитие'!AH5="","",IF('Речевое развитие'!D4="","",IF('Речевое развитие'!J4="","",IF('Речевое развитие'!K4="","",IF('Речевое развитие'!L4="","",IF('Речевое развитие'!M4="","",IF('Речевое развитие'!N4="","",('Социально-коммуникативное разви'!T5+'Социально-коммуникативное разви'!U5+'Социально-коммуникативное разви'!V5+'Социально-коммуникативное разви'!W5+'Социально-коммуникативное разви'!X5+'Социально-коммуникативное разви'!Y5+'Познавательное развитие'!D5+'Познавательное развитие'!E5+'Познавательное развитие'!F5+'Познавательное развитие'!G5+'Познавательное развитие'!H5+'Познавательное развитие'!K5+'Познавательное развитие'!L5+'Познавательное развитие'!O5+'Познавательное развитие'!U5+'Познавательное развитие'!V5+'Познавательное развитие'!Z5+'Познавательное развитие'!AA5+'Познавательное развитие'!AB5+'Познавательное развитие'!AC5+'Познавательное развитие'!AD5+'Познавательное развитие'!AE5+'Познавательное развитие'!AF5+'Познавательное развитие'!AG5+'Познавательное развитие'!AH5+'Речевое развитие'!D4+'Речевое развитие'!J4+'Речевое развитие'!K4+'Речевое развитие'!L4+'Речевое развитие'!M4+'Речевое развитие'!N4)/31)))))))))))))))))))))))))))))))</f>
        <v/>
      </c>
      <c r="EH4" s="257" t="str">
        <f>IF(EG4="","",IF(EG4&gt;1.5,"сформирован",IF(EG4&lt;0.5,"не сформирован","в стадии формирования")))</f>
        <v/>
      </c>
    </row>
    <row r="5" spans="1:138" x14ac:dyDescent="0.25">
      <c r="A5" s="107">
        <f>список!A3</f>
        <v>2</v>
      </c>
      <c r="B5" s="265" t="str">
        <f>IF(список!B3="","",список!B3)</f>
        <v/>
      </c>
      <c r="C5" s="257">
        <f>IF(список!C3="","",список!C3)</f>
        <v>0</v>
      </c>
      <c r="D5" s="183" t="str">
        <f>IF('Социально-коммуникативное разви'!G6="","",IF('Социально-коммуникативное разви'!G6&gt;1.5,"сформирован",IF('Социально-коммуникативное разви'!G6&lt;0.5,"не сформирован", "в стадии формирования")))</f>
        <v/>
      </c>
      <c r="E5" s="94" t="str">
        <f>IF('Социально-коммуникативное разви'!I6="","",IF('Социально-коммуникативное разви'!I6&gt;1.5,"сформирован",IF('Социально-коммуникативное разви'!I6&lt;0.5,"не сформирован", "в стадии формирования")))</f>
        <v/>
      </c>
      <c r="F5" s="94" t="str">
        <f>IF('Социально-коммуникативное разви'!K6="","",IF('Социально-коммуникативное разви'!K6&gt;1.5,"сформирован",IF('Социально-коммуникативное разви'!K6&lt;0.5,"не сформирован", "в стадии формирования")))</f>
        <v/>
      </c>
      <c r="G5" s="94" t="str">
        <f>IF('Социально-коммуникативное разви'!L6="","",IF('Социально-коммуникативное разви'!L6&gt;1.5,"сформирован",IF('Социально-коммуникативное разви'!L6&lt;0.5,"не сформирован", "в стадии формирования")))</f>
        <v/>
      </c>
      <c r="H5" s="94" t="str">
        <f>IF('Познавательное развитие'!K6="","",IF('Познавательное развитие'!K6&gt;1.5,"сформирован",IF('Познавательное развитие'!K6&lt;0.5,"не сформирован", "в стадии формирования")))</f>
        <v/>
      </c>
      <c r="I5" s="94" t="str">
        <f>IF('Познавательное развитие'!O6="","",IF('Познавательное развитие'!O6&gt;1.5,"сформирован",IF('Познавательное развитие'!O6&lt;0.5,"не сформирован", "в стадии формирования")))</f>
        <v/>
      </c>
      <c r="J5" s="94" t="str">
        <f>IF('Познавательное развитие'!P6="","",IF('Познавательное развитие'!P6&gt;1.5,"сформирован",IF('Познавательное развитие'!P6&lt;0.5,"не сформирован", "в стадии формирования")))</f>
        <v/>
      </c>
      <c r="K5" s="94" t="str">
        <f>IF('Познавательное развитие'!T6="","",IF('Познавательное развитие'!T6&gt;1.5,"сформирован",IF('Познавательное развитие'!T6&lt;0.5,"не сформирован", "в стадии формирования")))</f>
        <v/>
      </c>
      <c r="L5" s="94" t="str">
        <f>IF('Познавательное развитие'!W6="","",IF('Познавательное развитие'!W6&gt;1.5,"сформирован",IF('Познавательное развитие'!W6&lt;0.5,"не сформирован", "в стадии формирования")))</f>
        <v/>
      </c>
      <c r="M5" s="94" t="str">
        <f>IF('Познавательное развитие'!AH6="","",IF('Познавательное развитие'!AH6&gt;1.5,"сформирован",IF('Познавательное развитие'!AH6&lt;0.5,"не сформирован", "в стадии формирования")))</f>
        <v/>
      </c>
      <c r="N5" s="94" t="str">
        <f>IF('Речевое развитие'!E5="","",IF('Речевое развитие'!E5&gt;1.5,"сформирован",IF('Речевое развитие'!E5&lt;0.5,"не сформирован", "в стадии формирования")))</f>
        <v/>
      </c>
      <c r="O5" s="94" t="str">
        <f>IF('Речевое развитие'!F5="","",IF('Речевое развитие'!F5&gt;1.5,"сформирован",IF('Речевое развитие'!F5&lt;0.5,"не сформирован", "в стадии формирования")))</f>
        <v/>
      </c>
      <c r="P5" s="94" t="str">
        <f>IF('Речевое развитие'!M5="","",IF('Речевое развитие'!M5&gt;1.5,"сформирован",IF('Речевое развитие'!M5&lt;0.5,"не сформирован", "в стадии формирования")))</f>
        <v/>
      </c>
      <c r="Q5" s="94" t="str">
        <f>IF('Художественно-эстетическое разв'!F6="","",IF('Художественно-эстетическое разв'!F6&gt;1.5,"сформирован",IF('Художественно-эстетическое разв'!F6&lt;0.5,"не сформирован", "в стадии формирования")))</f>
        <v/>
      </c>
      <c r="R5" s="94" t="str">
        <f>IF('Художественно-эстетическое разв'!L6="","",IF('Художественно-эстетическое разв'!L6&gt;1.5,"сформирован",IF('Художественно-эстетическое разв'!L6&lt;0.5,"не сформирован", "в стадии формирования")))</f>
        <v/>
      </c>
      <c r="S5" s="94" t="str">
        <f>IF('Художественно-эстетическое разв'!O6="","",IF('Художественно-эстетическое разв'!O6&gt;1.5,"сформирован",IF('Художественно-эстетическое разв'!O6&lt;0.5,"не сформирован", "в стадии формирования")))</f>
        <v/>
      </c>
      <c r="T5" s="94" t="str">
        <f>IF('Художественно-эстетическое разв'!P6="","",IF('Художественно-эстетическое разв'!P6&gt;1.5,"сформирован",IF('Художественно-эстетическое разв'!P6&lt;0.5,"не сформирован", "в стадии формирования")))</f>
        <v/>
      </c>
      <c r="U5" s="94" t="str">
        <f>IF('Физическое развитие'!N5="","",IF('Физическое развитие'!N5&gt;1.5,"сформирован",IF('Физическое развитие'!N5&lt;0.5,"не сформирован", "в стадии формирования")))</f>
        <v/>
      </c>
      <c r="V5" s="94" t="str">
        <f>IF('Физическое развитие'!Q5="","",IF('Физическое развитие'!Q5&gt;1.5,"сформирован",IF('Физическое развитие'!Q5&lt;0.5,"не сформирован", "в стадии формирования")))</f>
        <v/>
      </c>
      <c r="W5" s="94" t="str">
        <f>IF('Физическое развитие'!R5="","",IF('Физическое развитие'!R5&gt;1.5,"сформирован",IF('Физическое развитие'!R5&lt;0.5,"не сформирован", "в стадии формирования")))</f>
        <v/>
      </c>
      <c r="X5" s="330" t="str">
        <f>IF('Социально-коммуникативное разви'!G6="","",IF('Социально-коммуникативное разви'!I6="","",IF('Социально-коммуникативное разви'!K6="","",IF('Социально-коммуникативное разви'!L6="","",IF('Познавательное развитие'!K6="","",IF('Познавательное развитие'!O6="","",IF('Познавательное развитие'!P6="","",IF('Познавательное развитие'!T6="","",IF('Познавательное развитие'!W6="","",IF('Познавательное развитие'!AH6="","",IF('Речевое развитие'!E5="","",IF('Речевое развитие'!F5="","",IF('Речевое развитие'!M5="","",IF('Художественно-эстетическое разв'!F6="","",IF('Художественно-эстетическое разв'!L6="","",IF('Художественно-эстетическое разв'!O6="","",IF('Художественно-эстетическое разв'!P6="","",IF('Физическое развитие'!N5="","",IF('Физическое развитие'!Q5="","",IF('Физическое развитие'!R5="","",('Социально-коммуникативное разви'!G6+'Социально-коммуникативное разви'!I6+'Социально-коммуникативное разви'!K6+'Социально-коммуникативное разви'!L6+'Познавательное развитие'!K6+'Познавательное развитие'!O6+'Познавательное развитие'!P6+'Познавательное развитие'!T6+'Познавательное развитие'!W6+'Познавательное развитие'!AH6+'Речевое развитие'!E5+'Речевое развитие'!F5++'Речевое развитие'!M5+'Художественно-эстетическое разв'!F6+'Художественно-эстетическое разв'!L6+'Художественно-эстетическое разв'!O6+'Художественно-эстетическое разв'!P6+'Физическое развитие'!N5+'Физическое развитие'!Q5+'Физическое развитие'!R5)/20))))))))))))))))))))</f>
        <v/>
      </c>
      <c r="Y5" s="257" t="str">
        <f t="shared" ref="Y5:Y38" si="0">IF(X5="","",IF(X5&gt;1.5,"сформирован",IF(X5&lt;0.5,"не сформирован","в стадии формирования")))</f>
        <v/>
      </c>
      <c r="Z5" s="201" t="str">
        <f>IF('Социально-коммуникативное разви'!E6="","",IF('Социально-коммуникативное разви'!E6&gt;1.5,"сформирован",IF('Социально-коммуникативное разви'!E6&lt;0.5,"не сформирован", "в стадии формирования")))</f>
        <v/>
      </c>
      <c r="AA5" s="96" t="str">
        <f>IF('Социально-коммуникативное разви'!G6="","",IF('Социально-коммуникативное разви'!G6&gt;1.5,"сформирован",IF('Социально-коммуникативное разви'!G6&lt;0.5,"не сформирован", "в стадии формирования")))</f>
        <v/>
      </c>
      <c r="AB5" s="96" t="str">
        <f>IF('Социально-коммуникативное разви'!H6="","",IF('Социально-коммуникативное разви'!H6&gt;1.5,"сформирован",IF('Социально-коммуникативное разви'!H6&lt;0.5,"не сформирован", "в стадии формирования")))</f>
        <v/>
      </c>
      <c r="AC5" s="96" t="str">
        <f>IF('Социально-коммуникативное разви'!L6="","",IF('Социально-коммуникативное разви'!L6&gt;1.5,"сформирован",IF('Социально-коммуникативное разви'!L6&lt;0.5,"не сформирован", "в стадии формирования")))</f>
        <v/>
      </c>
      <c r="AD5" s="96" t="str">
        <f>IF('Социально-коммуникативное разви'!Q6="","",IF('Социально-коммуникативное разви'!Q6&gt;1.5,"сформирован",IF('Социально-коммуникативное разви'!Q6&lt;0.5,"не сформирован", "в стадии формирования")))</f>
        <v/>
      </c>
      <c r="AE5" s="126" t="str">
        <f>IF('Познавательное развитие'!L6="","",IF('Познавательное развитие'!L6&gt;1.5,"сформирован",IF('Познавательное развитие'!L6&lt;0.5,"не сформирован", "в стадии формирования")))</f>
        <v/>
      </c>
      <c r="AF5" s="126" t="str">
        <f>IF('Познавательное развитие'!Q6="","",IF('Познавательное развитие'!Q6&gt;1.5,"сформирован",IF('Познавательное развитие'!Q6&lt;0.5,"не сформирован", "в стадии формирования")))</f>
        <v/>
      </c>
      <c r="AG5" s="126" t="str">
        <f>IF('Речевое развитие'!D5="","",IF('Речевое развитие'!D5&gt;1.5,"сформирован",IF('Речевое развитие'!D5&lt;0.5,"не сформирован", "в стадии формирования")))</f>
        <v/>
      </c>
      <c r="AH5" s="126" t="str">
        <f>IF('Речевое развитие'!F5="","",IF('Речевое развитие'!F5&gt;1.5,"сформирован",IF('Речевое развитие'!F5&lt;0.5,"не сформирован", "в стадии формирования")))</f>
        <v/>
      </c>
      <c r="AI5" s="126" t="str">
        <f>IF('Речевое развитие'!J5="","",IF('Речевое развитие'!J5&gt;1.5,"сформирован",IF('Речевое развитие'!J5&lt;0.5,"не сформирован", "в стадии формирования")))</f>
        <v/>
      </c>
      <c r="AJ5" s="126" t="str">
        <f>IF('Речевое развитие'!L5="","",IF('Речевое развитие'!L5&gt;1.5,"сформирован",IF('Речевое развитие'!L5&lt;0.5,"не сформирован", "в стадии формирования")))</f>
        <v/>
      </c>
      <c r="AK5" s="126" t="str">
        <f>IF('Речевое развитие'!N5="","",IF('Речевое развитие'!N5&gt;1.5,"сформирован",IF('Речевое развитие'!N5&lt;0.5,"не сформирован", "в стадии формирования")))</f>
        <v/>
      </c>
      <c r="AL5" s="331" t="str">
        <f>IF('Социально-коммуникативное разви'!E6="","",IF('Социально-коммуникативное разви'!G6="","",IF('Социально-коммуникативное разви'!H6="","",IF('Социально-коммуникативное разви'!L6="","",IF('Социально-коммуникативное разви'!Q6="","",IF('Познавательное развитие'!L6="","",IF('Познавательное развитие'!Q6="","",IF('Речевое развитие'!D5="","",IF('Речевое развитие'!F5="","",IF('Речевое развитие'!J5="","",IF('Речевое развитие'!L5="","",IF('Речевое развитие'!N5="","",('Социально-коммуникативное разви'!E6+'Социально-коммуникативное разви'!G6+'Социально-коммуникативное разви'!H6+'Социально-коммуникативное разви'!L6+'Социально-коммуникативное разви'!Q6+'Познавательное развитие'!L6+'Познавательное развитие'!Q6+'Речевое развитие'!D5+'Речевое развитие'!F5+'Речевое развитие'!J5+'Речевое развитие'!L5+'Речевое развитие'!N5)/12))))))))))))</f>
        <v/>
      </c>
      <c r="AM5" s="96" t="str">
        <f t="shared" ref="AM5:AM38" si="1">IF(AL5="","",IF(AL5&gt;1.5,"сформирован",IF(AL5&lt;0.5,"не сформирован","в стадии формирования")))</f>
        <v/>
      </c>
      <c r="AN5" s="183" t="str">
        <f>IF('Социально-коммуникативное разви'!E6="","",IF('Социально-коммуникативное разви'!E6&gt;1.5,"сформирован",IF('Социально-коммуникативное разви'!E6&lt;0.5,"не сформирован", "в стадии формирования")))</f>
        <v/>
      </c>
      <c r="AO5" s="101" t="str">
        <f>IF('Социально-коммуникативное разви'!G6="","",IF('Социально-коммуникативное разви'!G6&gt;1.5,"сформирован",IF('Социально-коммуникативное разви'!G6&lt;0.5,"не сформирован", "в стадии формирования")))</f>
        <v/>
      </c>
      <c r="AP5" s="97" t="str">
        <f>IF('Социально-коммуникативное разви'!H6="","",IF('Социально-коммуникативное разви'!H6&gt;1.5,"сформирован",IF('Социально-коммуникативное разви'!H6&lt;0.5,"не сформирован", "в стадии формирования")))</f>
        <v/>
      </c>
      <c r="AQ5" s="97" t="str">
        <f>IF('Социально-коммуникативное разви'!K6="","",IF('Социально-коммуникативное разви'!K6&gt;1.5,"сформирован",IF('Социально-коммуникативное разви'!K6&lt;0.5,"не сформирован", "в стадии формирования")))</f>
        <v/>
      </c>
      <c r="AR5" s="97" t="str">
        <f>IF('Социально-коммуникативное разви'!L6="","",IF('Социально-коммуникативное разви'!L6&gt;1.5,"сформирован",IF('Социально-коммуникативное разви'!L6&lt;0.5,"не сформирован", "в стадии формирования")))</f>
        <v/>
      </c>
      <c r="AS5" s="97" t="str">
        <f>IF('Социально-коммуникативное разви'!M6="","",IF('Социально-коммуникативное разви'!M6&gt;1.5,"сформирован",IF('Социально-коммуникативное разви'!M6&lt;0.5,"не сформирован", "в стадии формирования")))</f>
        <v/>
      </c>
      <c r="AT5" s="97" t="str">
        <f>IF('Познавательное развитие'!P6="","",IF('Познавательное развитие'!P6&gt;1.5,"сформирован",IF('Познавательное развитие'!P6&lt;0.5,"не сформирован", "в стадии формирования")))</f>
        <v/>
      </c>
      <c r="AU5" s="97" t="str">
        <f>IF('Речевое развитие'!E5="","",IF('Речевое развитие'!E5&gt;1.5,"сформирован",IF('Речевое развитие'!E5&lt;0.5,"не сформирован", "в стадии формирования")))</f>
        <v/>
      </c>
      <c r="AV5" s="97" t="str">
        <f>IF('Речевое развитие'!N5="","",IF('Речевое развитие'!N5&gt;1.5,"сформирован",IF('Речевое развитие'!N5&lt;0.5,"не сформирован", "в стадии формирования")))</f>
        <v/>
      </c>
      <c r="AW5" s="97" t="str">
        <f>IF('Художественно-эстетическое разв'!F6="","",IF('Художественно-эстетическое разв'!F6&gt;1.5,"сформирован",IF('Художественно-эстетическое разв'!F6&lt;0.5,"не сформирован", "в стадии формирования")))</f>
        <v/>
      </c>
      <c r="AX5" s="94" t="str">
        <f>IF('Художественно-эстетическое разв'!O6="","",IF('Художественно-эстетическое разв'!O6&gt;1.5,"сформирован",IF('Художественно-эстетическое разв'!O6&lt;0.5,"не сформирован", "в стадии формирования")))</f>
        <v/>
      </c>
      <c r="AY5" s="108" t="str">
        <f>IF('Художественно-эстетическое разв'!Y6="","",IF('Художественно-эстетическое разв'!Y6&gt;1.5,"сформирован",IF('Художественно-эстетическое разв'!Y6&lt;0.5,"не сформирован", "в стадии формирования")))</f>
        <v/>
      </c>
      <c r="AZ5" s="332" t="str">
        <f>IF('Социально-коммуникативное разви'!E6="","",IF('Социально-коммуникативное разви'!G6="","",IF('Социально-коммуникативное разви'!H6="","",IF('Социально-коммуникативное разви'!K6="","",IF('Социально-коммуникативное разви'!L6="","",IF('Социально-коммуникативное разви'!M6="","",IF('Познавательное развитие'!P6="","",IF('Речевое развитие'!E5="","",IF('Речевое развитие'!N5="","",IF('Художественно-эстетическое разв'!F6="","",IF('Художественно-эстетическое разв'!O6="","",IF('Художественно-эстетическое разв'!Y6="","",('Социально-коммуникативное разви'!E6+'Социально-коммуникативное разви'!G6+'Социально-коммуникативное разви'!H6+'Социально-коммуникативное разви'!K6+'Социально-коммуникативное разви'!L6+'Социально-коммуникативное разви'!M6+'Познавательное развитие'!P6+'Речевое развитие'!E5+'Речевое развитие'!N5+'Художественно-эстетическое разв'!F6+'Художественно-эстетическое разв'!O6+'Художественно-эстетическое разв'!Y6)/12))))))))))))</f>
        <v/>
      </c>
      <c r="BA5" s="257" t="str">
        <f t="shared" ref="BA5:BA38" si="2">IF(AZ5="","",IF(AZ5&gt;1.5,"сформирован",IF(AZ5&lt;0.5,"не сформирован","в стадии формирования")))</f>
        <v/>
      </c>
      <c r="BB5" s="183" t="str">
        <f>IF('Социально-коммуникативное разви'!D6="","",IF('Социально-коммуникативное разви'!D6&gt;1.5,"сформирован",IF('Социально-коммуникативное разви'!D6&lt;0.5,"не сформирован", "в стадии формирования")))</f>
        <v/>
      </c>
      <c r="BC5" s="94" t="str">
        <f>IF('Социально-коммуникативное разви'!F6="","",IF('Социально-коммуникативное разви'!F6&gt;1.5,"сформирован",IF('Социально-коммуникативное разви'!F6&lt;0.5,"не сформирован", "в стадии формирования")))</f>
        <v/>
      </c>
      <c r="BD5" s="94" t="str">
        <f>IF('Социально-коммуникативное разви'!J6="","",IF('Социально-коммуникативное разви'!J6&gt;1.5,"сформирован",IF('Социально-коммуникативное разви'!J6&lt;0.5,"не сформирован", "в стадии формирования")))</f>
        <v/>
      </c>
      <c r="BE5" s="94" t="str">
        <f>IF('Познавательное развитие'!U6="","",IF('Познавательное развитие'!U6&gt;1.5,"сформирован",IF('Познавательное развитие'!U6&lt;0.5,"не сформирован", "в стадии формирования")))</f>
        <v/>
      </c>
      <c r="BF5" s="94" t="str">
        <f>IF('Познавательное развитие'!V6="","",IF('Познавательное развитие'!V6&gt;1.5,"сформирован",IF('Познавательное развитие'!V6&lt;0.5,"не сформирован", "в стадии формирования")))</f>
        <v/>
      </c>
      <c r="BG5" s="94" t="str">
        <f>IF('Познавательное развитие'!AB6="","",IF('Познавательное развитие'!AB6&gt;1.5,"сформирован",IF('Познавательное развитие'!AB6&lt;0.5,"не сформирован", "в стадии формирования")))</f>
        <v/>
      </c>
      <c r="BH5" s="94" t="str">
        <f>IF('Познавательное развитие'!AD6="","",IF('Познавательное развитие'!AD6&gt;1.5,"сформирован",IF('Познавательное развитие'!AD6&lt;0.5,"не сформирован", "в стадии формирования")))</f>
        <v/>
      </c>
      <c r="BI5" s="94" t="str">
        <f>IF('Речевое развитие'!D5="","",IF('Речевое развитие'!D5&gt;1.5,"сформирован",IF('Речевое развитие'!D5&lt;0.5,"не сформирован", "в стадии формирования")))</f>
        <v/>
      </c>
      <c r="BJ5" s="94" t="str">
        <f>IF('Речевое развитие'!E5="","",IF('Речевое развитие'!E5&gt;1.5,"сформирован",IF('Речевое развитие'!E5&lt;0.5,"не сформирован", "в стадии формирования")))</f>
        <v/>
      </c>
      <c r="BK5" s="94" t="str">
        <f>IF('Речевое развитие'!F5="","",IF('Речевое развитие'!F5&gt;1.5,"сформирован",IF('Речевое развитие'!F5&lt;0.5,"не сформирован", "в стадии формирования")))</f>
        <v/>
      </c>
      <c r="BL5" s="94" t="str">
        <f>IF('Речевое развитие'!G5="","",IF('Речевое развитие'!G5&gt;1.5,"сформирован",IF('Речевое развитие'!G5&lt;0.5,"не сформирован", "в стадии формирования")))</f>
        <v/>
      </c>
      <c r="BM5" s="94" t="str">
        <f>IF('Речевое развитие'!J5="","",IF('Речевое развитие'!J5&gt;1.5,"сформирован",IF('Речевое развитие'!J5&lt;0.5,"не сформирован", "в стадии формирования")))</f>
        <v/>
      </c>
      <c r="BN5" s="94" t="str">
        <f>IF('Речевое развитие'!K5="","",IF('Речевое развитие'!K5&gt;1.5,"сформирован",IF('Речевое развитие'!K5&lt;0.5,"не сформирован", "в стадии формирования")))</f>
        <v/>
      </c>
      <c r="BO5" s="94" t="str">
        <f>IF('Речевое развитие'!L5="","",IF('Речевое развитие'!L5&gt;1.5,"сформирован",IF('Речевое развитие'!L5&lt;0.5,"не сформирован", "в стадии формирования")))</f>
        <v/>
      </c>
      <c r="BP5" s="94" t="str">
        <f>IF('Речевое развитие'!M5="","",IF('Речевое развитие'!M5&gt;1.5,"сформирован",IF('Речевое развитие'!M5&lt;0.5,"не сформирован", "в стадии формирования")))</f>
        <v/>
      </c>
      <c r="BQ5" s="94" t="str">
        <f>IF('Речевое развитие'!N5="","",IF('Речевое развитие'!N5&gt;1.5,"сформирован",IF('Речевое развитие'!N5&lt;0.5,"не сформирован", "в стадии формирования")))</f>
        <v/>
      </c>
      <c r="BR5" s="94" t="str">
        <f>IF('Художественно-эстетическое разв'!D6="","",IF('Художественно-эстетическое разв'!D6&gt;1.5,"сформирован",IF('Художественно-эстетическое разв'!D6&lt;0.5,"не сформирован", "в стадии формирования")))</f>
        <v/>
      </c>
      <c r="BS5" s="94" t="str">
        <f>IF('Художественно-эстетическое разв'!E6="","",IF('Художественно-эстетическое разв'!E6&gt;1.5,"сформирован",IF('Художественно-эстетическое разв'!E6&lt;0.5,"не сформирован", "в стадии формирования")))</f>
        <v/>
      </c>
      <c r="BT5" s="330" t="str">
        <f>IF('Социально-коммуникативное разви'!D6="","",IF('Социально-коммуникативное разви'!F6="","",IF('Социально-коммуникативное разви'!J6="","",IF('Познавательное развитие'!U6="","",IF('Познавательное развитие'!V6="","",IF('Познавательное развитие'!AB6="","",IF('Познавательное развитие'!AD6="","",IF('Речевое развитие'!D5="","",IF('Речевое развитие'!E5="","",IF('Речевое развитие'!F5="","",IF('Речевое развитие'!G5="","",IF('Речевое развитие'!J5="","",IF('Речевое развитие'!K5="","",IF('Речевое развитие'!L5="","",IF('Речевое развитие'!M5="","",IF('Речевое развитие'!N5="","",IF('Художественно-эстетическое разв'!D6="","",IF('Художественно-эстетическое разв'!E6="","",('Социально-коммуникативное разви'!D6+'Социально-коммуникативное разви'!F6+'Социально-коммуникативное разви'!J6+'Познавательное развитие'!U6+'Познавательное развитие'!V6+'Познавательное развитие'!AB6+'Познавательное развитие'!AD6+'Речевое развитие'!D5+'Речевое развитие'!E5+'Речевое развитие'!F5+'Речевое развитие'!G5+'Речевое развитие'!J5+'Речевое развитие'!K5+'Речевое развитие'!L5+'Речевое развитие'!M5+'Речевое развитие'!N5+'Художественно-эстетическое разв'!D6+'Художественно-эстетическое разв'!E6)/18))))))))))))))))))</f>
        <v/>
      </c>
      <c r="BU5" s="257" t="str">
        <f t="shared" ref="BU5:BU38" si="3">IF(BT5="","",IF(BT5&gt;1.5,"сформирован",IF(BT5&lt;0.5,"не сформирован","в стадии формирования")))</f>
        <v/>
      </c>
      <c r="BV5" s="183" t="str">
        <f>IF('Познавательное развитие'!H6="","",IF('Познавательное развитие'!H6&gt;1.5,"сформирован",IF('Познавательное развитие'!H6&lt;0.5,"не сформирован", "в стадии формирования")))</f>
        <v/>
      </c>
      <c r="BW5" s="94" t="str">
        <f>IF('Художественно-эстетическое разв'!K6="","",IF('Художественно-эстетическое разв'!K6&gt;1.5,"сформирован",IF('Художественно-эстетическое разв'!K6&lt;0.5,"не сформирован", "в стадии формирования")))</f>
        <v/>
      </c>
      <c r="BX5" s="94" t="str">
        <f>IF('Художественно-эстетическое разв'!L6="","",IF('Художественно-эстетическое разв'!L6&gt;1.5,"сформирован",IF('Художественно-эстетическое разв'!L6&lt;0.5,"не сформирован", "в стадии формирования")))</f>
        <v/>
      </c>
      <c r="BY5" s="108" t="str">
        <f>IF('Художественно-эстетическое разв'!Z6="","",IF('Художественно-эстетическое разв'!Z6&gt;1.5,"сформирован",IF('Художественно-эстетическое разв'!Z6&lt;0.5,"не сформирован", "в стадии формирования")))</f>
        <v/>
      </c>
      <c r="BZ5" s="183" t="str">
        <f>IF('Физическое развитие'!D5="","",IF('Физическое развитие'!D5&gt;1.5,"сформирован",IF('Физическое развитие'!D5&lt;0.5,"не сформирован", "в стадии формирования")))</f>
        <v/>
      </c>
      <c r="CA5" s="183" t="str">
        <f>IF('Физическое развитие'!E5="","",IF('Физическое развитие'!E5&gt;1.5,"сформирован",IF('Физическое развитие'!E5&lt;0.5,"не сформирован", "в стадии формирования")))</f>
        <v/>
      </c>
      <c r="CB5" s="183" t="str">
        <f>IF('Физическое развитие'!F5="","",IF('Физическое развитие'!F5&gt;1.5,"сформирован",IF('Физическое развитие'!F5&lt;0.5,"не сформирован", "в стадии формирования")))</f>
        <v/>
      </c>
      <c r="CC5" s="183" t="str">
        <f>IF('Физическое развитие'!G5="","",IF('Физическое развитие'!G5&gt;1.5,"сформирован",IF('Физическое развитие'!G5&lt;0.5,"не сформирован", "в стадии формирования")))</f>
        <v/>
      </c>
      <c r="CD5" s="94" t="str">
        <f>IF('Физическое развитие'!H5="","",IF('Физическое развитие'!H5&gt;1.5,"сформирован",IF('Физическое развитие'!H5&lt;0.5,"не сформирован", "в стадии формирования")))</f>
        <v/>
      </c>
      <c r="CE5" s="94" t="str">
        <f>IF('Физическое развитие'!I5="","",IF('Физическое развитие'!I5&gt;1.5,"сформирован",IF('Физическое развитие'!I5&lt;0.5,"не сформирован", "в стадии формирования")))</f>
        <v/>
      </c>
      <c r="CF5" s="94" t="str">
        <f>IF('Физическое развитие'!J5="","",IF('Физическое развитие'!J5&gt;1.5,"сформирован",IF('Физическое развитие'!J5&lt;0.5,"не сформирован", "в стадии формирования")))</f>
        <v/>
      </c>
      <c r="CG5" s="94" t="str">
        <f>IF('Физическое развитие'!K5="","",IF('Физическое развитие'!K5&gt;1.5,"сформирован",IF('Физическое развитие'!K5&lt;0.5,"не сформирован", "в стадии формирования")))</f>
        <v/>
      </c>
      <c r="CH5" s="94" t="str">
        <f>IF('Физическое развитие'!L5="","",IF('Физическое развитие'!L5&gt;1.5,"сформирован",IF('Физическое развитие'!L5&lt;0.5,"не сформирован", "в стадии формирования")))</f>
        <v/>
      </c>
      <c r="CI5" s="94" t="str">
        <f>IF('Физическое развитие'!N5="","",IF('Физическое развитие'!N5&gt;1.5,"сформирован",IF('Физическое развитие'!N5&lt;0.5,"не сформирован", "в стадии формирования")))</f>
        <v/>
      </c>
      <c r="CJ5" s="330" t="str">
        <f>IF('Познавательное развитие'!H6="","",IF('Художественно-эстетическое разв'!K6="","",IF('Художественно-эстетическое разв'!L6="","",IF('Художественно-эстетическое разв'!Z6="","",IF('Физическое развитие'!D5="","",IF('Физическое развитие'!E5="","",IF('Физическое развитие'!F5="","",IF('Физическое развитие'!G5="","",IF('Физическое развитие'!H5="","",IF('Физическое развитие'!I5="","",IF('Физическое развитие'!J5="","",IF('Физическое развитие'!K5="","",IF('Физическое развитие'!L5="","",IF('Физическое развитие'!N5="","",('Познавательное развитие'!H6+'Художественно-эстетическое разв'!K6+'Художественно-эстетическое разв'!L6+'Художественно-эстетическое разв'!Z6+'Физическое развитие'!D5+'Физическое развитие'!E5+'Физическое развитие'!F5+'Физическое развитие'!G5+'Физическое развитие'!H5+'Физическое развитие'!I5+'Физическое развитие'!J5+'Физическое развитие'!K5+'Физическое развитие'!L5+'Физическое развитие'!N5)/14))))))))))))))</f>
        <v/>
      </c>
      <c r="CK5" s="257" t="str">
        <f t="shared" ref="CK5:CK38" si="4">IF(CJ5="","",IF(CJ5&gt;1.5,"сформирован",IF(CJ5&lt;0.5,"не сформирован","в стадии формирования")))</f>
        <v/>
      </c>
      <c r="CL5" s="183" t="str">
        <f>IF('Социально-коммуникативное разви'!G6="","",IF('Социально-коммуникативное разви'!G6&gt;1.5,"сформирован",IF('Социально-коммуникативное разви'!G6&lt;0.5,"не сформирован", "в стадии формирования")))</f>
        <v/>
      </c>
      <c r="CM5" s="94" t="str">
        <f>IF('Социально-коммуникативное разви'!H6="","",IF('Социально-коммуникативное разви'!H6&gt;1.5,"сформирован",IF('Социально-коммуникативное разви'!H6&lt;0.5,"не сформирован", "в стадии формирования")))</f>
        <v/>
      </c>
      <c r="CN5" s="94" t="str">
        <f>IF('Социально-коммуникативное разви'!L6="","",IF('Социально-коммуникативное разви'!L6&gt;1.5,"сформирован",IF('Социально-коммуникативное разви'!L6&lt;0.5,"не сформирован", "в стадии формирования")))</f>
        <v/>
      </c>
      <c r="CO5" s="94" t="str">
        <f>IF('Социально-коммуникативное разви'!P6="","",IF('Социально-коммуникативное разви'!P6&gt;1.5,"сформирован",IF('Социально-коммуникативное разви'!P6&lt;0.5,"не сформирован", "в стадии формирования")))</f>
        <v/>
      </c>
      <c r="CP5" s="94" t="str">
        <f>IF('Социально-коммуникативное разви'!Q6="","",IF('Социально-коммуникативное разви'!Q6&gt;1.5,"сформирован",IF('Социально-коммуникативное разви'!Q6&lt;0.5,"не сформирован", "в стадии формирования")))</f>
        <v/>
      </c>
      <c r="CQ5" s="94" t="str">
        <f>IF('Социально-коммуникативное разви'!T6="","",IF('Социально-коммуникативное разви'!T6&gt;1.5,"сформирован",IF('Социально-коммуникативное разви'!T6&lt;0.5,"не сформирован", "в стадии формирования")))</f>
        <v/>
      </c>
      <c r="CR5" s="94" t="str">
        <f>IF('Социально-коммуникативное разви'!U6="","",IF('Социально-коммуникативное разви'!U6&gt;1.5,"сформирован",IF('Социально-коммуникативное разви'!U6&lt;0.5,"не сформирован", "в стадии формирования")))</f>
        <v/>
      </c>
      <c r="CS5" s="94" t="str">
        <f>IF('Социально-коммуникативное разви'!V6="","",IF('Социально-коммуникативное разви'!V6&gt;1.5,"сформирован",IF('Социально-коммуникативное разви'!V6&lt;0.5,"не сформирован", "в стадии формирования")))</f>
        <v/>
      </c>
      <c r="CT5" s="94" t="str">
        <f>IF('Социально-коммуникативное разви'!W6="","",IF('Социально-коммуникативное разви'!W6&gt;1.5,"сформирован",IF('Социально-коммуникативное разви'!W6&lt;0.5,"не сформирован", "в стадии формирования")))</f>
        <v/>
      </c>
      <c r="CU5" s="94" t="str">
        <f>IF('Социально-коммуникативное разви'!X6="","",IF('Социально-коммуникативное разви'!X6&gt;1.5,"сформирован",IF('Социально-коммуникативное разви'!X6&lt;0.5,"не сформирован", "в стадии формирования")))</f>
        <v/>
      </c>
      <c r="CV5" s="94" t="str">
        <f>IF('Социально-коммуникативное разви'!Y6="","",IF('Социально-коммуникативное разви'!Y6&gt;1.5,"сформирован",IF('Социально-коммуникативное разви'!Y6&lt;0.5,"не сформирован", "в стадии формирования")))</f>
        <v/>
      </c>
      <c r="CW5" s="94" t="str">
        <f>IF('Физическое развитие'!Q5="","",IF('Физическое развитие'!Q5&gt;1.5,"сформирован",IF('Физическое развитие'!Q5&lt;0.5,"не сформирован", "в стадии формирования")))</f>
        <v/>
      </c>
      <c r="CX5" s="94" t="str">
        <f>IF('Физическое развитие'!R5="","",IF('Физическое развитие'!R5&gt;1.5,"сформирован",IF('Физическое развитие'!R5&lt;0.5,"не сформирован", "в стадии формирования")))</f>
        <v/>
      </c>
      <c r="CY5" s="94" t="str">
        <f>IF('Физическое развитие'!S5="","",IF('Физическое развитие'!S5&gt;1.5,"сформирован",IF('Физическое развитие'!S5&lt;0.5,"не сформирован", "в стадии формирования")))</f>
        <v/>
      </c>
      <c r="CZ5" s="330" t="str">
        <f>IF('Социально-коммуникативное разви'!G6="","",IF('Социально-коммуникативное разви'!H6="","",IF('Социально-коммуникативное разви'!L6="","",IF('Социально-коммуникативное разви'!P6="","",IF('Социально-коммуникативное разви'!Q6="","",IF('Социально-коммуникативное разви'!T6="","",IF('Социально-коммуникативное разви'!U6="","",IF('Социально-коммуникативное разви'!V6="","",IF('Социально-коммуникативное разви'!W6="","",IF('Социально-коммуникативное разви'!X6="","",IF('Социально-коммуникативное разви'!Y6="","",IF('Физическое развитие'!Q5="","",IF('Физическое развитие'!R5="","",IF('Физическое развитие'!S5="","",('Социально-коммуникативное разви'!G6+'Социально-коммуникативное разви'!H6+'Социально-коммуникативное разви'!L6+'Социально-коммуникативное разви'!P6+'Социально-коммуникативное разви'!Q6+'Социально-коммуникативное разви'!T6+'Социально-коммуникативное разви'!U6+'Социально-коммуникативное разви'!V6+'Социально-коммуникативное разви'!W6+'Социально-коммуникативное разви'!X6+'Социально-коммуникативное разви'!Y6+'Физическое развитие'!Q5+'Физическое развитие'!R5+'Физическое развитие'!S5)/14))))))))))))))</f>
        <v/>
      </c>
      <c r="DA5" s="257" t="str">
        <f t="shared" ref="DA5:DA38" si="5">IF(CZ5="","",IF(CZ5&gt;1.5,"сформирован",IF(CZ5&lt;0.5,"не сформирован","в стадии формирования")))</f>
        <v/>
      </c>
      <c r="DB5" s="183" t="str">
        <f>IF('Социально-коммуникативное разви'!T6="","",IF('Социально-коммуникативное разви'!T6&gt;1.5,"сформирован",IF('Социально-коммуникативное разви'!T6&lt;0.5,"не сформирован", "в стадии формирования")))</f>
        <v/>
      </c>
      <c r="DC5" s="94" t="str">
        <f>IF('Социально-коммуникативное разви'!U6="","",IF('Социально-коммуникативное разви'!U6&gt;1.5,"сформирован",IF('Социально-коммуникативное разви'!U6&lt;0.5,"не сформирован", "в стадии формирования")))</f>
        <v/>
      </c>
      <c r="DD5" s="94" t="str">
        <f>IF('Социально-коммуникативное разви'!V6="","",IF('Социально-коммуникативное разви'!V6&gt;1.5,"сформирован",IF('Социально-коммуникативное разви'!V6&lt;0.5,"не сформирован", "в стадии формирования")))</f>
        <v/>
      </c>
      <c r="DE5" s="94" t="str">
        <f>IF('Социально-коммуникативное разви'!W6="","",IF('Социально-коммуникативное разви'!W6&gt;1.5,"сформирован",IF('Социально-коммуникативное разви'!W6&lt;0.5,"не сформирован", "в стадии формирования")))</f>
        <v/>
      </c>
      <c r="DF5" s="94" t="str">
        <f>IF('Социально-коммуникативное разви'!X6="","",IF('Социально-коммуникативное разви'!X6&gt;1.5,"сформирован",IF('Социально-коммуникативное разви'!X6&lt;0.5,"не сформирован", "в стадии формирования")))</f>
        <v/>
      </c>
      <c r="DG5" s="94" t="str">
        <f>IF('Социально-коммуникативное разви'!Y6="","",IF('Социально-коммуникативное разви'!Y6&gt;1.5,"сформирован",IF('Социально-коммуникативное разви'!Y6&lt;0.5,"не сформирован", "в стадии формирования")))</f>
        <v/>
      </c>
      <c r="DH5" s="94" t="str">
        <f>IF('Познавательное развитие'!D6="","",IF('Познавательное развитие'!D6&gt;1.5,"сформирован",IF('Познавательное развитие'!D6&lt;0.5,"не сформирован", "в стадии формирования")))</f>
        <v/>
      </c>
      <c r="DI5" s="94" t="str">
        <f>IF('Познавательное развитие'!E6="","",IF('Познавательное развитие'!E6&gt;1.5,"сформирован",IF('Познавательное развитие'!E6&lt;0.5,"не сформирован", "в стадии формирования")))</f>
        <v/>
      </c>
      <c r="DJ5" s="94" t="str">
        <f>IF('Познавательное развитие'!F6="","",IF('Познавательное развитие'!F6&gt;1.5,"сформирован",IF('Познавательное развитие'!F6&lt;0.5,"не сформирован", "в стадии формирования")))</f>
        <v/>
      </c>
      <c r="DK5" s="94" t="str">
        <f>IF('Познавательное развитие'!G6="","",IF('Познавательное развитие'!G6&gt;1.5,"сформирован",IF('Познавательное развитие'!G6&lt;0.5,"не сформирован", "в стадии формирования")))</f>
        <v/>
      </c>
      <c r="DL5" s="94" t="str">
        <f>IF('Познавательное развитие'!H6="","",IF('Познавательное развитие'!H6&gt;1.5,"сформирован",IF('Познавательное развитие'!H6&lt;0.5,"не сформирован", "в стадии формирования")))</f>
        <v/>
      </c>
      <c r="DM5" s="94" t="str">
        <f>IF('Познавательное развитие'!K6="","",IF('Познавательное развитие'!K6&gt;1.5,"сформирован",IF('Познавательное развитие'!K6&lt;0.5,"не сформирован", "в стадии формирования")))</f>
        <v/>
      </c>
      <c r="DN5" s="94" t="str">
        <f>IF('Познавательное развитие'!L6="","",IF('Познавательное развитие'!L6&gt;1.5,"сформирован",IF('Познавательное развитие'!L6&lt;0.5,"не сформирован", "в стадии формирования")))</f>
        <v/>
      </c>
      <c r="DO5" s="94" t="str">
        <f>IF('Познавательное развитие'!O6="","",IF('Познавательное развитие'!O6&gt;1.5,"сформирован",IF('Познавательное развитие'!O6&lt;0.5,"не сформирован", "в стадии формирования")))</f>
        <v/>
      </c>
      <c r="DP5" s="94" t="str">
        <f>IF('Познавательное развитие'!U6="","",IF('Познавательное развитие'!U6&gt;1.5,"сформирован",IF('Познавательное развитие'!U6&lt;0.5,"не сформирован", "в стадии формирования")))</f>
        <v/>
      </c>
      <c r="DQ5" s="94" t="str">
        <f>IF('Познавательное развитие'!V6="","",IF('Познавательное развитие'!V6&gt;1.5,"сформирован",IF('Познавательное развитие'!V6&lt;0.5,"не сформирован", "в стадии формирования")))</f>
        <v/>
      </c>
      <c r="DR5" s="94" t="str">
        <f>IF('Познавательное развитие'!Z6="","",IF('Познавательное развитие'!Z6&gt;1.5,"сформирован",IF('Познавательное развитие'!Z6&lt;0.5,"не сформирован", "в стадии формирования")))</f>
        <v/>
      </c>
      <c r="DS5" s="94" t="str">
        <f>IF('Познавательное развитие'!AA6="","",IF('Познавательное развитие'!AA6&gt;1.5,"сформирован",IF('Познавательное развитие'!AA6&lt;0.5,"не сформирован", "в стадии формирования")))</f>
        <v/>
      </c>
      <c r="DT5" s="94" t="str">
        <f>IF('Познавательное развитие'!AB6="","",IF('Познавательное развитие'!AB6&gt;1.5,"сформирован",IF('Познавательное развитие'!AB6&lt;0.5,"не сформирован", "в стадии формирования")))</f>
        <v/>
      </c>
      <c r="DU5" s="94" t="str">
        <f>IF('Познавательное развитие'!AC6="","",IF('Познавательное развитие'!AC6&gt;1.5,"сформирован",IF('Познавательное развитие'!AC6&lt;0.5,"не сформирован", "в стадии формирования")))</f>
        <v/>
      </c>
      <c r="DV5" s="94" t="str">
        <f>IF('Познавательное развитие'!AD6="","",IF('Познавательное развитие'!AD6&gt;1.5,"сформирован",IF('Познавательное развитие'!AD6&lt;0.5,"не сформирован", "в стадии формирования")))</f>
        <v/>
      </c>
      <c r="DW5" s="94" t="str">
        <f>IF('Познавательное развитие'!AE6="","",IF('Познавательное развитие'!AE6&gt;1.5,"сформирован",IF('Познавательное развитие'!AE6&lt;0.5,"не сформирован", "в стадии формирования")))</f>
        <v/>
      </c>
      <c r="DX5" s="94" t="str">
        <f>IF('Познавательное развитие'!AF6="","",IF('Познавательное развитие'!AF6&gt;1.5,"сформирован",IF('Познавательное развитие'!AF6&lt;0.5,"не сформирован", "в стадии формирования")))</f>
        <v/>
      </c>
      <c r="DY5" s="94" t="str">
        <f>IF('Познавательное развитие'!AG6="","",IF('Познавательное развитие'!AG6&gt;1.5,"сформирован",IF('Познавательное развитие'!AG6&lt;0.5,"не сформирован", "в стадии формирования")))</f>
        <v/>
      </c>
      <c r="DZ5" s="94" t="str">
        <f>IF('Познавательное развитие'!AH6="","",IF('Познавательное развитие'!AH6&gt;1.5,"сформирован",IF('Познавательное развитие'!AH6&lt;0.5,"не сформирован", "в стадии формирования")))</f>
        <v/>
      </c>
      <c r="EA5" s="94" t="str">
        <f>IF('Речевое развитие'!D5="","",IF('Речевое развитие'!D5&gt;1.5,"сформирован",IF('Речевое развитие'!D5&lt;0.5,"не сформирован", "в стадии формирования")))</f>
        <v/>
      </c>
      <c r="EB5" s="94" t="str">
        <f>IF('Речевое развитие'!J5="","",IF('Речевое развитие'!J5&gt;1.5,"сформирован",IF('Речевое развитие'!J5&lt;0.5,"не сформирован", "в стадии формирования")))</f>
        <v/>
      </c>
      <c r="EC5" s="94" t="str">
        <f>IF('Речевое развитие'!K5="","",IF('Речевое развитие'!K5&gt;1.5,"сформирован",IF('Речевое развитие'!K5&lt;0.5,"не сформирован", "в стадии формирования")))</f>
        <v/>
      </c>
      <c r="ED5" s="94" t="str">
        <f>IF('Речевое развитие'!L5="","",IF('Речевое развитие'!L5&gt;1.5,"сформирован",IF('Речевое развитие'!L5&lt;0.5,"не сформирован", "в стадии формирования")))</f>
        <v/>
      </c>
      <c r="EE5" s="94" t="str">
        <f>IF('Речевое развитие'!M5="","",IF('Речевое развитие'!M5&gt;1.5,"сформирован",IF('Речевое развитие'!M5&lt;0.5,"не сформирован", "в стадии формирования")))</f>
        <v/>
      </c>
      <c r="EF5" s="94" t="str">
        <f>IF('Речевое развитие'!N5="","",IF('Речевое развитие'!N5&gt;1.5,"сформирован",IF('Речевое развитие'!N5&lt;0.5,"не сформирован", "в стадии формирования")))</f>
        <v/>
      </c>
      <c r="EG5" s="330" t="str">
        <f>IF('Социально-коммуникативное разви'!T6="","",IF('Социально-коммуникативное разви'!U6="","",IF('Социально-коммуникативное разви'!V6="","",IF('Социально-коммуникативное разви'!W6="","",IF('Социально-коммуникативное разви'!X6="","",IF('Социально-коммуникативное разви'!Y6="","",IF('Познавательное развитие'!D6="","",IF('Познавательное развитие'!E6="","",IF('Познавательное развитие'!F6="","",IF('Познавательное развитие'!G6="","",IF('Познавательное развитие'!H6="","",IF('Познавательное развитие'!K6="","",IF('Познавательное развитие'!L6="","",IF('Познавательное развитие'!O6="","",IF('Познавательное развитие'!U6="","",IF('Познавательное развитие'!V6="","",IF('Познавательное развитие'!Z6="","",IF('Познавательное развитие'!AA6="","",IF('Познавательное развитие'!AB6="","",IF('Познавательное развитие'!AC6="","",IF('Познавательное развитие'!AD6="","",IF('Познавательное развитие'!AE6="","",IF('Познавательное развитие'!AF6="","",IF('Познавательное развитие'!AG6="","",IF('Познавательное развитие'!AH6="","",IF('Речевое развитие'!D5="","",IF('Речевое развитие'!J5="","",IF('Речевое развитие'!K5="","",IF('Речевое развитие'!L5="","",IF('Речевое развитие'!M5="","",IF('Речевое развитие'!N5="","",('Социально-коммуникативное разви'!T6+'Социально-коммуникативное разви'!U6+'Социально-коммуникативное разви'!V6+'Социально-коммуникативное разви'!W6+'Социально-коммуникативное разви'!X6+'Социально-коммуникативное разви'!Y6+'Познавательное развитие'!D6+'Познавательное развитие'!E6+'Познавательное развитие'!F6+'Познавательное развитие'!G6+'Познавательное развитие'!H6+'Познавательное развитие'!K6+'Познавательное развитие'!L6+'Познавательное развитие'!O6+'Познавательное развитие'!U6+'Познавательное развитие'!V6+'Познавательное развитие'!Z6+'Познавательное развитие'!AA6+'Познавательное развитие'!AB6+'Познавательное развитие'!AC6+'Познавательное развитие'!AD6+'Познавательное развитие'!AE6+'Познавательное развитие'!AF6+'Познавательное развитие'!AG6+'Познавательное развитие'!AH6+'Речевое развитие'!D5+'Речевое развитие'!J5+'Речевое развитие'!K5+'Речевое развитие'!L5+'Речевое развитие'!M5+'Речевое развитие'!N5)/31)))))))))))))))))))))))))))))))</f>
        <v/>
      </c>
      <c r="EH5" s="257" t="str">
        <f t="shared" ref="EH5:EH38" si="6">IF(EG5="","",IF(EG5&gt;1.5,"сформирован",IF(EG5&lt;0.5,"не сформирован","в стадии формирования")))</f>
        <v/>
      </c>
    </row>
    <row r="6" spans="1:138" x14ac:dyDescent="0.25">
      <c r="A6" s="107">
        <f>список!A4</f>
        <v>3</v>
      </c>
      <c r="B6" s="265" t="str">
        <f>IF(список!B4="","",список!B4)</f>
        <v/>
      </c>
      <c r="C6" s="257">
        <f>IF(список!C4="","",список!C4)</f>
        <v>0</v>
      </c>
      <c r="D6" s="183" t="str">
        <f>IF('Социально-коммуникативное разви'!G7="","",IF('Социально-коммуникативное разви'!G7&gt;1.5,"сформирован",IF('Социально-коммуникативное разви'!G7&lt;0.5,"не сформирован", "в стадии формирования")))</f>
        <v/>
      </c>
      <c r="E6" s="94" t="str">
        <f>IF('Социально-коммуникативное разви'!I7="","",IF('Социально-коммуникативное разви'!I7&gt;1.5,"сформирован",IF('Социально-коммуникативное разви'!I7&lt;0.5,"не сформирован", "в стадии формирования")))</f>
        <v/>
      </c>
      <c r="F6" s="94" t="str">
        <f>IF('Социально-коммуникативное разви'!K7="","",IF('Социально-коммуникативное разви'!K7&gt;1.5,"сформирован",IF('Социально-коммуникативное разви'!K7&lt;0.5,"не сформирован", "в стадии формирования")))</f>
        <v/>
      </c>
      <c r="G6" s="94" t="str">
        <f>IF('Социально-коммуникативное разви'!L7="","",IF('Социально-коммуникативное разви'!L7&gt;1.5,"сформирован",IF('Социально-коммуникативное разви'!L7&lt;0.5,"не сформирован", "в стадии формирования")))</f>
        <v/>
      </c>
      <c r="H6" s="94" t="str">
        <f>IF('Познавательное развитие'!K7="","",IF('Познавательное развитие'!K7&gt;1.5,"сформирован",IF('Познавательное развитие'!K7&lt;0.5,"не сформирован", "в стадии формирования")))</f>
        <v/>
      </c>
      <c r="I6" s="94" t="str">
        <f>IF('Познавательное развитие'!O7="","",IF('Познавательное развитие'!O7&gt;1.5,"сформирован",IF('Познавательное развитие'!O7&lt;0.5,"не сформирован", "в стадии формирования")))</f>
        <v/>
      </c>
      <c r="J6" s="94" t="str">
        <f>IF('Познавательное развитие'!P7="","",IF('Познавательное развитие'!P7&gt;1.5,"сформирован",IF('Познавательное развитие'!P7&lt;0.5,"не сформирован", "в стадии формирования")))</f>
        <v/>
      </c>
      <c r="K6" s="94" t="str">
        <f>IF('Познавательное развитие'!T7="","",IF('Познавательное развитие'!T7&gt;1.5,"сформирован",IF('Познавательное развитие'!T7&lt;0.5,"не сформирован", "в стадии формирования")))</f>
        <v/>
      </c>
      <c r="L6" s="94" t="str">
        <f>IF('Познавательное развитие'!W7="","",IF('Познавательное развитие'!W7&gt;1.5,"сформирован",IF('Познавательное развитие'!W7&lt;0.5,"не сформирован", "в стадии формирования")))</f>
        <v/>
      </c>
      <c r="M6" s="94" t="str">
        <f>IF('Познавательное развитие'!AH7="","",IF('Познавательное развитие'!AH7&gt;1.5,"сформирован",IF('Познавательное развитие'!AH7&lt;0.5,"не сформирован", "в стадии формирования")))</f>
        <v/>
      </c>
      <c r="N6" s="94" t="str">
        <f>IF('Речевое развитие'!E6="","",IF('Речевое развитие'!E6&gt;1.5,"сформирован",IF('Речевое развитие'!E6&lt;0.5,"не сформирован", "в стадии формирования")))</f>
        <v/>
      </c>
      <c r="O6" s="94" t="str">
        <f>IF('Речевое развитие'!F6="","",IF('Речевое развитие'!F6&gt;1.5,"сформирован",IF('Речевое развитие'!F6&lt;0.5,"не сформирован", "в стадии формирования")))</f>
        <v/>
      </c>
      <c r="P6" s="94" t="str">
        <f>IF('Речевое развитие'!M6="","",IF('Речевое развитие'!M6&gt;1.5,"сформирован",IF('Речевое развитие'!M6&lt;0.5,"не сформирован", "в стадии формирования")))</f>
        <v/>
      </c>
      <c r="Q6" s="94" t="str">
        <f>IF('Художественно-эстетическое разв'!F7="","",IF('Художественно-эстетическое разв'!F7&gt;1.5,"сформирован",IF('Художественно-эстетическое разв'!F7&lt;0.5,"не сформирован", "в стадии формирования")))</f>
        <v/>
      </c>
      <c r="R6" s="94" t="str">
        <f>IF('Художественно-эстетическое разв'!L7="","",IF('Художественно-эстетическое разв'!L7&gt;1.5,"сформирован",IF('Художественно-эстетическое разв'!L7&lt;0.5,"не сформирован", "в стадии формирования")))</f>
        <v/>
      </c>
      <c r="S6" s="94" t="str">
        <f>IF('Художественно-эстетическое разв'!O7="","",IF('Художественно-эстетическое разв'!O7&gt;1.5,"сформирован",IF('Художественно-эстетическое разв'!O7&lt;0.5,"не сформирован", "в стадии формирования")))</f>
        <v/>
      </c>
      <c r="T6" s="94" t="str">
        <f>IF('Художественно-эстетическое разв'!P7="","",IF('Художественно-эстетическое разв'!P7&gt;1.5,"сформирован",IF('Художественно-эстетическое разв'!P7&lt;0.5,"не сформирован", "в стадии формирования")))</f>
        <v/>
      </c>
      <c r="U6" s="94" t="str">
        <f>IF('Физическое развитие'!N6="","",IF('Физическое развитие'!N6&gt;1.5,"сформирован",IF('Физическое развитие'!N6&lt;0.5,"не сформирован", "в стадии формирования")))</f>
        <v/>
      </c>
      <c r="V6" s="94" t="str">
        <f>IF('Физическое развитие'!Q6="","",IF('Физическое развитие'!Q6&gt;1.5,"сформирован",IF('Физическое развитие'!Q6&lt;0.5,"не сформирован", "в стадии формирования")))</f>
        <v/>
      </c>
      <c r="W6" s="94" t="str">
        <f>IF('Физическое развитие'!R6="","",IF('Физическое развитие'!R6&gt;1.5,"сформирован",IF('Физическое развитие'!R6&lt;0.5,"не сформирован", "в стадии формирования")))</f>
        <v/>
      </c>
      <c r="X6" s="330" t="str">
        <f>IF('Социально-коммуникативное разви'!G7="","",IF('Социально-коммуникативное разви'!I7="","",IF('Социально-коммуникативное разви'!K7="","",IF('Социально-коммуникативное разви'!L7="","",IF('Познавательное развитие'!K7="","",IF('Познавательное развитие'!O7="","",IF('Познавательное развитие'!P7="","",IF('Познавательное развитие'!T7="","",IF('Познавательное развитие'!W7="","",IF('Познавательное развитие'!AH7="","",IF('Речевое развитие'!E6="","",IF('Речевое развитие'!F6="","",IF('Речевое развитие'!M6="","",IF('Художественно-эстетическое разв'!F7="","",IF('Художественно-эстетическое разв'!L7="","",IF('Художественно-эстетическое разв'!O7="","",IF('Художественно-эстетическое разв'!P7="","",IF('Физическое развитие'!N6="","",IF('Физическое развитие'!Q6="","",IF('Физическое развитие'!R6="","",('Социально-коммуникативное разви'!G7+'Социально-коммуникативное разви'!I7+'Социально-коммуникативное разви'!K7+'Социально-коммуникативное разви'!L7+'Познавательное развитие'!K7+'Познавательное развитие'!O7+'Познавательное развитие'!P7+'Познавательное развитие'!T7+'Познавательное развитие'!W7+'Познавательное развитие'!AH7+'Речевое развитие'!E6+'Речевое развитие'!F6++'Речевое развитие'!M6+'Художественно-эстетическое разв'!F7+'Художественно-эстетическое разв'!L7+'Художественно-эстетическое разв'!O7+'Художественно-эстетическое разв'!P7+'Физическое развитие'!N6+'Физическое развитие'!Q6+'Физическое развитие'!R6)/20))))))))))))))))))))</f>
        <v/>
      </c>
      <c r="Y6" s="257" t="str">
        <f t="shared" si="0"/>
        <v/>
      </c>
      <c r="Z6" s="201" t="str">
        <f>IF('Социально-коммуникативное разви'!E7="","",IF('Социально-коммуникативное разви'!E7&gt;1.5,"сформирован",IF('Социально-коммуникативное разви'!E7&lt;0.5,"не сформирован", "в стадии формирования")))</f>
        <v/>
      </c>
      <c r="AA6" s="96" t="str">
        <f>IF('Социально-коммуникативное разви'!G7="","",IF('Социально-коммуникативное разви'!G7&gt;1.5,"сформирован",IF('Социально-коммуникативное разви'!G7&lt;0.5,"не сформирован", "в стадии формирования")))</f>
        <v/>
      </c>
      <c r="AB6" s="96" t="str">
        <f>IF('Социально-коммуникативное разви'!H7="","",IF('Социально-коммуникативное разви'!H7&gt;1.5,"сформирован",IF('Социально-коммуникативное разви'!H7&lt;0.5,"не сформирован", "в стадии формирования")))</f>
        <v/>
      </c>
      <c r="AC6" s="96" t="str">
        <f>IF('Социально-коммуникативное разви'!L7="","",IF('Социально-коммуникативное разви'!L7&gt;1.5,"сформирован",IF('Социально-коммуникативное разви'!L7&lt;0.5,"не сформирован", "в стадии формирования")))</f>
        <v/>
      </c>
      <c r="AD6" s="96" t="str">
        <f>IF('Социально-коммуникативное разви'!Q7="","",IF('Социально-коммуникативное разви'!Q7&gt;1.5,"сформирован",IF('Социально-коммуникативное разви'!Q7&lt;0.5,"не сформирован", "в стадии формирования")))</f>
        <v/>
      </c>
      <c r="AE6" s="126" t="str">
        <f>IF('Познавательное развитие'!L7="","",IF('Познавательное развитие'!L7&gt;1.5,"сформирован",IF('Познавательное развитие'!L7&lt;0.5,"не сформирован", "в стадии формирования")))</f>
        <v/>
      </c>
      <c r="AF6" s="126" t="str">
        <f>IF('Познавательное развитие'!Q7="","",IF('Познавательное развитие'!Q7&gt;1.5,"сформирован",IF('Познавательное развитие'!Q7&lt;0.5,"не сформирован", "в стадии формирования")))</f>
        <v/>
      </c>
      <c r="AG6" s="126" t="str">
        <f>IF('Речевое развитие'!D6="","",IF('Речевое развитие'!D6&gt;1.5,"сформирован",IF('Речевое развитие'!D6&lt;0.5,"не сформирован", "в стадии формирования")))</f>
        <v/>
      </c>
      <c r="AH6" s="126" t="str">
        <f>IF('Речевое развитие'!F6="","",IF('Речевое развитие'!F6&gt;1.5,"сформирован",IF('Речевое развитие'!F6&lt;0.5,"не сформирован", "в стадии формирования")))</f>
        <v/>
      </c>
      <c r="AI6" s="126" t="str">
        <f>IF('Речевое развитие'!J6="","",IF('Речевое развитие'!J6&gt;1.5,"сформирован",IF('Речевое развитие'!J6&lt;0.5,"не сформирован", "в стадии формирования")))</f>
        <v/>
      </c>
      <c r="AJ6" s="126" t="str">
        <f>IF('Речевое развитие'!L6="","",IF('Речевое развитие'!L6&gt;1.5,"сформирован",IF('Речевое развитие'!L6&lt;0.5,"не сформирован", "в стадии формирования")))</f>
        <v/>
      </c>
      <c r="AK6" s="126" t="str">
        <f>IF('Речевое развитие'!N6="","",IF('Речевое развитие'!N6&gt;1.5,"сформирован",IF('Речевое развитие'!N6&lt;0.5,"не сформирован", "в стадии формирования")))</f>
        <v/>
      </c>
      <c r="AL6" s="331" t="str">
        <f>IF('Социально-коммуникативное разви'!E7="","",IF('Социально-коммуникативное разви'!G7="","",IF('Социально-коммуникативное разви'!H7="","",IF('Социально-коммуникативное разви'!L7="","",IF('Социально-коммуникативное разви'!Q7="","",IF('Познавательное развитие'!L7="","",IF('Познавательное развитие'!Q7="","",IF('Речевое развитие'!D6="","",IF('Речевое развитие'!F6="","",IF('Речевое развитие'!J6="","",IF('Речевое развитие'!L6="","",IF('Речевое развитие'!N6="","",('Социально-коммуникативное разви'!E7+'Социально-коммуникативное разви'!G7+'Социально-коммуникативное разви'!H7+'Социально-коммуникативное разви'!L7+'Социально-коммуникативное разви'!Q7+'Познавательное развитие'!L7+'Познавательное развитие'!Q7+'Речевое развитие'!D6+'Речевое развитие'!F6+'Речевое развитие'!J6+'Речевое развитие'!L6+'Речевое развитие'!N6)/12))))))))))))</f>
        <v/>
      </c>
      <c r="AM6" s="96" t="str">
        <f t="shared" si="1"/>
        <v/>
      </c>
      <c r="AN6" s="183" t="str">
        <f>IF('Социально-коммуникативное разви'!E7="","",IF('Социально-коммуникативное разви'!E7&gt;1.5,"сформирован",IF('Социально-коммуникативное разви'!E7&lt;0.5,"не сформирован", "в стадии формирования")))</f>
        <v/>
      </c>
      <c r="AO6" s="101" t="str">
        <f>IF('Социально-коммуникативное разви'!G7="","",IF('Социально-коммуникативное разви'!G7&gt;1.5,"сформирован",IF('Социально-коммуникативное разви'!G7&lt;0.5,"не сформирован", "в стадии формирования")))</f>
        <v/>
      </c>
      <c r="AP6" s="97" t="str">
        <f>IF('Социально-коммуникативное разви'!H7="","",IF('Социально-коммуникативное разви'!H7&gt;1.5,"сформирован",IF('Социально-коммуникативное разви'!H7&lt;0.5,"не сформирован", "в стадии формирования")))</f>
        <v/>
      </c>
      <c r="AQ6" s="97" t="str">
        <f>IF('Социально-коммуникативное разви'!K7="","",IF('Социально-коммуникативное разви'!K7&gt;1.5,"сформирован",IF('Социально-коммуникативное разви'!K7&lt;0.5,"не сформирован", "в стадии формирования")))</f>
        <v/>
      </c>
      <c r="AR6" s="97" t="str">
        <f>IF('Социально-коммуникативное разви'!L7="","",IF('Социально-коммуникативное разви'!L7&gt;1.5,"сформирован",IF('Социально-коммуникативное разви'!L7&lt;0.5,"не сформирован", "в стадии формирования")))</f>
        <v/>
      </c>
      <c r="AS6" s="97" t="str">
        <f>IF('Социально-коммуникативное разви'!M7="","",IF('Социально-коммуникативное разви'!M7&gt;1.5,"сформирован",IF('Социально-коммуникативное разви'!M7&lt;0.5,"не сформирован", "в стадии формирования")))</f>
        <v/>
      </c>
      <c r="AT6" s="97" t="str">
        <f>IF('Познавательное развитие'!P7="","",IF('Познавательное развитие'!P7&gt;1.5,"сформирован",IF('Познавательное развитие'!P7&lt;0.5,"не сформирован", "в стадии формирования")))</f>
        <v/>
      </c>
      <c r="AU6" s="97" t="str">
        <f>IF('Речевое развитие'!E6="","",IF('Речевое развитие'!E6&gt;1.5,"сформирован",IF('Речевое развитие'!E6&lt;0.5,"не сформирован", "в стадии формирования")))</f>
        <v/>
      </c>
      <c r="AV6" s="97" t="str">
        <f>IF('Речевое развитие'!N6="","",IF('Речевое развитие'!N6&gt;1.5,"сформирован",IF('Речевое развитие'!N6&lt;0.5,"не сформирован", "в стадии формирования")))</f>
        <v/>
      </c>
      <c r="AW6" s="97" t="str">
        <f>IF('Художественно-эстетическое разв'!F7="","",IF('Художественно-эстетическое разв'!F7&gt;1.5,"сформирован",IF('Художественно-эстетическое разв'!F7&lt;0.5,"не сформирован", "в стадии формирования")))</f>
        <v/>
      </c>
      <c r="AX6" s="94" t="str">
        <f>IF('Художественно-эстетическое разв'!O7="","",IF('Художественно-эстетическое разв'!O7&gt;1.5,"сформирован",IF('Художественно-эстетическое разв'!O7&lt;0.5,"не сформирован", "в стадии формирования")))</f>
        <v/>
      </c>
      <c r="AY6" s="108" t="str">
        <f>IF('Художественно-эстетическое разв'!Y7="","",IF('Художественно-эстетическое разв'!Y7&gt;1.5,"сформирован",IF('Художественно-эстетическое разв'!Y7&lt;0.5,"не сформирован", "в стадии формирования")))</f>
        <v/>
      </c>
      <c r="AZ6" s="332" t="str">
        <f>IF('Социально-коммуникативное разви'!E7="","",IF('Социально-коммуникативное разви'!G7="","",IF('Социально-коммуникативное разви'!H7="","",IF('Социально-коммуникативное разви'!K7="","",IF('Социально-коммуникативное разви'!L7="","",IF('Социально-коммуникативное разви'!M7="","",IF('Познавательное развитие'!P7="","",IF('Речевое развитие'!E6="","",IF('Речевое развитие'!N6="","",IF('Художественно-эстетическое разв'!F7="","",IF('Художественно-эстетическое разв'!O7="","",IF('Художественно-эстетическое разв'!Y7="","",('Социально-коммуникативное разви'!E7+'Социально-коммуникативное разви'!G7+'Социально-коммуникативное разви'!H7+'Социально-коммуникативное разви'!K7+'Социально-коммуникативное разви'!L7+'Социально-коммуникативное разви'!M7+'Познавательное развитие'!P7+'Речевое развитие'!E6+'Речевое развитие'!N6+'Художественно-эстетическое разв'!F7+'Художественно-эстетическое разв'!O7+'Художественно-эстетическое разв'!Y7)/12))))))))))))</f>
        <v/>
      </c>
      <c r="BA6" s="257" t="str">
        <f t="shared" si="2"/>
        <v/>
      </c>
      <c r="BB6" s="183" t="str">
        <f>IF('Социально-коммуникативное разви'!D7="","",IF('Социально-коммуникативное разви'!D7&gt;1.5,"сформирован",IF('Социально-коммуникативное разви'!D7&lt;0.5,"не сформирован", "в стадии формирования")))</f>
        <v/>
      </c>
      <c r="BC6" s="94" t="str">
        <f>IF('Социально-коммуникативное разви'!F7="","",IF('Социально-коммуникативное разви'!F7&gt;1.5,"сформирован",IF('Социально-коммуникативное разви'!F7&lt;0.5,"не сформирован", "в стадии формирования")))</f>
        <v/>
      </c>
      <c r="BD6" s="94" t="str">
        <f>IF('Социально-коммуникативное разви'!J7="","",IF('Социально-коммуникативное разви'!J7&gt;1.5,"сформирован",IF('Социально-коммуникативное разви'!J7&lt;0.5,"не сформирован", "в стадии формирования")))</f>
        <v/>
      </c>
      <c r="BE6" s="94" t="str">
        <f>IF('Познавательное развитие'!U7="","",IF('Познавательное развитие'!U7&gt;1.5,"сформирован",IF('Познавательное развитие'!U7&lt;0.5,"не сформирован", "в стадии формирования")))</f>
        <v/>
      </c>
      <c r="BF6" s="94" t="str">
        <f>IF('Познавательное развитие'!V7="","",IF('Познавательное развитие'!V7&gt;1.5,"сформирован",IF('Познавательное развитие'!V7&lt;0.5,"не сформирован", "в стадии формирования")))</f>
        <v/>
      </c>
      <c r="BG6" s="94" t="str">
        <f>IF('Познавательное развитие'!AB7="","",IF('Познавательное развитие'!AB7&gt;1.5,"сформирован",IF('Познавательное развитие'!AB7&lt;0.5,"не сформирован", "в стадии формирования")))</f>
        <v/>
      </c>
      <c r="BH6" s="94" t="str">
        <f>IF('Познавательное развитие'!AD7="","",IF('Познавательное развитие'!AD7&gt;1.5,"сформирован",IF('Познавательное развитие'!AD7&lt;0.5,"не сформирован", "в стадии формирования")))</f>
        <v/>
      </c>
      <c r="BI6" s="94" t="str">
        <f>IF('Речевое развитие'!D6="","",IF('Речевое развитие'!D6&gt;1.5,"сформирован",IF('Речевое развитие'!D6&lt;0.5,"не сформирован", "в стадии формирования")))</f>
        <v/>
      </c>
      <c r="BJ6" s="94" t="str">
        <f>IF('Речевое развитие'!E6="","",IF('Речевое развитие'!E6&gt;1.5,"сформирован",IF('Речевое развитие'!E6&lt;0.5,"не сформирован", "в стадии формирования")))</f>
        <v/>
      </c>
      <c r="BK6" s="94" t="str">
        <f>IF('Речевое развитие'!F6="","",IF('Речевое развитие'!F6&gt;1.5,"сформирован",IF('Речевое развитие'!F6&lt;0.5,"не сформирован", "в стадии формирования")))</f>
        <v/>
      </c>
      <c r="BL6" s="94" t="str">
        <f>IF('Речевое развитие'!G6="","",IF('Речевое развитие'!G6&gt;1.5,"сформирован",IF('Речевое развитие'!G6&lt;0.5,"не сформирован", "в стадии формирования")))</f>
        <v/>
      </c>
      <c r="BM6" s="94" t="str">
        <f>IF('Речевое развитие'!J6="","",IF('Речевое развитие'!J6&gt;1.5,"сформирован",IF('Речевое развитие'!J6&lt;0.5,"не сформирован", "в стадии формирования")))</f>
        <v/>
      </c>
      <c r="BN6" s="94" t="str">
        <f>IF('Речевое развитие'!K6="","",IF('Речевое развитие'!K6&gt;1.5,"сформирован",IF('Речевое развитие'!K6&lt;0.5,"не сформирован", "в стадии формирования")))</f>
        <v/>
      </c>
      <c r="BO6" s="94" t="str">
        <f>IF('Речевое развитие'!L6="","",IF('Речевое развитие'!L6&gt;1.5,"сформирован",IF('Речевое развитие'!L6&lt;0.5,"не сформирован", "в стадии формирования")))</f>
        <v/>
      </c>
      <c r="BP6" s="94" t="str">
        <f>IF('Речевое развитие'!M6="","",IF('Речевое развитие'!M6&gt;1.5,"сформирован",IF('Речевое развитие'!M6&lt;0.5,"не сформирован", "в стадии формирования")))</f>
        <v/>
      </c>
      <c r="BQ6" s="94" t="str">
        <f>IF('Речевое развитие'!N6="","",IF('Речевое развитие'!N6&gt;1.5,"сформирован",IF('Речевое развитие'!N6&lt;0.5,"не сформирован", "в стадии формирования")))</f>
        <v/>
      </c>
      <c r="BR6" s="94" t="str">
        <f>IF('Художественно-эстетическое разв'!D7="","",IF('Художественно-эстетическое разв'!D7&gt;1.5,"сформирован",IF('Художественно-эстетическое разв'!D7&lt;0.5,"не сформирован", "в стадии формирования")))</f>
        <v/>
      </c>
      <c r="BS6" s="94" t="str">
        <f>IF('Художественно-эстетическое разв'!E7="","",IF('Художественно-эстетическое разв'!E7&gt;1.5,"сформирован",IF('Художественно-эстетическое разв'!E7&lt;0.5,"не сформирован", "в стадии формирования")))</f>
        <v/>
      </c>
      <c r="BT6" s="330" t="str">
        <f>IF('Социально-коммуникативное разви'!D7="","",IF('Социально-коммуникативное разви'!F7="","",IF('Социально-коммуникативное разви'!J7="","",IF('Познавательное развитие'!U7="","",IF('Познавательное развитие'!V7="","",IF('Познавательное развитие'!AB7="","",IF('Познавательное развитие'!AD7="","",IF('Речевое развитие'!D6="","",IF('Речевое развитие'!E6="","",IF('Речевое развитие'!F6="","",IF('Речевое развитие'!G6="","",IF('Речевое развитие'!J6="","",IF('Речевое развитие'!K6="","",IF('Речевое развитие'!L6="","",IF('Речевое развитие'!M6="","",IF('Речевое развитие'!N6="","",IF('Художественно-эстетическое разв'!D7="","",IF('Художественно-эстетическое разв'!E7="","",('Социально-коммуникативное разви'!D7+'Социально-коммуникативное разви'!F7+'Социально-коммуникативное разви'!J7+'Познавательное развитие'!U7+'Познавательное развитие'!V7+'Познавательное развитие'!AB7+'Познавательное развитие'!AD7+'Речевое развитие'!D6+'Речевое развитие'!E6+'Речевое развитие'!F6+'Речевое развитие'!G6+'Речевое развитие'!J6+'Речевое развитие'!K6+'Речевое развитие'!L6+'Речевое развитие'!M6+'Речевое развитие'!N6+'Художественно-эстетическое разв'!D7+'Художественно-эстетическое разв'!E7)/18))))))))))))))))))</f>
        <v/>
      </c>
      <c r="BU6" s="257" t="str">
        <f t="shared" si="3"/>
        <v/>
      </c>
      <c r="BV6" s="183" t="str">
        <f>IF('Познавательное развитие'!H7="","",IF('Познавательное развитие'!H7&gt;1.5,"сформирован",IF('Познавательное развитие'!H7&lt;0.5,"не сформирован", "в стадии формирования")))</f>
        <v/>
      </c>
      <c r="BW6" s="94" t="str">
        <f>IF('Художественно-эстетическое разв'!K7="","",IF('Художественно-эстетическое разв'!K7&gt;1.5,"сформирован",IF('Художественно-эстетическое разв'!K7&lt;0.5,"не сформирован", "в стадии формирования")))</f>
        <v/>
      </c>
      <c r="BX6" s="94" t="str">
        <f>IF('Художественно-эстетическое разв'!L7="","",IF('Художественно-эстетическое разв'!L7&gt;1.5,"сформирован",IF('Художественно-эстетическое разв'!L7&lt;0.5,"не сформирован", "в стадии формирования")))</f>
        <v/>
      </c>
      <c r="BY6" s="108" t="str">
        <f>IF('Художественно-эстетическое разв'!Z7="","",IF('Художественно-эстетическое разв'!Z7&gt;1.5,"сформирован",IF('Художественно-эстетическое разв'!Z7&lt;0.5,"не сформирован", "в стадии формирования")))</f>
        <v/>
      </c>
      <c r="BZ6" s="183" t="str">
        <f>IF('Физическое развитие'!D6="","",IF('Физическое развитие'!D6&gt;1.5,"сформирован",IF('Физическое развитие'!D6&lt;0.5,"не сформирован", "в стадии формирования")))</f>
        <v/>
      </c>
      <c r="CA6" s="183" t="str">
        <f>IF('Физическое развитие'!E6="","",IF('Физическое развитие'!E6&gt;1.5,"сформирован",IF('Физическое развитие'!E6&lt;0.5,"не сформирован", "в стадии формирования")))</f>
        <v/>
      </c>
      <c r="CB6" s="183" t="str">
        <f>IF('Физическое развитие'!F6="","",IF('Физическое развитие'!F6&gt;1.5,"сформирован",IF('Физическое развитие'!F6&lt;0.5,"не сформирован", "в стадии формирования")))</f>
        <v/>
      </c>
      <c r="CC6" s="183" t="str">
        <f>IF('Физическое развитие'!G6="","",IF('Физическое развитие'!G6&gt;1.5,"сформирован",IF('Физическое развитие'!G6&lt;0.5,"не сформирован", "в стадии формирования")))</f>
        <v/>
      </c>
      <c r="CD6" s="94" t="str">
        <f>IF('Физическое развитие'!H6="","",IF('Физическое развитие'!H6&gt;1.5,"сформирован",IF('Физическое развитие'!H6&lt;0.5,"не сформирован", "в стадии формирования")))</f>
        <v/>
      </c>
      <c r="CE6" s="94" t="str">
        <f>IF('Физическое развитие'!I6="","",IF('Физическое развитие'!I6&gt;1.5,"сформирован",IF('Физическое развитие'!I6&lt;0.5,"не сформирован", "в стадии формирования")))</f>
        <v/>
      </c>
      <c r="CF6" s="94" t="str">
        <f>IF('Физическое развитие'!J6="","",IF('Физическое развитие'!J6&gt;1.5,"сформирован",IF('Физическое развитие'!J6&lt;0.5,"не сформирован", "в стадии формирования")))</f>
        <v/>
      </c>
      <c r="CG6" s="94" t="str">
        <f>IF('Физическое развитие'!K6="","",IF('Физическое развитие'!K6&gt;1.5,"сформирован",IF('Физическое развитие'!K6&lt;0.5,"не сформирован", "в стадии формирования")))</f>
        <v/>
      </c>
      <c r="CH6" s="94" t="str">
        <f>IF('Физическое развитие'!L6="","",IF('Физическое развитие'!L6&gt;1.5,"сформирован",IF('Физическое развитие'!L6&lt;0.5,"не сформирован", "в стадии формирования")))</f>
        <v/>
      </c>
      <c r="CI6" s="94" t="str">
        <f>IF('Физическое развитие'!N6="","",IF('Физическое развитие'!N6&gt;1.5,"сформирован",IF('Физическое развитие'!N6&lt;0.5,"не сформирован", "в стадии формирования")))</f>
        <v/>
      </c>
      <c r="CJ6" s="330" t="str">
        <f>IF('Познавательное развитие'!H7="","",IF('Художественно-эстетическое разв'!K7="","",IF('Художественно-эстетическое разв'!L7="","",IF('Художественно-эстетическое разв'!Z7="","",IF('Физическое развитие'!D6="","",IF('Физическое развитие'!E6="","",IF('Физическое развитие'!F6="","",IF('Физическое развитие'!G6="","",IF('Физическое развитие'!H6="","",IF('Физическое развитие'!I6="","",IF('Физическое развитие'!J6="","",IF('Физическое развитие'!K6="","",IF('Физическое развитие'!L6="","",IF('Физическое развитие'!N6="","",('Познавательное развитие'!H7+'Художественно-эстетическое разв'!K7+'Художественно-эстетическое разв'!L7+'Художественно-эстетическое разв'!Z7+'Физическое развитие'!D6+'Физическое развитие'!E6+'Физическое развитие'!F6+'Физическое развитие'!G6+'Физическое развитие'!H6+'Физическое развитие'!I6+'Физическое развитие'!J6+'Физическое развитие'!K6+'Физическое развитие'!L6+'Физическое развитие'!N6)/14))))))))))))))</f>
        <v/>
      </c>
      <c r="CK6" s="257" t="str">
        <f t="shared" si="4"/>
        <v/>
      </c>
      <c r="CL6" s="183" t="str">
        <f>IF('Социально-коммуникативное разви'!G7="","",IF('Социально-коммуникативное разви'!G7&gt;1.5,"сформирован",IF('Социально-коммуникативное разви'!G7&lt;0.5,"не сформирован", "в стадии формирования")))</f>
        <v/>
      </c>
      <c r="CM6" s="94" t="str">
        <f>IF('Социально-коммуникативное разви'!H7="","",IF('Социально-коммуникативное разви'!H7&gt;1.5,"сформирован",IF('Социально-коммуникативное разви'!H7&lt;0.5,"не сформирован", "в стадии формирования")))</f>
        <v/>
      </c>
      <c r="CN6" s="94" t="str">
        <f>IF('Социально-коммуникативное разви'!L7="","",IF('Социально-коммуникативное разви'!L7&gt;1.5,"сформирован",IF('Социально-коммуникативное разви'!L7&lt;0.5,"не сформирован", "в стадии формирования")))</f>
        <v/>
      </c>
      <c r="CO6" s="94" t="str">
        <f>IF('Социально-коммуникативное разви'!P7="","",IF('Социально-коммуникативное разви'!P7&gt;1.5,"сформирован",IF('Социально-коммуникативное разви'!P7&lt;0.5,"не сформирован", "в стадии формирования")))</f>
        <v/>
      </c>
      <c r="CP6" s="94" t="str">
        <f>IF('Социально-коммуникативное разви'!Q7="","",IF('Социально-коммуникативное разви'!Q7&gt;1.5,"сформирован",IF('Социально-коммуникативное разви'!Q7&lt;0.5,"не сформирован", "в стадии формирования")))</f>
        <v/>
      </c>
      <c r="CQ6" s="94" t="str">
        <f>IF('Социально-коммуникативное разви'!T7="","",IF('Социально-коммуникативное разви'!T7&gt;1.5,"сформирован",IF('Социально-коммуникативное разви'!T7&lt;0.5,"не сформирован", "в стадии формирования")))</f>
        <v/>
      </c>
      <c r="CR6" s="94" t="str">
        <f>IF('Социально-коммуникативное разви'!U7="","",IF('Социально-коммуникативное разви'!U7&gt;1.5,"сформирован",IF('Социально-коммуникативное разви'!U7&lt;0.5,"не сформирован", "в стадии формирования")))</f>
        <v/>
      </c>
      <c r="CS6" s="94" t="str">
        <f>IF('Социально-коммуникативное разви'!V7="","",IF('Социально-коммуникативное разви'!V7&gt;1.5,"сформирован",IF('Социально-коммуникативное разви'!V7&lt;0.5,"не сформирован", "в стадии формирования")))</f>
        <v/>
      </c>
      <c r="CT6" s="94" t="str">
        <f>IF('Социально-коммуникативное разви'!W7="","",IF('Социально-коммуникативное разви'!W7&gt;1.5,"сформирован",IF('Социально-коммуникативное разви'!W7&lt;0.5,"не сформирован", "в стадии формирования")))</f>
        <v/>
      </c>
      <c r="CU6" s="94" t="str">
        <f>IF('Социально-коммуникативное разви'!X7="","",IF('Социально-коммуникативное разви'!X7&gt;1.5,"сформирован",IF('Социально-коммуникативное разви'!X7&lt;0.5,"не сформирован", "в стадии формирования")))</f>
        <v/>
      </c>
      <c r="CV6" s="94" t="str">
        <f>IF('Социально-коммуникативное разви'!Y7="","",IF('Социально-коммуникативное разви'!Y7&gt;1.5,"сформирован",IF('Социально-коммуникативное разви'!Y7&lt;0.5,"не сформирован", "в стадии формирования")))</f>
        <v/>
      </c>
      <c r="CW6" s="94" t="str">
        <f>IF('Физическое развитие'!Q6="","",IF('Физическое развитие'!Q6&gt;1.5,"сформирован",IF('Физическое развитие'!Q6&lt;0.5,"не сформирован", "в стадии формирования")))</f>
        <v/>
      </c>
      <c r="CX6" s="94" t="str">
        <f>IF('Физическое развитие'!R6="","",IF('Физическое развитие'!R6&gt;1.5,"сформирован",IF('Физическое развитие'!R6&lt;0.5,"не сформирован", "в стадии формирования")))</f>
        <v/>
      </c>
      <c r="CY6" s="94" t="str">
        <f>IF('Физическое развитие'!S6="","",IF('Физическое развитие'!S6&gt;1.5,"сформирован",IF('Физическое развитие'!S6&lt;0.5,"не сформирован", "в стадии формирования")))</f>
        <v/>
      </c>
      <c r="CZ6" s="330" t="str">
        <f>IF('Социально-коммуникативное разви'!G7="","",IF('Социально-коммуникативное разви'!H7="","",IF('Социально-коммуникативное разви'!L7="","",IF('Социально-коммуникативное разви'!P7="","",IF('Социально-коммуникативное разви'!Q7="","",IF('Социально-коммуникативное разви'!T7="","",IF('Социально-коммуникативное разви'!U7="","",IF('Социально-коммуникативное разви'!V7="","",IF('Социально-коммуникативное разви'!W7="","",IF('Социально-коммуникативное разви'!X7="","",IF('Социально-коммуникативное разви'!Y7="","",IF('Физическое развитие'!Q6="","",IF('Физическое развитие'!R6="","",IF('Физическое развитие'!S6="","",('Социально-коммуникативное разви'!G7+'Социально-коммуникативное разви'!H7+'Социально-коммуникативное разви'!L7+'Социально-коммуникативное разви'!P7+'Социально-коммуникативное разви'!Q7+'Социально-коммуникативное разви'!T7+'Социально-коммуникативное разви'!U7+'Социально-коммуникативное разви'!V7+'Социально-коммуникативное разви'!W7+'Социально-коммуникативное разви'!X7+'Социально-коммуникативное разви'!Y7+'Физическое развитие'!Q6+'Физическое развитие'!R6+'Физическое развитие'!S6)/14))))))))))))))</f>
        <v/>
      </c>
      <c r="DA6" s="257" t="str">
        <f t="shared" si="5"/>
        <v/>
      </c>
      <c r="DB6" s="183" t="str">
        <f>IF('Социально-коммуникативное разви'!T7="","",IF('Социально-коммуникативное разви'!T7&gt;1.5,"сформирован",IF('Социально-коммуникативное разви'!T7&lt;0.5,"не сформирован", "в стадии формирования")))</f>
        <v/>
      </c>
      <c r="DC6" s="94" t="str">
        <f>IF('Социально-коммуникативное разви'!U7="","",IF('Социально-коммуникативное разви'!U7&gt;1.5,"сформирован",IF('Социально-коммуникативное разви'!U7&lt;0.5,"не сформирован", "в стадии формирования")))</f>
        <v/>
      </c>
      <c r="DD6" s="94" t="str">
        <f>IF('Социально-коммуникативное разви'!V7="","",IF('Социально-коммуникативное разви'!V7&gt;1.5,"сформирован",IF('Социально-коммуникативное разви'!V7&lt;0.5,"не сформирован", "в стадии формирования")))</f>
        <v/>
      </c>
      <c r="DE6" s="94" t="str">
        <f>IF('Социально-коммуникативное разви'!W7="","",IF('Социально-коммуникативное разви'!W7&gt;1.5,"сформирован",IF('Социально-коммуникативное разви'!W7&lt;0.5,"не сформирован", "в стадии формирования")))</f>
        <v/>
      </c>
      <c r="DF6" s="94" t="str">
        <f>IF('Социально-коммуникативное разви'!X7="","",IF('Социально-коммуникативное разви'!X7&gt;1.5,"сформирован",IF('Социально-коммуникативное разви'!X7&lt;0.5,"не сформирован", "в стадии формирования")))</f>
        <v/>
      </c>
      <c r="DG6" s="94" t="str">
        <f>IF('Социально-коммуникативное разви'!Y7="","",IF('Социально-коммуникативное разви'!Y7&gt;1.5,"сформирован",IF('Социально-коммуникативное разви'!Y7&lt;0.5,"не сформирован", "в стадии формирования")))</f>
        <v/>
      </c>
      <c r="DH6" s="94" t="str">
        <f>IF('Познавательное развитие'!D7="","",IF('Познавательное развитие'!D7&gt;1.5,"сформирован",IF('Познавательное развитие'!D7&lt;0.5,"не сформирован", "в стадии формирования")))</f>
        <v/>
      </c>
      <c r="DI6" s="94" t="str">
        <f>IF('Познавательное развитие'!E7="","",IF('Познавательное развитие'!E7&gt;1.5,"сформирован",IF('Познавательное развитие'!E7&lt;0.5,"не сформирован", "в стадии формирования")))</f>
        <v/>
      </c>
      <c r="DJ6" s="94" t="str">
        <f>IF('Познавательное развитие'!F7="","",IF('Познавательное развитие'!F7&gt;1.5,"сформирован",IF('Познавательное развитие'!F7&lt;0.5,"не сформирован", "в стадии формирования")))</f>
        <v/>
      </c>
      <c r="DK6" s="94" t="str">
        <f>IF('Познавательное развитие'!G7="","",IF('Познавательное развитие'!G7&gt;1.5,"сформирован",IF('Познавательное развитие'!G7&lt;0.5,"не сформирован", "в стадии формирования")))</f>
        <v/>
      </c>
      <c r="DL6" s="94" t="str">
        <f>IF('Познавательное развитие'!H7="","",IF('Познавательное развитие'!H7&gt;1.5,"сформирован",IF('Познавательное развитие'!H7&lt;0.5,"не сформирован", "в стадии формирования")))</f>
        <v/>
      </c>
      <c r="DM6" s="94" t="str">
        <f>IF('Познавательное развитие'!K7="","",IF('Познавательное развитие'!K7&gt;1.5,"сформирован",IF('Познавательное развитие'!K7&lt;0.5,"не сформирован", "в стадии формирования")))</f>
        <v/>
      </c>
      <c r="DN6" s="94" t="str">
        <f>IF('Познавательное развитие'!L7="","",IF('Познавательное развитие'!L7&gt;1.5,"сформирован",IF('Познавательное развитие'!L7&lt;0.5,"не сформирован", "в стадии формирования")))</f>
        <v/>
      </c>
      <c r="DO6" s="94" t="str">
        <f>IF('Познавательное развитие'!O7="","",IF('Познавательное развитие'!O7&gt;1.5,"сформирован",IF('Познавательное развитие'!O7&lt;0.5,"не сформирован", "в стадии формирования")))</f>
        <v/>
      </c>
      <c r="DP6" s="94" t="str">
        <f>IF('Познавательное развитие'!U7="","",IF('Познавательное развитие'!U7&gt;1.5,"сформирован",IF('Познавательное развитие'!U7&lt;0.5,"не сформирован", "в стадии формирования")))</f>
        <v/>
      </c>
      <c r="DQ6" s="94" t="str">
        <f>IF('Познавательное развитие'!V7="","",IF('Познавательное развитие'!V7&gt;1.5,"сформирован",IF('Познавательное развитие'!V7&lt;0.5,"не сформирован", "в стадии формирования")))</f>
        <v/>
      </c>
      <c r="DR6" s="94" t="str">
        <f>IF('Познавательное развитие'!Z7="","",IF('Познавательное развитие'!Z7&gt;1.5,"сформирован",IF('Познавательное развитие'!Z7&lt;0.5,"не сформирован", "в стадии формирования")))</f>
        <v/>
      </c>
      <c r="DS6" s="94" t="str">
        <f>IF('Познавательное развитие'!AA7="","",IF('Познавательное развитие'!AA7&gt;1.5,"сформирован",IF('Познавательное развитие'!AA7&lt;0.5,"не сформирован", "в стадии формирования")))</f>
        <v/>
      </c>
      <c r="DT6" s="94" t="str">
        <f>IF('Познавательное развитие'!AB7="","",IF('Познавательное развитие'!AB7&gt;1.5,"сформирован",IF('Познавательное развитие'!AB7&lt;0.5,"не сформирован", "в стадии формирования")))</f>
        <v/>
      </c>
      <c r="DU6" s="94" t="str">
        <f>IF('Познавательное развитие'!AC7="","",IF('Познавательное развитие'!AC7&gt;1.5,"сформирован",IF('Познавательное развитие'!AC7&lt;0.5,"не сформирован", "в стадии формирования")))</f>
        <v/>
      </c>
      <c r="DV6" s="94" t="str">
        <f>IF('Познавательное развитие'!AD7="","",IF('Познавательное развитие'!AD7&gt;1.5,"сформирован",IF('Познавательное развитие'!AD7&lt;0.5,"не сформирован", "в стадии формирования")))</f>
        <v/>
      </c>
      <c r="DW6" s="94" t="str">
        <f>IF('Познавательное развитие'!AE7="","",IF('Познавательное развитие'!AE7&gt;1.5,"сформирован",IF('Познавательное развитие'!AE7&lt;0.5,"не сформирован", "в стадии формирования")))</f>
        <v/>
      </c>
      <c r="DX6" s="94" t="str">
        <f>IF('Познавательное развитие'!AF7="","",IF('Познавательное развитие'!AF7&gt;1.5,"сформирован",IF('Познавательное развитие'!AF7&lt;0.5,"не сформирован", "в стадии формирования")))</f>
        <v/>
      </c>
      <c r="DY6" s="94" t="str">
        <f>IF('Познавательное развитие'!AG7="","",IF('Познавательное развитие'!AG7&gt;1.5,"сформирован",IF('Познавательное развитие'!AG7&lt;0.5,"не сформирован", "в стадии формирования")))</f>
        <v/>
      </c>
      <c r="DZ6" s="94" t="str">
        <f>IF('Познавательное развитие'!AH7="","",IF('Познавательное развитие'!AH7&gt;1.5,"сформирован",IF('Познавательное развитие'!AH7&lt;0.5,"не сформирован", "в стадии формирования")))</f>
        <v/>
      </c>
      <c r="EA6" s="94" t="str">
        <f>IF('Речевое развитие'!D6="","",IF('Речевое развитие'!D6&gt;1.5,"сформирован",IF('Речевое развитие'!D6&lt;0.5,"не сформирован", "в стадии формирования")))</f>
        <v/>
      </c>
      <c r="EB6" s="94" t="str">
        <f>IF('Речевое развитие'!J6="","",IF('Речевое развитие'!J6&gt;1.5,"сформирован",IF('Речевое развитие'!J6&lt;0.5,"не сформирован", "в стадии формирования")))</f>
        <v/>
      </c>
      <c r="EC6" s="94" t="str">
        <f>IF('Речевое развитие'!K6="","",IF('Речевое развитие'!K6&gt;1.5,"сформирован",IF('Речевое развитие'!K6&lt;0.5,"не сформирован", "в стадии формирования")))</f>
        <v/>
      </c>
      <c r="ED6" s="94" t="str">
        <f>IF('Речевое развитие'!L6="","",IF('Речевое развитие'!L6&gt;1.5,"сформирован",IF('Речевое развитие'!L6&lt;0.5,"не сформирован", "в стадии формирования")))</f>
        <v/>
      </c>
      <c r="EE6" s="94" t="str">
        <f>IF('Речевое развитие'!M6="","",IF('Речевое развитие'!M6&gt;1.5,"сформирован",IF('Речевое развитие'!M6&lt;0.5,"не сформирован", "в стадии формирования")))</f>
        <v/>
      </c>
      <c r="EF6" s="94" t="str">
        <f>IF('Речевое развитие'!N6="","",IF('Речевое развитие'!N6&gt;1.5,"сформирован",IF('Речевое развитие'!N6&lt;0.5,"не сформирован", "в стадии формирования")))</f>
        <v/>
      </c>
      <c r="EG6" s="330" t="str">
        <f>IF('Социально-коммуникативное разви'!T7="","",IF('Социально-коммуникативное разви'!U7="","",IF('Социально-коммуникативное разви'!V7="","",IF('Социально-коммуникативное разви'!W7="","",IF('Социально-коммуникативное разви'!X7="","",IF('Социально-коммуникативное разви'!Y7="","",IF('Познавательное развитие'!D7="","",IF('Познавательное развитие'!E7="","",IF('Познавательное развитие'!F7="","",IF('Познавательное развитие'!G7="","",IF('Познавательное развитие'!H7="","",IF('Познавательное развитие'!K7="","",IF('Познавательное развитие'!L7="","",IF('Познавательное развитие'!O7="","",IF('Познавательное развитие'!U7="","",IF('Познавательное развитие'!V7="","",IF('Познавательное развитие'!Z7="","",IF('Познавательное развитие'!AA7="","",IF('Познавательное развитие'!AB7="","",IF('Познавательное развитие'!AC7="","",IF('Познавательное развитие'!AD7="","",IF('Познавательное развитие'!AE7="","",IF('Познавательное развитие'!AF7="","",IF('Познавательное развитие'!AG7="","",IF('Познавательное развитие'!AH7="","",IF('Речевое развитие'!D6="","",IF('Речевое развитие'!J6="","",IF('Речевое развитие'!K6="","",IF('Речевое развитие'!L6="","",IF('Речевое развитие'!M6="","",IF('Речевое развитие'!N6="","",('Социально-коммуникативное разви'!T7+'Социально-коммуникативное разви'!U7+'Социально-коммуникативное разви'!V7+'Социально-коммуникативное разви'!W7+'Социально-коммуникативное разви'!X7+'Социально-коммуникативное разви'!Y7+'Познавательное развитие'!D7+'Познавательное развитие'!E7+'Познавательное развитие'!F7+'Познавательное развитие'!G7+'Познавательное развитие'!H7+'Познавательное развитие'!K7+'Познавательное развитие'!L7+'Познавательное развитие'!O7+'Познавательное развитие'!U7+'Познавательное развитие'!V7+'Познавательное развитие'!Z7+'Познавательное развитие'!AA7+'Познавательное развитие'!AB7+'Познавательное развитие'!AC7+'Познавательное развитие'!AD7+'Познавательное развитие'!AE7+'Познавательное развитие'!AF7+'Познавательное развитие'!AG7+'Познавательное развитие'!AH7+'Речевое развитие'!D6+'Речевое развитие'!J6+'Речевое развитие'!K6+'Речевое развитие'!L6+'Речевое развитие'!M6+'Речевое развитие'!N6)/31)))))))))))))))))))))))))))))))</f>
        <v/>
      </c>
      <c r="EH6" s="257" t="str">
        <f t="shared" si="6"/>
        <v/>
      </c>
    </row>
    <row r="7" spans="1:138" x14ac:dyDescent="0.25">
      <c r="A7" s="107">
        <f>список!A5</f>
        <v>4</v>
      </c>
      <c r="B7" s="265" t="str">
        <f>IF(список!B5="","",список!B5)</f>
        <v/>
      </c>
      <c r="C7" s="257">
        <f>IF(список!C5="","",список!C5)</f>
        <v>0</v>
      </c>
      <c r="D7" s="183" t="str">
        <f>IF('Социально-коммуникативное разви'!G8="","",IF('Социально-коммуникативное разви'!G8&gt;1.5,"сформирован",IF('Социально-коммуникативное разви'!G8&lt;0.5,"не сформирован", "в стадии формирования")))</f>
        <v/>
      </c>
      <c r="E7" s="94" t="str">
        <f>IF('Социально-коммуникативное разви'!I8="","",IF('Социально-коммуникативное разви'!I8&gt;1.5,"сформирован",IF('Социально-коммуникативное разви'!I8&lt;0.5,"не сформирован", "в стадии формирования")))</f>
        <v/>
      </c>
      <c r="F7" s="94" t="str">
        <f>IF('Социально-коммуникативное разви'!K8="","",IF('Социально-коммуникативное разви'!K8&gt;1.5,"сформирован",IF('Социально-коммуникативное разви'!K8&lt;0.5,"не сформирован", "в стадии формирования")))</f>
        <v/>
      </c>
      <c r="G7" s="94" t="str">
        <f>IF('Социально-коммуникативное разви'!L8="","",IF('Социально-коммуникативное разви'!L8&gt;1.5,"сформирован",IF('Социально-коммуникативное разви'!L8&lt;0.5,"не сформирован", "в стадии формирования")))</f>
        <v/>
      </c>
      <c r="H7" s="94" t="str">
        <f>IF('Познавательное развитие'!K8="","",IF('Познавательное развитие'!K8&gt;1.5,"сформирован",IF('Познавательное развитие'!K8&lt;0.5,"не сформирован", "в стадии формирования")))</f>
        <v/>
      </c>
      <c r="I7" s="94" t="str">
        <f>IF('Познавательное развитие'!O8="","",IF('Познавательное развитие'!O8&gt;1.5,"сформирован",IF('Познавательное развитие'!O8&lt;0.5,"не сформирован", "в стадии формирования")))</f>
        <v/>
      </c>
      <c r="J7" s="94" t="str">
        <f>IF('Познавательное развитие'!P8="","",IF('Познавательное развитие'!P8&gt;1.5,"сформирован",IF('Познавательное развитие'!P8&lt;0.5,"не сформирован", "в стадии формирования")))</f>
        <v/>
      </c>
      <c r="K7" s="94" t="str">
        <f>IF('Познавательное развитие'!T8="","",IF('Познавательное развитие'!T8&gt;1.5,"сформирован",IF('Познавательное развитие'!T8&lt;0.5,"не сформирован", "в стадии формирования")))</f>
        <v/>
      </c>
      <c r="L7" s="94" t="str">
        <f>IF('Познавательное развитие'!W8="","",IF('Познавательное развитие'!W8&gt;1.5,"сформирован",IF('Познавательное развитие'!W8&lt;0.5,"не сформирован", "в стадии формирования")))</f>
        <v/>
      </c>
      <c r="M7" s="94" t="str">
        <f>IF('Познавательное развитие'!AH8="","",IF('Познавательное развитие'!AH8&gt;1.5,"сформирован",IF('Познавательное развитие'!AH8&lt;0.5,"не сформирован", "в стадии формирования")))</f>
        <v/>
      </c>
      <c r="N7" s="94" t="str">
        <f>IF('Речевое развитие'!E7="","",IF('Речевое развитие'!E7&gt;1.5,"сформирован",IF('Речевое развитие'!E7&lt;0.5,"не сформирован", "в стадии формирования")))</f>
        <v/>
      </c>
      <c r="O7" s="94" t="str">
        <f>IF('Речевое развитие'!F7="","",IF('Речевое развитие'!F7&gt;1.5,"сформирован",IF('Речевое развитие'!F7&lt;0.5,"не сформирован", "в стадии формирования")))</f>
        <v/>
      </c>
      <c r="P7" s="94" t="str">
        <f>IF('Речевое развитие'!M7="","",IF('Речевое развитие'!M7&gt;1.5,"сформирован",IF('Речевое развитие'!M7&lt;0.5,"не сформирован", "в стадии формирования")))</f>
        <v/>
      </c>
      <c r="Q7" s="94" t="str">
        <f>IF('Художественно-эстетическое разв'!F8="","",IF('Художественно-эстетическое разв'!F8&gt;1.5,"сформирован",IF('Художественно-эстетическое разв'!F8&lt;0.5,"не сформирован", "в стадии формирования")))</f>
        <v/>
      </c>
      <c r="R7" s="94" t="str">
        <f>IF('Художественно-эстетическое разв'!L8="","",IF('Художественно-эстетическое разв'!L8&gt;1.5,"сформирован",IF('Художественно-эстетическое разв'!L8&lt;0.5,"не сформирован", "в стадии формирования")))</f>
        <v/>
      </c>
      <c r="S7" s="94" t="str">
        <f>IF('Художественно-эстетическое разв'!O8="","",IF('Художественно-эстетическое разв'!O8&gt;1.5,"сформирован",IF('Художественно-эстетическое разв'!O8&lt;0.5,"не сформирован", "в стадии формирования")))</f>
        <v/>
      </c>
      <c r="T7" s="94" t="str">
        <f>IF('Художественно-эстетическое разв'!P8="","",IF('Художественно-эстетическое разв'!P8&gt;1.5,"сформирован",IF('Художественно-эстетическое разв'!P8&lt;0.5,"не сформирован", "в стадии формирования")))</f>
        <v/>
      </c>
      <c r="U7" s="94" t="str">
        <f>IF('Физическое развитие'!N7="","",IF('Физическое развитие'!N7&gt;1.5,"сформирован",IF('Физическое развитие'!N7&lt;0.5,"не сформирован", "в стадии формирования")))</f>
        <v/>
      </c>
      <c r="V7" s="94" t="str">
        <f>IF('Физическое развитие'!Q7="","",IF('Физическое развитие'!Q7&gt;1.5,"сформирован",IF('Физическое развитие'!Q7&lt;0.5,"не сформирован", "в стадии формирования")))</f>
        <v/>
      </c>
      <c r="W7" s="94" t="str">
        <f>IF('Физическое развитие'!R7="","",IF('Физическое развитие'!R7&gt;1.5,"сформирован",IF('Физическое развитие'!R7&lt;0.5,"не сформирован", "в стадии формирования")))</f>
        <v/>
      </c>
      <c r="X7" s="330" t="str">
        <f>IF('Социально-коммуникативное разви'!G8="","",IF('Социально-коммуникативное разви'!I8="","",IF('Социально-коммуникативное разви'!K8="","",IF('Социально-коммуникативное разви'!L8="","",IF('Познавательное развитие'!K8="","",IF('Познавательное развитие'!O8="","",IF('Познавательное развитие'!P8="","",IF('Познавательное развитие'!T8="","",IF('Познавательное развитие'!W8="","",IF('Познавательное развитие'!AH8="","",IF('Речевое развитие'!E7="","",IF('Речевое развитие'!F7="","",IF('Речевое развитие'!M7="","",IF('Художественно-эстетическое разв'!F8="","",IF('Художественно-эстетическое разв'!L8="","",IF('Художественно-эстетическое разв'!O8="","",IF('Художественно-эстетическое разв'!P8="","",IF('Физическое развитие'!N7="","",IF('Физическое развитие'!Q7="","",IF('Физическое развитие'!R7="","",('Социально-коммуникативное разви'!G8+'Социально-коммуникативное разви'!I8+'Социально-коммуникативное разви'!K8+'Социально-коммуникативное разви'!L8+'Познавательное развитие'!K8+'Познавательное развитие'!O8+'Познавательное развитие'!P8+'Познавательное развитие'!T8+'Познавательное развитие'!W8+'Познавательное развитие'!AH8+'Речевое развитие'!E7+'Речевое развитие'!F7++'Речевое развитие'!M7+'Художественно-эстетическое разв'!F8+'Художественно-эстетическое разв'!L8+'Художественно-эстетическое разв'!O8+'Художественно-эстетическое разв'!P8+'Физическое развитие'!N7+'Физическое развитие'!Q7+'Физическое развитие'!R7)/20))))))))))))))))))))</f>
        <v/>
      </c>
      <c r="Y7" s="257" t="str">
        <f t="shared" si="0"/>
        <v/>
      </c>
      <c r="Z7" s="201" t="str">
        <f>IF('Социально-коммуникативное разви'!E8="","",IF('Социально-коммуникативное разви'!E8&gt;1.5,"сформирован",IF('Социально-коммуникативное разви'!E8&lt;0.5,"не сформирован", "в стадии формирования")))</f>
        <v/>
      </c>
      <c r="AA7" s="96" t="str">
        <f>IF('Социально-коммуникативное разви'!G8="","",IF('Социально-коммуникативное разви'!G8&gt;1.5,"сформирован",IF('Социально-коммуникативное разви'!G8&lt;0.5,"не сформирован", "в стадии формирования")))</f>
        <v/>
      </c>
      <c r="AB7" s="96" t="str">
        <f>IF('Социально-коммуникативное разви'!H8="","",IF('Социально-коммуникативное разви'!H8&gt;1.5,"сформирован",IF('Социально-коммуникативное разви'!H8&lt;0.5,"не сформирован", "в стадии формирования")))</f>
        <v/>
      </c>
      <c r="AC7" s="96" t="str">
        <f>IF('Социально-коммуникативное разви'!L8="","",IF('Социально-коммуникативное разви'!L8&gt;1.5,"сформирован",IF('Социально-коммуникативное разви'!L8&lt;0.5,"не сформирован", "в стадии формирования")))</f>
        <v/>
      </c>
      <c r="AD7" s="96" t="str">
        <f>IF('Социально-коммуникативное разви'!Q8="","",IF('Социально-коммуникативное разви'!Q8&gt;1.5,"сформирован",IF('Социально-коммуникативное разви'!Q8&lt;0.5,"не сформирован", "в стадии формирования")))</f>
        <v/>
      </c>
      <c r="AE7" s="126" t="str">
        <f>IF('Познавательное развитие'!L8="","",IF('Познавательное развитие'!L8&gt;1.5,"сформирован",IF('Познавательное развитие'!L8&lt;0.5,"не сформирован", "в стадии формирования")))</f>
        <v/>
      </c>
      <c r="AF7" s="126" t="str">
        <f>IF('Познавательное развитие'!Q8="","",IF('Познавательное развитие'!Q8&gt;1.5,"сформирован",IF('Познавательное развитие'!Q8&lt;0.5,"не сформирован", "в стадии формирования")))</f>
        <v/>
      </c>
      <c r="AG7" s="126" t="str">
        <f>IF('Речевое развитие'!D7="","",IF('Речевое развитие'!D7&gt;1.5,"сформирован",IF('Речевое развитие'!D7&lt;0.5,"не сформирован", "в стадии формирования")))</f>
        <v/>
      </c>
      <c r="AH7" s="126" t="str">
        <f>IF('Речевое развитие'!F7="","",IF('Речевое развитие'!F7&gt;1.5,"сформирован",IF('Речевое развитие'!F7&lt;0.5,"не сформирован", "в стадии формирования")))</f>
        <v/>
      </c>
      <c r="AI7" s="126" t="str">
        <f>IF('Речевое развитие'!J7="","",IF('Речевое развитие'!J7&gt;1.5,"сформирован",IF('Речевое развитие'!J7&lt;0.5,"не сформирован", "в стадии формирования")))</f>
        <v/>
      </c>
      <c r="AJ7" s="126" t="str">
        <f>IF('Речевое развитие'!L7="","",IF('Речевое развитие'!L7&gt;1.5,"сформирован",IF('Речевое развитие'!L7&lt;0.5,"не сформирован", "в стадии формирования")))</f>
        <v/>
      </c>
      <c r="AK7" s="126" t="str">
        <f>IF('Речевое развитие'!N7="","",IF('Речевое развитие'!N7&gt;1.5,"сформирован",IF('Речевое развитие'!N7&lt;0.5,"не сформирован", "в стадии формирования")))</f>
        <v/>
      </c>
      <c r="AL7" s="331" t="str">
        <f>IF('Социально-коммуникативное разви'!E8="","",IF('Социально-коммуникативное разви'!G8="","",IF('Социально-коммуникативное разви'!H8="","",IF('Социально-коммуникативное разви'!L8="","",IF('Социально-коммуникативное разви'!Q8="","",IF('Познавательное развитие'!L8="","",IF('Познавательное развитие'!Q8="","",IF('Речевое развитие'!D7="","",IF('Речевое развитие'!F7="","",IF('Речевое развитие'!J7="","",IF('Речевое развитие'!L7="","",IF('Речевое развитие'!N7="","",('Социально-коммуникативное разви'!E8+'Социально-коммуникативное разви'!G8+'Социально-коммуникативное разви'!H8+'Социально-коммуникативное разви'!L8+'Социально-коммуникативное разви'!Q8+'Познавательное развитие'!L8+'Познавательное развитие'!Q8+'Речевое развитие'!D7+'Речевое развитие'!F7+'Речевое развитие'!J7+'Речевое развитие'!L7+'Речевое развитие'!N7)/12))))))))))))</f>
        <v/>
      </c>
      <c r="AM7" s="96" t="str">
        <f t="shared" si="1"/>
        <v/>
      </c>
      <c r="AN7" s="183" t="str">
        <f>IF('Социально-коммуникативное разви'!E8="","",IF('Социально-коммуникативное разви'!E8&gt;1.5,"сформирован",IF('Социально-коммуникативное разви'!E8&lt;0.5,"не сформирован", "в стадии формирования")))</f>
        <v/>
      </c>
      <c r="AO7" s="101" t="str">
        <f>IF('Социально-коммуникативное разви'!G8="","",IF('Социально-коммуникативное разви'!G8&gt;1.5,"сформирован",IF('Социально-коммуникативное разви'!G8&lt;0.5,"не сформирован", "в стадии формирования")))</f>
        <v/>
      </c>
      <c r="AP7" s="97" t="str">
        <f>IF('Социально-коммуникативное разви'!H8="","",IF('Социально-коммуникативное разви'!H8&gt;1.5,"сформирован",IF('Социально-коммуникативное разви'!H8&lt;0.5,"не сформирован", "в стадии формирования")))</f>
        <v/>
      </c>
      <c r="AQ7" s="97" t="str">
        <f>IF('Социально-коммуникативное разви'!K8="","",IF('Социально-коммуникативное разви'!K8&gt;1.5,"сформирован",IF('Социально-коммуникативное разви'!K8&lt;0.5,"не сформирован", "в стадии формирования")))</f>
        <v/>
      </c>
      <c r="AR7" s="97" t="str">
        <f>IF('Социально-коммуникативное разви'!L8="","",IF('Социально-коммуникативное разви'!L8&gt;1.5,"сформирован",IF('Социально-коммуникативное разви'!L8&lt;0.5,"не сформирован", "в стадии формирования")))</f>
        <v/>
      </c>
      <c r="AS7" s="97" t="str">
        <f>IF('Социально-коммуникативное разви'!M8="","",IF('Социально-коммуникативное разви'!M8&gt;1.5,"сформирован",IF('Социально-коммуникативное разви'!M8&lt;0.5,"не сформирован", "в стадии формирования")))</f>
        <v/>
      </c>
      <c r="AT7" s="97" t="str">
        <f>IF('Познавательное развитие'!P8="","",IF('Познавательное развитие'!P8&gt;1.5,"сформирован",IF('Познавательное развитие'!P8&lt;0.5,"не сформирован", "в стадии формирования")))</f>
        <v/>
      </c>
      <c r="AU7" s="97" t="str">
        <f>IF('Речевое развитие'!E7="","",IF('Речевое развитие'!E7&gt;1.5,"сформирован",IF('Речевое развитие'!E7&lt;0.5,"не сформирован", "в стадии формирования")))</f>
        <v/>
      </c>
      <c r="AV7" s="97" t="str">
        <f>IF('Речевое развитие'!N7="","",IF('Речевое развитие'!N7&gt;1.5,"сформирован",IF('Речевое развитие'!N7&lt;0.5,"не сформирован", "в стадии формирования")))</f>
        <v/>
      </c>
      <c r="AW7" s="97" t="str">
        <f>IF('Художественно-эстетическое разв'!F8="","",IF('Художественно-эстетическое разв'!F8&gt;1.5,"сформирован",IF('Художественно-эстетическое разв'!F8&lt;0.5,"не сформирован", "в стадии формирования")))</f>
        <v/>
      </c>
      <c r="AX7" s="94" t="str">
        <f>IF('Художественно-эстетическое разв'!O8="","",IF('Художественно-эстетическое разв'!O8&gt;1.5,"сформирован",IF('Художественно-эстетическое разв'!O8&lt;0.5,"не сформирован", "в стадии формирования")))</f>
        <v/>
      </c>
      <c r="AY7" s="108" t="str">
        <f>IF('Художественно-эстетическое разв'!Y8="","",IF('Художественно-эстетическое разв'!Y8&gt;1.5,"сформирован",IF('Художественно-эстетическое разв'!Y8&lt;0.5,"не сформирован", "в стадии формирования")))</f>
        <v/>
      </c>
      <c r="AZ7" s="332" t="str">
        <f>IF('Социально-коммуникативное разви'!E8="","",IF('Социально-коммуникативное разви'!G8="","",IF('Социально-коммуникативное разви'!H8="","",IF('Социально-коммуникативное разви'!K8="","",IF('Социально-коммуникативное разви'!L8="","",IF('Социально-коммуникативное разви'!M8="","",IF('Познавательное развитие'!P8="","",IF('Речевое развитие'!E7="","",IF('Речевое развитие'!N7="","",IF('Художественно-эстетическое разв'!F8="","",IF('Художественно-эстетическое разв'!O8="","",IF('Художественно-эстетическое разв'!Y8="","",('Социально-коммуникативное разви'!E8+'Социально-коммуникативное разви'!G8+'Социально-коммуникативное разви'!H8+'Социально-коммуникативное разви'!K8+'Социально-коммуникативное разви'!L8+'Социально-коммуникативное разви'!M8+'Познавательное развитие'!P8+'Речевое развитие'!E7+'Речевое развитие'!N7+'Художественно-эстетическое разв'!F8+'Художественно-эстетическое разв'!O8+'Художественно-эстетическое разв'!Y8)/12))))))))))))</f>
        <v/>
      </c>
      <c r="BA7" s="257" t="str">
        <f t="shared" si="2"/>
        <v/>
      </c>
      <c r="BB7" s="183" t="str">
        <f>IF('Социально-коммуникативное разви'!D8="","",IF('Социально-коммуникативное разви'!D8&gt;1.5,"сформирован",IF('Социально-коммуникативное разви'!D8&lt;0.5,"не сформирован", "в стадии формирования")))</f>
        <v/>
      </c>
      <c r="BC7" s="94" t="str">
        <f>IF('Социально-коммуникативное разви'!F8="","",IF('Социально-коммуникативное разви'!F8&gt;1.5,"сформирован",IF('Социально-коммуникативное разви'!F8&lt;0.5,"не сформирован", "в стадии формирования")))</f>
        <v/>
      </c>
      <c r="BD7" s="94" t="str">
        <f>IF('Социально-коммуникативное разви'!J8="","",IF('Социально-коммуникативное разви'!J8&gt;1.5,"сформирован",IF('Социально-коммуникативное разви'!J8&lt;0.5,"не сформирован", "в стадии формирования")))</f>
        <v/>
      </c>
      <c r="BE7" s="94" t="str">
        <f>IF('Познавательное развитие'!U8="","",IF('Познавательное развитие'!U8&gt;1.5,"сформирован",IF('Познавательное развитие'!U8&lt;0.5,"не сформирован", "в стадии формирования")))</f>
        <v/>
      </c>
      <c r="BF7" s="94" t="str">
        <f>IF('Познавательное развитие'!V8="","",IF('Познавательное развитие'!V8&gt;1.5,"сформирован",IF('Познавательное развитие'!V8&lt;0.5,"не сформирован", "в стадии формирования")))</f>
        <v/>
      </c>
      <c r="BG7" s="94" t="str">
        <f>IF('Познавательное развитие'!AB8="","",IF('Познавательное развитие'!AB8&gt;1.5,"сформирован",IF('Познавательное развитие'!AB8&lt;0.5,"не сформирован", "в стадии формирования")))</f>
        <v/>
      </c>
      <c r="BH7" s="94" t="str">
        <f>IF('Познавательное развитие'!AD8="","",IF('Познавательное развитие'!AD8&gt;1.5,"сформирован",IF('Познавательное развитие'!AD8&lt;0.5,"не сформирован", "в стадии формирования")))</f>
        <v/>
      </c>
      <c r="BI7" s="94" t="str">
        <f>IF('Речевое развитие'!D7="","",IF('Речевое развитие'!D7&gt;1.5,"сформирован",IF('Речевое развитие'!D7&lt;0.5,"не сформирован", "в стадии формирования")))</f>
        <v/>
      </c>
      <c r="BJ7" s="94" t="str">
        <f>IF('Речевое развитие'!E7="","",IF('Речевое развитие'!E7&gt;1.5,"сформирован",IF('Речевое развитие'!E7&lt;0.5,"не сформирован", "в стадии формирования")))</f>
        <v/>
      </c>
      <c r="BK7" s="94" t="str">
        <f>IF('Речевое развитие'!F7="","",IF('Речевое развитие'!F7&gt;1.5,"сформирован",IF('Речевое развитие'!F7&lt;0.5,"не сформирован", "в стадии формирования")))</f>
        <v/>
      </c>
      <c r="BL7" s="94" t="str">
        <f>IF('Речевое развитие'!G7="","",IF('Речевое развитие'!G7&gt;1.5,"сформирован",IF('Речевое развитие'!G7&lt;0.5,"не сформирован", "в стадии формирования")))</f>
        <v/>
      </c>
      <c r="BM7" s="94" t="str">
        <f>IF('Речевое развитие'!J7="","",IF('Речевое развитие'!J7&gt;1.5,"сформирован",IF('Речевое развитие'!J7&lt;0.5,"не сформирован", "в стадии формирования")))</f>
        <v/>
      </c>
      <c r="BN7" s="94" t="str">
        <f>IF('Речевое развитие'!K7="","",IF('Речевое развитие'!K7&gt;1.5,"сформирован",IF('Речевое развитие'!K7&lt;0.5,"не сформирован", "в стадии формирования")))</f>
        <v/>
      </c>
      <c r="BO7" s="94" t="str">
        <f>IF('Речевое развитие'!L7="","",IF('Речевое развитие'!L7&gt;1.5,"сформирован",IF('Речевое развитие'!L7&lt;0.5,"не сформирован", "в стадии формирования")))</f>
        <v/>
      </c>
      <c r="BP7" s="94" t="str">
        <f>IF('Речевое развитие'!M7="","",IF('Речевое развитие'!M7&gt;1.5,"сформирован",IF('Речевое развитие'!M7&lt;0.5,"не сформирован", "в стадии формирования")))</f>
        <v/>
      </c>
      <c r="BQ7" s="94" t="str">
        <f>IF('Речевое развитие'!N7="","",IF('Речевое развитие'!N7&gt;1.5,"сформирован",IF('Речевое развитие'!N7&lt;0.5,"не сформирован", "в стадии формирования")))</f>
        <v/>
      </c>
      <c r="BR7" s="94" t="str">
        <f>IF('Художественно-эстетическое разв'!D8="","",IF('Художественно-эстетическое разв'!D8&gt;1.5,"сформирован",IF('Художественно-эстетическое разв'!D8&lt;0.5,"не сформирован", "в стадии формирования")))</f>
        <v/>
      </c>
      <c r="BS7" s="94" t="str">
        <f>IF('Художественно-эстетическое разв'!E8="","",IF('Художественно-эстетическое разв'!E8&gt;1.5,"сформирован",IF('Художественно-эстетическое разв'!E8&lt;0.5,"не сформирован", "в стадии формирования")))</f>
        <v/>
      </c>
      <c r="BT7" s="330" t="str">
        <f>IF('Социально-коммуникативное разви'!D8="","",IF('Социально-коммуникативное разви'!F8="","",IF('Социально-коммуникативное разви'!J8="","",IF('Познавательное развитие'!U8="","",IF('Познавательное развитие'!V8="","",IF('Познавательное развитие'!AB8="","",IF('Познавательное развитие'!AD8="","",IF('Речевое развитие'!D7="","",IF('Речевое развитие'!E7="","",IF('Речевое развитие'!F7="","",IF('Речевое развитие'!G7="","",IF('Речевое развитие'!J7="","",IF('Речевое развитие'!K7="","",IF('Речевое развитие'!L7="","",IF('Речевое развитие'!M7="","",IF('Речевое развитие'!N7="","",IF('Художественно-эстетическое разв'!D8="","",IF('Художественно-эстетическое разв'!E8="","",('Социально-коммуникативное разви'!D8+'Социально-коммуникативное разви'!F8+'Социально-коммуникативное разви'!J8+'Познавательное развитие'!U8+'Познавательное развитие'!V8+'Познавательное развитие'!AB8+'Познавательное развитие'!AD8+'Речевое развитие'!D7+'Речевое развитие'!E7+'Речевое развитие'!F7+'Речевое развитие'!G7+'Речевое развитие'!J7+'Речевое развитие'!K7+'Речевое развитие'!L7+'Речевое развитие'!M7+'Речевое развитие'!N7+'Художественно-эстетическое разв'!D8+'Художественно-эстетическое разв'!E8)/18))))))))))))))))))</f>
        <v/>
      </c>
      <c r="BU7" s="257" t="str">
        <f t="shared" si="3"/>
        <v/>
      </c>
      <c r="BV7" s="183" t="str">
        <f>IF('Познавательное развитие'!H8="","",IF('Познавательное развитие'!H8&gt;1.5,"сформирован",IF('Познавательное развитие'!H8&lt;0.5,"не сформирован", "в стадии формирования")))</f>
        <v/>
      </c>
      <c r="BW7" s="94" t="str">
        <f>IF('Художественно-эстетическое разв'!K8="","",IF('Художественно-эстетическое разв'!K8&gt;1.5,"сформирован",IF('Художественно-эстетическое разв'!K8&lt;0.5,"не сформирован", "в стадии формирования")))</f>
        <v/>
      </c>
      <c r="BX7" s="94" t="str">
        <f>IF('Художественно-эстетическое разв'!L8="","",IF('Художественно-эстетическое разв'!L8&gt;1.5,"сформирован",IF('Художественно-эстетическое разв'!L8&lt;0.5,"не сформирован", "в стадии формирования")))</f>
        <v/>
      </c>
      <c r="BY7" s="108" t="str">
        <f>IF('Художественно-эстетическое разв'!Z8="","",IF('Художественно-эстетическое разв'!Z8&gt;1.5,"сформирован",IF('Художественно-эстетическое разв'!Z8&lt;0.5,"не сформирован", "в стадии формирования")))</f>
        <v/>
      </c>
      <c r="BZ7" s="183" t="str">
        <f>IF('Физическое развитие'!D7="","",IF('Физическое развитие'!D7&gt;1.5,"сформирован",IF('Физическое развитие'!D7&lt;0.5,"не сформирован", "в стадии формирования")))</f>
        <v/>
      </c>
      <c r="CA7" s="183" t="str">
        <f>IF('Физическое развитие'!E7="","",IF('Физическое развитие'!E7&gt;1.5,"сформирован",IF('Физическое развитие'!E7&lt;0.5,"не сформирован", "в стадии формирования")))</f>
        <v/>
      </c>
      <c r="CB7" s="183" t="str">
        <f>IF('Физическое развитие'!F7="","",IF('Физическое развитие'!F7&gt;1.5,"сформирован",IF('Физическое развитие'!F7&lt;0.5,"не сформирован", "в стадии формирования")))</f>
        <v/>
      </c>
      <c r="CC7" s="183" t="str">
        <f>IF('Физическое развитие'!G7="","",IF('Физическое развитие'!G7&gt;1.5,"сформирован",IF('Физическое развитие'!G7&lt;0.5,"не сформирован", "в стадии формирования")))</f>
        <v/>
      </c>
      <c r="CD7" s="94" t="str">
        <f>IF('Физическое развитие'!H7="","",IF('Физическое развитие'!H7&gt;1.5,"сформирован",IF('Физическое развитие'!H7&lt;0.5,"не сформирован", "в стадии формирования")))</f>
        <v/>
      </c>
      <c r="CE7" s="94" t="str">
        <f>IF('Физическое развитие'!I7="","",IF('Физическое развитие'!I7&gt;1.5,"сформирован",IF('Физическое развитие'!I7&lt;0.5,"не сформирован", "в стадии формирования")))</f>
        <v/>
      </c>
      <c r="CF7" s="94" t="str">
        <f>IF('Физическое развитие'!J7="","",IF('Физическое развитие'!J7&gt;1.5,"сформирован",IF('Физическое развитие'!J7&lt;0.5,"не сформирован", "в стадии формирования")))</f>
        <v/>
      </c>
      <c r="CG7" s="94" t="str">
        <f>IF('Физическое развитие'!K7="","",IF('Физическое развитие'!K7&gt;1.5,"сформирован",IF('Физическое развитие'!K7&lt;0.5,"не сформирован", "в стадии формирования")))</f>
        <v/>
      </c>
      <c r="CH7" s="94" t="str">
        <f>IF('Физическое развитие'!L7="","",IF('Физическое развитие'!L7&gt;1.5,"сформирован",IF('Физическое развитие'!L7&lt;0.5,"не сформирован", "в стадии формирования")))</f>
        <v/>
      </c>
      <c r="CI7" s="94" t="str">
        <f>IF('Физическое развитие'!N7="","",IF('Физическое развитие'!N7&gt;1.5,"сформирован",IF('Физическое развитие'!N7&lt;0.5,"не сформирован", "в стадии формирования")))</f>
        <v/>
      </c>
      <c r="CJ7" s="330" t="str">
        <f>IF('Познавательное развитие'!H8="","",IF('Художественно-эстетическое разв'!K8="","",IF('Художественно-эстетическое разв'!L8="","",IF('Художественно-эстетическое разв'!Z8="","",IF('Физическое развитие'!D7="","",IF('Физическое развитие'!E7="","",IF('Физическое развитие'!F7="","",IF('Физическое развитие'!G7="","",IF('Физическое развитие'!H7="","",IF('Физическое развитие'!I7="","",IF('Физическое развитие'!J7="","",IF('Физическое развитие'!K7="","",IF('Физическое развитие'!L7="","",IF('Физическое развитие'!N7="","",('Познавательное развитие'!H8+'Художественно-эстетическое разв'!K8+'Художественно-эстетическое разв'!L8+'Художественно-эстетическое разв'!Z8+'Физическое развитие'!D7+'Физическое развитие'!E7+'Физическое развитие'!F7+'Физическое развитие'!G7+'Физическое развитие'!H7+'Физическое развитие'!I7+'Физическое развитие'!J7+'Физическое развитие'!K7+'Физическое развитие'!L7+'Физическое развитие'!N7)/14))))))))))))))</f>
        <v/>
      </c>
      <c r="CK7" s="257" t="str">
        <f t="shared" si="4"/>
        <v/>
      </c>
      <c r="CL7" s="183" t="str">
        <f>IF('Социально-коммуникативное разви'!G8="","",IF('Социально-коммуникативное разви'!G8&gt;1.5,"сформирован",IF('Социально-коммуникативное разви'!G8&lt;0.5,"не сформирован", "в стадии формирования")))</f>
        <v/>
      </c>
      <c r="CM7" s="94" t="str">
        <f>IF('Социально-коммуникативное разви'!H8="","",IF('Социально-коммуникативное разви'!H8&gt;1.5,"сформирован",IF('Социально-коммуникативное разви'!H8&lt;0.5,"не сформирован", "в стадии формирования")))</f>
        <v/>
      </c>
      <c r="CN7" s="94" t="str">
        <f>IF('Социально-коммуникативное разви'!L8="","",IF('Социально-коммуникативное разви'!L8&gt;1.5,"сформирован",IF('Социально-коммуникативное разви'!L8&lt;0.5,"не сформирован", "в стадии формирования")))</f>
        <v/>
      </c>
      <c r="CO7" s="94" t="str">
        <f>IF('Социально-коммуникативное разви'!P8="","",IF('Социально-коммуникативное разви'!P8&gt;1.5,"сформирован",IF('Социально-коммуникативное разви'!P8&lt;0.5,"не сформирован", "в стадии формирования")))</f>
        <v/>
      </c>
      <c r="CP7" s="94" t="str">
        <f>IF('Социально-коммуникативное разви'!Q8="","",IF('Социально-коммуникативное разви'!Q8&gt;1.5,"сформирован",IF('Социально-коммуникативное разви'!Q8&lt;0.5,"не сформирован", "в стадии формирования")))</f>
        <v/>
      </c>
      <c r="CQ7" s="94" t="str">
        <f>IF('Социально-коммуникативное разви'!T8="","",IF('Социально-коммуникативное разви'!T8&gt;1.5,"сформирован",IF('Социально-коммуникативное разви'!T8&lt;0.5,"не сформирован", "в стадии формирования")))</f>
        <v/>
      </c>
      <c r="CR7" s="94" t="str">
        <f>IF('Социально-коммуникативное разви'!U8="","",IF('Социально-коммуникативное разви'!U8&gt;1.5,"сформирован",IF('Социально-коммуникативное разви'!U8&lt;0.5,"не сформирован", "в стадии формирования")))</f>
        <v/>
      </c>
      <c r="CS7" s="94" t="str">
        <f>IF('Социально-коммуникативное разви'!V8="","",IF('Социально-коммуникативное разви'!V8&gt;1.5,"сформирован",IF('Социально-коммуникативное разви'!V8&lt;0.5,"не сформирован", "в стадии формирования")))</f>
        <v/>
      </c>
      <c r="CT7" s="94" t="str">
        <f>IF('Социально-коммуникативное разви'!W8="","",IF('Социально-коммуникативное разви'!W8&gt;1.5,"сформирован",IF('Социально-коммуникативное разви'!W8&lt;0.5,"не сформирован", "в стадии формирования")))</f>
        <v/>
      </c>
      <c r="CU7" s="94" t="str">
        <f>IF('Социально-коммуникативное разви'!X8="","",IF('Социально-коммуникативное разви'!X8&gt;1.5,"сформирован",IF('Социально-коммуникативное разви'!X8&lt;0.5,"не сформирован", "в стадии формирования")))</f>
        <v/>
      </c>
      <c r="CV7" s="94" t="str">
        <f>IF('Социально-коммуникативное разви'!Y8="","",IF('Социально-коммуникативное разви'!Y8&gt;1.5,"сформирован",IF('Социально-коммуникативное разви'!Y8&lt;0.5,"не сформирован", "в стадии формирования")))</f>
        <v/>
      </c>
      <c r="CW7" s="94" t="str">
        <f>IF('Физическое развитие'!Q7="","",IF('Физическое развитие'!Q7&gt;1.5,"сформирован",IF('Физическое развитие'!Q7&lt;0.5,"не сформирован", "в стадии формирования")))</f>
        <v/>
      </c>
      <c r="CX7" s="94" t="str">
        <f>IF('Физическое развитие'!R7="","",IF('Физическое развитие'!R7&gt;1.5,"сформирован",IF('Физическое развитие'!R7&lt;0.5,"не сформирован", "в стадии формирования")))</f>
        <v/>
      </c>
      <c r="CY7" s="94" t="str">
        <f>IF('Физическое развитие'!S7="","",IF('Физическое развитие'!S7&gt;1.5,"сформирован",IF('Физическое развитие'!S7&lt;0.5,"не сформирован", "в стадии формирования")))</f>
        <v/>
      </c>
      <c r="CZ7" s="330" t="str">
        <f>IF('Социально-коммуникативное разви'!G8="","",IF('Социально-коммуникативное разви'!H8="","",IF('Социально-коммуникативное разви'!L8="","",IF('Социально-коммуникативное разви'!P8="","",IF('Социально-коммуникативное разви'!Q8="","",IF('Социально-коммуникативное разви'!T8="","",IF('Социально-коммуникативное разви'!U8="","",IF('Социально-коммуникативное разви'!V8="","",IF('Социально-коммуникативное разви'!W8="","",IF('Социально-коммуникативное разви'!X8="","",IF('Социально-коммуникативное разви'!Y8="","",IF('Физическое развитие'!Q7="","",IF('Физическое развитие'!R7="","",IF('Физическое развитие'!S7="","",('Социально-коммуникативное разви'!G8+'Социально-коммуникативное разви'!H8+'Социально-коммуникативное разви'!L8+'Социально-коммуникативное разви'!P8+'Социально-коммуникативное разви'!Q8+'Социально-коммуникативное разви'!T8+'Социально-коммуникативное разви'!U8+'Социально-коммуникативное разви'!V8+'Социально-коммуникативное разви'!W8+'Социально-коммуникативное разви'!X8+'Социально-коммуникативное разви'!Y8+'Физическое развитие'!Q7+'Физическое развитие'!R7+'Физическое развитие'!S7)/14))))))))))))))</f>
        <v/>
      </c>
      <c r="DA7" s="257" t="str">
        <f t="shared" si="5"/>
        <v/>
      </c>
      <c r="DB7" s="183" t="str">
        <f>IF('Социально-коммуникативное разви'!T8="","",IF('Социально-коммуникативное разви'!T8&gt;1.5,"сформирован",IF('Социально-коммуникативное разви'!T8&lt;0.5,"не сформирован", "в стадии формирования")))</f>
        <v/>
      </c>
      <c r="DC7" s="94" t="str">
        <f>IF('Социально-коммуникативное разви'!U8="","",IF('Социально-коммуникативное разви'!U8&gt;1.5,"сформирован",IF('Социально-коммуникативное разви'!U8&lt;0.5,"не сформирован", "в стадии формирования")))</f>
        <v/>
      </c>
      <c r="DD7" s="94" t="str">
        <f>IF('Социально-коммуникативное разви'!V8="","",IF('Социально-коммуникативное разви'!V8&gt;1.5,"сформирован",IF('Социально-коммуникативное разви'!V8&lt;0.5,"не сформирован", "в стадии формирования")))</f>
        <v/>
      </c>
      <c r="DE7" s="94" t="str">
        <f>IF('Социально-коммуникативное разви'!W8="","",IF('Социально-коммуникативное разви'!W8&gt;1.5,"сформирован",IF('Социально-коммуникативное разви'!W8&lt;0.5,"не сформирован", "в стадии формирования")))</f>
        <v/>
      </c>
      <c r="DF7" s="94" t="str">
        <f>IF('Социально-коммуникативное разви'!X8="","",IF('Социально-коммуникативное разви'!X8&gt;1.5,"сформирован",IF('Социально-коммуникативное разви'!X8&lt;0.5,"не сформирован", "в стадии формирования")))</f>
        <v/>
      </c>
      <c r="DG7" s="94" t="str">
        <f>IF('Социально-коммуникативное разви'!Y8="","",IF('Социально-коммуникативное разви'!Y8&gt;1.5,"сформирован",IF('Социально-коммуникативное разви'!Y8&lt;0.5,"не сформирован", "в стадии формирования")))</f>
        <v/>
      </c>
      <c r="DH7" s="94" t="str">
        <f>IF('Познавательное развитие'!D8="","",IF('Познавательное развитие'!D8&gt;1.5,"сформирован",IF('Познавательное развитие'!D8&lt;0.5,"не сформирован", "в стадии формирования")))</f>
        <v/>
      </c>
      <c r="DI7" s="94" t="str">
        <f>IF('Познавательное развитие'!E8="","",IF('Познавательное развитие'!E8&gt;1.5,"сформирован",IF('Познавательное развитие'!E8&lt;0.5,"не сформирован", "в стадии формирования")))</f>
        <v/>
      </c>
      <c r="DJ7" s="94" t="str">
        <f>IF('Познавательное развитие'!F8="","",IF('Познавательное развитие'!F8&gt;1.5,"сформирован",IF('Познавательное развитие'!F8&lt;0.5,"не сформирован", "в стадии формирования")))</f>
        <v/>
      </c>
      <c r="DK7" s="94" t="str">
        <f>IF('Познавательное развитие'!G8="","",IF('Познавательное развитие'!G8&gt;1.5,"сформирован",IF('Познавательное развитие'!G8&lt;0.5,"не сформирован", "в стадии формирования")))</f>
        <v/>
      </c>
      <c r="DL7" s="94" t="str">
        <f>IF('Познавательное развитие'!H8="","",IF('Познавательное развитие'!H8&gt;1.5,"сформирован",IF('Познавательное развитие'!H8&lt;0.5,"не сформирован", "в стадии формирования")))</f>
        <v/>
      </c>
      <c r="DM7" s="94" t="str">
        <f>IF('Познавательное развитие'!K8="","",IF('Познавательное развитие'!K8&gt;1.5,"сформирован",IF('Познавательное развитие'!K8&lt;0.5,"не сформирован", "в стадии формирования")))</f>
        <v/>
      </c>
      <c r="DN7" s="94" t="str">
        <f>IF('Познавательное развитие'!L8="","",IF('Познавательное развитие'!L8&gt;1.5,"сформирован",IF('Познавательное развитие'!L8&lt;0.5,"не сформирован", "в стадии формирования")))</f>
        <v/>
      </c>
      <c r="DO7" s="94" t="str">
        <f>IF('Познавательное развитие'!O8="","",IF('Познавательное развитие'!O8&gt;1.5,"сформирован",IF('Познавательное развитие'!O8&lt;0.5,"не сформирован", "в стадии формирования")))</f>
        <v/>
      </c>
      <c r="DP7" s="94" t="str">
        <f>IF('Познавательное развитие'!U8="","",IF('Познавательное развитие'!U8&gt;1.5,"сформирован",IF('Познавательное развитие'!U8&lt;0.5,"не сформирован", "в стадии формирования")))</f>
        <v/>
      </c>
      <c r="DQ7" s="94" t="str">
        <f>IF('Познавательное развитие'!V8="","",IF('Познавательное развитие'!V8&gt;1.5,"сформирован",IF('Познавательное развитие'!V8&lt;0.5,"не сформирован", "в стадии формирования")))</f>
        <v/>
      </c>
      <c r="DR7" s="94" t="str">
        <f>IF('Познавательное развитие'!Z8="","",IF('Познавательное развитие'!Z8&gt;1.5,"сформирован",IF('Познавательное развитие'!Z8&lt;0.5,"не сформирован", "в стадии формирования")))</f>
        <v/>
      </c>
      <c r="DS7" s="94" t="str">
        <f>IF('Познавательное развитие'!AA8="","",IF('Познавательное развитие'!AA8&gt;1.5,"сформирован",IF('Познавательное развитие'!AA8&lt;0.5,"не сформирован", "в стадии формирования")))</f>
        <v/>
      </c>
      <c r="DT7" s="94" t="str">
        <f>IF('Познавательное развитие'!AB8="","",IF('Познавательное развитие'!AB8&gt;1.5,"сформирован",IF('Познавательное развитие'!AB8&lt;0.5,"не сформирован", "в стадии формирования")))</f>
        <v/>
      </c>
      <c r="DU7" s="94" t="str">
        <f>IF('Познавательное развитие'!AC8="","",IF('Познавательное развитие'!AC8&gt;1.5,"сформирован",IF('Познавательное развитие'!AC8&lt;0.5,"не сформирован", "в стадии формирования")))</f>
        <v/>
      </c>
      <c r="DV7" s="94" t="str">
        <f>IF('Познавательное развитие'!AD8="","",IF('Познавательное развитие'!AD8&gt;1.5,"сформирован",IF('Познавательное развитие'!AD8&lt;0.5,"не сформирован", "в стадии формирования")))</f>
        <v/>
      </c>
      <c r="DW7" s="94" t="str">
        <f>IF('Познавательное развитие'!AE8="","",IF('Познавательное развитие'!AE8&gt;1.5,"сформирован",IF('Познавательное развитие'!AE8&lt;0.5,"не сформирован", "в стадии формирования")))</f>
        <v/>
      </c>
      <c r="DX7" s="94" t="str">
        <f>IF('Познавательное развитие'!AF8="","",IF('Познавательное развитие'!AF8&gt;1.5,"сформирован",IF('Познавательное развитие'!AF8&lt;0.5,"не сформирован", "в стадии формирования")))</f>
        <v/>
      </c>
      <c r="DY7" s="94" t="str">
        <f>IF('Познавательное развитие'!AG8="","",IF('Познавательное развитие'!AG8&gt;1.5,"сформирован",IF('Познавательное развитие'!AG8&lt;0.5,"не сформирован", "в стадии формирования")))</f>
        <v/>
      </c>
      <c r="DZ7" s="94" t="str">
        <f>IF('Познавательное развитие'!AH8="","",IF('Познавательное развитие'!AH8&gt;1.5,"сформирован",IF('Познавательное развитие'!AH8&lt;0.5,"не сформирован", "в стадии формирования")))</f>
        <v/>
      </c>
      <c r="EA7" s="94" t="str">
        <f>IF('Речевое развитие'!D7="","",IF('Речевое развитие'!D7&gt;1.5,"сформирован",IF('Речевое развитие'!D7&lt;0.5,"не сформирован", "в стадии формирования")))</f>
        <v/>
      </c>
      <c r="EB7" s="94" t="str">
        <f>IF('Речевое развитие'!J7="","",IF('Речевое развитие'!J7&gt;1.5,"сформирован",IF('Речевое развитие'!J7&lt;0.5,"не сформирован", "в стадии формирования")))</f>
        <v/>
      </c>
      <c r="EC7" s="94" t="str">
        <f>IF('Речевое развитие'!K7="","",IF('Речевое развитие'!K7&gt;1.5,"сформирован",IF('Речевое развитие'!K7&lt;0.5,"не сформирован", "в стадии формирования")))</f>
        <v/>
      </c>
      <c r="ED7" s="94" t="str">
        <f>IF('Речевое развитие'!L7="","",IF('Речевое развитие'!L7&gt;1.5,"сформирован",IF('Речевое развитие'!L7&lt;0.5,"не сформирован", "в стадии формирования")))</f>
        <v/>
      </c>
      <c r="EE7" s="94" t="str">
        <f>IF('Речевое развитие'!M7="","",IF('Речевое развитие'!M7&gt;1.5,"сформирован",IF('Речевое развитие'!M7&lt;0.5,"не сформирован", "в стадии формирования")))</f>
        <v/>
      </c>
      <c r="EF7" s="94" t="str">
        <f>IF('Речевое развитие'!N7="","",IF('Речевое развитие'!N7&gt;1.5,"сформирован",IF('Речевое развитие'!N7&lt;0.5,"не сформирован", "в стадии формирования")))</f>
        <v/>
      </c>
      <c r="EG7" s="330" t="str">
        <f>IF('Социально-коммуникативное разви'!T8="","",IF('Социально-коммуникативное разви'!U8="","",IF('Социально-коммуникативное разви'!V8="","",IF('Социально-коммуникативное разви'!W8="","",IF('Социально-коммуникативное разви'!X8="","",IF('Социально-коммуникативное разви'!Y8="","",IF('Познавательное развитие'!D8="","",IF('Познавательное развитие'!E8="","",IF('Познавательное развитие'!F8="","",IF('Познавательное развитие'!G8="","",IF('Познавательное развитие'!H8="","",IF('Познавательное развитие'!K8="","",IF('Познавательное развитие'!L8="","",IF('Познавательное развитие'!O8="","",IF('Познавательное развитие'!U8="","",IF('Познавательное развитие'!V8="","",IF('Познавательное развитие'!Z8="","",IF('Познавательное развитие'!AA8="","",IF('Познавательное развитие'!AB8="","",IF('Познавательное развитие'!AC8="","",IF('Познавательное развитие'!AD8="","",IF('Познавательное развитие'!AE8="","",IF('Познавательное развитие'!AF8="","",IF('Познавательное развитие'!AG8="","",IF('Познавательное развитие'!AH8="","",IF('Речевое развитие'!D7="","",IF('Речевое развитие'!J7="","",IF('Речевое развитие'!K7="","",IF('Речевое развитие'!L7="","",IF('Речевое развитие'!M7="","",IF('Речевое развитие'!N7="","",('Социально-коммуникативное разви'!T8+'Социально-коммуникативное разви'!U8+'Социально-коммуникативное разви'!V8+'Социально-коммуникативное разви'!W8+'Социально-коммуникативное разви'!X8+'Социально-коммуникативное разви'!Y8+'Познавательное развитие'!D8+'Познавательное развитие'!E8+'Познавательное развитие'!F8+'Познавательное развитие'!G8+'Познавательное развитие'!H8+'Познавательное развитие'!K8+'Познавательное развитие'!L8+'Познавательное развитие'!O8+'Познавательное развитие'!U8+'Познавательное развитие'!V8+'Познавательное развитие'!Z8+'Познавательное развитие'!AA8+'Познавательное развитие'!AB8+'Познавательное развитие'!AC8+'Познавательное развитие'!AD8+'Познавательное развитие'!AE8+'Познавательное развитие'!AF8+'Познавательное развитие'!AG8+'Познавательное развитие'!AH8+'Речевое развитие'!D7+'Речевое развитие'!J7+'Речевое развитие'!K7+'Речевое развитие'!L7+'Речевое развитие'!M7+'Речевое развитие'!N7)/31)))))))))))))))))))))))))))))))</f>
        <v/>
      </c>
      <c r="EH7" s="257" t="str">
        <f t="shared" si="6"/>
        <v/>
      </c>
    </row>
    <row r="8" spans="1:138" x14ac:dyDescent="0.25">
      <c r="A8" s="107">
        <f>список!A6</f>
        <v>5</v>
      </c>
      <c r="B8" s="265" t="str">
        <f>IF(список!B6="","",список!B6)</f>
        <v/>
      </c>
      <c r="C8" s="257">
        <f>IF(список!C6="","",список!C6)</f>
        <v>0</v>
      </c>
      <c r="D8" s="183" t="str">
        <f>IF('Социально-коммуникативное разви'!G9="","",IF('Социально-коммуникативное разви'!G9&gt;1.5,"сформирован",IF('Социально-коммуникативное разви'!G9&lt;0.5,"не сформирован", "в стадии формирования")))</f>
        <v/>
      </c>
      <c r="E8" s="94" t="str">
        <f>IF('Социально-коммуникативное разви'!I9="","",IF('Социально-коммуникативное разви'!I9&gt;1.5,"сформирован",IF('Социально-коммуникативное разви'!I9&lt;0.5,"не сформирован", "в стадии формирования")))</f>
        <v/>
      </c>
      <c r="F8" s="94" t="str">
        <f>IF('Социально-коммуникативное разви'!K9="","",IF('Социально-коммуникативное разви'!K9&gt;1.5,"сформирован",IF('Социально-коммуникативное разви'!K9&lt;0.5,"не сформирован", "в стадии формирования")))</f>
        <v/>
      </c>
      <c r="G8" s="94" t="str">
        <f>IF('Социально-коммуникативное разви'!L9="","",IF('Социально-коммуникативное разви'!L9&gt;1.5,"сформирован",IF('Социально-коммуникативное разви'!L9&lt;0.5,"не сформирован", "в стадии формирования")))</f>
        <v/>
      </c>
      <c r="H8" s="94" t="str">
        <f>IF('Познавательное развитие'!K9="","",IF('Познавательное развитие'!K9&gt;1.5,"сформирован",IF('Познавательное развитие'!K9&lt;0.5,"не сформирован", "в стадии формирования")))</f>
        <v/>
      </c>
      <c r="I8" s="94" t="str">
        <f>IF('Познавательное развитие'!O9="","",IF('Познавательное развитие'!O9&gt;1.5,"сформирован",IF('Познавательное развитие'!O9&lt;0.5,"не сформирован", "в стадии формирования")))</f>
        <v/>
      </c>
      <c r="J8" s="94" t="str">
        <f>IF('Познавательное развитие'!P9="","",IF('Познавательное развитие'!P9&gt;1.5,"сформирован",IF('Познавательное развитие'!P9&lt;0.5,"не сформирован", "в стадии формирования")))</f>
        <v/>
      </c>
      <c r="K8" s="94" t="str">
        <f>IF('Познавательное развитие'!T9="","",IF('Познавательное развитие'!T9&gt;1.5,"сформирован",IF('Познавательное развитие'!T9&lt;0.5,"не сформирован", "в стадии формирования")))</f>
        <v/>
      </c>
      <c r="L8" s="94" t="str">
        <f>IF('Познавательное развитие'!W9="","",IF('Познавательное развитие'!W9&gt;1.5,"сформирован",IF('Познавательное развитие'!W9&lt;0.5,"не сформирован", "в стадии формирования")))</f>
        <v/>
      </c>
      <c r="M8" s="94" t="str">
        <f>IF('Познавательное развитие'!AH9="","",IF('Познавательное развитие'!AH9&gt;1.5,"сформирован",IF('Познавательное развитие'!AH9&lt;0.5,"не сформирован", "в стадии формирования")))</f>
        <v/>
      </c>
      <c r="N8" s="94" t="str">
        <f>IF('Речевое развитие'!E8="","",IF('Речевое развитие'!E8&gt;1.5,"сформирован",IF('Речевое развитие'!E8&lt;0.5,"не сформирован", "в стадии формирования")))</f>
        <v/>
      </c>
      <c r="O8" s="94" t="str">
        <f>IF('Речевое развитие'!F8="","",IF('Речевое развитие'!F8&gt;1.5,"сформирован",IF('Речевое развитие'!F8&lt;0.5,"не сформирован", "в стадии формирования")))</f>
        <v/>
      </c>
      <c r="P8" s="94" t="str">
        <f>IF('Речевое развитие'!M8="","",IF('Речевое развитие'!M8&gt;1.5,"сформирован",IF('Речевое развитие'!M8&lt;0.5,"не сформирован", "в стадии формирования")))</f>
        <v/>
      </c>
      <c r="Q8" s="94" t="str">
        <f>IF('Художественно-эстетическое разв'!F9="","",IF('Художественно-эстетическое разв'!F9&gt;1.5,"сформирован",IF('Художественно-эстетическое разв'!F9&lt;0.5,"не сформирован", "в стадии формирования")))</f>
        <v/>
      </c>
      <c r="R8" s="94" t="str">
        <f>IF('Художественно-эстетическое разв'!L9="","",IF('Художественно-эстетическое разв'!L9&gt;1.5,"сформирован",IF('Художественно-эстетическое разв'!L9&lt;0.5,"не сформирован", "в стадии формирования")))</f>
        <v/>
      </c>
      <c r="S8" s="94" t="str">
        <f>IF('Художественно-эстетическое разв'!O9="","",IF('Художественно-эстетическое разв'!O9&gt;1.5,"сформирован",IF('Художественно-эстетическое разв'!O9&lt;0.5,"не сформирован", "в стадии формирования")))</f>
        <v/>
      </c>
      <c r="T8" s="94" t="str">
        <f>IF('Художественно-эстетическое разв'!P9="","",IF('Художественно-эстетическое разв'!P9&gt;1.5,"сформирован",IF('Художественно-эстетическое разв'!P9&lt;0.5,"не сформирован", "в стадии формирования")))</f>
        <v/>
      </c>
      <c r="U8" s="94" t="str">
        <f>IF('Физическое развитие'!N8="","",IF('Физическое развитие'!N8&gt;1.5,"сформирован",IF('Физическое развитие'!N8&lt;0.5,"не сформирован", "в стадии формирования")))</f>
        <v/>
      </c>
      <c r="V8" s="94" t="str">
        <f>IF('Физическое развитие'!Q8="","",IF('Физическое развитие'!Q8&gt;1.5,"сформирован",IF('Физическое развитие'!Q8&lt;0.5,"не сформирован", "в стадии формирования")))</f>
        <v/>
      </c>
      <c r="W8" s="94" t="str">
        <f>IF('Физическое развитие'!R8="","",IF('Физическое развитие'!R8&gt;1.5,"сформирован",IF('Физическое развитие'!R8&lt;0.5,"не сформирован", "в стадии формирования")))</f>
        <v/>
      </c>
      <c r="X8" s="330" t="str">
        <f>IF('Социально-коммуникативное разви'!G9="","",IF('Социально-коммуникативное разви'!I9="","",IF('Социально-коммуникативное разви'!K9="","",IF('Социально-коммуникативное разви'!L9="","",IF('Познавательное развитие'!K9="","",IF('Познавательное развитие'!O9="","",IF('Познавательное развитие'!P9="","",IF('Познавательное развитие'!T9="","",IF('Познавательное развитие'!W9="","",IF('Познавательное развитие'!AH9="","",IF('Речевое развитие'!E8="","",IF('Речевое развитие'!F8="","",IF('Речевое развитие'!M8="","",IF('Художественно-эстетическое разв'!F9="","",IF('Художественно-эстетическое разв'!L9="","",IF('Художественно-эстетическое разв'!O9="","",IF('Художественно-эстетическое разв'!P9="","",IF('Физическое развитие'!N8="","",IF('Физическое развитие'!Q8="","",IF('Физическое развитие'!R8="","",('Социально-коммуникативное разви'!G9+'Социально-коммуникативное разви'!I9+'Социально-коммуникативное разви'!K9+'Социально-коммуникативное разви'!L9+'Познавательное развитие'!K9+'Познавательное развитие'!O9+'Познавательное развитие'!P9+'Познавательное развитие'!T9+'Познавательное развитие'!W9+'Познавательное развитие'!AH9+'Речевое развитие'!E8+'Речевое развитие'!F8++'Речевое развитие'!M8+'Художественно-эстетическое разв'!F9+'Художественно-эстетическое разв'!L9+'Художественно-эстетическое разв'!O9+'Художественно-эстетическое разв'!P9+'Физическое развитие'!N8+'Физическое развитие'!Q8+'Физическое развитие'!R8)/20))))))))))))))))))))</f>
        <v/>
      </c>
      <c r="Y8" s="257" t="str">
        <f t="shared" si="0"/>
        <v/>
      </c>
      <c r="Z8" s="201" t="str">
        <f>IF('Социально-коммуникативное разви'!E9="","",IF('Социально-коммуникативное разви'!E9&gt;1.5,"сформирован",IF('Социально-коммуникативное разви'!E9&lt;0.5,"не сформирован", "в стадии формирования")))</f>
        <v/>
      </c>
      <c r="AA8" s="96" t="str">
        <f>IF('Социально-коммуникативное разви'!G9="","",IF('Социально-коммуникативное разви'!G9&gt;1.5,"сформирован",IF('Социально-коммуникативное разви'!G9&lt;0.5,"не сформирован", "в стадии формирования")))</f>
        <v/>
      </c>
      <c r="AB8" s="96" t="str">
        <f>IF('Социально-коммуникативное разви'!H9="","",IF('Социально-коммуникативное разви'!H9&gt;1.5,"сформирован",IF('Социально-коммуникативное разви'!H9&lt;0.5,"не сформирован", "в стадии формирования")))</f>
        <v/>
      </c>
      <c r="AC8" s="96" t="str">
        <f>IF('Социально-коммуникативное разви'!L9="","",IF('Социально-коммуникативное разви'!L9&gt;1.5,"сформирован",IF('Социально-коммуникативное разви'!L9&lt;0.5,"не сформирован", "в стадии формирования")))</f>
        <v/>
      </c>
      <c r="AD8" s="96" t="str">
        <f>IF('Социально-коммуникативное разви'!Q9="","",IF('Социально-коммуникативное разви'!Q9&gt;1.5,"сформирован",IF('Социально-коммуникативное разви'!Q9&lt;0.5,"не сформирован", "в стадии формирования")))</f>
        <v/>
      </c>
      <c r="AE8" s="126" t="str">
        <f>IF('Познавательное развитие'!L9="","",IF('Познавательное развитие'!L9&gt;1.5,"сформирован",IF('Познавательное развитие'!L9&lt;0.5,"не сформирован", "в стадии формирования")))</f>
        <v/>
      </c>
      <c r="AF8" s="126" t="str">
        <f>IF('Познавательное развитие'!Q9="","",IF('Познавательное развитие'!Q9&gt;1.5,"сформирован",IF('Познавательное развитие'!Q9&lt;0.5,"не сформирован", "в стадии формирования")))</f>
        <v/>
      </c>
      <c r="AG8" s="126" t="str">
        <f>IF('Речевое развитие'!D8="","",IF('Речевое развитие'!D8&gt;1.5,"сформирован",IF('Речевое развитие'!D8&lt;0.5,"не сформирован", "в стадии формирования")))</f>
        <v/>
      </c>
      <c r="AH8" s="126" t="str">
        <f>IF('Речевое развитие'!F8="","",IF('Речевое развитие'!F8&gt;1.5,"сформирован",IF('Речевое развитие'!F8&lt;0.5,"не сформирован", "в стадии формирования")))</f>
        <v/>
      </c>
      <c r="AI8" s="126" t="str">
        <f>IF('Речевое развитие'!J8="","",IF('Речевое развитие'!J8&gt;1.5,"сформирован",IF('Речевое развитие'!J8&lt;0.5,"не сформирован", "в стадии формирования")))</f>
        <v/>
      </c>
      <c r="AJ8" s="126" t="str">
        <f>IF('Речевое развитие'!L8="","",IF('Речевое развитие'!L8&gt;1.5,"сформирован",IF('Речевое развитие'!L8&lt;0.5,"не сформирован", "в стадии формирования")))</f>
        <v/>
      </c>
      <c r="AK8" s="126" t="str">
        <f>IF('Речевое развитие'!N8="","",IF('Речевое развитие'!N8&gt;1.5,"сформирован",IF('Речевое развитие'!N8&lt;0.5,"не сформирован", "в стадии формирования")))</f>
        <v/>
      </c>
      <c r="AL8" s="331" t="str">
        <f>IF('Социально-коммуникативное разви'!E9="","",IF('Социально-коммуникативное разви'!G9="","",IF('Социально-коммуникативное разви'!H9="","",IF('Социально-коммуникативное разви'!L9="","",IF('Социально-коммуникативное разви'!Q9="","",IF('Познавательное развитие'!L9="","",IF('Познавательное развитие'!Q9="","",IF('Речевое развитие'!D8="","",IF('Речевое развитие'!F8="","",IF('Речевое развитие'!J8="","",IF('Речевое развитие'!L8="","",IF('Речевое развитие'!N8="","",('Социально-коммуникативное разви'!E9+'Социально-коммуникативное разви'!G9+'Социально-коммуникативное разви'!H9+'Социально-коммуникативное разви'!L9+'Социально-коммуникативное разви'!Q9+'Познавательное развитие'!L9+'Познавательное развитие'!Q9+'Речевое развитие'!D8+'Речевое развитие'!F8+'Речевое развитие'!J8+'Речевое развитие'!L8+'Речевое развитие'!N8)/12))))))))))))</f>
        <v/>
      </c>
      <c r="AM8" s="96" t="str">
        <f t="shared" si="1"/>
        <v/>
      </c>
      <c r="AN8" s="183" t="str">
        <f>IF('Социально-коммуникативное разви'!E9="","",IF('Социально-коммуникативное разви'!E9&gt;1.5,"сформирован",IF('Социально-коммуникативное разви'!E9&lt;0.5,"не сформирован", "в стадии формирования")))</f>
        <v/>
      </c>
      <c r="AO8" s="101" t="str">
        <f>IF('Социально-коммуникативное разви'!G9="","",IF('Социально-коммуникативное разви'!G9&gt;1.5,"сформирован",IF('Социально-коммуникативное разви'!G9&lt;0.5,"не сформирован", "в стадии формирования")))</f>
        <v/>
      </c>
      <c r="AP8" s="97" t="str">
        <f>IF('Социально-коммуникативное разви'!H9="","",IF('Социально-коммуникативное разви'!H9&gt;1.5,"сформирован",IF('Социально-коммуникативное разви'!H9&lt;0.5,"не сформирован", "в стадии формирования")))</f>
        <v/>
      </c>
      <c r="AQ8" s="97" t="str">
        <f>IF('Социально-коммуникативное разви'!K9="","",IF('Социально-коммуникативное разви'!K9&gt;1.5,"сформирован",IF('Социально-коммуникативное разви'!K9&lt;0.5,"не сформирован", "в стадии формирования")))</f>
        <v/>
      </c>
      <c r="AR8" s="97" t="str">
        <f>IF('Социально-коммуникативное разви'!L9="","",IF('Социально-коммуникативное разви'!L9&gt;1.5,"сформирован",IF('Социально-коммуникативное разви'!L9&lt;0.5,"не сформирован", "в стадии формирования")))</f>
        <v/>
      </c>
      <c r="AS8" s="97" t="str">
        <f>IF('Социально-коммуникативное разви'!M9="","",IF('Социально-коммуникативное разви'!M9&gt;1.5,"сформирован",IF('Социально-коммуникативное разви'!M9&lt;0.5,"не сформирован", "в стадии формирования")))</f>
        <v/>
      </c>
      <c r="AT8" s="97" t="str">
        <f>IF('Познавательное развитие'!P9="","",IF('Познавательное развитие'!P9&gt;1.5,"сформирован",IF('Познавательное развитие'!P9&lt;0.5,"не сформирован", "в стадии формирования")))</f>
        <v/>
      </c>
      <c r="AU8" s="97" t="str">
        <f>IF('Речевое развитие'!E8="","",IF('Речевое развитие'!E8&gt;1.5,"сформирован",IF('Речевое развитие'!E8&lt;0.5,"не сформирован", "в стадии формирования")))</f>
        <v/>
      </c>
      <c r="AV8" s="97" t="str">
        <f>IF('Речевое развитие'!N8="","",IF('Речевое развитие'!N8&gt;1.5,"сформирован",IF('Речевое развитие'!N8&lt;0.5,"не сформирован", "в стадии формирования")))</f>
        <v/>
      </c>
      <c r="AW8" s="97" t="str">
        <f>IF('Художественно-эстетическое разв'!F9="","",IF('Художественно-эстетическое разв'!F9&gt;1.5,"сформирован",IF('Художественно-эстетическое разв'!F9&lt;0.5,"не сформирован", "в стадии формирования")))</f>
        <v/>
      </c>
      <c r="AX8" s="94" t="str">
        <f>IF('Художественно-эстетическое разв'!O9="","",IF('Художественно-эстетическое разв'!O9&gt;1.5,"сформирован",IF('Художественно-эстетическое разв'!O9&lt;0.5,"не сформирован", "в стадии формирования")))</f>
        <v/>
      </c>
      <c r="AY8" s="108" t="str">
        <f>IF('Художественно-эстетическое разв'!Y9="","",IF('Художественно-эстетическое разв'!Y9&gt;1.5,"сформирован",IF('Художественно-эстетическое разв'!Y9&lt;0.5,"не сформирован", "в стадии формирования")))</f>
        <v/>
      </c>
      <c r="AZ8" s="332" t="str">
        <f>IF('Социально-коммуникативное разви'!E9="","",IF('Социально-коммуникативное разви'!G9="","",IF('Социально-коммуникативное разви'!H9="","",IF('Социально-коммуникативное разви'!K9="","",IF('Социально-коммуникативное разви'!L9="","",IF('Социально-коммуникативное разви'!M9="","",IF('Познавательное развитие'!P9="","",IF('Речевое развитие'!E8="","",IF('Речевое развитие'!N8="","",IF('Художественно-эстетическое разв'!F9="","",IF('Художественно-эстетическое разв'!O9="","",IF('Художественно-эстетическое разв'!Y9="","",('Социально-коммуникативное разви'!E9+'Социально-коммуникативное разви'!G9+'Социально-коммуникативное разви'!H9+'Социально-коммуникативное разви'!K9+'Социально-коммуникативное разви'!L9+'Социально-коммуникативное разви'!M9+'Познавательное развитие'!P9+'Речевое развитие'!E8+'Речевое развитие'!N8+'Художественно-эстетическое разв'!F9+'Художественно-эстетическое разв'!O9+'Художественно-эстетическое разв'!Y9)/12))))))))))))</f>
        <v/>
      </c>
      <c r="BA8" s="257" t="str">
        <f t="shared" si="2"/>
        <v/>
      </c>
      <c r="BB8" s="183" t="str">
        <f>IF('Социально-коммуникативное разви'!D9="","",IF('Социально-коммуникативное разви'!D9&gt;1.5,"сформирован",IF('Социально-коммуникативное разви'!D9&lt;0.5,"не сформирован", "в стадии формирования")))</f>
        <v/>
      </c>
      <c r="BC8" s="94" t="str">
        <f>IF('Социально-коммуникативное разви'!F9="","",IF('Социально-коммуникативное разви'!F9&gt;1.5,"сформирован",IF('Социально-коммуникативное разви'!F9&lt;0.5,"не сформирован", "в стадии формирования")))</f>
        <v/>
      </c>
      <c r="BD8" s="94" t="str">
        <f>IF('Социально-коммуникативное разви'!J9="","",IF('Социально-коммуникативное разви'!J9&gt;1.5,"сформирован",IF('Социально-коммуникативное разви'!J9&lt;0.5,"не сформирован", "в стадии формирования")))</f>
        <v/>
      </c>
      <c r="BE8" s="94" t="str">
        <f>IF('Познавательное развитие'!U9="","",IF('Познавательное развитие'!U9&gt;1.5,"сформирован",IF('Познавательное развитие'!U9&lt;0.5,"не сформирован", "в стадии формирования")))</f>
        <v/>
      </c>
      <c r="BF8" s="94" t="str">
        <f>IF('Познавательное развитие'!V9="","",IF('Познавательное развитие'!V9&gt;1.5,"сформирован",IF('Познавательное развитие'!V9&lt;0.5,"не сформирован", "в стадии формирования")))</f>
        <v/>
      </c>
      <c r="BG8" s="94" t="str">
        <f>IF('Познавательное развитие'!AB9="","",IF('Познавательное развитие'!AB9&gt;1.5,"сформирован",IF('Познавательное развитие'!AB9&lt;0.5,"не сформирован", "в стадии формирования")))</f>
        <v/>
      </c>
      <c r="BH8" s="94" t="str">
        <f>IF('Познавательное развитие'!AD9="","",IF('Познавательное развитие'!AD9&gt;1.5,"сформирован",IF('Познавательное развитие'!AD9&lt;0.5,"не сформирован", "в стадии формирования")))</f>
        <v/>
      </c>
      <c r="BI8" s="94" t="str">
        <f>IF('Речевое развитие'!D8="","",IF('Речевое развитие'!D8&gt;1.5,"сформирован",IF('Речевое развитие'!D8&lt;0.5,"не сформирован", "в стадии формирования")))</f>
        <v/>
      </c>
      <c r="BJ8" s="94" t="str">
        <f>IF('Речевое развитие'!E8="","",IF('Речевое развитие'!E8&gt;1.5,"сформирован",IF('Речевое развитие'!E8&lt;0.5,"не сформирован", "в стадии формирования")))</f>
        <v/>
      </c>
      <c r="BK8" s="94" t="str">
        <f>IF('Речевое развитие'!F8="","",IF('Речевое развитие'!F8&gt;1.5,"сформирован",IF('Речевое развитие'!F8&lt;0.5,"не сформирован", "в стадии формирования")))</f>
        <v/>
      </c>
      <c r="BL8" s="94" t="str">
        <f>IF('Речевое развитие'!G8="","",IF('Речевое развитие'!G8&gt;1.5,"сформирован",IF('Речевое развитие'!G8&lt;0.5,"не сформирован", "в стадии формирования")))</f>
        <v/>
      </c>
      <c r="BM8" s="94" t="str">
        <f>IF('Речевое развитие'!J8="","",IF('Речевое развитие'!J8&gt;1.5,"сформирован",IF('Речевое развитие'!J8&lt;0.5,"не сформирован", "в стадии формирования")))</f>
        <v/>
      </c>
      <c r="BN8" s="94" t="str">
        <f>IF('Речевое развитие'!K8="","",IF('Речевое развитие'!K8&gt;1.5,"сформирован",IF('Речевое развитие'!K8&lt;0.5,"не сформирован", "в стадии формирования")))</f>
        <v/>
      </c>
      <c r="BO8" s="94" t="str">
        <f>IF('Речевое развитие'!L8="","",IF('Речевое развитие'!L8&gt;1.5,"сформирован",IF('Речевое развитие'!L8&lt;0.5,"не сформирован", "в стадии формирования")))</f>
        <v/>
      </c>
      <c r="BP8" s="94" t="str">
        <f>IF('Речевое развитие'!M8="","",IF('Речевое развитие'!M8&gt;1.5,"сформирован",IF('Речевое развитие'!M8&lt;0.5,"не сформирован", "в стадии формирования")))</f>
        <v/>
      </c>
      <c r="BQ8" s="94" t="str">
        <f>IF('Речевое развитие'!N8="","",IF('Речевое развитие'!N8&gt;1.5,"сформирован",IF('Речевое развитие'!N8&lt;0.5,"не сформирован", "в стадии формирования")))</f>
        <v/>
      </c>
      <c r="BR8" s="94" t="str">
        <f>IF('Художественно-эстетическое разв'!D9="","",IF('Художественно-эстетическое разв'!D9&gt;1.5,"сформирован",IF('Художественно-эстетическое разв'!D9&lt;0.5,"не сформирован", "в стадии формирования")))</f>
        <v/>
      </c>
      <c r="BS8" s="94" t="str">
        <f>IF('Художественно-эстетическое разв'!E9="","",IF('Художественно-эстетическое разв'!E9&gt;1.5,"сформирован",IF('Художественно-эстетическое разв'!E9&lt;0.5,"не сформирован", "в стадии формирования")))</f>
        <v/>
      </c>
      <c r="BT8" s="330" t="str">
        <f>IF('Социально-коммуникативное разви'!D9="","",IF('Социально-коммуникативное разви'!F9="","",IF('Социально-коммуникативное разви'!J9="","",IF('Познавательное развитие'!U9="","",IF('Познавательное развитие'!V9="","",IF('Познавательное развитие'!AB9="","",IF('Познавательное развитие'!AD9="","",IF('Речевое развитие'!D8="","",IF('Речевое развитие'!E8="","",IF('Речевое развитие'!F8="","",IF('Речевое развитие'!G8="","",IF('Речевое развитие'!J8="","",IF('Речевое развитие'!K8="","",IF('Речевое развитие'!L8="","",IF('Речевое развитие'!M8="","",IF('Речевое развитие'!N8="","",IF('Художественно-эстетическое разв'!D9="","",IF('Художественно-эстетическое разв'!E9="","",('Социально-коммуникативное разви'!D9+'Социально-коммуникативное разви'!F9+'Социально-коммуникативное разви'!J9+'Познавательное развитие'!U9+'Познавательное развитие'!V9+'Познавательное развитие'!AB9+'Познавательное развитие'!AD9+'Речевое развитие'!D8+'Речевое развитие'!E8+'Речевое развитие'!F8+'Речевое развитие'!G8+'Речевое развитие'!J8+'Речевое развитие'!K8+'Речевое развитие'!L8+'Речевое развитие'!M8+'Речевое развитие'!N8+'Художественно-эстетическое разв'!D9+'Художественно-эстетическое разв'!E9)/18))))))))))))))))))</f>
        <v/>
      </c>
      <c r="BU8" s="257" t="str">
        <f t="shared" si="3"/>
        <v/>
      </c>
      <c r="BV8" s="183" t="str">
        <f>IF('Познавательное развитие'!H9="","",IF('Познавательное развитие'!H9&gt;1.5,"сформирован",IF('Познавательное развитие'!H9&lt;0.5,"не сформирован", "в стадии формирования")))</f>
        <v/>
      </c>
      <c r="BW8" s="94" t="str">
        <f>IF('Художественно-эстетическое разв'!K9="","",IF('Художественно-эстетическое разв'!K9&gt;1.5,"сформирован",IF('Художественно-эстетическое разв'!K9&lt;0.5,"не сформирован", "в стадии формирования")))</f>
        <v/>
      </c>
      <c r="BX8" s="94" t="str">
        <f>IF('Художественно-эстетическое разв'!L9="","",IF('Художественно-эстетическое разв'!L9&gt;1.5,"сформирован",IF('Художественно-эстетическое разв'!L9&lt;0.5,"не сформирован", "в стадии формирования")))</f>
        <v/>
      </c>
      <c r="BY8" s="108" t="str">
        <f>IF('Художественно-эстетическое разв'!Z9="","",IF('Художественно-эстетическое разв'!Z9&gt;1.5,"сформирован",IF('Художественно-эстетическое разв'!Z9&lt;0.5,"не сформирован", "в стадии формирования")))</f>
        <v/>
      </c>
      <c r="BZ8" s="183" t="str">
        <f>IF('Физическое развитие'!D8="","",IF('Физическое развитие'!D8&gt;1.5,"сформирован",IF('Физическое развитие'!D8&lt;0.5,"не сформирован", "в стадии формирования")))</f>
        <v/>
      </c>
      <c r="CA8" s="183" t="str">
        <f>IF('Физическое развитие'!E8="","",IF('Физическое развитие'!E8&gt;1.5,"сформирован",IF('Физическое развитие'!E8&lt;0.5,"не сформирован", "в стадии формирования")))</f>
        <v/>
      </c>
      <c r="CB8" s="183" t="str">
        <f>IF('Физическое развитие'!F8="","",IF('Физическое развитие'!F8&gt;1.5,"сформирован",IF('Физическое развитие'!F8&lt;0.5,"не сформирован", "в стадии формирования")))</f>
        <v/>
      </c>
      <c r="CC8" s="183" t="str">
        <f>IF('Физическое развитие'!G8="","",IF('Физическое развитие'!G8&gt;1.5,"сформирован",IF('Физическое развитие'!G8&lt;0.5,"не сформирован", "в стадии формирования")))</f>
        <v/>
      </c>
      <c r="CD8" s="94" t="str">
        <f>IF('Физическое развитие'!H8="","",IF('Физическое развитие'!H8&gt;1.5,"сформирован",IF('Физическое развитие'!H8&lt;0.5,"не сформирован", "в стадии формирования")))</f>
        <v/>
      </c>
      <c r="CE8" s="94" t="str">
        <f>IF('Физическое развитие'!I8="","",IF('Физическое развитие'!I8&gt;1.5,"сформирован",IF('Физическое развитие'!I8&lt;0.5,"не сформирован", "в стадии формирования")))</f>
        <v/>
      </c>
      <c r="CF8" s="94" t="str">
        <f>IF('Физическое развитие'!J8="","",IF('Физическое развитие'!J8&gt;1.5,"сформирован",IF('Физическое развитие'!J8&lt;0.5,"не сформирован", "в стадии формирования")))</f>
        <v/>
      </c>
      <c r="CG8" s="94" t="str">
        <f>IF('Физическое развитие'!K8="","",IF('Физическое развитие'!K8&gt;1.5,"сформирован",IF('Физическое развитие'!K8&lt;0.5,"не сформирован", "в стадии формирования")))</f>
        <v/>
      </c>
      <c r="CH8" s="94" t="str">
        <f>IF('Физическое развитие'!L8="","",IF('Физическое развитие'!L8&gt;1.5,"сформирован",IF('Физическое развитие'!L8&lt;0.5,"не сформирован", "в стадии формирования")))</f>
        <v/>
      </c>
      <c r="CI8" s="94" t="str">
        <f>IF('Физическое развитие'!N8="","",IF('Физическое развитие'!N8&gt;1.5,"сформирован",IF('Физическое развитие'!N8&lt;0.5,"не сформирован", "в стадии формирования")))</f>
        <v/>
      </c>
      <c r="CJ8" s="330" t="str">
        <f>IF('Познавательное развитие'!H9="","",IF('Художественно-эстетическое разв'!K9="","",IF('Художественно-эстетическое разв'!L9="","",IF('Художественно-эстетическое разв'!Z9="","",IF('Физическое развитие'!D8="","",IF('Физическое развитие'!E8="","",IF('Физическое развитие'!F8="","",IF('Физическое развитие'!G8="","",IF('Физическое развитие'!H8="","",IF('Физическое развитие'!I8="","",IF('Физическое развитие'!J8="","",IF('Физическое развитие'!K8="","",IF('Физическое развитие'!L8="","",IF('Физическое развитие'!N8="","",('Познавательное развитие'!H9+'Художественно-эстетическое разв'!K9+'Художественно-эстетическое разв'!L9+'Художественно-эстетическое разв'!Z9+'Физическое развитие'!D8+'Физическое развитие'!E8+'Физическое развитие'!F8+'Физическое развитие'!G8+'Физическое развитие'!H8+'Физическое развитие'!I8+'Физическое развитие'!J8+'Физическое развитие'!K8+'Физическое развитие'!L8+'Физическое развитие'!N8)/14))))))))))))))</f>
        <v/>
      </c>
      <c r="CK8" s="257" t="str">
        <f t="shared" si="4"/>
        <v/>
      </c>
      <c r="CL8" s="183" t="str">
        <f>IF('Социально-коммуникативное разви'!G9="","",IF('Социально-коммуникативное разви'!G9&gt;1.5,"сформирован",IF('Социально-коммуникативное разви'!G9&lt;0.5,"не сформирован", "в стадии формирования")))</f>
        <v/>
      </c>
      <c r="CM8" s="94" t="str">
        <f>IF('Социально-коммуникативное разви'!H9="","",IF('Социально-коммуникативное разви'!H9&gt;1.5,"сформирован",IF('Социально-коммуникативное разви'!H9&lt;0.5,"не сформирован", "в стадии формирования")))</f>
        <v/>
      </c>
      <c r="CN8" s="94" t="str">
        <f>IF('Социально-коммуникативное разви'!L9="","",IF('Социально-коммуникативное разви'!L9&gt;1.5,"сформирован",IF('Социально-коммуникативное разви'!L9&lt;0.5,"не сформирован", "в стадии формирования")))</f>
        <v/>
      </c>
      <c r="CO8" s="94" t="str">
        <f>IF('Социально-коммуникативное разви'!P9="","",IF('Социально-коммуникативное разви'!P9&gt;1.5,"сформирован",IF('Социально-коммуникативное разви'!P9&lt;0.5,"не сформирован", "в стадии формирования")))</f>
        <v/>
      </c>
      <c r="CP8" s="94" t="str">
        <f>IF('Социально-коммуникативное разви'!Q9="","",IF('Социально-коммуникативное разви'!Q9&gt;1.5,"сформирован",IF('Социально-коммуникативное разви'!Q9&lt;0.5,"не сформирован", "в стадии формирования")))</f>
        <v/>
      </c>
      <c r="CQ8" s="94" t="str">
        <f>IF('Социально-коммуникативное разви'!T9="","",IF('Социально-коммуникативное разви'!T9&gt;1.5,"сформирован",IF('Социально-коммуникативное разви'!T9&lt;0.5,"не сформирован", "в стадии формирования")))</f>
        <v/>
      </c>
      <c r="CR8" s="94" t="str">
        <f>IF('Социально-коммуникативное разви'!U9="","",IF('Социально-коммуникативное разви'!U9&gt;1.5,"сформирован",IF('Социально-коммуникативное разви'!U9&lt;0.5,"не сформирован", "в стадии формирования")))</f>
        <v/>
      </c>
      <c r="CS8" s="94" t="str">
        <f>IF('Социально-коммуникативное разви'!V9="","",IF('Социально-коммуникативное разви'!V9&gt;1.5,"сформирован",IF('Социально-коммуникативное разви'!V9&lt;0.5,"не сформирован", "в стадии формирования")))</f>
        <v/>
      </c>
      <c r="CT8" s="94" t="str">
        <f>IF('Социально-коммуникативное разви'!W9="","",IF('Социально-коммуникативное разви'!W9&gt;1.5,"сформирован",IF('Социально-коммуникативное разви'!W9&lt;0.5,"не сформирован", "в стадии формирования")))</f>
        <v/>
      </c>
      <c r="CU8" s="94" t="str">
        <f>IF('Социально-коммуникативное разви'!X9="","",IF('Социально-коммуникативное разви'!X9&gt;1.5,"сформирован",IF('Социально-коммуникативное разви'!X9&lt;0.5,"не сформирован", "в стадии формирования")))</f>
        <v/>
      </c>
      <c r="CV8" s="94" t="str">
        <f>IF('Социально-коммуникативное разви'!Y9="","",IF('Социально-коммуникативное разви'!Y9&gt;1.5,"сформирован",IF('Социально-коммуникативное разви'!Y9&lt;0.5,"не сформирован", "в стадии формирования")))</f>
        <v/>
      </c>
      <c r="CW8" s="94" t="str">
        <f>IF('Физическое развитие'!Q8="","",IF('Физическое развитие'!Q8&gt;1.5,"сформирован",IF('Физическое развитие'!Q8&lt;0.5,"не сформирован", "в стадии формирования")))</f>
        <v/>
      </c>
      <c r="CX8" s="94" t="str">
        <f>IF('Физическое развитие'!R8="","",IF('Физическое развитие'!R8&gt;1.5,"сформирован",IF('Физическое развитие'!R8&lt;0.5,"не сформирован", "в стадии формирования")))</f>
        <v/>
      </c>
      <c r="CY8" s="94" t="str">
        <f>IF('Физическое развитие'!S8="","",IF('Физическое развитие'!S8&gt;1.5,"сформирован",IF('Физическое развитие'!S8&lt;0.5,"не сформирован", "в стадии формирования")))</f>
        <v/>
      </c>
      <c r="CZ8" s="330" t="str">
        <f>IF('Социально-коммуникативное разви'!G9="","",IF('Социально-коммуникативное разви'!H9="","",IF('Социально-коммуникативное разви'!L9="","",IF('Социально-коммуникативное разви'!P9="","",IF('Социально-коммуникативное разви'!Q9="","",IF('Социально-коммуникативное разви'!T9="","",IF('Социально-коммуникативное разви'!U9="","",IF('Социально-коммуникативное разви'!V9="","",IF('Социально-коммуникативное разви'!W9="","",IF('Социально-коммуникативное разви'!X9="","",IF('Социально-коммуникативное разви'!Y9="","",IF('Физическое развитие'!Q8="","",IF('Физическое развитие'!R8="","",IF('Физическое развитие'!S8="","",('Социально-коммуникативное разви'!G9+'Социально-коммуникативное разви'!H9+'Социально-коммуникативное разви'!L9+'Социально-коммуникативное разви'!P9+'Социально-коммуникативное разви'!Q9+'Социально-коммуникативное разви'!T9+'Социально-коммуникативное разви'!U9+'Социально-коммуникативное разви'!V9+'Социально-коммуникативное разви'!W9+'Социально-коммуникативное разви'!X9+'Социально-коммуникативное разви'!Y9+'Физическое развитие'!Q8+'Физическое развитие'!R8+'Физическое развитие'!S8)/14))))))))))))))</f>
        <v/>
      </c>
      <c r="DA8" s="257" t="str">
        <f t="shared" si="5"/>
        <v/>
      </c>
      <c r="DB8" s="183" t="str">
        <f>IF('Социально-коммуникативное разви'!T9="","",IF('Социально-коммуникативное разви'!T9&gt;1.5,"сформирован",IF('Социально-коммуникативное разви'!T9&lt;0.5,"не сформирован", "в стадии формирования")))</f>
        <v/>
      </c>
      <c r="DC8" s="94" t="str">
        <f>IF('Социально-коммуникативное разви'!U9="","",IF('Социально-коммуникативное разви'!U9&gt;1.5,"сформирован",IF('Социально-коммуникативное разви'!U9&lt;0.5,"не сформирован", "в стадии формирования")))</f>
        <v/>
      </c>
      <c r="DD8" s="94" t="str">
        <f>IF('Социально-коммуникативное разви'!V9="","",IF('Социально-коммуникативное разви'!V9&gt;1.5,"сформирован",IF('Социально-коммуникативное разви'!V9&lt;0.5,"не сформирован", "в стадии формирования")))</f>
        <v/>
      </c>
      <c r="DE8" s="94" t="str">
        <f>IF('Социально-коммуникативное разви'!W9="","",IF('Социально-коммуникативное разви'!W9&gt;1.5,"сформирован",IF('Социально-коммуникативное разви'!W9&lt;0.5,"не сформирован", "в стадии формирования")))</f>
        <v/>
      </c>
      <c r="DF8" s="94" t="str">
        <f>IF('Социально-коммуникативное разви'!X9="","",IF('Социально-коммуникативное разви'!X9&gt;1.5,"сформирован",IF('Социально-коммуникативное разви'!X9&lt;0.5,"не сформирован", "в стадии формирования")))</f>
        <v/>
      </c>
      <c r="DG8" s="94" t="str">
        <f>IF('Социально-коммуникативное разви'!Y9="","",IF('Социально-коммуникативное разви'!Y9&gt;1.5,"сформирован",IF('Социально-коммуникативное разви'!Y9&lt;0.5,"не сформирован", "в стадии формирования")))</f>
        <v/>
      </c>
      <c r="DH8" s="94" t="str">
        <f>IF('Познавательное развитие'!D9="","",IF('Познавательное развитие'!D9&gt;1.5,"сформирован",IF('Познавательное развитие'!D9&lt;0.5,"не сформирован", "в стадии формирования")))</f>
        <v/>
      </c>
      <c r="DI8" s="94" t="str">
        <f>IF('Познавательное развитие'!E9="","",IF('Познавательное развитие'!E9&gt;1.5,"сформирован",IF('Познавательное развитие'!E9&lt;0.5,"не сформирован", "в стадии формирования")))</f>
        <v/>
      </c>
      <c r="DJ8" s="94" t="str">
        <f>IF('Познавательное развитие'!F9="","",IF('Познавательное развитие'!F9&gt;1.5,"сформирован",IF('Познавательное развитие'!F9&lt;0.5,"не сформирован", "в стадии формирования")))</f>
        <v/>
      </c>
      <c r="DK8" s="94" t="str">
        <f>IF('Познавательное развитие'!G9="","",IF('Познавательное развитие'!G9&gt;1.5,"сформирован",IF('Познавательное развитие'!G9&lt;0.5,"не сформирован", "в стадии формирования")))</f>
        <v/>
      </c>
      <c r="DL8" s="94" t="str">
        <f>IF('Познавательное развитие'!H9="","",IF('Познавательное развитие'!H9&gt;1.5,"сформирован",IF('Познавательное развитие'!H9&lt;0.5,"не сформирован", "в стадии формирования")))</f>
        <v/>
      </c>
      <c r="DM8" s="94" t="str">
        <f>IF('Познавательное развитие'!K9="","",IF('Познавательное развитие'!K9&gt;1.5,"сформирован",IF('Познавательное развитие'!K9&lt;0.5,"не сформирован", "в стадии формирования")))</f>
        <v/>
      </c>
      <c r="DN8" s="94" t="str">
        <f>IF('Познавательное развитие'!L9="","",IF('Познавательное развитие'!L9&gt;1.5,"сформирован",IF('Познавательное развитие'!L9&lt;0.5,"не сформирован", "в стадии формирования")))</f>
        <v/>
      </c>
      <c r="DO8" s="94" t="str">
        <f>IF('Познавательное развитие'!O9="","",IF('Познавательное развитие'!O9&gt;1.5,"сформирован",IF('Познавательное развитие'!O9&lt;0.5,"не сформирован", "в стадии формирования")))</f>
        <v/>
      </c>
      <c r="DP8" s="94" t="str">
        <f>IF('Познавательное развитие'!U9="","",IF('Познавательное развитие'!U9&gt;1.5,"сформирован",IF('Познавательное развитие'!U9&lt;0.5,"не сформирован", "в стадии формирования")))</f>
        <v/>
      </c>
      <c r="DQ8" s="94" t="str">
        <f>IF('Познавательное развитие'!V9="","",IF('Познавательное развитие'!V9&gt;1.5,"сформирован",IF('Познавательное развитие'!V9&lt;0.5,"не сформирован", "в стадии формирования")))</f>
        <v/>
      </c>
      <c r="DR8" s="94" t="str">
        <f>IF('Познавательное развитие'!Z9="","",IF('Познавательное развитие'!Z9&gt;1.5,"сформирован",IF('Познавательное развитие'!Z9&lt;0.5,"не сформирован", "в стадии формирования")))</f>
        <v/>
      </c>
      <c r="DS8" s="94" t="str">
        <f>IF('Познавательное развитие'!AA9="","",IF('Познавательное развитие'!AA9&gt;1.5,"сформирован",IF('Познавательное развитие'!AA9&lt;0.5,"не сформирован", "в стадии формирования")))</f>
        <v/>
      </c>
      <c r="DT8" s="94" t="str">
        <f>IF('Познавательное развитие'!AB9="","",IF('Познавательное развитие'!AB9&gt;1.5,"сформирован",IF('Познавательное развитие'!AB9&lt;0.5,"не сформирован", "в стадии формирования")))</f>
        <v/>
      </c>
      <c r="DU8" s="94" t="str">
        <f>IF('Познавательное развитие'!AC9="","",IF('Познавательное развитие'!AC9&gt;1.5,"сформирован",IF('Познавательное развитие'!AC9&lt;0.5,"не сформирован", "в стадии формирования")))</f>
        <v/>
      </c>
      <c r="DV8" s="94" t="str">
        <f>IF('Познавательное развитие'!AD9="","",IF('Познавательное развитие'!AD9&gt;1.5,"сформирован",IF('Познавательное развитие'!AD9&lt;0.5,"не сформирован", "в стадии формирования")))</f>
        <v/>
      </c>
      <c r="DW8" s="94" t="str">
        <f>IF('Познавательное развитие'!AE9="","",IF('Познавательное развитие'!AE9&gt;1.5,"сформирован",IF('Познавательное развитие'!AE9&lt;0.5,"не сформирован", "в стадии формирования")))</f>
        <v/>
      </c>
      <c r="DX8" s="94" t="str">
        <f>IF('Познавательное развитие'!AF9="","",IF('Познавательное развитие'!AF9&gt;1.5,"сформирован",IF('Познавательное развитие'!AF9&lt;0.5,"не сформирован", "в стадии формирования")))</f>
        <v/>
      </c>
      <c r="DY8" s="94" t="str">
        <f>IF('Познавательное развитие'!AG9="","",IF('Познавательное развитие'!AG9&gt;1.5,"сформирован",IF('Познавательное развитие'!AG9&lt;0.5,"не сформирован", "в стадии формирования")))</f>
        <v/>
      </c>
      <c r="DZ8" s="94" t="str">
        <f>IF('Познавательное развитие'!AH9="","",IF('Познавательное развитие'!AH9&gt;1.5,"сформирован",IF('Познавательное развитие'!AH9&lt;0.5,"не сформирован", "в стадии формирования")))</f>
        <v/>
      </c>
      <c r="EA8" s="94" t="str">
        <f>IF('Речевое развитие'!D8="","",IF('Речевое развитие'!D8&gt;1.5,"сформирован",IF('Речевое развитие'!D8&lt;0.5,"не сформирован", "в стадии формирования")))</f>
        <v/>
      </c>
      <c r="EB8" s="94" t="str">
        <f>IF('Речевое развитие'!J8="","",IF('Речевое развитие'!J8&gt;1.5,"сформирован",IF('Речевое развитие'!J8&lt;0.5,"не сформирован", "в стадии формирования")))</f>
        <v/>
      </c>
      <c r="EC8" s="94" t="str">
        <f>IF('Речевое развитие'!K8="","",IF('Речевое развитие'!K8&gt;1.5,"сформирован",IF('Речевое развитие'!K8&lt;0.5,"не сформирован", "в стадии формирования")))</f>
        <v/>
      </c>
      <c r="ED8" s="94" t="str">
        <f>IF('Речевое развитие'!L8="","",IF('Речевое развитие'!L8&gt;1.5,"сформирован",IF('Речевое развитие'!L8&lt;0.5,"не сформирован", "в стадии формирования")))</f>
        <v/>
      </c>
      <c r="EE8" s="94" t="str">
        <f>IF('Речевое развитие'!M8="","",IF('Речевое развитие'!M8&gt;1.5,"сформирован",IF('Речевое развитие'!M8&lt;0.5,"не сформирован", "в стадии формирования")))</f>
        <v/>
      </c>
      <c r="EF8" s="94" t="str">
        <f>IF('Речевое развитие'!N8="","",IF('Речевое развитие'!N8&gt;1.5,"сформирован",IF('Речевое развитие'!N8&lt;0.5,"не сформирован", "в стадии формирования")))</f>
        <v/>
      </c>
      <c r="EG8" s="330" t="str">
        <f>IF('Социально-коммуникативное разви'!T9="","",IF('Социально-коммуникативное разви'!U9="","",IF('Социально-коммуникативное разви'!V9="","",IF('Социально-коммуникативное разви'!W9="","",IF('Социально-коммуникативное разви'!X9="","",IF('Социально-коммуникативное разви'!Y9="","",IF('Познавательное развитие'!D9="","",IF('Познавательное развитие'!E9="","",IF('Познавательное развитие'!F9="","",IF('Познавательное развитие'!G9="","",IF('Познавательное развитие'!H9="","",IF('Познавательное развитие'!K9="","",IF('Познавательное развитие'!L9="","",IF('Познавательное развитие'!O9="","",IF('Познавательное развитие'!U9="","",IF('Познавательное развитие'!V9="","",IF('Познавательное развитие'!Z9="","",IF('Познавательное развитие'!AA9="","",IF('Познавательное развитие'!AB9="","",IF('Познавательное развитие'!AC9="","",IF('Познавательное развитие'!AD9="","",IF('Познавательное развитие'!AE9="","",IF('Познавательное развитие'!AF9="","",IF('Познавательное развитие'!AG9="","",IF('Познавательное развитие'!AH9="","",IF('Речевое развитие'!D8="","",IF('Речевое развитие'!J8="","",IF('Речевое развитие'!K8="","",IF('Речевое развитие'!L8="","",IF('Речевое развитие'!M8="","",IF('Речевое развитие'!N8="","",('Социально-коммуникативное разви'!T9+'Социально-коммуникативное разви'!U9+'Социально-коммуникативное разви'!V9+'Социально-коммуникативное разви'!W9+'Социально-коммуникативное разви'!X9+'Социально-коммуникативное разви'!Y9+'Познавательное развитие'!D9+'Познавательное развитие'!E9+'Познавательное развитие'!F9+'Познавательное развитие'!G9+'Познавательное развитие'!H9+'Познавательное развитие'!K9+'Познавательное развитие'!L9+'Познавательное развитие'!O9+'Познавательное развитие'!U9+'Познавательное развитие'!V9+'Познавательное развитие'!Z9+'Познавательное развитие'!AA9+'Познавательное развитие'!AB9+'Познавательное развитие'!AC9+'Познавательное развитие'!AD9+'Познавательное развитие'!AE9+'Познавательное развитие'!AF9+'Познавательное развитие'!AG9+'Познавательное развитие'!AH9+'Речевое развитие'!D8+'Речевое развитие'!J8+'Речевое развитие'!K8+'Речевое развитие'!L8+'Речевое развитие'!M8+'Речевое развитие'!N8)/31)))))))))))))))))))))))))))))))</f>
        <v/>
      </c>
      <c r="EH8" s="257" t="str">
        <f t="shared" si="6"/>
        <v/>
      </c>
    </row>
    <row r="9" spans="1:138" x14ac:dyDescent="0.25">
      <c r="A9" s="107">
        <f>список!A7</f>
        <v>6</v>
      </c>
      <c r="B9" s="265" t="str">
        <f>IF(список!B7="","",список!B7)</f>
        <v/>
      </c>
      <c r="C9" s="257">
        <f>IF(список!C7="","",список!C7)</f>
        <v>0</v>
      </c>
      <c r="D9" s="183" t="str">
        <f>IF('Социально-коммуникативное разви'!G10="","",IF('Социально-коммуникативное разви'!G10&gt;1.5,"сформирован",IF('Социально-коммуникативное разви'!G10&lt;0.5,"не сформирован", "в стадии формирования")))</f>
        <v/>
      </c>
      <c r="E9" s="94" t="str">
        <f>IF('Социально-коммуникативное разви'!I10="","",IF('Социально-коммуникативное разви'!I10&gt;1.5,"сформирован",IF('Социально-коммуникативное разви'!I10&lt;0.5,"не сформирован", "в стадии формирования")))</f>
        <v/>
      </c>
      <c r="F9" s="94" t="str">
        <f>IF('Социально-коммуникативное разви'!K10="","",IF('Социально-коммуникативное разви'!K10&gt;1.5,"сформирован",IF('Социально-коммуникативное разви'!K10&lt;0.5,"не сформирован", "в стадии формирования")))</f>
        <v/>
      </c>
      <c r="G9" s="94" t="str">
        <f>IF('Социально-коммуникативное разви'!L10="","",IF('Социально-коммуникативное разви'!L10&gt;1.5,"сформирован",IF('Социально-коммуникативное разви'!L10&lt;0.5,"не сформирован", "в стадии формирования")))</f>
        <v/>
      </c>
      <c r="H9" s="94" t="str">
        <f>IF('Познавательное развитие'!K10="","",IF('Познавательное развитие'!K10&gt;1.5,"сформирован",IF('Познавательное развитие'!K10&lt;0.5,"не сформирован", "в стадии формирования")))</f>
        <v/>
      </c>
      <c r="I9" s="94" t="str">
        <f>IF('Познавательное развитие'!O10="","",IF('Познавательное развитие'!O10&gt;1.5,"сформирован",IF('Познавательное развитие'!O10&lt;0.5,"не сформирован", "в стадии формирования")))</f>
        <v/>
      </c>
      <c r="J9" s="94" t="str">
        <f>IF('Познавательное развитие'!P10="","",IF('Познавательное развитие'!P10&gt;1.5,"сформирован",IF('Познавательное развитие'!P10&lt;0.5,"не сформирован", "в стадии формирования")))</f>
        <v/>
      </c>
      <c r="K9" s="94" t="str">
        <f>IF('Познавательное развитие'!T10="","",IF('Познавательное развитие'!T10&gt;1.5,"сформирован",IF('Познавательное развитие'!T10&lt;0.5,"не сформирован", "в стадии формирования")))</f>
        <v/>
      </c>
      <c r="L9" s="94" t="str">
        <f>IF('Познавательное развитие'!W10="","",IF('Познавательное развитие'!W10&gt;1.5,"сформирован",IF('Познавательное развитие'!W10&lt;0.5,"не сформирован", "в стадии формирования")))</f>
        <v/>
      </c>
      <c r="M9" s="94" t="str">
        <f>IF('Познавательное развитие'!AH10="","",IF('Познавательное развитие'!AH10&gt;1.5,"сформирован",IF('Познавательное развитие'!AH10&lt;0.5,"не сформирован", "в стадии формирования")))</f>
        <v/>
      </c>
      <c r="N9" s="94" t="str">
        <f>IF('Речевое развитие'!E9="","",IF('Речевое развитие'!E9&gt;1.5,"сформирован",IF('Речевое развитие'!E9&lt;0.5,"не сформирован", "в стадии формирования")))</f>
        <v/>
      </c>
      <c r="O9" s="94" t="str">
        <f>IF('Речевое развитие'!F9="","",IF('Речевое развитие'!F9&gt;1.5,"сформирован",IF('Речевое развитие'!F9&lt;0.5,"не сформирован", "в стадии формирования")))</f>
        <v/>
      </c>
      <c r="P9" s="94" t="str">
        <f>IF('Речевое развитие'!M9="","",IF('Речевое развитие'!M9&gt;1.5,"сформирован",IF('Речевое развитие'!M9&lt;0.5,"не сформирован", "в стадии формирования")))</f>
        <v/>
      </c>
      <c r="Q9" s="94" t="str">
        <f>IF('Художественно-эстетическое разв'!F10="","",IF('Художественно-эстетическое разв'!F10&gt;1.5,"сформирован",IF('Художественно-эстетическое разв'!F10&lt;0.5,"не сформирован", "в стадии формирования")))</f>
        <v/>
      </c>
      <c r="R9" s="94" t="str">
        <f>IF('Художественно-эстетическое разв'!L10="","",IF('Художественно-эстетическое разв'!L10&gt;1.5,"сформирован",IF('Художественно-эстетическое разв'!L10&lt;0.5,"не сформирован", "в стадии формирования")))</f>
        <v/>
      </c>
      <c r="S9" s="94" t="str">
        <f>IF('Художественно-эстетическое разв'!O10="","",IF('Художественно-эстетическое разв'!O10&gt;1.5,"сформирован",IF('Художественно-эстетическое разв'!O10&lt;0.5,"не сформирован", "в стадии формирования")))</f>
        <v/>
      </c>
      <c r="T9" s="94" t="str">
        <f>IF('Художественно-эстетическое разв'!P10="","",IF('Художественно-эстетическое разв'!P10&gt;1.5,"сформирован",IF('Художественно-эстетическое разв'!P10&lt;0.5,"не сформирован", "в стадии формирования")))</f>
        <v/>
      </c>
      <c r="U9" s="94" t="str">
        <f>IF('Физическое развитие'!N9="","",IF('Физическое развитие'!N9&gt;1.5,"сформирован",IF('Физическое развитие'!N9&lt;0.5,"не сформирован", "в стадии формирования")))</f>
        <v/>
      </c>
      <c r="V9" s="94" t="str">
        <f>IF('Физическое развитие'!Q9="","",IF('Физическое развитие'!Q9&gt;1.5,"сформирован",IF('Физическое развитие'!Q9&lt;0.5,"не сформирован", "в стадии формирования")))</f>
        <v/>
      </c>
      <c r="W9" s="94" t="str">
        <f>IF('Физическое развитие'!R9="","",IF('Физическое развитие'!R9&gt;1.5,"сформирован",IF('Физическое развитие'!R9&lt;0.5,"не сформирован", "в стадии формирования")))</f>
        <v/>
      </c>
      <c r="X9" s="330" t="str">
        <f>IF('Социально-коммуникативное разви'!G10="","",IF('Социально-коммуникативное разви'!I10="","",IF('Социально-коммуникативное разви'!K10="","",IF('Социально-коммуникативное разви'!L10="","",IF('Познавательное развитие'!K10="","",IF('Познавательное развитие'!O10="","",IF('Познавательное развитие'!P10="","",IF('Познавательное развитие'!T10="","",IF('Познавательное развитие'!W10="","",IF('Познавательное развитие'!AH10="","",IF('Речевое развитие'!E9="","",IF('Речевое развитие'!F9="","",IF('Речевое развитие'!M9="","",IF('Художественно-эстетическое разв'!F10="","",IF('Художественно-эстетическое разв'!L10="","",IF('Художественно-эстетическое разв'!O10="","",IF('Художественно-эстетическое разв'!P10="","",IF('Физическое развитие'!N9="","",IF('Физическое развитие'!Q9="","",IF('Физическое развитие'!R9="","",('Социально-коммуникативное разви'!G10+'Социально-коммуникативное разви'!I10+'Социально-коммуникативное разви'!K10+'Социально-коммуникативное разви'!L10+'Познавательное развитие'!K10+'Познавательное развитие'!O10+'Познавательное развитие'!P10+'Познавательное развитие'!T10+'Познавательное развитие'!W10+'Познавательное развитие'!AH10+'Речевое развитие'!E9+'Речевое развитие'!F9++'Речевое развитие'!M9+'Художественно-эстетическое разв'!F10+'Художественно-эстетическое разв'!L10+'Художественно-эстетическое разв'!O10+'Художественно-эстетическое разв'!P10+'Физическое развитие'!N9+'Физическое развитие'!Q9+'Физическое развитие'!R9)/20))))))))))))))))))))</f>
        <v/>
      </c>
      <c r="Y9" s="257" t="str">
        <f t="shared" si="0"/>
        <v/>
      </c>
      <c r="Z9" s="201" t="str">
        <f>IF('Социально-коммуникативное разви'!E10="","",IF('Социально-коммуникативное разви'!E10&gt;1.5,"сформирован",IF('Социально-коммуникативное разви'!E10&lt;0.5,"не сформирован", "в стадии формирования")))</f>
        <v/>
      </c>
      <c r="AA9" s="96" t="str">
        <f>IF('Социально-коммуникативное разви'!G10="","",IF('Социально-коммуникативное разви'!G10&gt;1.5,"сформирован",IF('Социально-коммуникативное разви'!G10&lt;0.5,"не сформирован", "в стадии формирования")))</f>
        <v/>
      </c>
      <c r="AB9" s="96" t="str">
        <f>IF('Социально-коммуникативное разви'!H10="","",IF('Социально-коммуникативное разви'!H10&gt;1.5,"сформирован",IF('Социально-коммуникативное разви'!H10&lt;0.5,"не сформирован", "в стадии формирования")))</f>
        <v/>
      </c>
      <c r="AC9" s="96" t="str">
        <f>IF('Социально-коммуникативное разви'!L10="","",IF('Социально-коммуникативное разви'!L10&gt;1.5,"сформирован",IF('Социально-коммуникативное разви'!L10&lt;0.5,"не сформирован", "в стадии формирования")))</f>
        <v/>
      </c>
      <c r="AD9" s="96" t="str">
        <f>IF('Социально-коммуникативное разви'!Q10="","",IF('Социально-коммуникативное разви'!Q10&gt;1.5,"сформирован",IF('Социально-коммуникативное разви'!Q10&lt;0.5,"не сформирован", "в стадии формирования")))</f>
        <v/>
      </c>
      <c r="AE9" s="126" t="str">
        <f>IF('Познавательное развитие'!L10="","",IF('Познавательное развитие'!L10&gt;1.5,"сформирован",IF('Познавательное развитие'!L10&lt;0.5,"не сформирован", "в стадии формирования")))</f>
        <v/>
      </c>
      <c r="AF9" s="126" t="str">
        <f>IF('Познавательное развитие'!Q10="","",IF('Познавательное развитие'!Q10&gt;1.5,"сформирован",IF('Познавательное развитие'!Q10&lt;0.5,"не сформирован", "в стадии формирования")))</f>
        <v/>
      </c>
      <c r="AG9" s="126" t="str">
        <f>IF('Речевое развитие'!D9="","",IF('Речевое развитие'!D9&gt;1.5,"сформирован",IF('Речевое развитие'!D9&lt;0.5,"не сформирован", "в стадии формирования")))</f>
        <v/>
      </c>
      <c r="AH9" s="126" t="str">
        <f>IF('Речевое развитие'!F9="","",IF('Речевое развитие'!F9&gt;1.5,"сформирован",IF('Речевое развитие'!F9&lt;0.5,"не сформирован", "в стадии формирования")))</f>
        <v/>
      </c>
      <c r="AI9" s="126" t="str">
        <f>IF('Речевое развитие'!J9="","",IF('Речевое развитие'!J9&gt;1.5,"сформирован",IF('Речевое развитие'!J9&lt;0.5,"не сформирован", "в стадии формирования")))</f>
        <v/>
      </c>
      <c r="AJ9" s="126" t="str">
        <f>IF('Речевое развитие'!L9="","",IF('Речевое развитие'!L9&gt;1.5,"сформирован",IF('Речевое развитие'!L9&lt;0.5,"не сформирован", "в стадии формирования")))</f>
        <v/>
      </c>
      <c r="AK9" s="126" t="str">
        <f>IF('Речевое развитие'!N9="","",IF('Речевое развитие'!N9&gt;1.5,"сформирован",IF('Речевое развитие'!N9&lt;0.5,"не сформирован", "в стадии формирования")))</f>
        <v/>
      </c>
      <c r="AL9" s="331" t="str">
        <f>IF('Социально-коммуникативное разви'!E10="","",IF('Социально-коммуникативное разви'!G10="","",IF('Социально-коммуникативное разви'!H10="","",IF('Социально-коммуникативное разви'!L10="","",IF('Социально-коммуникативное разви'!Q10="","",IF('Познавательное развитие'!L10="","",IF('Познавательное развитие'!Q10="","",IF('Речевое развитие'!D9="","",IF('Речевое развитие'!F9="","",IF('Речевое развитие'!J9="","",IF('Речевое развитие'!L9="","",IF('Речевое развитие'!N9="","",('Социально-коммуникативное разви'!E10+'Социально-коммуникативное разви'!G10+'Социально-коммуникативное разви'!H10+'Социально-коммуникативное разви'!L10+'Социально-коммуникативное разви'!Q10+'Познавательное развитие'!L10+'Познавательное развитие'!Q10+'Речевое развитие'!D9+'Речевое развитие'!F9+'Речевое развитие'!J9+'Речевое развитие'!L9+'Речевое развитие'!N9)/12))))))))))))</f>
        <v/>
      </c>
      <c r="AM9" s="96" t="str">
        <f t="shared" si="1"/>
        <v/>
      </c>
      <c r="AN9" s="183" t="str">
        <f>IF('Социально-коммуникативное разви'!E10="","",IF('Социально-коммуникативное разви'!E10&gt;1.5,"сформирован",IF('Социально-коммуникативное разви'!E10&lt;0.5,"не сформирован", "в стадии формирования")))</f>
        <v/>
      </c>
      <c r="AO9" s="101" t="str">
        <f>IF('Социально-коммуникативное разви'!G10="","",IF('Социально-коммуникативное разви'!G10&gt;1.5,"сформирован",IF('Социально-коммуникативное разви'!G10&lt;0.5,"не сформирован", "в стадии формирования")))</f>
        <v/>
      </c>
      <c r="AP9" s="97" t="str">
        <f>IF('Социально-коммуникативное разви'!H10="","",IF('Социально-коммуникативное разви'!H10&gt;1.5,"сформирован",IF('Социально-коммуникативное разви'!H10&lt;0.5,"не сформирован", "в стадии формирования")))</f>
        <v/>
      </c>
      <c r="AQ9" s="97" t="str">
        <f>IF('Социально-коммуникативное разви'!K10="","",IF('Социально-коммуникативное разви'!K10&gt;1.5,"сформирован",IF('Социально-коммуникативное разви'!K10&lt;0.5,"не сформирован", "в стадии формирования")))</f>
        <v/>
      </c>
      <c r="AR9" s="97" t="str">
        <f>IF('Социально-коммуникативное разви'!L10="","",IF('Социально-коммуникативное разви'!L10&gt;1.5,"сформирован",IF('Социально-коммуникативное разви'!L10&lt;0.5,"не сформирован", "в стадии формирования")))</f>
        <v/>
      </c>
      <c r="AS9" s="97" t="str">
        <f>IF('Социально-коммуникативное разви'!M10="","",IF('Социально-коммуникативное разви'!M10&gt;1.5,"сформирован",IF('Социально-коммуникативное разви'!M10&lt;0.5,"не сформирован", "в стадии формирования")))</f>
        <v/>
      </c>
      <c r="AT9" s="97" t="str">
        <f>IF('Познавательное развитие'!P10="","",IF('Познавательное развитие'!P10&gt;1.5,"сформирован",IF('Познавательное развитие'!P10&lt;0.5,"не сформирован", "в стадии формирования")))</f>
        <v/>
      </c>
      <c r="AU9" s="97" t="str">
        <f>IF('Речевое развитие'!E9="","",IF('Речевое развитие'!E9&gt;1.5,"сформирован",IF('Речевое развитие'!E9&lt;0.5,"не сформирован", "в стадии формирования")))</f>
        <v/>
      </c>
      <c r="AV9" s="97" t="str">
        <f>IF('Речевое развитие'!N9="","",IF('Речевое развитие'!N9&gt;1.5,"сформирован",IF('Речевое развитие'!N9&lt;0.5,"не сформирован", "в стадии формирования")))</f>
        <v/>
      </c>
      <c r="AW9" s="97" t="str">
        <f>IF('Художественно-эстетическое разв'!F10="","",IF('Художественно-эстетическое разв'!F10&gt;1.5,"сформирован",IF('Художественно-эстетическое разв'!F10&lt;0.5,"не сформирован", "в стадии формирования")))</f>
        <v/>
      </c>
      <c r="AX9" s="94" t="str">
        <f>IF('Художественно-эстетическое разв'!O10="","",IF('Художественно-эстетическое разв'!O10&gt;1.5,"сформирован",IF('Художественно-эстетическое разв'!O10&lt;0.5,"не сформирован", "в стадии формирования")))</f>
        <v/>
      </c>
      <c r="AY9" s="108" t="str">
        <f>IF('Художественно-эстетическое разв'!Y10="","",IF('Художественно-эстетическое разв'!Y10&gt;1.5,"сформирован",IF('Художественно-эстетическое разв'!Y10&lt;0.5,"не сформирован", "в стадии формирования")))</f>
        <v/>
      </c>
      <c r="AZ9" s="332" t="str">
        <f>IF('Социально-коммуникативное разви'!E10="","",IF('Социально-коммуникативное разви'!G10="","",IF('Социально-коммуникативное разви'!H10="","",IF('Социально-коммуникативное разви'!K10="","",IF('Социально-коммуникативное разви'!L10="","",IF('Социально-коммуникативное разви'!M10="","",IF('Познавательное развитие'!P10="","",IF('Речевое развитие'!E9="","",IF('Речевое развитие'!N9="","",IF('Художественно-эстетическое разв'!F10="","",IF('Художественно-эстетическое разв'!O10="","",IF('Художественно-эстетическое разв'!Y10="","",('Социально-коммуникативное разви'!E10+'Социально-коммуникативное разви'!G10+'Социально-коммуникативное разви'!H10+'Социально-коммуникативное разви'!K10+'Социально-коммуникативное разви'!L10+'Социально-коммуникативное разви'!M10+'Познавательное развитие'!P10+'Речевое развитие'!E9+'Речевое развитие'!N9+'Художественно-эстетическое разв'!F10+'Художественно-эстетическое разв'!O10+'Художественно-эстетическое разв'!Y10)/12))))))))))))</f>
        <v/>
      </c>
      <c r="BA9" s="257" t="str">
        <f t="shared" si="2"/>
        <v/>
      </c>
      <c r="BB9" s="183" t="str">
        <f>IF('Социально-коммуникативное разви'!D10="","",IF('Социально-коммуникативное разви'!D10&gt;1.5,"сформирован",IF('Социально-коммуникативное разви'!D10&lt;0.5,"не сформирован", "в стадии формирования")))</f>
        <v/>
      </c>
      <c r="BC9" s="94" t="str">
        <f>IF('Социально-коммуникативное разви'!F10="","",IF('Социально-коммуникативное разви'!F10&gt;1.5,"сформирован",IF('Социально-коммуникативное разви'!F10&lt;0.5,"не сформирован", "в стадии формирования")))</f>
        <v/>
      </c>
      <c r="BD9" s="94" t="str">
        <f>IF('Социально-коммуникативное разви'!J10="","",IF('Социально-коммуникативное разви'!J10&gt;1.5,"сформирован",IF('Социально-коммуникативное разви'!J10&lt;0.5,"не сформирован", "в стадии формирования")))</f>
        <v/>
      </c>
      <c r="BE9" s="94" t="str">
        <f>IF('Познавательное развитие'!U10="","",IF('Познавательное развитие'!U10&gt;1.5,"сформирован",IF('Познавательное развитие'!U10&lt;0.5,"не сформирован", "в стадии формирования")))</f>
        <v/>
      </c>
      <c r="BF9" s="94" t="str">
        <f>IF('Познавательное развитие'!V10="","",IF('Познавательное развитие'!V10&gt;1.5,"сформирован",IF('Познавательное развитие'!V10&lt;0.5,"не сформирован", "в стадии формирования")))</f>
        <v/>
      </c>
      <c r="BG9" s="94" t="str">
        <f>IF('Познавательное развитие'!AB10="","",IF('Познавательное развитие'!AB10&gt;1.5,"сформирован",IF('Познавательное развитие'!AB10&lt;0.5,"не сформирован", "в стадии формирования")))</f>
        <v/>
      </c>
      <c r="BH9" s="94" t="str">
        <f>IF('Познавательное развитие'!AD10="","",IF('Познавательное развитие'!AD10&gt;1.5,"сформирован",IF('Познавательное развитие'!AD10&lt;0.5,"не сформирован", "в стадии формирования")))</f>
        <v/>
      </c>
      <c r="BI9" s="94" t="str">
        <f>IF('Речевое развитие'!D9="","",IF('Речевое развитие'!D9&gt;1.5,"сформирован",IF('Речевое развитие'!D9&lt;0.5,"не сформирован", "в стадии формирования")))</f>
        <v/>
      </c>
      <c r="BJ9" s="94" t="str">
        <f>IF('Речевое развитие'!E9="","",IF('Речевое развитие'!E9&gt;1.5,"сформирован",IF('Речевое развитие'!E9&lt;0.5,"не сформирован", "в стадии формирования")))</f>
        <v/>
      </c>
      <c r="BK9" s="94" t="str">
        <f>IF('Речевое развитие'!F9="","",IF('Речевое развитие'!F9&gt;1.5,"сформирован",IF('Речевое развитие'!F9&lt;0.5,"не сформирован", "в стадии формирования")))</f>
        <v/>
      </c>
      <c r="BL9" s="94" t="str">
        <f>IF('Речевое развитие'!G9="","",IF('Речевое развитие'!G9&gt;1.5,"сформирован",IF('Речевое развитие'!G9&lt;0.5,"не сформирован", "в стадии формирования")))</f>
        <v/>
      </c>
      <c r="BM9" s="94" t="str">
        <f>IF('Речевое развитие'!J9="","",IF('Речевое развитие'!J9&gt;1.5,"сформирован",IF('Речевое развитие'!J9&lt;0.5,"не сформирован", "в стадии формирования")))</f>
        <v/>
      </c>
      <c r="BN9" s="94" t="str">
        <f>IF('Речевое развитие'!K9="","",IF('Речевое развитие'!K9&gt;1.5,"сформирован",IF('Речевое развитие'!K9&lt;0.5,"не сформирован", "в стадии формирования")))</f>
        <v/>
      </c>
      <c r="BO9" s="94" t="str">
        <f>IF('Речевое развитие'!L9="","",IF('Речевое развитие'!L9&gt;1.5,"сформирован",IF('Речевое развитие'!L9&lt;0.5,"не сформирован", "в стадии формирования")))</f>
        <v/>
      </c>
      <c r="BP9" s="94" t="str">
        <f>IF('Речевое развитие'!M9="","",IF('Речевое развитие'!M9&gt;1.5,"сформирован",IF('Речевое развитие'!M9&lt;0.5,"не сформирован", "в стадии формирования")))</f>
        <v/>
      </c>
      <c r="BQ9" s="94" t="str">
        <f>IF('Речевое развитие'!N9="","",IF('Речевое развитие'!N9&gt;1.5,"сформирован",IF('Речевое развитие'!N9&lt;0.5,"не сформирован", "в стадии формирования")))</f>
        <v/>
      </c>
      <c r="BR9" s="94" t="str">
        <f>IF('Художественно-эстетическое разв'!D10="","",IF('Художественно-эстетическое разв'!D10&gt;1.5,"сформирован",IF('Художественно-эстетическое разв'!D10&lt;0.5,"не сформирован", "в стадии формирования")))</f>
        <v/>
      </c>
      <c r="BS9" s="94" t="str">
        <f>IF('Художественно-эстетическое разв'!E10="","",IF('Художественно-эстетическое разв'!E10&gt;1.5,"сформирован",IF('Художественно-эстетическое разв'!E10&lt;0.5,"не сформирован", "в стадии формирования")))</f>
        <v/>
      </c>
      <c r="BT9" s="330" t="str">
        <f>IF('Социально-коммуникативное разви'!D10="","",IF('Социально-коммуникативное разви'!F10="","",IF('Социально-коммуникативное разви'!J10="","",IF('Познавательное развитие'!U10="","",IF('Познавательное развитие'!V10="","",IF('Познавательное развитие'!AB10="","",IF('Познавательное развитие'!AD10="","",IF('Речевое развитие'!D9="","",IF('Речевое развитие'!E9="","",IF('Речевое развитие'!F9="","",IF('Речевое развитие'!G9="","",IF('Речевое развитие'!J9="","",IF('Речевое развитие'!K9="","",IF('Речевое развитие'!L9="","",IF('Речевое развитие'!M9="","",IF('Речевое развитие'!N9="","",IF('Художественно-эстетическое разв'!D10="","",IF('Художественно-эстетическое разв'!E10="","",('Социально-коммуникативное разви'!D10+'Социально-коммуникативное разви'!F10+'Социально-коммуникативное разви'!J10+'Познавательное развитие'!U10+'Познавательное развитие'!V10+'Познавательное развитие'!AB10+'Познавательное развитие'!AD10+'Речевое развитие'!D9+'Речевое развитие'!E9+'Речевое развитие'!F9+'Речевое развитие'!G9+'Речевое развитие'!J9+'Речевое развитие'!K9+'Речевое развитие'!L9+'Речевое развитие'!M9+'Речевое развитие'!N9+'Художественно-эстетическое разв'!D10+'Художественно-эстетическое разв'!E10)/18))))))))))))))))))</f>
        <v/>
      </c>
      <c r="BU9" s="257" t="str">
        <f t="shared" si="3"/>
        <v/>
      </c>
      <c r="BV9" s="183" t="str">
        <f>IF('Познавательное развитие'!H10="","",IF('Познавательное развитие'!H10&gt;1.5,"сформирован",IF('Познавательное развитие'!H10&lt;0.5,"не сформирован", "в стадии формирования")))</f>
        <v/>
      </c>
      <c r="BW9" s="94" t="str">
        <f>IF('Художественно-эстетическое разв'!K10="","",IF('Художественно-эстетическое разв'!K10&gt;1.5,"сформирован",IF('Художественно-эстетическое разв'!K10&lt;0.5,"не сформирован", "в стадии формирования")))</f>
        <v/>
      </c>
      <c r="BX9" s="94" t="str">
        <f>IF('Художественно-эстетическое разв'!L10="","",IF('Художественно-эстетическое разв'!L10&gt;1.5,"сформирован",IF('Художественно-эстетическое разв'!L10&lt;0.5,"не сформирован", "в стадии формирования")))</f>
        <v/>
      </c>
      <c r="BY9" s="108" t="str">
        <f>IF('Художественно-эстетическое разв'!Z10="","",IF('Художественно-эстетическое разв'!Z10&gt;1.5,"сформирован",IF('Художественно-эстетическое разв'!Z10&lt;0.5,"не сформирован", "в стадии формирования")))</f>
        <v/>
      </c>
      <c r="BZ9" s="183" t="str">
        <f>IF('Физическое развитие'!D9="","",IF('Физическое развитие'!D9&gt;1.5,"сформирован",IF('Физическое развитие'!D9&lt;0.5,"не сформирован", "в стадии формирования")))</f>
        <v/>
      </c>
      <c r="CA9" s="183" t="str">
        <f>IF('Физическое развитие'!E9="","",IF('Физическое развитие'!E9&gt;1.5,"сформирован",IF('Физическое развитие'!E9&lt;0.5,"не сформирован", "в стадии формирования")))</f>
        <v/>
      </c>
      <c r="CB9" s="183" t="str">
        <f>IF('Физическое развитие'!F9="","",IF('Физическое развитие'!F9&gt;1.5,"сформирован",IF('Физическое развитие'!F9&lt;0.5,"не сформирован", "в стадии формирования")))</f>
        <v/>
      </c>
      <c r="CC9" s="183" t="str">
        <f>IF('Физическое развитие'!G9="","",IF('Физическое развитие'!G9&gt;1.5,"сформирован",IF('Физическое развитие'!G9&lt;0.5,"не сформирован", "в стадии формирования")))</f>
        <v/>
      </c>
      <c r="CD9" s="94" t="str">
        <f>IF('Физическое развитие'!H9="","",IF('Физическое развитие'!H9&gt;1.5,"сформирован",IF('Физическое развитие'!H9&lt;0.5,"не сформирован", "в стадии формирования")))</f>
        <v/>
      </c>
      <c r="CE9" s="94" t="str">
        <f>IF('Физическое развитие'!I9="","",IF('Физическое развитие'!I9&gt;1.5,"сформирован",IF('Физическое развитие'!I9&lt;0.5,"не сформирован", "в стадии формирования")))</f>
        <v/>
      </c>
      <c r="CF9" s="94" t="str">
        <f>IF('Физическое развитие'!J9="","",IF('Физическое развитие'!J9&gt;1.5,"сформирован",IF('Физическое развитие'!J9&lt;0.5,"не сформирован", "в стадии формирования")))</f>
        <v/>
      </c>
      <c r="CG9" s="94" t="str">
        <f>IF('Физическое развитие'!K9="","",IF('Физическое развитие'!K9&gt;1.5,"сформирован",IF('Физическое развитие'!K9&lt;0.5,"не сформирован", "в стадии формирования")))</f>
        <v/>
      </c>
      <c r="CH9" s="94" t="str">
        <f>IF('Физическое развитие'!L9="","",IF('Физическое развитие'!L9&gt;1.5,"сформирован",IF('Физическое развитие'!L9&lt;0.5,"не сформирован", "в стадии формирования")))</f>
        <v/>
      </c>
      <c r="CI9" s="94" t="str">
        <f>IF('Физическое развитие'!N9="","",IF('Физическое развитие'!N9&gt;1.5,"сформирован",IF('Физическое развитие'!N9&lt;0.5,"не сформирован", "в стадии формирования")))</f>
        <v/>
      </c>
      <c r="CJ9" s="330" t="str">
        <f>IF('Познавательное развитие'!H10="","",IF('Художественно-эстетическое разв'!K10="","",IF('Художественно-эстетическое разв'!L10="","",IF('Художественно-эстетическое разв'!Z10="","",IF('Физическое развитие'!D9="","",IF('Физическое развитие'!E9="","",IF('Физическое развитие'!F9="","",IF('Физическое развитие'!G9="","",IF('Физическое развитие'!H9="","",IF('Физическое развитие'!I9="","",IF('Физическое развитие'!J9="","",IF('Физическое развитие'!K9="","",IF('Физическое развитие'!L9="","",IF('Физическое развитие'!N9="","",('Познавательное развитие'!H10+'Художественно-эстетическое разв'!K10+'Художественно-эстетическое разв'!L10+'Художественно-эстетическое разв'!Z10+'Физическое развитие'!D9+'Физическое развитие'!E9+'Физическое развитие'!F9+'Физическое развитие'!G9+'Физическое развитие'!H9+'Физическое развитие'!I9+'Физическое развитие'!J9+'Физическое развитие'!K9+'Физическое развитие'!L9+'Физическое развитие'!N9)/14))))))))))))))</f>
        <v/>
      </c>
      <c r="CK9" s="257" t="str">
        <f t="shared" si="4"/>
        <v/>
      </c>
      <c r="CL9" s="183" t="str">
        <f>IF('Социально-коммуникативное разви'!G10="","",IF('Социально-коммуникативное разви'!G10&gt;1.5,"сформирован",IF('Социально-коммуникативное разви'!G10&lt;0.5,"не сформирован", "в стадии формирования")))</f>
        <v/>
      </c>
      <c r="CM9" s="94" t="str">
        <f>IF('Социально-коммуникативное разви'!H10="","",IF('Социально-коммуникативное разви'!H10&gt;1.5,"сформирован",IF('Социально-коммуникативное разви'!H10&lt;0.5,"не сформирован", "в стадии формирования")))</f>
        <v/>
      </c>
      <c r="CN9" s="94" t="str">
        <f>IF('Социально-коммуникативное разви'!L10="","",IF('Социально-коммуникативное разви'!L10&gt;1.5,"сформирован",IF('Социально-коммуникативное разви'!L10&lt;0.5,"не сформирован", "в стадии формирования")))</f>
        <v/>
      </c>
      <c r="CO9" s="94" t="str">
        <f>IF('Социально-коммуникативное разви'!P10="","",IF('Социально-коммуникативное разви'!P10&gt;1.5,"сформирован",IF('Социально-коммуникативное разви'!P10&lt;0.5,"не сформирован", "в стадии формирования")))</f>
        <v/>
      </c>
      <c r="CP9" s="94" t="str">
        <f>IF('Социально-коммуникативное разви'!Q10="","",IF('Социально-коммуникативное разви'!Q10&gt;1.5,"сформирован",IF('Социально-коммуникативное разви'!Q10&lt;0.5,"не сформирован", "в стадии формирования")))</f>
        <v/>
      </c>
      <c r="CQ9" s="94" t="str">
        <f>IF('Социально-коммуникативное разви'!T10="","",IF('Социально-коммуникативное разви'!T10&gt;1.5,"сформирован",IF('Социально-коммуникативное разви'!T10&lt;0.5,"не сформирован", "в стадии формирования")))</f>
        <v/>
      </c>
      <c r="CR9" s="94" t="str">
        <f>IF('Социально-коммуникативное разви'!U10="","",IF('Социально-коммуникативное разви'!U10&gt;1.5,"сформирован",IF('Социально-коммуникативное разви'!U10&lt;0.5,"не сформирован", "в стадии формирования")))</f>
        <v/>
      </c>
      <c r="CS9" s="94" t="str">
        <f>IF('Социально-коммуникативное разви'!V10="","",IF('Социально-коммуникативное разви'!V10&gt;1.5,"сформирован",IF('Социально-коммуникативное разви'!V10&lt;0.5,"не сформирован", "в стадии формирования")))</f>
        <v/>
      </c>
      <c r="CT9" s="94" t="str">
        <f>IF('Социально-коммуникативное разви'!W10="","",IF('Социально-коммуникативное разви'!W10&gt;1.5,"сформирован",IF('Социально-коммуникативное разви'!W10&lt;0.5,"не сформирован", "в стадии формирования")))</f>
        <v/>
      </c>
      <c r="CU9" s="94" t="str">
        <f>IF('Социально-коммуникативное разви'!X10="","",IF('Социально-коммуникативное разви'!X10&gt;1.5,"сформирован",IF('Социально-коммуникативное разви'!X10&lt;0.5,"не сформирован", "в стадии формирования")))</f>
        <v/>
      </c>
      <c r="CV9" s="94" t="str">
        <f>IF('Социально-коммуникативное разви'!Y10="","",IF('Социально-коммуникативное разви'!Y10&gt;1.5,"сформирован",IF('Социально-коммуникативное разви'!Y10&lt;0.5,"не сформирован", "в стадии формирования")))</f>
        <v/>
      </c>
      <c r="CW9" s="94" t="str">
        <f>IF('Физическое развитие'!Q9="","",IF('Физическое развитие'!Q9&gt;1.5,"сформирован",IF('Физическое развитие'!Q9&lt;0.5,"не сформирован", "в стадии формирования")))</f>
        <v/>
      </c>
      <c r="CX9" s="94" t="str">
        <f>IF('Физическое развитие'!R9="","",IF('Физическое развитие'!R9&gt;1.5,"сформирован",IF('Физическое развитие'!R9&lt;0.5,"не сформирован", "в стадии формирования")))</f>
        <v/>
      </c>
      <c r="CY9" s="94" t="str">
        <f>IF('Физическое развитие'!S9="","",IF('Физическое развитие'!S9&gt;1.5,"сформирован",IF('Физическое развитие'!S9&lt;0.5,"не сформирован", "в стадии формирования")))</f>
        <v/>
      </c>
      <c r="CZ9" s="330" t="str">
        <f>IF('Социально-коммуникативное разви'!G10="","",IF('Социально-коммуникативное разви'!H10="","",IF('Социально-коммуникативное разви'!L10="","",IF('Социально-коммуникативное разви'!P10="","",IF('Социально-коммуникативное разви'!Q10="","",IF('Социально-коммуникативное разви'!T10="","",IF('Социально-коммуникативное разви'!U10="","",IF('Социально-коммуникативное разви'!V10="","",IF('Социально-коммуникативное разви'!W10="","",IF('Социально-коммуникативное разви'!X10="","",IF('Социально-коммуникативное разви'!Y10="","",IF('Физическое развитие'!Q9="","",IF('Физическое развитие'!R9="","",IF('Физическое развитие'!S9="","",('Социально-коммуникативное разви'!G10+'Социально-коммуникативное разви'!H10+'Социально-коммуникативное разви'!L10+'Социально-коммуникативное разви'!P10+'Социально-коммуникативное разви'!Q10+'Социально-коммуникативное разви'!T10+'Социально-коммуникативное разви'!U10+'Социально-коммуникативное разви'!V10+'Социально-коммуникативное разви'!W10+'Социально-коммуникативное разви'!X10+'Социально-коммуникативное разви'!Y10+'Физическое развитие'!Q9+'Физическое развитие'!R9+'Физическое развитие'!S9)/14))))))))))))))</f>
        <v/>
      </c>
      <c r="DA9" s="257" t="str">
        <f t="shared" si="5"/>
        <v/>
      </c>
      <c r="DB9" s="183" t="str">
        <f>IF('Социально-коммуникативное разви'!T10="","",IF('Социально-коммуникативное разви'!T10&gt;1.5,"сформирован",IF('Социально-коммуникативное разви'!T10&lt;0.5,"не сформирован", "в стадии формирования")))</f>
        <v/>
      </c>
      <c r="DC9" s="94" t="str">
        <f>IF('Социально-коммуникативное разви'!U10="","",IF('Социально-коммуникативное разви'!U10&gt;1.5,"сформирован",IF('Социально-коммуникативное разви'!U10&lt;0.5,"не сформирован", "в стадии формирования")))</f>
        <v/>
      </c>
      <c r="DD9" s="94" t="str">
        <f>IF('Социально-коммуникативное разви'!V10="","",IF('Социально-коммуникативное разви'!V10&gt;1.5,"сформирован",IF('Социально-коммуникативное разви'!V10&lt;0.5,"не сформирован", "в стадии формирования")))</f>
        <v/>
      </c>
      <c r="DE9" s="94" t="str">
        <f>IF('Социально-коммуникативное разви'!W10="","",IF('Социально-коммуникативное разви'!W10&gt;1.5,"сформирован",IF('Социально-коммуникативное разви'!W10&lt;0.5,"не сформирован", "в стадии формирования")))</f>
        <v/>
      </c>
      <c r="DF9" s="94" t="str">
        <f>IF('Социально-коммуникативное разви'!X10="","",IF('Социально-коммуникативное разви'!X10&gt;1.5,"сформирован",IF('Социально-коммуникативное разви'!X10&lt;0.5,"не сформирован", "в стадии формирования")))</f>
        <v/>
      </c>
      <c r="DG9" s="94" t="str">
        <f>IF('Социально-коммуникативное разви'!Y10="","",IF('Социально-коммуникативное разви'!Y10&gt;1.5,"сформирован",IF('Социально-коммуникативное разви'!Y10&lt;0.5,"не сформирован", "в стадии формирования")))</f>
        <v/>
      </c>
      <c r="DH9" s="94" t="str">
        <f>IF('Познавательное развитие'!D10="","",IF('Познавательное развитие'!D10&gt;1.5,"сформирован",IF('Познавательное развитие'!D10&lt;0.5,"не сформирован", "в стадии формирования")))</f>
        <v/>
      </c>
      <c r="DI9" s="94" t="str">
        <f>IF('Познавательное развитие'!E10="","",IF('Познавательное развитие'!E10&gt;1.5,"сформирован",IF('Познавательное развитие'!E10&lt;0.5,"не сформирован", "в стадии формирования")))</f>
        <v/>
      </c>
      <c r="DJ9" s="94" t="str">
        <f>IF('Познавательное развитие'!F10="","",IF('Познавательное развитие'!F10&gt;1.5,"сформирован",IF('Познавательное развитие'!F10&lt;0.5,"не сформирован", "в стадии формирования")))</f>
        <v/>
      </c>
      <c r="DK9" s="94" t="str">
        <f>IF('Познавательное развитие'!G10="","",IF('Познавательное развитие'!G10&gt;1.5,"сформирован",IF('Познавательное развитие'!G10&lt;0.5,"не сформирован", "в стадии формирования")))</f>
        <v/>
      </c>
      <c r="DL9" s="94" t="str">
        <f>IF('Познавательное развитие'!H10="","",IF('Познавательное развитие'!H10&gt;1.5,"сформирован",IF('Познавательное развитие'!H10&lt;0.5,"не сформирован", "в стадии формирования")))</f>
        <v/>
      </c>
      <c r="DM9" s="94" t="str">
        <f>IF('Познавательное развитие'!K10="","",IF('Познавательное развитие'!K10&gt;1.5,"сформирован",IF('Познавательное развитие'!K10&lt;0.5,"не сформирован", "в стадии формирования")))</f>
        <v/>
      </c>
      <c r="DN9" s="94" t="str">
        <f>IF('Познавательное развитие'!L10="","",IF('Познавательное развитие'!L10&gt;1.5,"сформирован",IF('Познавательное развитие'!L10&lt;0.5,"не сформирован", "в стадии формирования")))</f>
        <v/>
      </c>
      <c r="DO9" s="94" t="str">
        <f>IF('Познавательное развитие'!O10="","",IF('Познавательное развитие'!O10&gt;1.5,"сформирован",IF('Познавательное развитие'!O10&lt;0.5,"не сформирован", "в стадии формирования")))</f>
        <v/>
      </c>
      <c r="DP9" s="94" t="str">
        <f>IF('Познавательное развитие'!U10="","",IF('Познавательное развитие'!U10&gt;1.5,"сформирован",IF('Познавательное развитие'!U10&lt;0.5,"не сформирован", "в стадии формирования")))</f>
        <v/>
      </c>
      <c r="DQ9" s="94" t="str">
        <f>IF('Познавательное развитие'!V10="","",IF('Познавательное развитие'!V10&gt;1.5,"сформирован",IF('Познавательное развитие'!V10&lt;0.5,"не сформирован", "в стадии формирования")))</f>
        <v/>
      </c>
      <c r="DR9" s="94" t="str">
        <f>IF('Познавательное развитие'!Z10="","",IF('Познавательное развитие'!Z10&gt;1.5,"сформирован",IF('Познавательное развитие'!Z10&lt;0.5,"не сформирован", "в стадии формирования")))</f>
        <v/>
      </c>
      <c r="DS9" s="94" t="str">
        <f>IF('Познавательное развитие'!AA10="","",IF('Познавательное развитие'!AA10&gt;1.5,"сформирован",IF('Познавательное развитие'!AA10&lt;0.5,"не сформирован", "в стадии формирования")))</f>
        <v/>
      </c>
      <c r="DT9" s="94" t="str">
        <f>IF('Познавательное развитие'!AB10="","",IF('Познавательное развитие'!AB10&gt;1.5,"сформирован",IF('Познавательное развитие'!AB10&lt;0.5,"не сформирован", "в стадии формирования")))</f>
        <v/>
      </c>
      <c r="DU9" s="94" t="str">
        <f>IF('Познавательное развитие'!AC10="","",IF('Познавательное развитие'!AC10&gt;1.5,"сформирован",IF('Познавательное развитие'!AC10&lt;0.5,"не сформирован", "в стадии формирования")))</f>
        <v/>
      </c>
      <c r="DV9" s="94" t="str">
        <f>IF('Познавательное развитие'!AD10="","",IF('Познавательное развитие'!AD10&gt;1.5,"сформирован",IF('Познавательное развитие'!AD10&lt;0.5,"не сформирован", "в стадии формирования")))</f>
        <v/>
      </c>
      <c r="DW9" s="94" t="str">
        <f>IF('Познавательное развитие'!AE10="","",IF('Познавательное развитие'!AE10&gt;1.5,"сформирован",IF('Познавательное развитие'!AE10&lt;0.5,"не сформирован", "в стадии формирования")))</f>
        <v/>
      </c>
      <c r="DX9" s="94" t="str">
        <f>IF('Познавательное развитие'!AF10="","",IF('Познавательное развитие'!AF10&gt;1.5,"сформирован",IF('Познавательное развитие'!AF10&lt;0.5,"не сформирован", "в стадии формирования")))</f>
        <v/>
      </c>
      <c r="DY9" s="94" t="str">
        <f>IF('Познавательное развитие'!AG10="","",IF('Познавательное развитие'!AG10&gt;1.5,"сформирован",IF('Познавательное развитие'!AG10&lt;0.5,"не сформирован", "в стадии формирования")))</f>
        <v/>
      </c>
      <c r="DZ9" s="94" t="str">
        <f>IF('Познавательное развитие'!AH10="","",IF('Познавательное развитие'!AH10&gt;1.5,"сформирован",IF('Познавательное развитие'!AH10&lt;0.5,"не сформирован", "в стадии формирования")))</f>
        <v/>
      </c>
      <c r="EA9" s="94" t="str">
        <f>IF('Речевое развитие'!D9="","",IF('Речевое развитие'!D9&gt;1.5,"сформирован",IF('Речевое развитие'!D9&lt;0.5,"не сформирован", "в стадии формирования")))</f>
        <v/>
      </c>
      <c r="EB9" s="94" t="str">
        <f>IF('Речевое развитие'!J9="","",IF('Речевое развитие'!J9&gt;1.5,"сформирован",IF('Речевое развитие'!J9&lt;0.5,"не сформирован", "в стадии формирования")))</f>
        <v/>
      </c>
      <c r="EC9" s="94" t="str">
        <f>IF('Речевое развитие'!K9="","",IF('Речевое развитие'!K9&gt;1.5,"сформирован",IF('Речевое развитие'!K9&lt;0.5,"не сформирован", "в стадии формирования")))</f>
        <v/>
      </c>
      <c r="ED9" s="94" t="str">
        <f>IF('Речевое развитие'!L9="","",IF('Речевое развитие'!L9&gt;1.5,"сформирован",IF('Речевое развитие'!L9&lt;0.5,"не сформирован", "в стадии формирования")))</f>
        <v/>
      </c>
      <c r="EE9" s="94" t="str">
        <f>IF('Речевое развитие'!M9="","",IF('Речевое развитие'!M9&gt;1.5,"сформирован",IF('Речевое развитие'!M9&lt;0.5,"не сформирован", "в стадии формирования")))</f>
        <v/>
      </c>
      <c r="EF9" s="94" t="str">
        <f>IF('Речевое развитие'!N9="","",IF('Речевое развитие'!N9&gt;1.5,"сформирован",IF('Речевое развитие'!N9&lt;0.5,"не сформирован", "в стадии формирования")))</f>
        <v/>
      </c>
      <c r="EG9" s="330" t="str">
        <f>IF('Социально-коммуникативное разви'!T10="","",IF('Социально-коммуникативное разви'!U10="","",IF('Социально-коммуникативное разви'!V10="","",IF('Социально-коммуникативное разви'!W10="","",IF('Социально-коммуникативное разви'!X10="","",IF('Социально-коммуникативное разви'!Y10="","",IF('Познавательное развитие'!D10="","",IF('Познавательное развитие'!E10="","",IF('Познавательное развитие'!F10="","",IF('Познавательное развитие'!G10="","",IF('Познавательное развитие'!H10="","",IF('Познавательное развитие'!K10="","",IF('Познавательное развитие'!L10="","",IF('Познавательное развитие'!O10="","",IF('Познавательное развитие'!U10="","",IF('Познавательное развитие'!V10="","",IF('Познавательное развитие'!Z10="","",IF('Познавательное развитие'!AA10="","",IF('Познавательное развитие'!AB10="","",IF('Познавательное развитие'!AC10="","",IF('Познавательное развитие'!AD10="","",IF('Познавательное развитие'!AE10="","",IF('Познавательное развитие'!AF10="","",IF('Познавательное развитие'!AG10="","",IF('Познавательное развитие'!AH10="","",IF('Речевое развитие'!D9="","",IF('Речевое развитие'!J9="","",IF('Речевое развитие'!K9="","",IF('Речевое развитие'!L9="","",IF('Речевое развитие'!M9="","",IF('Речевое развитие'!N9="","",('Социально-коммуникативное разви'!T10+'Социально-коммуникативное разви'!U10+'Социально-коммуникативное разви'!V10+'Социально-коммуникативное разви'!W10+'Социально-коммуникативное разви'!X10+'Социально-коммуникативное разви'!Y10+'Познавательное развитие'!D10+'Познавательное развитие'!E10+'Познавательное развитие'!F10+'Познавательное развитие'!G10+'Познавательное развитие'!H10+'Познавательное развитие'!K10+'Познавательное развитие'!L10+'Познавательное развитие'!O10+'Познавательное развитие'!U10+'Познавательное развитие'!V10+'Познавательное развитие'!Z10+'Познавательное развитие'!AA10+'Познавательное развитие'!AB10+'Познавательное развитие'!AC10+'Познавательное развитие'!AD10+'Познавательное развитие'!AE10+'Познавательное развитие'!AF10+'Познавательное развитие'!AG10+'Познавательное развитие'!AH10+'Речевое развитие'!D9+'Речевое развитие'!J9+'Речевое развитие'!K9+'Речевое развитие'!L9+'Речевое развитие'!M9+'Речевое развитие'!N9)/31)))))))))))))))))))))))))))))))</f>
        <v/>
      </c>
      <c r="EH9" s="257" t="str">
        <f t="shared" si="6"/>
        <v/>
      </c>
    </row>
    <row r="10" spans="1:138" x14ac:dyDescent="0.25">
      <c r="A10" s="107">
        <f>список!A8</f>
        <v>7</v>
      </c>
      <c r="B10" s="265" t="str">
        <f>IF(список!B8="","",список!B8)</f>
        <v/>
      </c>
      <c r="C10" s="257">
        <f>IF(список!C8="","",список!C8)</f>
        <v>0</v>
      </c>
      <c r="D10" s="183" t="str">
        <f>IF('Социально-коммуникативное разви'!G11="","",IF('Социально-коммуникативное разви'!G11&gt;1.5,"сформирован",IF('Социально-коммуникативное разви'!G11&lt;0.5,"не сформирован", "в стадии формирования")))</f>
        <v/>
      </c>
      <c r="E10" s="94" t="str">
        <f>IF('Социально-коммуникативное разви'!I11="","",IF('Социально-коммуникативное разви'!I11&gt;1.5,"сформирован",IF('Социально-коммуникативное разви'!I11&lt;0.5,"не сформирован", "в стадии формирования")))</f>
        <v/>
      </c>
      <c r="F10" s="94" t="str">
        <f>IF('Социально-коммуникативное разви'!K11="","",IF('Социально-коммуникативное разви'!K11&gt;1.5,"сформирован",IF('Социально-коммуникативное разви'!K11&lt;0.5,"не сформирован", "в стадии формирования")))</f>
        <v/>
      </c>
      <c r="G10" s="94" t="str">
        <f>IF('Социально-коммуникативное разви'!L11="","",IF('Социально-коммуникативное разви'!L11&gt;1.5,"сформирован",IF('Социально-коммуникативное разви'!L11&lt;0.5,"не сформирован", "в стадии формирования")))</f>
        <v/>
      </c>
      <c r="H10" s="94" t="str">
        <f>IF('Познавательное развитие'!K11="","",IF('Познавательное развитие'!K11&gt;1.5,"сформирован",IF('Познавательное развитие'!K11&lt;0.5,"не сформирован", "в стадии формирования")))</f>
        <v/>
      </c>
      <c r="I10" s="94" t="str">
        <f>IF('Познавательное развитие'!O11="","",IF('Познавательное развитие'!O11&gt;1.5,"сформирован",IF('Познавательное развитие'!O11&lt;0.5,"не сформирован", "в стадии формирования")))</f>
        <v/>
      </c>
      <c r="J10" s="94" t="str">
        <f>IF('Познавательное развитие'!P11="","",IF('Познавательное развитие'!P11&gt;1.5,"сформирован",IF('Познавательное развитие'!P11&lt;0.5,"не сформирован", "в стадии формирования")))</f>
        <v/>
      </c>
      <c r="K10" s="94" t="str">
        <f>IF('Познавательное развитие'!T11="","",IF('Познавательное развитие'!T11&gt;1.5,"сформирован",IF('Познавательное развитие'!T11&lt;0.5,"не сформирован", "в стадии формирования")))</f>
        <v/>
      </c>
      <c r="L10" s="94" t="str">
        <f>IF('Познавательное развитие'!W11="","",IF('Познавательное развитие'!W11&gt;1.5,"сформирован",IF('Познавательное развитие'!W11&lt;0.5,"не сформирован", "в стадии формирования")))</f>
        <v/>
      </c>
      <c r="M10" s="94" t="str">
        <f>IF('Познавательное развитие'!AH11="","",IF('Познавательное развитие'!AH11&gt;1.5,"сформирован",IF('Познавательное развитие'!AH11&lt;0.5,"не сформирован", "в стадии формирования")))</f>
        <v/>
      </c>
      <c r="N10" s="94" t="str">
        <f>IF('Речевое развитие'!E10="","",IF('Речевое развитие'!E10&gt;1.5,"сформирован",IF('Речевое развитие'!E10&lt;0.5,"не сформирован", "в стадии формирования")))</f>
        <v/>
      </c>
      <c r="O10" s="94" t="str">
        <f>IF('Речевое развитие'!F10="","",IF('Речевое развитие'!F10&gt;1.5,"сформирован",IF('Речевое развитие'!F10&lt;0.5,"не сформирован", "в стадии формирования")))</f>
        <v/>
      </c>
      <c r="P10" s="94" t="str">
        <f>IF('Речевое развитие'!M10="","",IF('Речевое развитие'!M10&gt;1.5,"сформирован",IF('Речевое развитие'!M10&lt;0.5,"не сформирован", "в стадии формирования")))</f>
        <v/>
      </c>
      <c r="Q10" s="94" t="str">
        <f>IF('Художественно-эстетическое разв'!F11="","",IF('Художественно-эстетическое разв'!F11&gt;1.5,"сформирован",IF('Художественно-эстетическое разв'!F11&lt;0.5,"не сформирован", "в стадии формирования")))</f>
        <v/>
      </c>
      <c r="R10" s="94" t="str">
        <f>IF('Художественно-эстетическое разв'!L11="","",IF('Художественно-эстетическое разв'!L11&gt;1.5,"сформирован",IF('Художественно-эстетическое разв'!L11&lt;0.5,"не сформирован", "в стадии формирования")))</f>
        <v/>
      </c>
      <c r="S10" s="94" t="str">
        <f>IF('Художественно-эстетическое разв'!O11="","",IF('Художественно-эстетическое разв'!O11&gt;1.5,"сформирован",IF('Художественно-эстетическое разв'!O11&lt;0.5,"не сформирован", "в стадии формирования")))</f>
        <v/>
      </c>
      <c r="T10" s="94" t="str">
        <f>IF('Художественно-эстетическое разв'!P11="","",IF('Художественно-эстетическое разв'!P11&gt;1.5,"сформирован",IF('Художественно-эстетическое разв'!P11&lt;0.5,"не сформирован", "в стадии формирования")))</f>
        <v/>
      </c>
      <c r="U10" s="94" t="str">
        <f>IF('Физическое развитие'!N10="","",IF('Физическое развитие'!N10&gt;1.5,"сформирован",IF('Физическое развитие'!N10&lt;0.5,"не сформирован", "в стадии формирования")))</f>
        <v/>
      </c>
      <c r="V10" s="94" t="str">
        <f>IF('Физическое развитие'!Q10="","",IF('Физическое развитие'!Q10&gt;1.5,"сформирован",IF('Физическое развитие'!Q10&lt;0.5,"не сформирован", "в стадии формирования")))</f>
        <v/>
      </c>
      <c r="W10" s="94" t="str">
        <f>IF('Физическое развитие'!R10="","",IF('Физическое развитие'!R10&gt;1.5,"сформирован",IF('Физическое развитие'!R10&lt;0.5,"не сформирован", "в стадии формирования")))</f>
        <v/>
      </c>
      <c r="X10" s="330" t="str">
        <f>IF('Социально-коммуникативное разви'!G11="","",IF('Социально-коммуникативное разви'!I11="","",IF('Социально-коммуникативное разви'!K11="","",IF('Социально-коммуникативное разви'!L11="","",IF('Познавательное развитие'!K11="","",IF('Познавательное развитие'!O11="","",IF('Познавательное развитие'!P11="","",IF('Познавательное развитие'!T11="","",IF('Познавательное развитие'!W11="","",IF('Познавательное развитие'!AH11="","",IF('Речевое развитие'!E10="","",IF('Речевое развитие'!F10="","",IF('Речевое развитие'!M10="","",IF('Художественно-эстетическое разв'!F11="","",IF('Художественно-эстетическое разв'!L11="","",IF('Художественно-эстетическое разв'!O11="","",IF('Художественно-эстетическое разв'!P11="","",IF('Физическое развитие'!N10="","",IF('Физическое развитие'!Q10="","",IF('Физическое развитие'!R10="","",('Социально-коммуникативное разви'!G11+'Социально-коммуникативное разви'!I11+'Социально-коммуникативное разви'!K11+'Социально-коммуникативное разви'!L11+'Познавательное развитие'!K11+'Познавательное развитие'!O11+'Познавательное развитие'!P11+'Познавательное развитие'!T11+'Познавательное развитие'!W11+'Познавательное развитие'!AH11+'Речевое развитие'!E10+'Речевое развитие'!F10++'Речевое развитие'!M10+'Художественно-эстетическое разв'!F11+'Художественно-эстетическое разв'!L11+'Художественно-эстетическое разв'!O11+'Художественно-эстетическое разв'!P11+'Физическое развитие'!N10+'Физическое развитие'!Q10+'Физическое развитие'!R10)/20))))))))))))))))))))</f>
        <v/>
      </c>
      <c r="Y10" s="257" t="str">
        <f t="shared" si="0"/>
        <v/>
      </c>
      <c r="Z10" s="201" t="str">
        <f>IF('Социально-коммуникативное разви'!E11="","",IF('Социально-коммуникативное разви'!E11&gt;1.5,"сформирован",IF('Социально-коммуникативное разви'!E11&lt;0.5,"не сформирован", "в стадии формирования")))</f>
        <v/>
      </c>
      <c r="AA10" s="96" t="str">
        <f>IF('Социально-коммуникативное разви'!G11="","",IF('Социально-коммуникативное разви'!G11&gt;1.5,"сформирован",IF('Социально-коммуникативное разви'!G11&lt;0.5,"не сформирован", "в стадии формирования")))</f>
        <v/>
      </c>
      <c r="AB10" s="96" t="str">
        <f>IF('Социально-коммуникативное разви'!H11="","",IF('Социально-коммуникативное разви'!H11&gt;1.5,"сформирован",IF('Социально-коммуникативное разви'!H11&lt;0.5,"не сформирован", "в стадии формирования")))</f>
        <v/>
      </c>
      <c r="AC10" s="96" t="str">
        <f>IF('Социально-коммуникативное разви'!L11="","",IF('Социально-коммуникативное разви'!L11&gt;1.5,"сформирован",IF('Социально-коммуникативное разви'!L11&lt;0.5,"не сформирован", "в стадии формирования")))</f>
        <v/>
      </c>
      <c r="AD10" s="96" t="str">
        <f>IF('Социально-коммуникативное разви'!Q11="","",IF('Социально-коммуникативное разви'!Q11&gt;1.5,"сформирован",IF('Социально-коммуникативное разви'!Q11&lt;0.5,"не сформирован", "в стадии формирования")))</f>
        <v/>
      </c>
      <c r="AE10" s="126" t="str">
        <f>IF('Познавательное развитие'!L11="","",IF('Познавательное развитие'!L11&gt;1.5,"сформирован",IF('Познавательное развитие'!L11&lt;0.5,"не сформирован", "в стадии формирования")))</f>
        <v/>
      </c>
      <c r="AF10" s="126" t="str">
        <f>IF('Познавательное развитие'!Q11="","",IF('Познавательное развитие'!Q11&gt;1.5,"сформирован",IF('Познавательное развитие'!Q11&lt;0.5,"не сформирован", "в стадии формирования")))</f>
        <v/>
      </c>
      <c r="AG10" s="126" t="str">
        <f>IF('Речевое развитие'!D10="","",IF('Речевое развитие'!D10&gt;1.5,"сформирован",IF('Речевое развитие'!D10&lt;0.5,"не сформирован", "в стадии формирования")))</f>
        <v/>
      </c>
      <c r="AH10" s="126" t="str">
        <f>IF('Речевое развитие'!F10="","",IF('Речевое развитие'!F10&gt;1.5,"сформирован",IF('Речевое развитие'!F10&lt;0.5,"не сформирован", "в стадии формирования")))</f>
        <v/>
      </c>
      <c r="AI10" s="126" t="str">
        <f>IF('Речевое развитие'!J10="","",IF('Речевое развитие'!J10&gt;1.5,"сформирован",IF('Речевое развитие'!J10&lt;0.5,"не сформирован", "в стадии формирования")))</f>
        <v/>
      </c>
      <c r="AJ10" s="126" t="str">
        <f>IF('Речевое развитие'!L10="","",IF('Речевое развитие'!L10&gt;1.5,"сформирован",IF('Речевое развитие'!L10&lt;0.5,"не сформирован", "в стадии формирования")))</f>
        <v/>
      </c>
      <c r="AK10" s="126" t="str">
        <f>IF('Речевое развитие'!N10="","",IF('Речевое развитие'!N10&gt;1.5,"сформирован",IF('Речевое развитие'!N10&lt;0.5,"не сформирован", "в стадии формирования")))</f>
        <v/>
      </c>
      <c r="AL10" s="331" t="str">
        <f>IF('Социально-коммуникативное разви'!E11="","",IF('Социально-коммуникативное разви'!G11="","",IF('Социально-коммуникативное разви'!H11="","",IF('Социально-коммуникативное разви'!L11="","",IF('Социально-коммуникативное разви'!Q11="","",IF('Познавательное развитие'!L11="","",IF('Познавательное развитие'!Q11="","",IF('Речевое развитие'!D10="","",IF('Речевое развитие'!F10="","",IF('Речевое развитие'!J10="","",IF('Речевое развитие'!L10="","",IF('Речевое развитие'!N10="","",('Социально-коммуникативное разви'!E11+'Социально-коммуникативное разви'!G11+'Социально-коммуникативное разви'!H11+'Социально-коммуникативное разви'!L11+'Социально-коммуникативное разви'!Q11+'Познавательное развитие'!L11+'Познавательное развитие'!Q11+'Речевое развитие'!D10+'Речевое развитие'!F10+'Речевое развитие'!J10+'Речевое развитие'!L10+'Речевое развитие'!N10)/12))))))))))))</f>
        <v/>
      </c>
      <c r="AM10" s="96" t="str">
        <f t="shared" si="1"/>
        <v/>
      </c>
      <c r="AN10" s="183" t="str">
        <f>IF('Социально-коммуникативное разви'!E11="","",IF('Социально-коммуникативное разви'!E11&gt;1.5,"сформирован",IF('Социально-коммуникативное разви'!E11&lt;0.5,"не сформирован", "в стадии формирования")))</f>
        <v/>
      </c>
      <c r="AO10" s="101" t="str">
        <f>IF('Социально-коммуникативное разви'!G11="","",IF('Социально-коммуникативное разви'!G11&gt;1.5,"сформирован",IF('Социально-коммуникативное разви'!G11&lt;0.5,"не сформирован", "в стадии формирования")))</f>
        <v/>
      </c>
      <c r="AP10" s="97" t="str">
        <f>IF('Социально-коммуникативное разви'!H11="","",IF('Социально-коммуникативное разви'!H11&gt;1.5,"сформирован",IF('Социально-коммуникативное разви'!H11&lt;0.5,"не сформирован", "в стадии формирования")))</f>
        <v/>
      </c>
      <c r="AQ10" s="97" t="str">
        <f>IF('Социально-коммуникативное разви'!K11="","",IF('Социально-коммуникативное разви'!K11&gt;1.5,"сформирован",IF('Социально-коммуникативное разви'!K11&lt;0.5,"не сформирован", "в стадии формирования")))</f>
        <v/>
      </c>
      <c r="AR10" s="97" t="str">
        <f>IF('Социально-коммуникативное разви'!L11="","",IF('Социально-коммуникативное разви'!L11&gt;1.5,"сформирован",IF('Социально-коммуникативное разви'!L11&lt;0.5,"не сформирован", "в стадии формирования")))</f>
        <v/>
      </c>
      <c r="AS10" s="97" t="str">
        <f>IF('Социально-коммуникативное разви'!M11="","",IF('Социально-коммуникативное разви'!M11&gt;1.5,"сформирован",IF('Социально-коммуникативное разви'!M11&lt;0.5,"не сформирован", "в стадии формирования")))</f>
        <v/>
      </c>
      <c r="AT10" s="97" t="str">
        <f>IF('Познавательное развитие'!P11="","",IF('Познавательное развитие'!P11&gt;1.5,"сформирован",IF('Познавательное развитие'!P11&lt;0.5,"не сформирован", "в стадии формирования")))</f>
        <v/>
      </c>
      <c r="AU10" s="97" t="str">
        <f>IF('Речевое развитие'!E10="","",IF('Речевое развитие'!E10&gt;1.5,"сформирован",IF('Речевое развитие'!E10&lt;0.5,"не сформирован", "в стадии формирования")))</f>
        <v/>
      </c>
      <c r="AV10" s="97" t="str">
        <f>IF('Речевое развитие'!N10="","",IF('Речевое развитие'!N10&gt;1.5,"сформирован",IF('Речевое развитие'!N10&lt;0.5,"не сформирован", "в стадии формирования")))</f>
        <v/>
      </c>
      <c r="AW10" s="97" t="str">
        <f>IF('Художественно-эстетическое разв'!F11="","",IF('Художественно-эстетическое разв'!F11&gt;1.5,"сформирован",IF('Художественно-эстетическое разв'!F11&lt;0.5,"не сформирован", "в стадии формирования")))</f>
        <v/>
      </c>
      <c r="AX10" s="94" t="str">
        <f>IF('Художественно-эстетическое разв'!O11="","",IF('Художественно-эстетическое разв'!O11&gt;1.5,"сформирован",IF('Художественно-эстетическое разв'!O11&lt;0.5,"не сформирован", "в стадии формирования")))</f>
        <v/>
      </c>
      <c r="AY10" s="108" t="str">
        <f>IF('Художественно-эстетическое разв'!Y11="","",IF('Художественно-эстетическое разв'!Y11&gt;1.5,"сформирован",IF('Художественно-эстетическое разв'!Y11&lt;0.5,"не сформирован", "в стадии формирования")))</f>
        <v/>
      </c>
      <c r="AZ10" s="332" t="str">
        <f>IF('Социально-коммуникативное разви'!E11="","",IF('Социально-коммуникативное разви'!G11="","",IF('Социально-коммуникативное разви'!H11="","",IF('Социально-коммуникативное разви'!K11="","",IF('Социально-коммуникативное разви'!L11="","",IF('Социально-коммуникативное разви'!M11="","",IF('Познавательное развитие'!P11="","",IF('Речевое развитие'!E10="","",IF('Речевое развитие'!N10="","",IF('Художественно-эстетическое разв'!F11="","",IF('Художественно-эстетическое разв'!O11="","",IF('Художественно-эстетическое разв'!Y11="","",('Социально-коммуникативное разви'!E11+'Социально-коммуникативное разви'!G11+'Социально-коммуникативное разви'!H11+'Социально-коммуникативное разви'!K11+'Социально-коммуникативное разви'!L11+'Социально-коммуникативное разви'!M11+'Познавательное развитие'!P11+'Речевое развитие'!E10+'Речевое развитие'!N10+'Художественно-эстетическое разв'!F11+'Художественно-эстетическое разв'!O11+'Художественно-эстетическое разв'!Y11)/12))))))))))))</f>
        <v/>
      </c>
      <c r="BA10" s="257" t="str">
        <f t="shared" si="2"/>
        <v/>
      </c>
      <c r="BB10" s="183" t="str">
        <f>IF('Социально-коммуникативное разви'!D11="","",IF('Социально-коммуникативное разви'!D11&gt;1.5,"сформирован",IF('Социально-коммуникативное разви'!D11&lt;0.5,"не сформирован", "в стадии формирования")))</f>
        <v/>
      </c>
      <c r="BC10" s="94" t="str">
        <f>IF('Социально-коммуникативное разви'!F11="","",IF('Социально-коммуникативное разви'!F11&gt;1.5,"сформирован",IF('Социально-коммуникативное разви'!F11&lt;0.5,"не сформирован", "в стадии формирования")))</f>
        <v/>
      </c>
      <c r="BD10" s="94" t="str">
        <f>IF('Социально-коммуникативное разви'!J11="","",IF('Социально-коммуникативное разви'!J11&gt;1.5,"сформирован",IF('Социально-коммуникативное разви'!J11&lt;0.5,"не сформирован", "в стадии формирования")))</f>
        <v/>
      </c>
      <c r="BE10" s="94" t="str">
        <f>IF('Познавательное развитие'!U11="","",IF('Познавательное развитие'!U11&gt;1.5,"сформирован",IF('Познавательное развитие'!U11&lt;0.5,"не сформирован", "в стадии формирования")))</f>
        <v/>
      </c>
      <c r="BF10" s="94" t="str">
        <f>IF('Познавательное развитие'!V11="","",IF('Познавательное развитие'!V11&gt;1.5,"сформирован",IF('Познавательное развитие'!V11&lt;0.5,"не сформирован", "в стадии формирования")))</f>
        <v/>
      </c>
      <c r="BG10" s="94" t="str">
        <f>IF('Познавательное развитие'!AB11="","",IF('Познавательное развитие'!AB11&gt;1.5,"сформирован",IF('Познавательное развитие'!AB11&lt;0.5,"не сформирован", "в стадии формирования")))</f>
        <v/>
      </c>
      <c r="BH10" s="94" t="str">
        <f>IF('Познавательное развитие'!AD11="","",IF('Познавательное развитие'!AD11&gt;1.5,"сформирован",IF('Познавательное развитие'!AD11&lt;0.5,"не сформирован", "в стадии формирования")))</f>
        <v/>
      </c>
      <c r="BI10" s="94" t="str">
        <f>IF('Речевое развитие'!D10="","",IF('Речевое развитие'!D10&gt;1.5,"сформирован",IF('Речевое развитие'!D10&lt;0.5,"не сформирован", "в стадии формирования")))</f>
        <v/>
      </c>
      <c r="BJ10" s="94" t="str">
        <f>IF('Речевое развитие'!E10="","",IF('Речевое развитие'!E10&gt;1.5,"сформирован",IF('Речевое развитие'!E10&lt;0.5,"не сформирован", "в стадии формирования")))</f>
        <v/>
      </c>
      <c r="BK10" s="94" t="str">
        <f>IF('Речевое развитие'!F10="","",IF('Речевое развитие'!F10&gt;1.5,"сформирован",IF('Речевое развитие'!F10&lt;0.5,"не сформирован", "в стадии формирования")))</f>
        <v/>
      </c>
      <c r="BL10" s="94" t="str">
        <f>IF('Речевое развитие'!G10="","",IF('Речевое развитие'!G10&gt;1.5,"сформирован",IF('Речевое развитие'!G10&lt;0.5,"не сформирован", "в стадии формирования")))</f>
        <v/>
      </c>
      <c r="BM10" s="94" t="str">
        <f>IF('Речевое развитие'!J10="","",IF('Речевое развитие'!J10&gt;1.5,"сформирован",IF('Речевое развитие'!J10&lt;0.5,"не сформирован", "в стадии формирования")))</f>
        <v/>
      </c>
      <c r="BN10" s="94" t="str">
        <f>IF('Речевое развитие'!K10="","",IF('Речевое развитие'!K10&gt;1.5,"сформирован",IF('Речевое развитие'!K10&lt;0.5,"не сформирован", "в стадии формирования")))</f>
        <v/>
      </c>
      <c r="BO10" s="94" t="str">
        <f>IF('Речевое развитие'!L10="","",IF('Речевое развитие'!L10&gt;1.5,"сформирован",IF('Речевое развитие'!L10&lt;0.5,"не сформирован", "в стадии формирования")))</f>
        <v/>
      </c>
      <c r="BP10" s="94" t="str">
        <f>IF('Речевое развитие'!M10="","",IF('Речевое развитие'!M10&gt;1.5,"сформирован",IF('Речевое развитие'!M10&lt;0.5,"не сформирован", "в стадии формирования")))</f>
        <v/>
      </c>
      <c r="BQ10" s="94" t="str">
        <f>IF('Речевое развитие'!N10="","",IF('Речевое развитие'!N10&gt;1.5,"сформирован",IF('Речевое развитие'!N10&lt;0.5,"не сформирован", "в стадии формирования")))</f>
        <v/>
      </c>
      <c r="BR10" s="94" t="str">
        <f>IF('Художественно-эстетическое разв'!D11="","",IF('Художественно-эстетическое разв'!D11&gt;1.5,"сформирован",IF('Художественно-эстетическое разв'!D11&lt;0.5,"не сформирован", "в стадии формирования")))</f>
        <v/>
      </c>
      <c r="BS10" s="94" t="str">
        <f>IF('Художественно-эстетическое разв'!E11="","",IF('Художественно-эстетическое разв'!E11&gt;1.5,"сформирован",IF('Художественно-эстетическое разв'!E11&lt;0.5,"не сформирован", "в стадии формирования")))</f>
        <v/>
      </c>
      <c r="BT10" s="330" t="str">
        <f>IF('Социально-коммуникативное разви'!D11="","",IF('Социально-коммуникативное разви'!F11="","",IF('Социально-коммуникативное разви'!J11="","",IF('Познавательное развитие'!U11="","",IF('Познавательное развитие'!V11="","",IF('Познавательное развитие'!AB11="","",IF('Познавательное развитие'!AD11="","",IF('Речевое развитие'!D10="","",IF('Речевое развитие'!E10="","",IF('Речевое развитие'!F10="","",IF('Речевое развитие'!G10="","",IF('Речевое развитие'!J10="","",IF('Речевое развитие'!K10="","",IF('Речевое развитие'!L10="","",IF('Речевое развитие'!M10="","",IF('Речевое развитие'!N10="","",IF('Художественно-эстетическое разв'!D11="","",IF('Художественно-эстетическое разв'!E11="","",('Социально-коммуникативное разви'!D11+'Социально-коммуникативное разви'!F11+'Социально-коммуникативное разви'!J11+'Познавательное развитие'!U11+'Познавательное развитие'!V11+'Познавательное развитие'!AB11+'Познавательное развитие'!AD11+'Речевое развитие'!D10+'Речевое развитие'!E10+'Речевое развитие'!F10+'Речевое развитие'!G10+'Речевое развитие'!J10+'Речевое развитие'!K10+'Речевое развитие'!L10+'Речевое развитие'!M10+'Речевое развитие'!N10+'Художественно-эстетическое разв'!D11+'Художественно-эстетическое разв'!E11)/18))))))))))))))))))</f>
        <v/>
      </c>
      <c r="BU10" s="257" t="str">
        <f t="shared" si="3"/>
        <v/>
      </c>
      <c r="BV10" s="183" t="str">
        <f>IF('Познавательное развитие'!H11="","",IF('Познавательное развитие'!H11&gt;1.5,"сформирован",IF('Познавательное развитие'!H11&lt;0.5,"не сформирован", "в стадии формирования")))</f>
        <v/>
      </c>
      <c r="BW10" s="94" t="str">
        <f>IF('Художественно-эстетическое разв'!K11="","",IF('Художественно-эстетическое разв'!K11&gt;1.5,"сформирован",IF('Художественно-эстетическое разв'!K11&lt;0.5,"не сформирован", "в стадии формирования")))</f>
        <v/>
      </c>
      <c r="BX10" s="94" t="str">
        <f>IF('Художественно-эстетическое разв'!L11="","",IF('Художественно-эстетическое разв'!L11&gt;1.5,"сформирован",IF('Художественно-эстетическое разв'!L11&lt;0.5,"не сформирован", "в стадии формирования")))</f>
        <v/>
      </c>
      <c r="BY10" s="108" t="str">
        <f>IF('Художественно-эстетическое разв'!Z11="","",IF('Художественно-эстетическое разв'!Z11&gt;1.5,"сформирован",IF('Художественно-эстетическое разв'!Z11&lt;0.5,"не сформирован", "в стадии формирования")))</f>
        <v/>
      </c>
      <c r="BZ10" s="183" t="str">
        <f>IF('Физическое развитие'!D10="","",IF('Физическое развитие'!D10&gt;1.5,"сформирован",IF('Физическое развитие'!D10&lt;0.5,"не сформирован", "в стадии формирования")))</f>
        <v/>
      </c>
      <c r="CA10" s="183" t="str">
        <f>IF('Физическое развитие'!E10="","",IF('Физическое развитие'!E10&gt;1.5,"сформирован",IF('Физическое развитие'!E10&lt;0.5,"не сформирован", "в стадии формирования")))</f>
        <v/>
      </c>
      <c r="CB10" s="183" t="str">
        <f>IF('Физическое развитие'!F10="","",IF('Физическое развитие'!F10&gt;1.5,"сформирован",IF('Физическое развитие'!F10&lt;0.5,"не сформирован", "в стадии формирования")))</f>
        <v/>
      </c>
      <c r="CC10" s="183" t="str">
        <f>IF('Физическое развитие'!G10="","",IF('Физическое развитие'!G10&gt;1.5,"сформирован",IF('Физическое развитие'!G10&lt;0.5,"не сформирован", "в стадии формирования")))</f>
        <v/>
      </c>
      <c r="CD10" s="94" t="str">
        <f>IF('Физическое развитие'!H10="","",IF('Физическое развитие'!H10&gt;1.5,"сформирован",IF('Физическое развитие'!H10&lt;0.5,"не сформирован", "в стадии формирования")))</f>
        <v/>
      </c>
      <c r="CE10" s="94" t="str">
        <f>IF('Физическое развитие'!I10="","",IF('Физическое развитие'!I10&gt;1.5,"сформирован",IF('Физическое развитие'!I10&lt;0.5,"не сформирован", "в стадии формирования")))</f>
        <v/>
      </c>
      <c r="CF10" s="94" t="str">
        <f>IF('Физическое развитие'!J10="","",IF('Физическое развитие'!J10&gt;1.5,"сформирован",IF('Физическое развитие'!J10&lt;0.5,"не сформирован", "в стадии формирования")))</f>
        <v/>
      </c>
      <c r="CG10" s="94" t="str">
        <f>IF('Физическое развитие'!K10="","",IF('Физическое развитие'!K10&gt;1.5,"сформирован",IF('Физическое развитие'!K10&lt;0.5,"не сформирован", "в стадии формирования")))</f>
        <v/>
      </c>
      <c r="CH10" s="94" t="str">
        <f>IF('Физическое развитие'!L10="","",IF('Физическое развитие'!L10&gt;1.5,"сформирован",IF('Физическое развитие'!L10&lt;0.5,"не сформирован", "в стадии формирования")))</f>
        <v/>
      </c>
      <c r="CI10" s="94" t="str">
        <f>IF('Физическое развитие'!N10="","",IF('Физическое развитие'!N10&gt;1.5,"сформирован",IF('Физическое развитие'!N10&lt;0.5,"не сформирован", "в стадии формирования")))</f>
        <v/>
      </c>
      <c r="CJ10" s="330" t="str">
        <f>IF('Познавательное развитие'!H11="","",IF('Художественно-эстетическое разв'!K11="","",IF('Художественно-эстетическое разв'!L11="","",IF('Художественно-эстетическое разв'!Z11="","",IF('Физическое развитие'!D10="","",IF('Физическое развитие'!E10="","",IF('Физическое развитие'!F10="","",IF('Физическое развитие'!G10="","",IF('Физическое развитие'!H10="","",IF('Физическое развитие'!I10="","",IF('Физическое развитие'!J10="","",IF('Физическое развитие'!K10="","",IF('Физическое развитие'!L10="","",IF('Физическое развитие'!N10="","",('Познавательное развитие'!H11+'Художественно-эстетическое разв'!K11+'Художественно-эстетическое разв'!L11+'Художественно-эстетическое разв'!Z11+'Физическое развитие'!D10+'Физическое развитие'!E10+'Физическое развитие'!F10+'Физическое развитие'!G10+'Физическое развитие'!H10+'Физическое развитие'!I10+'Физическое развитие'!J10+'Физическое развитие'!K10+'Физическое развитие'!L10+'Физическое развитие'!N10)/14))))))))))))))</f>
        <v/>
      </c>
      <c r="CK10" s="257" t="str">
        <f t="shared" si="4"/>
        <v/>
      </c>
      <c r="CL10" s="183" t="str">
        <f>IF('Социально-коммуникативное разви'!G11="","",IF('Социально-коммуникативное разви'!G11&gt;1.5,"сформирован",IF('Социально-коммуникативное разви'!G11&lt;0.5,"не сформирован", "в стадии формирования")))</f>
        <v/>
      </c>
      <c r="CM10" s="94" t="str">
        <f>IF('Социально-коммуникативное разви'!H11="","",IF('Социально-коммуникативное разви'!H11&gt;1.5,"сформирован",IF('Социально-коммуникативное разви'!H11&lt;0.5,"не сформирован", "в стадии формирования")))</f>
        <v/>
      </c>
      <c r="CN10" s="94" t="str">
        <f>IF('Социально-коммуникативное разви'!L11="","",IF('Социально-коммуникативное разви'!L11&gt;1.5,"сформирован",IF('Социально-коммуникативное разви'!L11&lt;0.5,"не сформирован", "в стадии формирования")))</f>
        <v/>
      </c>
      <c r="CO10" s="94" t="str">
        <f>IF('Социально-коммуникативное разви'!P11="","",IF('Социально-коммуникативное разви'!P11&gt;1.5,"сформирован",IF('Социально-коммуникативное разви'!P11&lt;0.5,"не сформирован", "в стадии формирования")))</f>
        <v/>
      </c>
      <c r="CP10" s="94" t="str">
        <f>IF('Социально-коммуникативное разви'!Q11="","",IF('Социально-коммуникативное разви'!Q11&gt;1.5,"сформирован",IF('Социально-коммуникативное разви'!Q11&lt;0.5,"не сформирован", "в стадии формирования")))</f>
        <v/>
      </c>
      <c r="CQ10" s="94" t="str">
        <f>IF('Социально-коммуникативное разви'!T11="","",IF('Социально-коммуникативное разви'!T11&gt;1.5,"сформирован",IF('Социально-коммуникативное разви'!T11&lt;0.5,"не сформирован", "в стадии формирования")))</f>
        <v/>
      </c>
      <c r="CR10" s="94" t="str">
        <f>IF('Социально-коммуникативное разви'!U11="","",IF('Социально-коммуникативное разви'!U11&gt;1.5,"сформирован",IF('Социально-коммуникативное разви'!U11&lt;0.5,"не сформирован", "в стадии формирования")))</f>
        <v/>
      </c>
      <c r="CS10" s="94" t="str">
        <f>IF('Социально-коммуникативное разви'!V11="","",IF('Социально-коммуникативное разви'!V11&gt;1.5,"сформирован",IF('Социально-коммуникативное разви'!V11&lt;0.5,"не сформирован", "в стадии формирования")))</f>
        <v/>
      </c>
      <c r="CT10" s="94" t="str">
        <f>IF('Социально-коммуникативное разви'!W11="","",IF('Социально-коммуникативное разви'!W11&gt;1.5,"сформирован",IF('Социально-коммуникативное разви'!W11&lt;0.5,"не сформирован", "в стадии формирования")))</f>
        <v/>
      </c>
      <c r="CU10" s="94" t="str">
        <f>IF('Социально-коммуникативное разви'!X11="","",IF('Социально-коммуникативное разви'!X11&gt;1.5,"сформирован",IF('Социально-коммуникативное разви'!X11&lt;0.5,"не сформирован", "в стадии формирования")))</f>
        <v/>
      </c>
      <c r="CV10" s="94" t="str">
        <f>IF('Социально-коммуникативное разви'!Y11="","",IF('Социально-коммуникативное разви'!Y11&gt;1.5,"сформирован",IF('Социально-коммуникативное разви'!Y11&lt;0.5,"не сформирован", "в стадии формирования")))</f>
        <v/>
      </c>
      <c r="CW10" s="94" t="str">
        <f>IF('Физическое развитие'!Q10="","",IF('Физическое развитие'!Q10&gt;1.5,"сформирован",IF('Физическое развитие'!Q10&lt;0.5,"не сформирован", "в стадии формирования")))</f>
        <v/>
      </c>
      <c r="CX10" s="94" t="str">
        <f>IF('Физическое развитие'!R10="","",IF('Физическое развитие'!R10&gt;1.5,"сформирован",IF('Физическое развитие'!R10&lt;0.5,"не сформирован", "в стадии формирования")))</f>
        <v/>
      </c>
      <c r="CY10" s="94" t="str">
        <f>IF('Физическое развитие'!S10="","",IF('Физическое развитие'!S10&gt;1.5,"сформирован",IF('Физическое развитие'!S10&lt;0.5,"не сформирован", "в стадии формирования")))</f>
        <v/>
      </c>
      <c r="CZ10" s="330" t="str">
        <f>IF('Социально-коммуникативное разви'!G11="","",IF('Социально-коммуникативное разви'!H11="","",IF('Социально-коммуникативное разви'!L11="","",IF('Социально-коммуникативное разви'!P11="","",IF('Социально-коммуникативное разви'!Q11="","",IF('Социально-коммуникативное разви'!T11="","",IF('Социально-коммуникативное разви'!U11="","",IF('Социально-коммуникативное разви'!V11="","",IF('Социально-коммуникативное разви'!W11="","",IF('Социально-коммуникативное разви'!X11="","",IF('Социально-коммуникативное разви'!Y11="","",IF('Физическое развитие'!Q10="","",IF('Физическое развитие'!R10="","",IF('Физическое развитие'!S10="","",('Социально-коммуникативное разви'!G11+'Социально-коммуникативное разви'!H11+'Социально-коммуникативное разви'!L11+'Социально-коммуникативное разви'!P11+'Социально-коммуникативное разви'!Q11+'Социально-коммуникативное разви'!T11+'Социально-коммуникативное разви'!U11+'Социально-коммуникативное разви'!V11+'Социально-коммуникативное разви'!W11+'Социально-коммуникативное разви'!X11+'Социально-коммуникативное разви'!Y11+'Физическое развитие'!Q10+'Физическое развитие'!R10+'Физическое развитие'!S10)/14))))))))))))))</f>
        <v/>
      </c>
      <c r="DA10" s="257" t="str">
        <f t="shared" si="5"/>
        <v/>
      </c>
      <c r="DB10" s="183" t="str">
        <f>IF('Социально-коммуникативное разви'!T11="","",IF('Социально-коммуникативное разви'!T11&gt;1.5,"сформирован",IF('Социально-коммуникативное разви'!T11&lt;0.5,"не сформирован", "в стадии формирования")))</f>
        <v/>
      </c>
      <c r="DC10" s="94" t="str">
        <f>IF('Социально-коммуникативное разви'!U11="","",IF('Социально-коммуникативное разви'!U11&gt;1.5,"сформирован",IF('Социально-коммуникативное разви'!U11&lt;0.5,"не сформирован", "в стадии формирования")))</f>
        <v/>
      </c>
      <c r="DD10" s="94" t="str">
        <f>IF('Социально-коммуникативное разви'!V11="","",IF('Социально-коммуникативное разви'!V11&gt;1.5,"сформирован",IF('Социально-коммуникативное разви'!V11&lt;0.5,"не сформирован", "в стадии формирования")))</f>
        <v/>
      </c>
      <c r="DE10" s="94" t="str">
        <f>IF('Социально-коммуникативное разви'!W11="","",IF('Социально-коммуникативное разви'!W11&gt;1.5,"сформирован",IF('Социально-коммуникативное разви'!W11&lt;0.5,"не сформирован", "в стадии формирования")))</f>
        <v/>
      </c>
      <c r="DF10" s="94" t="str">
        <f>IF('Социально-коммуникативное разви'!X11="","",IF('Социально-коммуникативное разви'!X11&gt;1.5,"сформирован",IF('Социально-коммуникативное разви'!X11&lt;0.5,"не сформирован", "в стадии формирования")))</f>
        <v/>
      </c>
      <c r="DG10" s="94" t="str">
        <f>IF('Социально-коммуникативное разви'!Y11="","",IF('Социально-коммуникативное разви'!Y11&gt;1.5,"сформирован",IF('Социально-коммуникативное разви'!Y11&lt;0.5,"не сформирован", "в стадии формирования")))</f>
        <v/>
      </c>
      <c r="DH10" s="94" t="str">
        <f>IF('Познавательное развитие'!D11="","",IF('Познавательное развитие'!D11&gt;1.5,"сформирован",IF('Познавательное развитие'!D11&lt;0.5,"не сформирован", "в стадии формирования")))</f>
        <v/>
      </c>
      <c r="DI10" s="94" t="str">
        <f>IF('Познавательное развитие'!E11="","",IF('Познавательное развитие'!E11&gt;1.5,"сформирован",IF('Познавательное развитие'!E11&lt;0.5,"не сформирован", "в стадии формирования")))</f>
        <v/>
      </c>
      <c r="DJ10" s="94" t="str">
        <f>IF('Познавательное развитие'!F11="","",IF('Познавательное развитие'!F11&gt;1.5,"сформирован",IF('Познавательное развитие'!F11&lt;0.5,"не сформирован", "в стадии формирования")))</f>
        <v/>
      </c>
      <c r="DK10" s="94" t="str">
        <f>IF('Познавательное развитие'!G11="","",IF('Познавательное развитие'!G11&gt;1.5,"сформирован",IF('Познавательное развитие'!G11&lt;0.5,"не сформирован", "в стадии формирования")))</f>
        <v/>
      </c>
      <c r="DL10" s="94" t="str">
        <f>IF('Познавательное развитие'!H11="","",IF('Познавательное развитие'!H11&gt;1.5,"сформирован",IF('Познавательное развитие'!H11&lt;0.5,"не сформирован", "в стадии формирования")))</f>
        <v/>
      </c>
      <c r="DM10" s="94" t="str">
        <f>IF('Познавательное развитие'!K11="","",IF('Познавательное развитие'!K11&gt;1.5,"сформирован",IF('Познавательное развитие'!K11&lt;0.5,"не сформирован", "в стадии формирования")))</f>
        <v/>
      </c>
      <c r="DN10" s="94" t="str">
        <f>IF('Познавательное развитие'!L11="","",IF('Познавательное развитие'!L11&gt;1.5,"сформирован",IF('Познавательное развитие'!L11&lt;0.5,"не сформирован", "в стадии формирования")))</f>
        <v/>
      </c>
      <c r="DO10" s="94" t="str">
        <f>IF('Познавательное развитие'!O11="","",IF('Познавательное развитие'!O11&gt;1.5,"сформирован",IF('Познавательное развитие'!O11&lt;0.5,"не сформирован", "в стадии формирования")))</f>
        <v/>
      </c>
      <c r="DP10" s="94" t="str">
        <f>IF('Познавательное развитие'!U11="","",IF('Познавательное развитие'!U11&gt;1.5,"сформирован",IF('Познавательное развитие'!U11&lt;0.5,"не сформирован", "в стадии формирования")))</f>
        <v/>
      </c>
      <c r="DQ10" s="94" t="str">
        <f>IF('Познавательное развитие'!V11="","",IF('Познавательное развитие'!V11&gt;1.5,"сформирован",IF('Познавательное развитие'!V11&lt;0.5,"не сформирован", "в стадии формирования")))</f>
        <v/>
      </c>
      <c r="DR10" s="94" t="str">
        <f>IF('Познавательное развитие'!Z11="","",IF('Познавательное развитие'!Z11&gt;1.5,"сформирован",IF('Познавательное развитие'!Z11&lt;0.5,"не сформирован", "в стадии формирования")))</f>
        <v/>
      </c>
      <c r="DS10" s="94" t="str">
        <f>IF('Познавательное развитие'!AA11="","",IF('Познавательное развитие'!AA11&gt;1.5,"сформирован",IF('Познавательное развитие'!AA11&lt;0.5,"не сформирован", "в стадии формирования")))</f>
        <v/>
      </c>
      <c r="DT10" s="94" t="str">
        <f>IF('Познавательное развитие'!AB11="","",IF('Познавательное развитие'!AB11&gt;1.5,"сформирован",IF('Познавательное развитие'!AB11&lt;0.5,"не сформирован", "в стадии формирования")))</f>
        <v/>
      </c>
      <c r="DU10" s="94" t="str">
        <f>IF('Познавательное развитие'!AC11="","",IF('Познавательное развитие'!AC11&gt;1.5,"сформирован",IF('Познавательное развитие'!AC11&lt;0.5,"не сформирован", "в стадии формирования")))</f>
        <v/>
      </c>
      <c r="DV10" s="94" t="str">
        <f>IF('Познавательное развитие'!AD11="","",IF('Познавательное развитие'!AD11&gt;1.5,"сформирован",IF('Познавательное развитие'!AD11&lt;0.5,"не сформирован", "в стадии формирования")))</f>
        <v/>
      </c>
      <c r="DW10" s="94" t="str">
        <f>IF('Познавательное развитие'!AE11="","",IF('Познавательное развитие'!AE11&gt;1.5,"сформирован",IF('Познавательное развитие'!AE11&lt;0.5,"не сформирован", "в стадии формирования")))</f>
        <v/>
      </c>
      <c r="DX10" s="94" t="str">
        <f>IF('Познавательное развитие'!AF11="","",IF('Познавательное развитие'!AF11&gt;1.5,"сформирован",IF('Познавательное развитие'!AF11&lt;0.5,"не сформирован", "в стадии формирования")))</f>
        <v/>
      </c>
      <c r="DY10" s="94" t="str">
        <f>IF('Познавательное развитие'!AG11="","",IF('Познавательное развитие'!AG11&gt;1.5,"сформирован",IF('Познавательное развитие'!AG11&lt;0.5,"не сформирован", "в стадии формирования")))</f>
        <v/>
      </c>
      <c r="DZ10" s="94" t="str">
        <f>IF('Познавательное развитие'!AH11="","",IF('Познавательное развитие'!AH11&gt;1.5,"сформирован",IF('Познавательное развитие'!AH11&lt;0.5,"не сформирован", "в стадии формирования")))</f>
        <v/>
      </c>
      <c r="EA10" s="94" t="str">
        <f>IF('Речевое развитие'!D10="","",IF('Речевое развитие'!D10&gt;1.5,"сформирован",IF('Речевое развитие'!D10&lt;0.5,"не сформирован", "в стадии формирования")))</f>
        <v/>
      </c>
      <c r="EB10" s="94" t="str">
        <f>IF('Речевое развитие'!J10="","",IF('Речевое развитие'!J10&gt;1.5,"сформирован",IF('Речевое развитие'!J10&lt;0.5,"не сформирован", "в стадии формирования")))</f>
        <v/>
      </c>
      <c r="EC10" s="94" t="str">
        <f>IF('Речевое развитие'!K10="","",IF('Речевое развитие'!K10&gt;1.5,"сформирован",IF('Речевое развитие'!K10&lt;0.5,"не сформирован", "в стадии формирования")))</f>
        <v/>
      </c>
      <c r="ED10" s="94" t="str">
        <f>IF('Речевое развитие'!L10="","",IF('Речевое развитие'!L10&gt;1.5,"сформирован",IF('Речевое развитие'!L10&lt;0.5,"не сформирован", "в стадии формирования")))</f>
        <v/>
      </c>
      <c r="EE10" s="94" t="str">
        <f>IF('Речевое развитие'!M10="","",IF('Речевое развитие'!M10&gt;1.5,"сформирован",IF('Речевое развитие'!M10&lt;0.5,"не сформирован", "в стадии формирования")))</f>
        <v/>
      </c>
      <c r="EF10" s="94" t="str">
        <f>IF('Речевое развитие'!N10="","",IF('Речевое развитие'!N10&gt;1.5,"сформирован",IF('Речевое развитие'!N10&lt;0.5,"не сформирован", "в стадии формирования")))</f>
        <v/>
      </c>
      <c r="EG10" s="330" t="str">
        <f>IF('Социально-коммуникативное разви'!T11="","",IF('Социально-коммуникативное разви'!U11="","",IF('Социально-коммуникативное разви'!V11="","",IF('Социально-коммуникативное разви'!W11="","",IF('Социально-коммуникативное разви'!X11="","",IF('Социально-коммуникативное разви'!Y11="","",IF('Познавательное развитие'!D11="","",IF('Познавательное развитие'!E11="","",IF('Познавательное развитие'!F11="","",IF('Познавательное развитие'!G11="","",IF('Познавательное развитие'!H11="","",IF('Познавательное развитие'!K11="","",IF('Познавательное развитие'!L11="","",IF('Познавательное развитие'!O11="","",IF('Познавательное развитие'!U11="","",IF('Познавательное развитие'!V11="","",IF('Познавательное развитие'!Z11="","",IF('Познавательное развитие'!AA11="","",IF('Познавательное развитие'!AB11="","",IF('Познавательное развитие'!AC11="","",IF('Познавательное развитие'!AD11="","",IF('Познавательное развитие'!AE11="","",IF('Познавательное развитие'!AF11="","",IF('Познавательное развитие'!AG11="","",IF('Познавательное развитие'!AH11="","",IF('Речевое развитие'!D10="","",IF('Речевое развитие'!J10="","",IF('Речевое развитие'!K10="","",IF('Речевое развитие'!L10="","",IF('Речевое развитие'!M10="","",IF('Речевое развитие'!N10="","",('Социально-коммуникативное разви'!T11+'Социально-коммуникативное разви'!U11+'Социально-коммуникативное разви'!V11+'Социально-коммуникативное разви'!W11+'Социально-коммуникативное разви'!X11+'Социально-коммуникативное разви'!Y11+'Познавательное развитие'!D11+'Познавательное развитие'!E11+'Познавательное развитие'!F11+'Познавательное развитие'!G11+'Познавательное развитие'!H11+'Познавательное развитие'!K11+'Познавательное развитие'!L11+'Познавательное развитие'!O11+'Познавательное развитие'!U11+'Познавательное развитие'!V11+'Познавательное развитие'!Z11+'Познавательное развитие'!AA11+'Познавательное развитие'!AB11+'Познавательное развитие'!AC11+'Познавательное развитие'!AD11+'Познавательное развитие'!AE11+'Познавательное развитие'!AF11+'Познавательное развитие'!AG11+'Познавательное развитие'!AH11+'Речевое развитие'!D10+'Речевое развитие'!J10+'Речевое развитие'!K10+'Речевое развитие'!L10+'Речевое развитие'!M10+'Речевое развитие'!N10)/31)))))))))))))))))))))))))))))))</f>
        <v/>
      </c>
      <c r="EH10" s="257" t="str">
        <f t="shared" si="6"/>
        <v/>
      </c>
    </row>
    <row r="11" spans="1:138" x14ac:dyDescent="0.25">
      <c r="A11" s="107">
        <f>список!A9</f>
        <v>8</v>
      </c>
      <c r="B11" s="265" t="str">
        <f>IF(список!B9="","",список!B9)</f>
        <v/>
      </c>
      <c r="C11" s="257">
        <f>IF(список!C9="","",список!C9)</f>
        <v>0</v>
      </c>
      <c r="D11" s="183" t="str">
        <f>IF('Социально-коммуникативное разви'!G12="","",IF('Социально-коммуникативное разви'!G12&gt;1.5,"сформирован",IF('Социально-коммуникативное разви'!G12&lt;0.5,"не сформирован", "в стадии формирования")))</f>
        <v/>
      </c>
      <c r="E11" s="94" t="str">
        <f>IF('Социально-коммуникативное разви'!I12="","",IF('Социально-коммуникативное разви'!I12&gt;1.5,"сформирован",IF('Социально-коммуникативное разви'!I12&lt;0.5,"не сформирован", "в стадии формирования")))</f>
        <v/>
      </c>
      <c r="F11" s="94" t="str">
        <f>IF('Социально-коммуникативное разви'!K12="","",IF('Социально-коммуникативное разви'!K12&gt;1.5,"сформирован",IF('Социально-коммуникативное разви'!K12&lt;0.5,"не сформирован", "в стадии формирования")))</f>
        <v/>
      </c>
      <c r="G11" s="94" t="str">
        <f>IF('Социально-коммуникативное разви'!L12="","",IF('Социально-коммуникативное разви'!L12&gt;1.5,"сформирован",IF('Социально-коммуникативное разви'!L12&lt;0.5,"не сформирован", "в стадии формирования")))</f>
        <v/>
      </c>
      <c r="H11" s="94" t="str">
        <f>IF('Познавательное развитие'!K12="","",IF('Познавательное развитие'!K12&gt;1.5,"сформирован",IF('Познавательное развитие'!K12&lt;0.5,"не сформирован", "в стадии формирования")))</f>
        <v/>
      </c>
      <c r="I11" s="94" t="str">
        <f>IF('Познавательное развитие'!O12="","",IF('Познавательное развитие'!O12&gt;1.5,"сформирован",IF('Познавательное развитие'!O12&lt;0.5,"не сформирован", "в стадии формирования")))</f>
        <v/>
      </c>
      <c r="J11" s="94" t="str">
        <f>IF('Познавательное развитие'!P12="","",IF('Познавательное развитие'!P12&gt;1.5,"сформирован",IF('Познавательное развитие'!P12&lt;0.5,"не сформирован", "в стадии формирования")))</f>
        <v/>
      </c>
      <c r="K11" s="94" t="str">
        <f>IF('Познавательное развитие'!T12="","",IF('Познавательное развитие'!T12&gt;1.5,"сформирован",IF('Познавательное развитие'!T12&lt;0.5,"не сформирован", "в стадии формирования")))</f>
        <v/>
      </c>
      <c r="L11" s="94" t="str">
        <f>IF('Познавательное развитие'!W12="","",IF('Познавательное развитие'!W12&gt;1.5,"сформирован",IF('Познавательное развитие'!W12&lt;0.5,"не сформирован", "в стадии формирования")))</f>
        <v/>
      </c>
      <c r="M11" s="94" t="str">
        <f>IF('Познавательное развитие'!AH12="","",IF('Познавательное развитие'!AH12&gt;1.5,"сформирован",IF('Познавательное развитие'!AH12&lt;0.5,"не сформирован", "в стадии формирования")))</f>
        <v/>
      </c>
      <c r="N11" s="94" t="str">
        <f>IF('Речевое развитие'!E11="","",IF('Речевое развитие'!E11&gt;1.5,"сформирован",IF('Речевое развитие'!E11&lt;0.5,"не сформирован", "в стадии формирования")))</f>
        <v/>
      </c>
      <c r="O11" s="94" t="str">
        <f>IF('Речевое развитие'!F11="","",IF('Речевое развитие'!F11&gt;1.5,"сформирован",IF('Речевое развитие'!F11&lt;0.5,"не сформирован", "в стадии формирования")))</f>
        <v/>
      </c>
      <c r="P11" s="94" t="str">
        <f>IF('Речевое развитие'!M11="","",IF('Речевое развитие'!M11&gt;1.5,"сформирован",IF('Речевое развитие'!M11&lt;0.5,"не сформирован", "в стадии формирования")))</f>
        <v/>
      </c>
      <c r="Q11" s="94" t="str">
        <f>IF('Художественно-эстетическое разв'!F12="","",IF('Художественно-эстетическое разв'!F12&gt;1.5,"сформирован",IF('Художественно-эстетическое разв'!F12&lt;0.5,"не сформирован", "в стадии формирования")))</f>
        <v/>
      </c>
      <c r="R11" s="94" t="str">
        <f>IF('Художественно-эстетическое разв'!L12="","",IF('Художественно-эстетическое разв'!L12&gt;1.5,"сформирован",IF('Художественно-эстетическое разв'!L12&lt;0.5,"не сформирован", "в стадии формирования")))</f>
        <v/>
      </c>
      <c r="S11" s="94" t="str">
        <f>IF('Художественно-эстетическое разв'!O12="","",IF('Художественно-эстетическое разв'!O12&gt;1.5,"сформирован",IF('Художественно-эстетическое разв'!O12&lt;0.5,"не сформирован", "в стадии формирования")))</f>
        <v/>
      </c>
      <c r="T11" s="94" t="str">
        <f>IF('Художественно-эстетическое разв'!P12="","",IF('Художественно-эстетическое разв'!P12&gt;1.5,"сформирован",IF('Художественно-эстетическое разв'!P12&lt;0.5,"не сформирован", "в стадии формирования")))</f>
        <v/>
      </c>
      <c r="U11" s="94" t="str">
        <f>IF('Физическое развитие'!N11="","",IF('Физическое развитие'!N11&gt;1.5,"сформирован",IF('Физическое развитие'!N11&lt;0.5,"не сформирован", "в стадии формирования")))</f>
        <v/>
      </c>
      <c r="V11" s="94" t="str">
        <f>IF('Физическое развитие'!Q11="","",IF('Физическое развитие'!Q11&gt;1.5,"сформирован",IF('Физическое развитие'!Q11&lt;0.5,"не сформирован", "в стадии формирования")))</f>
        <v/>
      </c>
      <c r="W11" s="94" t="str">
        <f>IF('Физическое развитие'!R11="","",IF('Физическое развитие'!R11&gt;1.5,"сформирован",IF('Физическое развитие'!R11&lt;0.5,"не сформирован", "в стадии формирования")))</f>
        <v/>
      </c>
      <c r="X11" s="330" t="str">
        <f>IF('Социально-коммуникативное разви'!G12="","",IF('Социально-коммуникативное разви'!I12="","",IF('Социально-коммуникативное разви'!K12="","",IF('Социально-коммуникативное разви'!L12="","",IF('Познавательное развитие'!K12="","",IF('Познавательное развитие'!O12="","",IF('Познавательное развитие'!P12="","",IF('Познавательное развитие'!T12="","",IF('Познавательное развитие'!W12="","",IF('Познавательное развитие'!AH12="","",IF('Речевое развитие'!E11="","",IF('Речевое развитие'!F11="","",IF('Речевое развитие'!M11="","",IF('Художественно-эстетическое разв'!F12="","",IF('Художественно-эстетическое разв'!L12="","",IF('Художественно-эстетическое разв'!O12="","",IF('Художественно-эстетическое разв'!P12="","",IF('Физическое развитие'!N11="","",IF('Физическое развитие'!Q11="","",IF('Физическое развитие'!R11="","",('Социально-коммуникативное разви'!G12+'Социально-коммуникативное разви'!I12+'Социально-коммуникативное разви'!K12+'Социально-коммуникативное разви'!L12+'Познавательное развитие'!K12+'Познавательное развитие'!O12+'Познавательное развитие'!P12+'Познавательное развитие'!T12+'Познавательное развитие'!W12+'Познавательное развитие'!AH12+'Речевое развитие'!E11+'Речевое развитие'!F11++'Речевое развитие'!M11+'Художественно-эстетическое разв'!F12+'Художественно-эстетическое разв'!L12+'Художественно-эстетическое разв'!O12+'Художественно-эстетическое разв'!P12+'Физическое развитие'!N11+'Физическое развитие'!Q11+'Физическое развитие'!R11)/20))))))))))))))))))))</f>
        <v/>
      </c>
      <c r="Y11" s="257" t="str">
        <f t="shared" si="0"/>
        <v/>
      </c>
      <c r="Z11" s="201" t="str">
        <f>IF('Социально-коммуникативное разви'!E12="","",IF('Социально-коммуникативное разви'!E12&gt;1.5,"сформирован",IF('Социально-коммуникативное разви'!E12&lt;0.5,"не сформирован", "в стадии формирования")))</f>
        <v/>
      </c>
      <c r="AA11" s="96" t="str">
        <f>IF('Социально-коммуникативное разви'!G12="","",IF('Социально-коммуникативное разви'!G12&gt;1.5,"сформирован",IF('Социально-коммуникативное разви'!G12&lt;0.5,"не сформирован", "в стадии формирования")))</f>
        <v/>
      </c>
      <c r="AB11" s="96" t="str">
        <f>IF('Социально-коммуникативное разви'!H12="","",IF('Социально-коммуникативное разви'!H12&gt;1.5,"сформирован",IF('Социально-коммуникативное разви'!H12&lt;0.5,"не сформирован", "в стадии формирования")))</f>
        <v/>
      </c>
      <c r="AC11" s="96" t="str">
        <f>IF('Социально-коммуникативное разви'!L12="","",IF('Социально-коммуникативное разви'!L12&gt;1.5,"сформирован",IF('Социально-коммуникативное разви'!L12&lt;0.5,"не сформирован", "в стадии формирования")))</f>
        <v/>
      </c>
      <c r="AD11" s="96" t="str">
        <f>IF('Социально-коммуникативное разви'!Q12="","",IF('Социально-коммуникативное разви'!Q12&gt;1.5,"сформирован",IF('Социально-коммуникативное разви'!Q12&lt;0.5,"не сформирован", "в стадии формирования")))</f>
        <v/>
      </c>
      <c r="AE11" s="126" t="str">
        <f>IF('Познавательное развитие'!L12="","",IF('Познавательное развитие'!L12&gt;1.5,"сформирован",IF('Познавательное развитие'!L12&lt;0.5,"не сформирован", "в стадии формирования")))</f>
        <v/>
      </c>
      <c r="AF11" s="126" t="str">
        <f>IF('Познавательное развитие'!Q12="","",IF('Познавательное развитие'!Q12&gt;1.5,"сформирован",IF('Познавательное развитие'!Q12&lt;0.5,"не сформирован", "в стадии формирования")))</f>
        <v/>
      </c>
      <c r="AG11" s="126" t="str">
        <f>IF('Речевое развитие'!D11="","",IF('Речевое развитие'!D11&gt;1.5,"сформирован",IF('Речевое развитие'!D11&lt;0.5,"не сформирован", "в стадии формирования")))</f>
        <v/>
      </c>
      <c r="AH11" s="126" t="str">
        <f>IF('Речевое развитие'!F11="","",IF('Речевое развитие'!F11&gt;1.5,"сформирован",IF('Речевое развитие'!F11&lt;0.5,"не сформирован", "в стадии формирования")))</f>
        <v/>
      </c>
      <c r="AI11" s="126" t="str">
        <f>IF('Речевое развитие'!J11="","",IF('Речевое развитие'!J11&gt;1.5,"сформирован",IF('Речевое развитие'!J11&lt;0.5,"не сформирован", "в стадии формирования")))</f>
        <v/>
      </c>
      <c r="AJ11" s="126" t="str">
        <f>IF('Речевое развитие'!L11="","",IF('Речевое развитие'!L11&gt;1.5,"сформирован",IF('Речевое развитие'!L11&lt;0.5,"не сформирован", "в стадии формирования")))</f>
        <v/>
      </c>
      <c r="AK11" s="126" t="str">
        <f>IF('Речевое развитие'!N11="","",IF('Речевое развитие'!N11&gt;1.5,"сформирован",IF('Речевое развитие'!N11&lt;0.5,"не сформирован", "в стадии формирования")))</f>
        <v/>
      </c>
      <c r="AL11" s="331" t="str">
        <f>IF('Социально-коммуникативное разви'!E12="","",IF('Социально-коммуникативное разви'!G12="","",IF('Социально-коммуникативное разви'!H12="","",IF('Социально-коммуникативное разви'!L12="","",IF('Социально-коммуникативное разви'!Q12="","",IF('Познавательное развитие'!L12="","",IF('Познавательное развитие'!Q12="","",IF('Речевое развитие'!D11="","",IF('Речевое развитие'!F11="","",IF('Речевое развитие'!J11="","",IF('Речевое развитие'!L11="","",IF('Речевое развитие'!N11="","",('Социально-коммуникативное разви'!E12+'Социально-коммуникативное разви'!G12+'Социально-коммуникативное разви'!H12+'Социально-коммуникативное разви'!L12+'Социально-коммуникативное разви'!Q12+'Познавательное развитие'!L12+'Познавательное развитие'!Q12+'Речевое развитие'!D11+'Речевое развитие'!F11+'Речевое развитие'!J11+'Речевое развитие'!L11+'Речевое развитие'!N11)/12))))))))))))</f>
        <v/>
      </c>
      <c r="AM11" s="96" t="str">
        <f t="shared" si="1"/>
        <v/>
      </c>
      <c r="AN11" s="183" t="str">
        <f>IF('Социально-коммуникативное разви'!E12="","",IF('Социально-коммуникативное разви'!E12&gt;1.5,"сформирован",IF('Социально-коммуникативное разви'!E12&lt;0.5,"не сформирован", "в стадии формирования")))</f>
        <v/>
      </c>
      <c r="AO11" s="101" t="str">
        <f>IF('Социально-коммуникативное разви'!G12="","",IF('Социально-коммуникативное разви'!G12&gt;1.5,"сформирован",IF('Социально-коммуникативное разви'!G12&lt;0.5,"не сформирован", "в стадии формирования")))</f>
        <v/>
      </c>
      <c r="AP11" s="97" t="str">
        <f>IF('Социально-коммуникативное разви'!H12="","",IF('Социально-коммуникативное разви'!H12&gt;1.5,"сформирован",IF('Социально-коммуникативное разви'!H12&lt;0.5,"не сформирован", "в стадии формирования")))</f>
        <v/>
      </c>
      <c r="AQ11" s="97" t="str">
        <f>IF('Социально-коммуникативное разви'!K12="","",IF('Социально-коммуникативное разви'!K12&gt;1.5,"сформирован",IF('Социально-коммуникативное разви'!K12&lt;0.5,"не сформирован", "в стадии формирования")))</f>
        <v/>
      </c>
      <c r="AR11" s="97" t="str">
        <f>IF('Социально-коммуникативное разви'!L12="","",IF('Социально-коммуникативное разви'!L12&gt;1.5,"сформирован",IF('Социально-коммуникативное разви'!L12&lt;0.5,"не сформирован", "в стадии формирования")))</f>
        <v/>
      </c>
      <c r="AS11" s="97" t="str">
        <f>IF('Социально-коммуникативное разви'!M12="","",IF('Социально-коммуникативное разви'!M12&gt;1.5,"сформирован",IF('Социально-коммуникативное разви'!M12&lt;0.5,"не сформирован", "в стадии формирования")))</f>
        <v/>
      </c>
      <c r="AT11" s="97" t="str">
        <f>IF('Познавательное развитие'!P12="","",IF('Познавательное развитие'!P12&gt;1.5,"сформирован",IF('Познавательное развитие'!P12&lt;0.5,"не сформирован", "в стадии формирования")))</f>
        <v/>
      </c>
      <c r="AU11" s="97" t="str">
        <f>IF('Речевое развитие'!E11="","",IF('Речевое развитие'!E11&gt;1.5,"сформирован",IF('Речевое развитие'!E11&lt;0.5,"не сформирован", "в стадии формирования")))</f>
        <v/>
      </c>
      <c r="AV11" s="97" t="str">
        <f>IF('Речевое развитие'!N11="","",IF('Речевое развитие'!N11&gt;1.5,"сформирован",IF('Речевое развитие'!N11&lt;0.5,"не сформирован", "в стадии формирования")))</f>
        <v/>
      </c>
      <c r="AW11" s="97" t="str">
        <f>IF('Художественно-эстетическое разв'!F12="","",IF('Художественно-эстетическое разв'!F12&gt;1.5,"сформирован",IF('Художественно-эстетическое разв'!F12&lt;0.5,"не сформирован", "в стадии формирования")))</f>
        <v/>
      </c>
      <c r="AX11" s="94" t="str">
        <f>IF('Художественно-эстетическое разв'!O12="","",IF('Художественно-эстетическое разв'!O12&gt;1.5,"сформирован",IF('Художественно-эстетическое разв'!O12&lt;0.5,"не сформирован", "в стадии формирования")))</f>
        <v/>
      </c>
      <c r="AY11" s="108" t="str">
        <f>IF('Художественно-эстетическое разв'!Y12="","",IF('Художественно-эстетическое разв'!Y12&gt;1.5,"сформирован",IF('Художественно-эстетическое разв'!Y12&lt;0.5,"не сформирован", "в стадии формирования")))</f>
        <v/>
      </c>
      <c r="AZ11" s="332" t="str">
        <f>IF('Социально-коммуникативное разви'!E12="","",IF('Социально-коммуникативное разви'!G12="","",IF('Социально-коммуникативное разви'!H12="","",IF('Социально-коммуникативное разви'!K12="","",IF('Социально-коммуникативное разви'!L12="","",IF('Социально-коммуникативное разви'!M12="","",IF('Познавательное развитие'!P12="","",IF('Речевое развитие'!E11="","",IF('Речевое развитие'!N11="","",IF('Художественно-эстетическое разв'!F12="","",IF('Художественно-эстетическое разв'!O12="","",IF('Художественно-эстетическое разв'!Y12="","",('Социально-коммуникативное разви'!E12+'Социально-коммуникативное разви'!G12+'Социально-коммуникативное разви'!H12+'Социально-коммуникативное разви'!K12+'Социально-коммуникативное разви'!L12+'Социально-коммуникативное разви'!M12+'Познавательное развитие'!P12+'Речевое развитие'!E11+'Речевое развитие'!N11+'Художественно-эстетическое разв'!F12+'Художественно-эстетическое разв'!O12+'Художественно-эстетическое разв'!Y12)/12))))))))))))</f>
        <v/>
      </c>
      <c r="BA11" s="257" t="str">
        <f t="shared" si="2"/>
        <v/>
      </c>
      <c r="BB11" s="183" t="str">
        <f>IF('Социально-коммуникативное разви'!D12="","",IF('Социально-коммуникативное разви'!D12&gt;1.5,"сформирован",IF('Социально-коммуникативное разви'!D12&lt;0.5,"не сформирован", "в стадии формирования")))</f>
        <v/>
      </c>
      <c r="BC11" s="94" t="str">
        <f>IF('Социально-коммуникативное разви'!F12="","",IF('Социально-коммуникативное разви'!F12&gt;1.5,"сформирован",IF('Социально-коммуникативное разви'!F12&lt;0.5,"не сформирован", "в стадии формирования")))</f>
        <v/>
      </c>
      <c r="BD11" s="94" t="str">
        <f>IF('Социально-коммуникативное разви'!J12="","",IF('Социально-коммуникативное разви'!J12&gt;1.5,"сформирован",IF('Социально-коммуникативное разви'!J12&lt;0.5,"не сформирован", "в стадии формирования")))</f>
        <v/>
      </c>
      <c r="BE11" s="94" t="str">
        <f>IF('Познавательное развитие'!U12="","",IF('Познавательное развитие'!U12&gt;1.5,"сформирован",IF('Познавательное развитие'!U12&lt;0.5,"не сформирован", "в стадии формирования")))</f>
        <v/>
      </c>
      <c r="BF11" s="94" t="str">
        <f>IF('Познавательное развитие'!V12="","",IF('Познавательное развитие'!V12&gt;1.5,"сформирован",IF('Познавательное развитие'!V12&lt;0.5,"не сформирован", "в стадии формирования")))</f>
        <v/>
      </c>
      <c r="BG11" s="94" t="str">
        <f>IF('Познавательное развитие'!AB12="","",IF('Познавательное развитие'!AB12&gt;1.5,"сформирован",IF('Познавательное развитие'!AB12&lt;0.5,"не сформирован", "в стадии формирования")))</f>
        <v/>
      </c>
      <c r="BH11" s="94" t="str">
        <f>IF('Познавательное развитие'!AD12="","",IF('Познавательное развитие'!AD12&gt;1.5,"сформирован",IF('Познавательное развитие'!AD12&lt;0.5,"не сформирован", "в стадии формирования")))</f>
        <v/>
      </c>
      <c r="BI11" s="94" t="str">
        <f>IF('Речевое развитие'!D11="","",IF('Речевое развитие'!D11&gt;1.5,"сформирован",IF('Речевое развитие'!D11&lt;0.5,"не сформирован", "в стадии формирования")))</f>
        <v/>
      </c>
      <c r="BJ11" s="94" t="str">
        <f>IF('Речевое развитие'!E11="","",IF('Речевое развитие'!E11&gt;1.5,"сформирован",IF('Речевое развитие'!E11&lt;0.5,"не сформирован", "в стадии формирования")))</f>
        <v/>
      </c>
      <c r="BK11" s="94" t="str">
        <f>IF('Речевое развитие'!F11="","",IF('Речевое развитие'!F11&gt;1.5,"сформирован",IF('Речевое развитие'!F11&lt;0.5,"не сформирован", "в стадии формирования")))</f>
        <v/>
      </c>
      <c r="BL11" s="94" t="str">
        <f>IF('Речевое развитие'!G11="","",IF('Речевое развитие'!G11&gt;1.5,"сформирован",IF('Речевое развитие'!G11&lt;0.5,"не сформирован", "в стадии формирования")))</f>
        <v/>
      </c>
      <c r="BM11" s="94" t="str">
        <f>IF('Речевое развитие'!J11="","",IF('Речевое развитие'!J11&gt;1.5,"сформирован",IF('Речевое развитие'!J11&lt;0.5,"не сформирован", "в стадии формирования")))</f>
        <v/>
      </c>
      <c r="BN11" s="94" t="str">
        <f>IF('Речевое развитие'!K11="","",IF('Речевое развитие'!K11&gt;1.5,"сформирован",IF('Речевое развитие'!K11&lt;0.5,"не сформирован", "в стадии формирования")))</f>
        <v/>
      </c>
      <c r="BO11" s="94" t="str">
        <f>IF('Речевое развитие'!L11="","",IF('Речевое развитие'!L11&gt;1.5,"сформирован",IF('Речевое развитие'!L11&lt;0.5,"не сформирован", "в стадии формирования")))</f>
        <v/>
      </c>
      <c r="BP11" s="94" t="str">
        <f>IF('Речевое развитие'!M11="","",IF('Речевое развитие'!M11&gt;1.5,"сформирован",IF('Речевое развитие'!M11&lt;0.5,"не сформирован", "в стадии формирования")))</f>
        <v/>
      </c>
      <c r="BQ11" s="94" t="str">
        <f>IF('Речевое развитие'!N11="","",IF('Речевое развитие'!N11&gt;1.5,"сформирован",IF('Речевое развитие'!N11&lt;0.5,"не сформирован", "в стадии формирования")))</f>
        <v/>
      </c>
      <c r="BR11" s="94" t="str">
        <f>IF('Художественно-эстетическое разв'!D12="","",IF('Художественно-эстетическое разв'!D12&gt;1.5,"сформирован",IF('Художественно-эстетическое разв'!D12&lt;0.5,"не сформирован", "в стадии формирования")))</f>
        <v/>
      </c>
      <c r="BS11" s="94" t="str">
        <f>IF('Художественно-эстетическое разв'!E12="","",IF('Художественно-эстетическое разв'!E12&gt;1.5,"сформирован",IF('Художественно-эстетическое разв'!E12&lt;0.5,"не сформирован", "в стадии формирования")))</f>
        <v/>
      </c>
      <c r="BT11" s="330" t="str">
        <f>IF('Социально-коммуникативное разви'!D12="","",IF('Социально-коммуникативное разви'!F12="","",IF('Социально-коммуникативное разви'!J12="","",IF('Познавательное развитие'!U12="","",IF('Познавательное развитие'!V12="","",IF('Познавательное развитие'!AB12="","",IF('Познавательное развитие'!AD12="","",IF('Речевое развитие'!D11="","",IF('Речевое развитие'!E11="","",IF('Речевое развитие'!F11="","",IF('Речевое развитие'!G11="","",IF('Речевое развитие'!J11="","",IF('Речевое развитие'!K11="","",IF('Речевое развитие'!L11="","",IF('Речевое развитие'!M11="","",IF('Речевое развитие'!N11="","",IF('Художественно-эстетическое разв'!D12="","",IF('Художественно-эстетическое разв'!E12="","",('Социально-коммуникативное разви'!D12+'Социально-коммуникативное разви'!F12+'Социально-коммуникативное разви'!J12+'Познавательное развитие'!U12+'Познавательное развитие'!V12+'Познавательное развитие'!AB12+'Познавательное развитие'!AD12+'Речевое развитие'!D11+'Речевое развитие'!E11+'Речевое развитие'!F11+'Речевое развитие'!G11+'Речевое развитие'!J11+'Речевое развитие'!K11+'Речевое развитие'!L11+'Речевое развитие'!M11+'Речевое развитие'!N11+'Художественно-эстетическое разв'!D12+'Художественно-эстетическое разв'!E12)/18))))))))))))))))))</f>
        <v/>
      </c>
      <c r="BU11" s="257" t="str">
        <f t="shared" si="3"/>
        <v/>
      </c>
      <c r="BV11" s="183" t="str">
        <f>IF('Познавательное развитие'!H12="","",IF('Познавательное развитие'!H12&gt;1.5,"сформирован",IF('Познавательное развитие'!H12&lt;0.5,"не сформирован", "в стадии формирования")))</f>
        <v/>
      </c>
      <c r="BW11" s="94" t="str">
        <f>IF('Художественно-эстетическое разв'!K12="","",IF('Художественно-эстетическое разв'!K12&gt;1.5,"сформирован",IF('Художественно-эстетическое разв'!K12&lt;0.5,"не сформирован", "в стадии формирования")))</f>
        <v/>
      </c>
      <c r="BX11" s="94" t="str">
        <f>IF('Художественно-эстетическое разв'!L12="","",IF('Художественно-эстетическое разв'!L12&gt;1.5,"сформирован",IF('Художественно-эстетическое разв'!L12&lt;0.5,"не сформирован", "в стадии формирования")))</f>
        <v/>
      </c>
      <c r="BY11" s="108" t="str">
        <f>IF('Художественно-эстетическое разв'!Z12="","",IF('Художественно-эстетическое разв'!Z12&gt;1.5,"сформирован",IF('Художественно-эстетическое разв'!Z12&lt;0.5,"не сформирован", "в стадии формирования")))</f>
        <v/>
      </c>
      <c r="BZ11" s="183" t="str">
        <f>IF('Физическое развитие'!D11="","",IF('Физическое развитие'!D11&gt;1.5,"сформирован",IF('Физическое развитие'!D11&lt;0.5,"не сформирован", "в стадии формирования")))</f>
        <v/>
      </c>
      <c r="CA11" s="183" t="str">
        <f>IF('Физическое развитие'!E11="","",IF('Физическое развитие'!E11&gt;1.5,"сформирован",IF('Физическое развитие'!E11&lt;0.5,"не сформирован", "в стадии формирования")))</f>
        <v/>
      </c>
      <c r="CB11" s="183" t="str">
        <f>IF('Физическое развитие'!F11="","",IF('Физическое развитие'!F11&gt;1.5,"сформирован",IF('Физическое развитие'!F11&lt;0.5,"не сформирован", "в стадии формирования")))</f>
        <v/>
      </c>
      <c r="CC11" s="183" t="str">
        <f>IF('Физическое развитие'!G11="","",IF('Физическое развитие'!G11&gt;1.5,"сформирован",IF('Физическое развитие'!G11&lt;0.5,"не сформирован", "в стадии формирования")))</f>
        <v/>
      </c>
      <c r="CD11" s="94" t="str">
        <f>IF('Физическое развитие'!H11="","",IF('Физическое развитие'!H11&gt;1.5,"сформирован",IF('Физическое развитие'!H11&lt;0.5,"не сформирован", "в стадии формирования")))</f>
        <v/>
      </c>
      <c r="CE11" s="94" t="str">
        <f>IF('Физическое развитие'!I11="","",IF('Физическое развитие'!I11&gt;1.5,"сформирован",IF('Физическое развитие'!I11&lt;0.5,"не сформирован", "в стадии формирования")))</f>
        <v/>
      </c>
      <c r="CF11" s="94" t="str">
        <f>IF('Физическое развитие'!J11="","",IF('Физическое развитие'!J11&gt;1.5,"сформирован",IF('Физическое развитие'!J11&lt;0.5,"не сформирован", "в стадии формирования")))</f>
        <v/>
      </c>
      <c r="CG11" s="94" t="str">
        <f>IF('Физическое развитие'!K11="","",IF('Физическое развитие'!K11&gt;1.5,"сформирован",IF('Физическое развитие'!K11&lt;0.5,"не сформирован", "в стадии формирования")))</f>
        <v/>
      </c>
      <c r="CH11" s="94" t="str">
        <f>IF('Физическое развитие'!L11="","",IF('Физическое развитие'!L11&gt;1.5,"сформирован",IF('Физическое развитие'!L11&lt;0.5,"не сформирован", "в стадии формирования")))</f>
        <v/>
      </c>
      <c r="CI11" s="94" t="str">
        <f>IF('Физическое развитие'!N11="","",IF('Физическое развитие'!N11&gt;1.5,"сформирован",IF('Физическое развитие'!N11&lt;0.5,"не сформирован", "в стадии формирования")))</f>
        <v/>
      </c>
      <c r="CJ11" s="330" t="str">
        <f>IF('Познавательное развитие'!H12="","",IF('Художественно-эстетическое разв'!K12="","",IF('Художественно-эстетическое разв'!L12="","",IF('Художественно-эстетическое разв'!Z12="","",IF('Физическое развитие'!D11="","",IF('Физическое развитие'!E11="","",IF('Физическое развитие'!F11="","",IF('Физическое развитие'!G11="","",IF('Физическое развитие'!H11="","",IF('Физическое развитие'!I11="","",IF('Физическое развитие'!J11="","",IF('Физическое развитие'!K11="","",IF('Физическое развитие'!L11="","",IF('Физическое развитие'!N11="","",('Познавательное развитие'!H12+'Художественно-эстетическое разв'!K12+'Художественно-эстетическое разв'!L12+'Художественно-эстетическое разв'!Z12+'Физическое развитие'!D11+'Физическое развитие'!E11+'Физическое развитие'!F11+'Физическое развитие'!G11+'Физическое развитие'!H11+'Физическое развитие'!I11+'Физическое развитие'!J11+'Физическое развитие'!K11+'Физическое развитие'!L11+'Физическое развитие'!N11)/14))))))))))))))</f>
        <v/>
      </c>
      <c r="CK11" s="257" t="str">
        <f t="shared" si="4"/>
        <v/>
      </c>
      <c r="CL11" s="183" t="str">
        <f>IF('Социально-коммуникативное разви'!G12="","",IF('Социально-коммуникативное разви'!G12&gt;1.5,"сформирован",IF('Социально-коммуникативное разви'!G12&lt;0.5,"не сформирован", "в стадии формирования")))</f>
        <v/>
      </c>
      <c r="CM11" s="94" t="str">
        <f>IF('Социально-коммуникативное разви'!H12="","",IF('Социально-коммуникативное разви'!H12&gt;1.5,"сформирован",IF('Социально-коммуникативное разви'!H12&lt;0.5,"не сформирован", "в стадии формирования")))</f>
        <v/>
      </c>
      <c r="CN11" s="94" t="str">
        <f>IF('Социально-коммуникативное разви'!L12="","",IF('Социально-коммуникативное разви'!L12&gt;1.5,"сформирован",IF('Социально-коммуникативное разви'!L12&lt;0.5,"не сформирован", "в стадии формирования")))</f>
        <v/>
      </c>
      <c r="CO11" s="94" t="str">
        <f>IF('Социально-коммуникативное разви'!P12="","",IF('Социально-коммуникативное разви'!P12&gt;1.5,"сформирован",IF('Социально-коммуникативное разви'!P12&lt;0.5,"не сформирован", "в стадии формирования")))</f>
        <v/>
      </c>
      <c r="CP11" s="94" t="str">
        <f>IF('Социально-коммуникативное разви'!Q12="","",IF('Социально-коммуникативное разви'!Q12&gt;1.5,"сформирован",IF('Социально-коммуникативное разви'!Q12&lt;0.5,"не сформирован", "в стадии формирования")))</f>
        <v/>
      </c>
      <c r="CQ11" s="94" t="str">
        <f>IF('Социально-коммуникативное разви'!T12="","",IF('Социально-коммуникативное разви'!T12&gt;1.5,"сформирован",IF('Социально-коммуникативное разви'!T12&lt;0.5,"не сформирован", "в стадии формирования")))</f>
        <v/>
      </c>
      <c r="CR11" s="94" t="str">
        <f>IF('Социально-коммуникативное разви'!U12="","",IF('Социально-коммуникативное разви'!U12&gt;1.5,"сформирован",IF('Социально-коммуникативное разви'!U12&lt;0.5,"не сформирован", "в стадии формирования")))</f>
        <v/>
      </c>
      <c r="CS11" s="94" t="str">
        <f>IF('Социально-коммуникативное разви'!V12="","",IF('Социально-коммуникативное разви'!V12&gt;1.5,"сформирован",IF('Социально-коммуникативное разви'!V12&lt;0.5,"не сформирован", "в стадии формирования")))</f>
        <v/>
      </c>
      <c r="CT11" s="94" t="str">
        <f>IF('Социально-коммуникативное разви'!W12="","",IF('Социально-коммуникативное разви'!W12&gt;1.5,"сформирован",IF('Социально-коммуникативное разви'!W12&lt;0.5,"не сформирован", "в стадии формирования")))</f>
        <v/>
      </c>
      <c r="CU11" s="94" t="str">
        <f>IF('Социально-коммуникативное разви'!X12="","",IF('Социально-коммуникативное разви'!X12&gt;1.5,"сформирован",IF('Социально-коммуникативное разви'!X12&lt;0.5,"не сформирован", "в стадии формирования")))</f>
        <v/>
      </c>
      <c r="CV11" s="94" t="str">
        <f>IF('Социально-коммуникативное разви'!Y12="","",IF('Социально-коммуникативное разви'!Y12&gt;1.5,"сформирован",IF('Социально-коммуникативное разви'!Y12&lt;0.5,"не сформирован", "в стадии формирования")))</f>
        <v/>
      </c>
      <c r="CW11" s="94" t="str">
        <f>IF('Физическое развитие'!Q11="","",IF('Физическое развитие'!Q11&gt;1.5,"сформирован",IF('Физическое развитие'!Q11&lt;0.5,"не сформирован", "в стадии формирования")))</f>
        <v/>
      </c>
      <c r="CX11" s="94" t="str">
        <f>IF('Физическое развитие'!R11="","",IF('Физическое развитие'!R11&gt;1.5,"сформирован",IF('Физическое развитие'!R11&lt;0.5,"не сформирован", "в стадии формирования")))</f>
        <v/>
      </c>
      <c r="CY11" s="94" t="str">
        <f>IF('Физическое развитие'!S11="","",IF('Физическое развитие'!S11&gt;1.5,"сформирован",IF('Физическое развитие'!S11&lt;0.5,"не сформирован", "в стадии формирования")))</f>
        <v/>
      </c>
      <c r="CZ11" s="330" t="str">
        <f>IF('Социально-коммуникативное разви'!G12="","",IF('Социально-коммуникативное разви'!H12="","",IF('Социально-коммуникативное разви'!L12="","",IF('Социально-коммуникативное разви'!P12="","",IF('Социально-коммуникативное разви'!Q12="","",IF('Социально-коммуникативное разви'!T12="","",IF('Социально-коммуникативное разви'!U12="","",IF('Социально-коммуникативное разви'!V12="","",IF('Социально-коммуникативное разви'!W12="","",IF('Социально-коммуникативное разви'!X12="","",IF('Социально-коммуникативное разви'!Y12="","",IF('Физическое развитие'!Q11="","",IF('Физическое развитие'!R11="","",IF('Физическое развитие'!S11="","",('Социально-коммуникативное разви'!G12+'Социально-коммуникативное разви'!H12+'Социально-коммуникативное разви'!L12+'Социально-коммуникативное разви'!P12+'Социально-коммуникативное разви'!Q12+'Социально-коммуникативное разви'!T12+'Социально-коммуникативное разви'!U12+'Социально-коммуникативное разви'!V12+'Социально-коммуникативное разви'!W12+'Социально-коммуникативное разви'!X12+'Социально-коммуникативное разви'!Y12+'Физическое развитие'!Q11+'Физическое развитие'!R11+'Физическое развитие'!S11)/14))))))))))))))</f>
        <v/>
      </c>
      <c r="DA11" s="257" t="str">
        <f t="shared" si="5"/>
        <v/>
      </c>
      <c r="DB11" s="183" t="str">
        <f>IF('Социально-коммуникативное разви'!T12="","",IF('Социально-коммуникативное разви'!T12&gt;1.5,"сформирован",IF('Социально-коммуникативное разви'!T12&lt;0.5,"не сформирован", "в стадии формирования")))</f>
        <v/>
      </c>
      <c r="DC11" s="94" t="str">
        <f>IF('Социально-коммуникативное разви'!U12="","",IF('Социально-коммуникативное разви'!U12&gt;1.5,"сформирован",IF('Социально-коммуникативное разви'!U12&lt;0.5,"не сформирован", "в стадии формирования")))</f>
        <v/>
      </c>
      <c r="DD11" s="94" t="str">
        <f>IF('Социально-коммуникативное разви'!V12="","",IF('Социально-коммуникативное разви'!V12&gt;1.5,"сформирован",IF('Социально-коммуникативное разви'!V12&lt;0.5,"не сформирован", "в стадии формирования")))</f>
        <v/>
      </c>
      <c r="DE11" s="94" t="str">
        <f>IF('Социально-коммуникативное разви'!W12="","",IF('Социально-коммуникативное разви'!W12&gt;1.5,"сформирован",IF('Социально-коммуникативное разви'!W12&lt;0.5,"не сформирован", "в стадии формирования")))</f>
        <v/>
      </c>
      <c r="DF11" s="94" t="str">
        <f>IF('Социально-коммуникативное разви'!X12="","",IF('Социально-коммуникативное разви'!X12&gt;1.5,"сформирован",IF('Социально-коммуникативное разви'!X12&lt;0.5,"не сформирован", "в стадии формирования")))</f>
        <v/>
      </c>
      <c r="DG11" s="94" t="str">
        <f>IF('Социально-коммуникативное разви'!Y12="","",IF('Социально-коммуникативное разви'!Y12&gt;1.5,"сформирован",IF('Социально-коммуникативное разви'!Y12&lt;0.5,"не сформирован", "в стадии формирования")))</f>
        <v/>
      </c>
      <c r="DH11" s="94" t="str">
        <f>IF('Познавательное развитие'!D12="","",IF('Познавательное развитие'!D12&gt;1.5,"сформирован",IF('Познавательное развитие'!D12&lt;0.5,"не сформирован", "в стадии формирования")))</f>
        <v/>
      </c>
      <c r="DI11" s="94" t="str">
        <f>IF('Познавательное развитие'!E12="","",IF('Познавательное развитие'!E12&gt;1.5,"сформирован",IF('Познавательное развитие'!E12&lt;0.5,"не сформирован", "в стадии формирования")))</f>
        <v/>
      </c>
      <c r="DJ11" s="94" t="str">
        <f>IF('Познавательное развитие'!F12="","",IF('Познавательное развитие'!F12&gt;1.5,"сформирован",IF('Познавательное развитие'!F12&lt;0.5,"не сформирован", "в стадии формирования")))</f>
        <v/>
      </c>
      <c r="DK11" s="94" t="str">
        <f>IF('Познавательное развитие'!G12="","",IF('Познавательное развитие'!G12&gt;1.5,"сформирован",IF('Познавательное развитие'!G12&lt;0.5,"не сформирован", "в стадии формирования")))</f>
        <v/>
      </c>
      <c r="DL11" s="94" t="str">
        <f>IF('Познавательное развитие'!H12="","",IF('Познавательное развитие'!H12&gt;1.5,"сформирован",IF('Познавательное развитие'!H12&lt;0.5,"не сформирован", "в стадии формирования")))</f>
        <v/>
      </c>
      <c r="DM11" s="94" t="str">
        <f>IF('Познавательное развитие'!K12="","",IF('Познавательное развитие'!K12&gt;1.5,"сформирован",IF('Познавательное развитие'!K12&lt;0.5,"не сформирован", "в стадии формирования")))</f>
        <v/>
      </c>
      <c r="DN11" s="94" t="str">
        <f>IF('Познавательное развитие'!L12="","",IF('Познавательное развитие'!L12&gt;1.5,"сформирован",IF('Познавательное развитие'!L12&lt;0.5,"не сформирован", "в стадии формирования")))</f>
        <v/>
      </c>
      <c r="DO11" s="94" t="str">
        <f>IF('Познавательное развитие'!O12="","",IF('Познавательное развитие'!O12&gt;1.5,"сформирован",IF('Познавательное развитие'!O12&lt;0.5,"не сформирован", "в стадии формирования")))</f>
        <v/>
      </c>
      <c r="DP11" s="94" t="str">
        <f>IF('Познавательное развитие'!U12="","",IF('Познавательное развитие'!U12&gt;1.5,"сформирован",IF('Познавательное развитие'!U12&lt;0.5,"не сформирован", "в стадии формирования")))</f>
        <v/>
      </c>
      <c r="DQ11" s="94" t="str">
        <f>IF('Познавательное развитие'!V12="","",IF('Познавательное развитие'!V12&gt;1.5,"сформирован",IF('Познавательное развитие'!V12&lt;0.5,"не сформирован", "в стадии формирования")))</f>
        <v/>
      </c>
      <c r="DR11" s="94" t="str">
        <f>IF('Познавательное развитие'!Z12="","",IF('Познавательное развитие'!Z12&gt;1.5,"сформирован",IF('Познавательное развитие'!Z12&lt;0.5,"не сформирован", "в стадии формирования")))</f>
        <v/>
      </c>
      <c r="DS11" s="94" t="str">
        <f>IF('Познавательное развитие'!AA12="","",IF('Познавательное развитие'!AA12&gt;1.5,"сформирован",IF('Познавательное развитие'!AA12&lt;0.5,"не сформирован", "в стадии формирования")))</f>
        <v/>
      </c>
      <c r="DT11" s="94" t="str">
        <f>IF('Познавательное развитие'!AB12="","",IF('Познавательное развитие'!AB12&gt;1.5,"сформирован",IF('Познавательное развитие'!AB12&lt;0.5,"не сформирован", "в стадии формирования")))</f>
        <v/>
      </c>
      <c r="DU11" s="94" t="str">
        <f>IF('Познавательное развитие'!AC12="","",IF('Познавательное развитие'!AC12&gt;1.5,"сформирован",IF('Познавательное развитие'!AC12&lt;0.5,"не сформирован", "в стадии формирования")))</f>
        <v/>
      </c>
      <c r="DV11" s="94" t="str">
        <f>IF('Познавательное развитие'!AD12="","",IF('Познавательное развитие'!AD12&gt;1.5,"сформирован",IF('Познавательное развитие'!AD12&lt;0.5,"не сформирован", "в стадии формирования")))</f>
        <v/>
      </c>
      <c r="DW11" s="94" t="str">
        <f>IF('Познавательное развитие'!AE12="","",IF('Познавательное развитие'!AE12&gt;1.5,"сформирован",IF('Познавательное развитие'!AE12&lt;0.5,"не сформирован", "в стадии формирования")))</f>
        <v/>
      </c>
      <c r="DX11" s="94" t="str">
        <f>IF('Познавательное развитие'!AF12="","",IF('Познавательное развитие'!AF12&gt;1.5,"сформирован",IF('Познавательное развитие'!AF12&lt;0.5,"не сформирован", "в стадии формирования")))</f>
        <v/>
      </c>
      <c r="DY11" s="94" t="str">
        <f>IF('Познавательное развитие'!AG12="","",IF('Познавательное развитие'!AG12&gt;1.5,"сформирован",IF('Познавательное развитие'!AG12&lt;0.5,"не сформирован", "в стадии формирования")))</f>
        <v/>
      </c>
      <c r="DZ11" s="94" t="str">
        <f>IF('Познавательное развитие'!AH12="","",IF('Познавательное развитие'!AH12&gt;1.5,"сформирован",IF('Познавательное развитие'!AH12&lt;0.5,"не сформирован", "в стадии формирования")))</f>
        <v/>
      </c>
      <c r="EA11" s="94" t="str">
        <f>IF('Речевое развитие'!D11="","",IF('Речевое развитие'!D11&gt;1.5,"сформирован",IF('Речевое развитие'!D11&lt;0.5,"не сформирован", "в стадии формирования")))</f>
        <v/>
      </c>
      <c r="EB11" s="94" t="str">
        <f>IF('Речевое развитие'!J11="","",IF('Речевое развитие'!J11&gt;1.5,"сформирован",IF('Речевое развитие'!J11&lt;0.5,"не сформирован", "в стадии формирования")))</f>
        <v/>
      </c>
      <c r="EC11" s="94" t="str">
        <f>IF('Речевое развитие'!K11="","",IF('Речевое развитие'!K11&gt;1.5,"сформирован",IF('Речевое развитие'!K11&lt;0.5,"не сформирован", "в стадии формирования")))</f>
        <v/>
      </c>
      <c r="ED11" s="94" t="str">
        <f>IF('Речевое развитие'!L11="","",IF('Речевое развитие'!L11&gt;1.5,"сформирован",IF('Речевое развитие'!L11&lt;0.5,"не сформирован", "в стадии формирования")))</f>
        <v/>
      </c>
      <c r="EE11" s="94" t="str">
        <f>IF('Речевое развитие'!M11="","",IF('Речевое развитие'!M11&gt;1.5,"сформирован",IF('Речевое развитие'!M11&lt;0.5,"не сформирован", "в стадии формирования")))</f>
        <v/>
      </c>
      <c r="EF11" s="94" t="str">
        <f>IF('Речевое развитие'!N11="","",IF('Речевое развитие'!N11&gt;1.5,"сформирован",IF('Речевое развитие'!N11&lt;0.5,"не сформирован", "в стадии формирования")))</f>
        <v/>
      </c>
      <c r="EG11" s="330" t="str">
        <f>IF('Социально-коммуникативное разви'!T12="","",IF('Социально-коммуникативное разви'!U12="","",IF('Социально-коммуникативное разви'!V12="","",IF('Социально-коммуникативное разви'!W12="","",IF('Социально-коммуникативное разви'!X12="","",IF('Социально-коммуникативное разви'!Y12="","",IF('Познавательное развитие'!D12="","",IF('Познавательное развитие'!E12="","",IF('Познавательное развитие'!F12="","",IF('Познавательное развитие'!G12="","",IF('Познавательное развитие'!H12="","",IF('Познавательное развитие'!K12="","",IF('Познавательное развитие'!L12="","",IF('Познавательное развитие'!O12="","",IF('Познавательное развитие'!U12="","",IF('Познавательное развитие'!V12="","",IF('Познавательное развитие'!Z12="","",IF('Познавательное развитие'!AA12="","",IF('Познавательное развитие'!AB12="","",IF('Познавательное развитие'!AC12="","",IF('Познавательное развитие'!AD12="","",IF('Познавательное развитие'!AE12="","",IF('Познавательное развитие'!AF12="","",IF('Познавательное развитие'!AG12="","",IF('Познавательное развитие'!AH12="","",IF('Речевое развитие'!D11="","",IF('Речевое развитие'!J11="","",IF('Речевое развитие'!K11="","",IF('Речевое развитие'!L11="","",IF('Речевое развитие'!M11="","",IF('Речевое развитие'!N11="","",('Социально-коммуникативное разви'!T12+'Социально-коммуникативное разви'!U12+'Социально-коммуникативное разви'!V12+'Социально-коммуникативное разви'!W12+'Социально-коммуникативное разви'!X12+'Социально-коммуникативное разви'!Y12+'Познавательное развитие'!D12+'Познавательное развитие'!E12+'Познавательное развитие'!F12+'Познавательное развитие'!G12+'Познавательное развитие'!H12+'Познавательное развитие'!K12+'Познавательное развитие'!L12+'Познавательное развитие'!O12+'Познавательное развитие'!U12+'Познавательное развитие'!V12+'Познавательное развитие'!Z12+'Познавательное развитие'!AA12+'Познавательное развитие'!AB12+'Познавательное развитие'!AC12+'Познавательное развитие'!AD12+'Познавательное развитие'!AE12+'Познавательное развитие'!AF12+'Познавательное развитие'!AG12+'Познавательное развитие'!AH12+'Речевое развитие'!D11+'Речевое развитие'!J11+'Речевое развитие'!K11+'Речевое развитие'!L11+'Речевое развитие'!M11+'Речевое развитие'!N11)/31)))))))))))))))))))))))))))))))</f>
        <v/>
      </c>
      <c r="EH11" s="257" t="str">
        <f t="shared" si="6"/>
        <v/>
      </c>
    </row>
    <row r="12" spans="1:138" x14ac:dyDescent="0.25">
      <c r="A12" s="107">
        <f>список!A10</f>
        <v>9</v>
      </c>
      <c r="B12" s="265" t="str">
        <f>IF(список!B10="","",список!B10)</f>
        <v/>
      </c>
      <c r="C12" s="257">
        <f>IF(список!C10="","",список!C10)</f>
        <v>0</v>
      </c>
      <c r="D12" s="183" t="str">
        <f>IF('Социально-коммуникативное разви'!G13="","",IF('Социально-коммуникативное разви'!G13&gt;1.5,"сформирован",IF('Социально-коммуникативное разви'!G13&lt;0.5,"не сформирован", "в стадии формирования")))</f>
        <v/>
      </c>
      <c r="E12" s="94" t="str">
        <f>IF('Социально-коммуникативное разви'!I13="","",IF('Социально-коммуникативное разви'!I13&gt;1.5,"сформирован",IF('Социально-коммуникативное разви'!I13&lt;0.5,"не сформирован", "в стадии формирования")))</f>
        <v/>
      </c>
      <c r="F12" s="94" t="str">
        <f>IF('Социально-коммуникативное разви'!K13="","",IF('Социально-коммуникативное разви'!K13&gt;1.5,"сформирован",IF('Социально-коммуникативное разви'!K13&lt;0.5,"не сформирован", "в стадии формирования")))</f>
        <v/>
      </c>
      <c r="G12" s="94" t="str">
        <f>IF('Социально-коммуникативное разви'!L13="","",IF('Социально-коммуникативное разви'!L13&gt;1.5,"сформирован",IF('Социально-коммуникативное разви'!L13&lt;0.5,"не сформирован", "в стадии формирования")))</f>
        <v/>
      </c>
      <c r="H12" s="94" t="str">
        <f>IF('Познавательное развитие'!K13="","",IF('Познавательное развитие'!K13&gt;1.5,"сформирован",IF('Познавательное развитие'!K13&lt;0.5,"не сформирован", "в стадии формирования")))</f>
        <v/>
      </c>
      <c r="I12" s="94" t="str">
        <f>IF('Познавательное развитие'!O13="","",IF('Познавательное развитие'!O13&gt;1.5,"сформирован",IF('Познавательное развитие'!O13&lt;0.5,"не сформирован", "в стадии формирования")))</f>
        <v/>
      </c>
      <c r="J12" s="94" t="str">
        <f>IF('Познавательное развитие'!P13="","",IF('Познавательное развитие'!P13&gt;1.5,"сформирован",IF('Познавательное развитие'!P13&lt;0.5,"не сформирован", "в стадии формирования")))</f>
        <v/>
      </c>
      <c r="K12" s="94" t="str">
        <f>IF('Познавательное развитие'!T13="","",IF('Познавательное развитие'!T13&gt;1.5,"сформирован",IF('Познавательное развитие'!T13&lt;0.5,"не сформирован", "в стадии формирования")))</f>
        <v/>
      </c>
      <c r="L12" s="94" t="str">
        <f>IF('Познавательное развитие'!W13="","",IF('Познавательное развитие'!W13&gt;1.5,"сформирован",IF('Познавательное развитие'!W13&lt;0.5,"не сформирован", "в стадии формирования")))</f>
        <v/>
      </c>
      <c r="M12" s="94" t="str">
        <f>IF('Познавательное развитие'!AH13="","",IF('Познавательное развитие'!AH13&gt;1.5,"сформирован",IF('Познавательное развитие'!AH13&lt;0.5,"не сформирован", "в стадии формирования")))</f>
        <v/>
      </c>
      <c r="N12" s="94" t="str">
        <f>IF('Речевое развитие'!E12="","",IF('Речевое развитие'!E12&gt;1.5,"сформирован",IF('Речевое развитие'!E12&lt;0.5,"не сформирован", "в стадии формирования")))</f>
        <v/>
      </c>
      <c r="O12" s="94" t="str">
        <f>IF('Речевое развитие'!F12="","",IF('Речевое развитие'!F12&gt;1.5,"сформирован",IF('Речевое развитие'!F12&lt;0.5,"не сформирован", "в стадии формирования")))</f>
        <v/>
      </c>
      <c r="P12" s="94" t="str">
        <f>IF('Речевое развитие'!M12="","",IF('Речевое развитие'!M12&gt;1.5,"сформирован",IF('Речевое развитие'!M12&lt;0.5,"не сформирован", "в стадии формирования")))</f>
        <v/>
      </c>
      <c r="Q12" s="94" t="str">
        <f>IF('Художественно-эстетическое разв'!F13="","",IF('Художественно-эстетическое разв'!F13&gt;1.5,"сформирован",IF('Художественно-эстетическое разв'!F13&lt;0.5,"не сформирован", "в стадии формирования")))</f>
        <v/>
      </c>
      <c r="R12" s="94" t="str">
        <f>IF('Художественно-эстетическое разв'!L13="","",IF('Художественно-эстетическое разв'!L13&gt;1.5,"сформирован",IF('Художественно-эстетическое разв'!L13&lt;0.5,"не сформирован", "в стадии формирования")))</f>
        <v/>
      </c>
      <c r="S12" s="94" t="str">
        <f>IF('Художественно-эстетическое разв'!O13="","",IF('Художественно-эстетическое разв'!O13&gt;1.5,"сформирован",IF('Художественно-эстетическое разв'!O13&lt;0.5,"не сформирован", "в стадии формирования")))</f>
        <v/>
      </c>
      <c r="T12" s="94" t="str">
        <f>IF('Художественно-эстетическое разв'!P13="","",IF('Художественно-эстетическое разв'!P13&gt;1.5,"сформирован",IF('Художественно-эстетическое разв'!P13&lt;0.5,"не сформирован", "в стадии формирования")))</f>
        <v/>
      </c>
      <c r="U12" s="94" t="str">
        <f>IF('Физическое развитие'!N12="","",IF('Физическое развитие'!N12&gt;1.5,"сформирован",IF('Физическое развитие'!N12&lt;0.5,"не сформирован", "в стадии формирования")))</f>
        <v/>
      </c>
      <c r="V12" s="94" t="str">
        <f>IF('Физическое развитие'!Q12="","",IF('Физическое развитие'!Q12&gt;1.5,"сформирован",IF('Физическое развитие'!Q12&lt;0.5,"не сформирован", "в стадии формирования")))</f>
        <v/>
      </c>
      <c r="W12" s="94" t="str">
        <f>IF('Физическое развитие'!R12="","",IF('Физическое развитие'!R12&gt;1.5,"сформирован",IF('Физическое развитие'!R12&lt;0.5,"не сформирован", "в стадии формирования")))</f>
        <v/>
      </c>
      <c r="X12" s="330" t="str">
        <f>IF('Социально-коммуникативное разви'!G13="","",IF('Социально-коммуникативное разви'!I13="","",IF('Социально-коммуникативное разви'!K13="","",IF('Социально-коммуникативное разви'!L13="","",IF('Познавательное развитие'!K13="","",IF('Познавательное развитие'!O13="","",IF('Познавательное развитие'!P13="","",IF('Познавательное развитие'!T13="","",IF('Познавательное развитие'!W13="","",IF('Познавательное развитие'!AH13="","",IF('Речевое развитие'!E12="","",IF('Речевое развитие'!F12="","",IF('Речевое развитие'!M12="","",IF('Художественно-эстетическое разв'!F13="","",IF('Художественно-эстетическое разв'!L13="","",IF('Художественно-эстетическое разв'!O13="","",IF('Художественно-эстетическое разв'!P13="","",IF('Физическое развитие'!N12="","",IF('Физическое развитие'!Q12="","",IF('Физическое развитие'!R12="","",('Социально-коммуникативное разви'!G13+'Социально-коммуникативное разви'!I13+'Социально-коммуникативное разви'!K13+'Социально-коммуникативное разви'!L13+'Познавательное развитие'!K13+'Познавательное развитие'!O13+'Познавательное развитие'!P13+'Познавательное развитие'!T13+'Познавательное развитие'!W13+'Познавательное развитие'!AH13+'Речевое развитие'!E12+'Речевое развитие'!F12++'Речевое развитие'!M12+'Художественно-эстетическое разв'!F13+'Художественно-эстетическое разв'!L13+'Художественно-эстетическое разв'!O13+'Художественно-эстетическое разв'!P13+'Физическое развитие'!N12+'Физическое развитие'!Q12+'Физическое развитие'!R12)/20))))))))))))))))))))</f>
        <v/>
      </c>
      <c r="Y12" s="257" t="str">
        <f t="shared" si="0"/>
        <v/>
      </c>
      <c r="Z12" s="201" t="str">
        <f>IF('Социально-коммуникативное разви'!E13="","",IF('Социально-коммуникативное разви'!E13&gt;1.5,"сформирован",IF('Социально-коммуникативное разви'!E13&lt;0.5,"не сформирован", "в стадии формирования")))</f>
        <v/>
      </c>
      <c r="AA12" s="96" t="str">
        <f>IF('Социально-коммуникативное разви'!G13="","",IF('Социально-коммуникативное разви'!G13&gt;1.5,"сформирован",IF('Социально-коммуникативное разви'!G13&lt;0.5,"не сформирован", "в стадии формирования")))</f>
        <v/>
      </c>
      <c r="AB12" s="96" t="str">
        <f>IF('Социально-коммуникативное разви'!H13="","",IF('Социально-коммуникативное разви'!H13&gt;1.5,"сформирован",IF('Социально-коммуникативное разви'!H13&lt;0.5,"не сформирован", "в стадии формирования")))</f>
        <v/>
      </c>
      <c r="AC12" s="96" t="str">
        <f>IF('Социально-коммуникативное разви'!L13="","",IF('Социально-коммуникативное разви'!L13&gt;1.5,"сформирован",IF('Социально-коммуникативное разви'!L13&lt;0.5,"не сформирован", "в стадии формирования")))</f>
        <v/>
      </c>
      <c r="AD12" s="96" t="str">
        <f>IF('Социально-коммуникативное разви'!Q13="","",IF('Социально-коммуникативное разви'!Q13&gt;1.5,"сформирован",IF('Социально-коммуникативное разви'!Q13&lt;0.5,"не сформирован", "в стадии формирования")))</f>
        <v/>
      </c>
      <c r="AE12" s="126" t="str">
        <f>IF('Познавательное развитие'!L13="","",IF('Познавательное развитие'!L13&gt;1.5,"сформирован",IF('Познавательное развитие'!L13&lt;0.5,"не сформирован", "в стадии формирования")))</f>
        <v/>
      </c>
      <c r="AF12" s="126" t="str">
        <f>IF('Познавательное развитие'!Q13="","",IF('Познавательное развитие'!Q13&gt;1.5,"сформирован",IF('Познавательное развитие'!Q13&lt;0.5,"не сформирован", "в стадии формирования")))</f>
        <v/>
      </c>
      <c r="AG12" s="126" t="str">
        <f>IF('Речевое развитие'!D12="","",IF('Речевое развитие'!D12&gt;1.5,"сформирован",IF('Речевое развитие'!D12&lt;0.5,"не сформирован", "в стадии формирования")))</f>
        <v/>
      </c>
      <c r="AH12" s="126" t="str">
        <f>IF('Речевое развитие'!F12="","",IF('Речевое развитие'!F12&gt;1.5,"сформирован",IF('Речевое развитие'!F12&lt;0.5,"не сформирован", "в стадии формирования")))</f>
        <v/>
      </c>
      <c r="AI12" s="126" t="str">
        <f>IF('Речевое развитие'!J12="","",IF('Речевое развитие'!J12&gt;1.5,"сформирован",IF('Речевое развитие'!J12&lt;0.5,"не сформирован", "в стадии формирования")))</f>
        <v/>
      </c>
      <c r="AJ12" s="126" t="str">
        <f>IF('Речевое развитие'!L12="","",IF('Речевое развитие'!L12&gt;1.5,"сформирован",IF('Речевое развитие'!L12&lt;0.5,"не сформирован", "в стадии формирования")))</f>
        <v/>
      </c>
      <c r="AK12" s="126" t="str">
        <f>IF('Речевое развитие'!N12="","",IF('Речевое развитие'!N12&gt;1.5,"сформирован",IF('Речевое развитие'!N12&lt;0.5,"не сформирован", "в стадии формирования")))</f>
        <v/>
      </c>
      <c r="AL12" s="331" t="str">
        <f>IF('Социально-коммуникативное разви'!E13="","",IF('Социально-коммуникативное разви'!G13="","",IF('Социально-коммуникативное разви'!H13="","",IF('Социально-коммуникативное разви'!L13="","",IF('Социально-коммуникативное разви'!Q13="","",IF('Познавательное развитие'!L13="","",IF('Познавательное развитие'!Q13="","",IF('Речевое развитие'!D12="","",IF('Речевое развитие'!F12="","",IF('Речевое развитие'!J12="","",IF('Речевое развитие'!L12="","",IF('Речевое развитие'!N12="","",('Социально-коммуникативное разви'!E13+'Социально-коммуникативное разви'!G13+'Социально-коммуникативное разви'!H13+'Социально-коммуникативное разви'!L13+'Социально-коммуникативное разви'!Q13+'Познавательное развитие'!L13+'Познавательное развитие'!Q13+'Речевое развитие'!D12+'Речевое развитие'!F12+'Речевое развитие'!J12+'Речевое развитие'!L12+'Речевое развитие'!N12)/12))))))))))))</f>
        <v/>
      </c>
      <c r="AM12" s="96" t="str">
        <f t="shared" si="1"/>
        <v/>
      </c>
      <c r="AN12" s="183" t="str">
        <f>IF('Социально-коммуникативное разви'!E13="","",IF('Социально-коммуникативное разви'!E13&gt;1.5,"сформирован",IF('Социально-коммуникативное разви'!E13&lt;0.5,"не сформирован", "в стадии формирования")))</f>
        <v/>
      </c>
      <c r="AO12" s="101" t="str">
        <f>IF('Социально-коммуникативное разви'!G13="","",IF('Социально-коммуникативное разви'!G13&gt;1.5,"сформирован",IF('Социально-коммуникативное разви'!G13&lt;0.5,"не сформирован", "в стадии формирования")))</f>
        <v/>
      </c>
      <c r="AP12" s="97" t="str">
        <f>IF('Социально-коммуникативное разви'!H13="","",IF('Социально-коммуникативное разви'!H13&gt;1.5,"сформирован",IF('Социально-коммуникативное разви'!H13&lt;0.5,"не сформирован", "в стадии формирования")))</f>
        <v/>
      </c>
      <c r="AQ12" s="97" t="str">
        <f>IF('Социально-коммуникативное разви'!K13="","",IF('Социально-коммуникативное разви'!K13&gt;1.5,"сформирован",IF('Социально-коммуникативное разви'!K13&lt;0.5,"не сформирован", "в стадии формирования")))</f>
        <v/>
      </c>
      <c r="AR12" s="97" t="str">
        <f>IF('Социально-коммуникативное разви'!L13="","",IF('Социально-коммуникативное разви'!L13&gt;1.5,"сформирован",IF('Социально-коммуникативное разви'!L13&lt;0.5,"не сформирован", "в стадии формирования")))</f>
        <v/>
      </c>
      <c r="AS12" s="97" t="str">
        <f>IF('Социально-коммуникативное разви'!M13="","",IF('Социально-коммуникативное разви'!M13&gt;1.5,"сформирован",IF('Социально-коммуникативное разви'!M13&lt;0.5,"не сформирован", "в стадии формирования")))</f>
        <v/>
      </c>
      <c r="AT12" s="97" t="str">
        <f>IF('Познавательное развитие'!P13="","",IF('Познавательное развитие'!P13&gt;1.5,"сформирован",IF('Познавательное развитие'!P13&lt;0.5,"не сформирован", "в стадии формирования")))</f>
        <v/>
      </c>
      <c r="AU12" s="97" t="str">
        <f>IF('Речевое развитие'!E12="","",IF('Речевое развитие'!E12&gt;1.5,"сформирован",IF('Речевое развитие'!E12&lt;0.5,"не сформирован", "в стадии формирования")))</f>
        <v/>
      </c>
      <c r="AV12" s="97" t="str">
        <f>IF('Речевое развитие'!N12="","",IF('Речевое развитие'!N12&gt;1.5,"сформирован",IF('Речевое развитие'!N12&lt;0.5,"не сформирован", "в стадии формирования")))</f>
        <v/>
      </c>
      <c r="AW12" s="97" t="str">
        <f>IF('Художественно-эстетическое разв'!F13="","",IF('Художественно-эстетическое разв'!F13&gt;1.5,"сформирован",IF('Художественно-эстетическое разв'!F13&lt;0.5,"не сформирован", "в стадии формирования")))</f>
        <v/>
      </c>
      <c r="AX12" s="94" t="str">
        <f>IF('Художественно-эстетическое разв'!O13="","",IF('Художественно-эстетическое разв'!O13&gt;1.5,"сформирован",IF('Художественно-эстетическое разв'!O13&lt;0.5,"не сформирован", "в стадии формирования")))</f>
        <v/>
      </c>
      <c r="AY12" s="108" t="str">
        <f>IF('Художественно-эстетическое разв'!Y13="","",IF('Художественно-эстетическое разв'!Y13&gt;1.5,"сформирован",IF('Художественно-эстетическое разв'!Y13&lt;0.5,"не сформирован", "в стадии формирования")))</f>
        <v/>
      </c>
      <c r="AZ12" s="332" t="str">
        <f>IF('Социально-коммуникативное разви'!E13="","",IF('Социально-коммуникативное разви'!G13="","",IF('Социально-коммуникативное разви'!H13="","",IF('Социально-коммуникативное разви'!K13="","",IF('Социально-коммуникативное разви'!L13="","",IF('Социально-коммуникативное разви'!M13="","",IF('Познавательное развитие'!P13="","",IF('Речевое развитие'!E12="","",IF('Речевое развитие'!N12="","",IF('Художественно-эстетическое разв'!F13="","",IF('Художественно-эстетическое разв'!O13="","",IF('Художественно-эстетическое разв'!Y13="","",('Социально-коммуникативное разви'!E13+'Социально-коммуникативное разви'!G13+'Социально-коммуникативное разви'!H13+'Социально-коммуникативное разви'!K13+'Социально-коммуникативное разви'!L13+'Социально-коммуникативное разви'!M13+'Познавательное развитие'!P13+'Речевое развитие'!E12+'Речевое развитие'!N12+'Художественно-эстетическое разв'!F13+'Художественно-эстетическое разв'!O13+'Художественно-эстетическое разв'!Y13)/12))))))))))))</f>
        <v/>
      </c>
      <c r="BA12" s="257" t="str">
        <f t="shared" si="2"/>
        <v/>
      </c>
      <c r="BB12" s="183" t="str">
        <f>IF('Социально-коммуникативное разви'!D13="","",IF('Социально-коммуникативное разви'!D13&gt;1.5,"сформирован",IF('Социально-коммуникативное разви'!D13&lt;0.5,"не сформирован", "в стадии формирования")))</f>
        <v/>
      </c>
      <c r="BC12" s="94" t="str">
        <f>IF('Социально-коммуникативное разви'!F13="","",IF('Социально-коммуникативное разви'!F13&gt;1.5,"сформирован",IF('Социально-коммуникативное разви'!F13&lt;0.5,"не сформирован", "в стадии формирования")))</f>
        <v/>
      </c>
      <c r="BD12" s="94" t="str">
        <f>IF('Социально-коммуникативное разви'!J13="","",IF('Социально-коммуникативное разви'!J13&gt;1.5,"сформирован",IF('Социально-коммуникативное разви'!J13&lt;0.5,"не сформирован", "в стадии формирования")))</f>
        <v/>
      </c>
      <c r="BE12" s="94" t="str">
        <f>IF('Познавательное развитие'!U13="","",IF('Познавательное развитие'!U13&gt;1.5,"сформирован",IF('Познавательное развитие'!U13&lt;0.5,"не сформирован", "в стадии формирования")))</f>
        <v/>
      </c>
      <c r="BF12" s="94" t="str">
        <f>IF('Познавательное развитие'!V13="","",IF('Познавательное развитие'!V13&gt;1.5,"сформирован",IF('Познавательное развитие'!V13&lt;0.5,"не сформирован", "в стадии формирования")))</f>
        <v/>
      </c>
      <c r="BG12" s="94" t="str">
        <f>IF('Познавательное развитие'!AB13="","",IF('Познавательное развитие'!AB13&gt;1.5,"сформирован",IF('Познавательное развитие'!AB13&lt;0.5,"не сформирован", "в стадии формирования")))</f>
        <v/>
      </c>
      <c r="BH12" s="94" t="str">
        <f>IF('Познавательное развитие'!AD13="","",IF('Познавательное развитие'!AD13&gt;1.5,"сформирован",IF('Познавательное развитие'!AD13&lt;0.5,"не сформирован", "в стадии формирования")))</f>
        <v/>
      </c>
      <c r="BI12" s="94" t="str">
        <f>IF('Речевое развитие'!D12="","",IF('Речевое развитие'!D12&gt;1.5,"сформирован",IF('Речевое развитие'!D12&lt;0.5,"не сформирован", "в стадии формирования")))</f>
        <v/>
      </c>
      <c r="BJ12" s="94" t="str">
        <f>IF('Речевое развитие'!E12="","",IF('Речевое развитие'!E12&gt;1.5,"сформирован",IF('Речевое развитие'!E12&lt;0.5,"не сформирован", "в стадии формирования")))</f>
        <v/>
      </c>
      <c r="BK12" s="94" t="str">
        <f>IF('Речевое развитие'!F12="","",IF('Речевое развитие'!F12&gt;1.5,"сформирован",IF('Речевое развитие'!F12&lt;0.5,"не сформирован", "в стадии формирования")))</f>
        <v/>
      </c>
      <c r="BL12" s="94" t="str">
        <f>IF('Речевое развитие'!G12="","",IF('Речевое развитие'!G12&gt;1.5,"сформирован",IF('Речевое развитие'!G12&lt;0.5,"не сформирован", "в стадии формирования")))</f>
        <v/>
      </c>
      <c r="BM12" s="94" t="str">
        <f>IF('Речевое развитие'!J12="","",IF('Речевое развитие'!J12&gt;1.5,"сформирован",IF('Речевое развитие'!J12&lt;0.5,"не сформирован", "в стадии формирования")))</f>
        <v/>
      </c>
      <c r="BN12" s="94" t="str">
        <f>IF('Речевое развитие'!K12="","",IF('Речевое развитие'!K12&gt;1.5,"сформирован",IF('Речевое развитие'!K12&lt;0.5,"не сформирован", "в стадии формирования")))</f>
        <v/>
      </c>
      <c r="BO12" s="94" t="str">
        <f>IF('Речевое развитие'!L12="","",IF('Речевое развитие'!L12&gt;1.5,"сформирован",IF('Речевое развитие'!L12&lt;0.5,"не сформирован", "в стадии формирования")))</f>
        <v/>
      </c>
      <c r="BP12" s="94" t="str">
        <f>IF('Речевое развитие'!M12="","",IF('Речевое развитие'!M12&gt;1.5,"сформирован",IF('Речевое развитие'!M12&lt;0.5,"не сформирован", "в стадии формирования")))</f>
        <v/>
      </c>
      <c r="BQ12" s="94" t="str">
        <f>IF('Речевое развитие'!N12="","",IF('Речевое развитие'!N12&gt;1.5,"сформирован",IF('Речевое развитие'!N12&lt;0.5,"не сформирован", "в стадии формирования")))</f>
        <v/>
      </c>
      <c r="BR12" s="94" t="str">
        <f>IF('Художественно-эстетическое разв'!D13="","",IF('Художественно-эстетическое разв'!D13&gt;1.5,"сформирован",IF('Художественно-эстетическое разв'!D13&lt;0.5,"не сформирован", "в стадии формирования")))</f>
        <v/>
      </c>
      <c r="BS12" s="94" t="str">
        <f>IF('Художественно-эстетическое разв'!E13="","",IF('Художественно-эстетическое разв'!E13&gt;1.5,"сформирован",IF('Художественно-эстетическое разв'!E13&lt;0.5,"не сформирован", "в стадии формирования")))</f>
        <v/>
      </c>
      <c r="BT12" s="330" t="str">
        <f>IF('Социально-коммуникативное разви'!D13="","",IF('Социально-коммуникативное разви'!F13="","",IF('Социально-коммуникативное разви'!J13="","",IF('Познавательное развитие'!U13="","",IF('Познавательное развитие'!V13="","",IF('Познавательное развитие'!AB13="","",IF('Познавательное развитие'!AD13="","",IF('Речевое развитие'!D12="","",IF('Речевое развитие'!E12="","",IF('Речевое развитие'!F12="","",IF('Речевое развитие'!G12="","",IF('Речевое развитие'!J12="","",IF('Речевое развитие'!K12="","",IF('Речевое развитие'!L12="","",IF('Речевое развитие'!M12="","",IF('Речевое развитие'!N12="","",IF('Художественно-эстетическое разв'!D13="","",IF('Художественно-эстетическое разв'!E13="","",('Социально-коммуникативное разви'!D13+'Социально-коммуникативное разви'!F13+'Социально-коммуникативное разви'!J13+'Познавательное развитие'!U13+'Познавательное развитие'!V13+'Познавательное развитие'!AB13+'Познавательное развитие'!AD13+'Речевое развитие'!D12+'Речевое развитие'!E12+'Речевое развитие'!F12+'Речевое развитие'!G12+'Речевое развитие'!J12+'Речевое развитие'!K12+'Речевое развитие'!L12+'Речевое развитие'!M12+'Речевое развитие'!N12+'Художественно-эстетическое разв'!D13+'Художественно-эстетическое разв'!E13)/18))))))))))))))))))</f>
        <v/>
      </c>
      <c r="BU12" s="257" t="str">
        <f t="shared" si="3"/>
        <v/>
      </c>
      <c r="BV12" s="183" t="str">
        <f>IF('Познавательное развитие'!H13="","",IF('Познавательное развитие'!H13&gt;1.5,"сформирован",IF('Познавательное развитие'!H13&lt;0.5,"не сформирован", "в стадии формирования")))</f>
        <v/>
      </c>
      <c r="BW12" s="94" t="str">
        <f>IF('Художественно-эстетическое разв'!K13="","",IF('Художественно-эстетическое разв'!K13&gt;1.5,"сформирован",IF('Художественно-эстетическое разв'!K13&lt;0.5,"не сформирован", "в стадии формирования")))</f>
        <v/>
      </c>
      <c r="BX12" s="94" t="str">
        <f>IF('Художественно-эстетическое разв'!L13="","",IF('Художественно-эстетическое разв'!L13&gt;1.5,"сформирован",IF('Художественно-эстетическое разв'!L13&lt;0.5,"не сформирован", "в стадии формирования")))</f>
        <v/>
      </c>
      <c r="BY12" s="108" t="str">
        <f>IF('Художественно-эстетическое разв'!Z13="","",IF('Художественно-эстетическое разв'!Z13&gt;1.5,"сформирован",IF('Художественно-эстетическое разв'!Z13&lt;0.5,"не сформирован", "в стадии формирования")))</f>
        <v/>
      </c>
      <c r="BZ12" s="183" t="str">
        <f>IF('Физическое развитие'!D12="","",IF('Физическое развитие'!D12&gt;1.5,"сформирован",IF('Физическое развитие'!D12&lt;0.5,"не сформирован", "в стадии формирования")))</f>
        <v/>
      </c>
      <c r="CA12" s="183" t="str">
        <f>IF('Физическое развитие'!E12="","",IF('Физическое развитие'!E12&gt;1.5,"сформирован",IF('Физическое развитие'!E12&lt;0.5,"не сформирован", "в стадии формирования")))</f>
        <v/>
      </c>
      <c r="CB12" s="183" t="str">
        <f>IF('Физическое развитие'!F12="","",IF('Физическое развитие'!F12&gt;1.5,"сформирован",IF('Физическое развитие'!F12&lt;0.5,"не сформирован", "в стадии формирования")))</f>
        <v/>
      </c>
      <c r="CC12" s="183" t="str">
        <f>IF('Физическое развитие'!G12="","",IF('Физическое развитие'!G12&gt;1.5,"сформирован",IF('Физическое развитие'!G12&lt;0.5,"не сформирован", "в стадии формирования")))</f>
        <v/>
      </c>
      <c r="CD12" s="94" t="str">
        <f>IF('Физическое развитие'!H12="","",IF('Физическое развитие'!H12&gt;1.5,"сформирован",IF('Физическое развитие'!H12&lt;0.5,"не сформирован", "в стадии формирования")))</f>
        <v/>
      </c>
      <c r="CE12" s="94" t="str">
        <f>IF('Физическое развитие'!I12="","",IF('Физическое развитие'!I12&gt;1.5,"сформирован",IF('Физическое развитие'!I12&lt;0.5,"не сформирован", "в стадии формирования")))</f>
        <v/>
      </c>
      <c r="CF12" s="94" t="str">
        <f>IF('Физическое развитие'!J12="","",IF('Физическое развитие'!J12&gt;1.5,"сформирован",IF('Физическое развитие'!J12&lt;0.5,"не сформирован", "в стадии формирования")))</f>
        <v/>
      </c>
      <c r="CG12" s="94" t="str">
        <f>IF('Физическое развитие'!K12="","",IF('Физическое развитие'!K12&gt;1.5,"сформирован",IF('Физическое развитие'!K12&lt;0.5,"не сформирован", "в стадии формирования")))</f>
        <v/>
      </c>
      <c r="CH12" s="94" t="str">
        <f>IF('Физическое развитие'!L12="","",IF('Физическое развитие'!L12&gt;1.5,"сформирован",IF('Физическое развитие'!L12&lt;0.5,"не сформирован", "в стадии формирования")))</f>
        <v/>
      </c>
      <c r="CI12" s="94" t="str">
        <f>IF('Физическое развитие'!N12="","",IF('Физическое развитие'!N12&gt;1.5,"сформирован",IF('Физическое развитие'!N12&lt;0.5,"не сформирован", "в стадии формирования")))</f>
        <v/>
      </c>
      <c r="CJ12" s="330" t="str">
        <f>IF('Познавательное развитие'!H13="","",IF('Художественно-эстетическое разв'!K13="","",IF('Художественно-эстетическое разв'!L13="","",IF('Художественно-эстетическое разв'!Z13="","",IF('Физическое развитие'!D12="","",IF('Физическое развитие'!E12="","",IF('Физическое развитие'!F12="","",IF('Физическое развитие'!G12="","",IF('Физическое развитие'!H12="","",IF('Физическое развитие'!I12="","",IF('Физическое развитие'!J12="","",IF('Физическое развитие'!K12="","",IF('Физическое развитие'!L12="","",IF('Физическое развитие'!N12="","",('Познавательное развитие'!H13+'Художественно-эстетическое разв'!K13+'Художественно-эстетическое разв'!L13+'Художественно-эстетическое разв'!Z13+'Физическое развитие'!D12+'Физическое развитие'!E12+'Физическое развитие'!F12+'Физическое развитие'!G12+'Физическое развитие'!H12+'Физическое развитие'!I12+'Физическое развитие'!J12+'Физическое развитие'!K12+'Физическое развитие'!L12+'Физическое развитие'!N12)/14))))))))))))))</f>
        <v/>
      </c>
      <c r="CK12" s="257" t="str">
        <f t="shared" si="4"/>
        <v/>
      </c>
      <c r="CL12" s="183" t="str">
        <f>IF('Социально-коммуникативное разви'!G13="","",IF('Социально-коммуникативное разви'!G13&gt;1.5,"сформирован",IF('Социально-коммуникативное разви'!G13&lt;0.5,"не сформирован", "в стадии формирования")))</f>
        <v/>
      </c>
      <c r="CM12" s="94" t="str">
        <f>IF('Социально-коммуникативное разви'!H13="","",IF('Социально-коммуникативное разви'!H13&gt;1.5,"сформирован",IF('Социально-коммуникативное разви'!H13&lt;0.5,"не сформирован", "в стадии формирования")))</f>
        <v/>
      </c>
      <c r="CN12" s="94" t="str">
        <f>IF('Социально-коммуникативное разви'!L13="","",IF('Социально-коммуникативное разви'!L13&gt;1.5,"сформирован",IF('Социально-коммуникативное разви'!L13&lt;0.5,"не сформирован", "в стадии формирования")))</f>
        <v/>
      </c>
      <c r="CO12" s="94" t="str">
        <f>IF('Социально-коммуникативное разви'!P13="","",IF('Социально-коммуникативное разви'!P13&gt;1.5,"сформирован",IF('Социально-коммуникативное разви'!P13&lt;0.5,"не сформирован", "в стадии формирования")))</f>
        <v/>
      </c>
      <c r="CP12" s="94" t="str">
        <f>IF('Социально-коммуникативное разви'!Q13="","",IF('Социально-коммуникативное разви'!Q13&gt;1.5,"сформирован",IF('Социально-коммуникативное разви'!Q13&lt;0.5,"не сформирован", "в стадии формирования")))</f>
        <v/>
      </c>
      <c r="CQ12" s="94" t="str">
        <f>IF('Социально-коммуникативное разви'!T13="","",IF('Социально-коммуникативное разви'!T13&gt;1.5,"сформирован",IF('Социально-коммуникативное разви'!T13&lt;0.5,"не сформирован", "в стадии формирования")))</f>
        <v/>
      </c>
      <c r="CR12" s="94" t="str">
        <f>IF('Социально-коммуникативное разви'!U13="","",IF('Социально-коммуникативное разви'!U13&gt;1.5,"сформирован",IF('Социально-коммуникативное разви'!U13&lt;0.5,"не сформирован", "в стадии формирования")))</f>
        <v/>
      </c>
      <c r="CS12" s="94" t="str">
        <f>IF('Социально-коммуникативное разви'!V13="","",IF('Социально-коммуникативное разви'!V13&gt;1.5,"сформирован",IF('Социально-коммуникативное разви'!V13&lt;0.5,"не сформирован", "в стадии формирования")))</f>
        <v/>
      </c>
      <c r="CT12" s="94" t="str">
        <f>IF('Социально-коммуникативное разви'!W13="","",IF('Социально-коммуникативное разви'!W13&gt;1.5,"сформирован",IF('Социально-коммуникативное разви'!W13&lt;0.5,"не сформирован", "в стадии формирования")))</f>
        <v/>
      </c>
      <c r="CU12" s="94" t="str">
        <f>IF('Социально-коммуникативное разви'!X13="","",IF('Социально-коммуникативное разви'!X13&gt;1.5,"сформирован",IF('Социально-коммуникативное разви'!X13&lt;0.5,"не сформирован", "в стадии формирования")))</f>
        <v/>
      </c>
      <c r="CV12" s="94" t="str">
        <f>IF('Социально-коммуникативное разви'!Y13="","",IF('Социально-коммуникативное разви'!Y13&gt;1.5,"сформирован",IF('Социально-коммуникативное разви'!Y13&lt;0.5,"не сформирован", "в стадии формирования")))</f>
        <v/>
      </c>
      <c r="CW12" s="94" t="str">
        <f>IF('Физическое развитие'!Q12="","",IF('Физическое развитие'!Q12&gt;1.5,"сформирован",IF('Физическое развитие'!Q12&lt;0.5,"не сформирован", "в стадии формирования")))</f>
        <v/>
      </c>
      <c r="CX12" s="94" t="str">
        <f>IF('Физическое развитие'!R12="","",IF('Физическое развитие'!R12&gt;1.5,"сформирован",IF('Физическое развитие'!R12&lt;0.5,"не сформирован", "в стадии формирования")))</f>
        <v/>
      </c>
      <c r="CY12" s="94" t="str">
        <f>IF('Физическое развитие'!S12="","",IF('Физическое развитие'!S12&gt;1.5,"сформирован",IF('Физическое развитие'!S12&lt;0.5,"не сформирован", "в стадии формирования")))</f>
        <v/>
      </c>
      <c r="CZ12" s="330" t="str">
        <f>IF('Социально-коммуникативное разви'!G13="","",IF('Социально-коммуникативное разви'!H13="","",IF('Социально-коммуникативное разви'!L13="","",IF('Социально-коммуникативное разви'!P13="","",IF('Социально-коммуникативное разви'!Q13="","",IF('Социально-коммуникативное разви'!T13="","",IF('Социально-коммуникативное разви'!U13="","",IF('Социально-коммуникативное разви'!V13="","",IF('Социально-коммуникативное разви'!W13="","",IF('Социально-коммуникативное разви'!X13="","",IF('Социально-коммуникативное разви'!Y13="","",IF('Физическое развитие'!Q12="","",IF('Физическое развитие'!R12="","",IF('Физическое развитие'!S12="","",('Социально-коммуникативное разви'!G13+'Социально-коммуникативное разви'!H13+'Социально-коммуникативное разви'!L13+'Социально-коммуникативное разви'!P13+'Социально-коммуникативное разви'!Q13+'Социально-коммуникативное разви'!T13+'Социально-коммуникативное разви'!U13+'Социально-коммуникативное разви'!V13+'Социально-коммуникативное разви'!W13+'Социально-коммуникативное разви'!X13+'Социально-коммуникативное разви'!Y13+'Физическое развитие'!Q12+'Физическое развитие'!R12+'Физическое развитие'!S12)/14))))))))))))))</f>
        <v/>
      </c>
      <c r="DA12" s="257" t="str">
        <f t="shared" si="5"/>
        <v/>
      </c>
      <c r="DB12" s="183" t="str">
        <f>IF('Социально-коммуникативное разви'!T13="","",IF('Социально-коммуникативное разви'!T13&gt;1.5,"сформирован",IF('Социально-коммуникативное разви'!T13&lt;0.5,"не сформирован", "в стадии формирования")))</f>
        <v/>
      </c>
      <c r="DC12" s="94" t="str">
        <f>IF('Социально-коммуникативное разви'!U13="","",IF('Социально-коммуникативное разви'!U13&gt;1.5,"сформирован",IF('Социально-коммуникативное разви'!U13&lt;0.5,"не сформирован", "в стадии формирования")))</f>
        <v/>
      </c>
      <c r="DD12" s="94" t="str">
        <f>IF('Социально-коммуникативное разви'!V13="","",IF('Социально-коммуникативное разви'!V13&gt;1.5,"сформирован",IF('Социально-коммуникативное разви'!V13&lt;0.5,"не сформирован", "в стадии формирования")))</f>
        <v/>
      </c>
      <c r="DE12" s="94" t="str">
        <f>IF('Социально-коммуникативное разви'!W13="","",IF('Социально-коммуникативное разви'!W13&gt;1.5,"сформирован",IF('Социально-коммуникативное разви'!W13&lt;0.5,"не сформирован", "в стадии формирования")))</f>
        <v/>
      </c>
      <c r="DF12" s="94" t="str">
        <f>IF('Социально-коммуникативное разви'!X13="","",IF('Социально-коммуникативное разви'!X13&gt;1.5,"сформирован",IF('Социально-коммуникативное разви'!X13&lt;0.5,"не сформирован", "в стадии формирования")))</f>
        <v/>
      </c>
      <c r="DG12" s="94" t="str">
        <f>IF('Социально-коммуникативное разви'!Y13="","",IF('Социально-коммуникативное разви'!Y13&gt;1.5,"сформирован",IF('Социально-коммуникативное разви'!Y13&lt;0.5,"не сформирован", "в стадии формирования")))</f>
        <v/>
      </c>
      <c r="DH12" s="94" t="str">
        <f>IF('Познавательное развитие'!D13="","",IF('Познавательное развитие'!D13&gt;1.5,"сформирован",IF('Познавательное развитие'!D13&lt;0.5,"не сформирован", "в стадии формирования")))</f>
        <v/>
      </c>
      <c r="DI12" s="94" t="str">
        <f>IF('Познавательное развитие'!E13="","",IF('Познавательное развитие'!E13&gt;1.5,"сформирован",IF('Познавательное развитие'!E13&lt;0.5,"не сформирован", "в стадии формирования")))</f>
        <v/>
      </c>
      <c r="DJ12" s="94" t="str">
        <f>IF('Познавательное развитие'!F13="","",IF('Познавательное развитие'!F13&gt;1.5,"сформирован",IF('Познавательное развитие'!F13&lt;0.5,"не сформирован", "в стадии формирования")))</f>
        <v/>
      </c>
      <c r="DK12" s="94" t="str">
        <f>IF('Познавательное развитие'!G13="","",IF('Познавательное развитие'!G13&gt;1.5,"сформирован",IF('Познавательное развитие'!G13&lt;0.5,"не сформирован", "в стадии формирования")))</f>
        <v/>
      </c>
      <c r="DL12" s="94" t="str">
        <f>IF('Познавательное развитие'!H13="","",IF('Познавательное развитие'!H13&gt;1.5,"сформирован",IF('Познавательное развитие'!H13&lt;0.5,"не сформирован", "в стадии формирования")))</f>
        <v/>
      </c>
      <c r="DM12" s="94" t="str">
        <f>IF('Познавательное развитие'!K13="","",IF('Познавательное развитие'!K13&gt;1.5,"сформирован",IF('Познавательное развитие'!K13&lt;0.5,"не сформирован", "в стадии формирования")))</f>
        <v/>
      </c>
      <c r="DN12" s="94" t="str">
        <f>IF('Познавательное развитие'!L13="","",IF('Познавательное развитие'!L13&gt;1.5,"сформирован",IF('Познавательное развитие'!L13&lt;0.5,"не сформирован", "в стадии формирования")))</f>
        <v/>
      </c>
      <c r="DO12" s="94" t="str">
        <f>IF('Познавательное развитие'!O13="","",IF('Познавательное развитие'!O13&gt;1.5,"сформирован",IF('Познавательное развитие'!O13&lt;0.5,"не сформирован", "в стадии формирования")))</f>
        <v/>
      </c>
      <c r="DP12" s="94" t="str">
        <f>IF('Познавательное развитие'!U13="","",IF('Познавательное развитие'!U13&gt;1.5,"сформирован",IF('Познавательное развитие'!U13&lt;0.5,"не сформирован", "в стадии формирования")))</f>
        <v/>
      </c>
      <c r="DQ12" s="94" t="str">
        <f>IF('Познавательное развитие'!V13="","",IF('Познавательное развитие'!V13&gt;1.5,"сформирован",IF('Познавательное развитие'!V13&lt;0.5,"не сформирован", "в стадии формирования")))</f>
        <v/>
      </c>
      <c r="DR12" s="94" t="str">
        <f>IF('Познавательное развитие'!Z13="","",IF('Познавательное развитие'!Z13&gt;1.5,"сформирован",IF('Познавательное развитие'!Z13&lt;0.5,"не сформирован", "в стадии формирования")))</f>
        <v/>
      </c>
      <c r="DS12" s="94" t="str">
        <f>IF('Познавательное развитие'!AA13="","",IF('Познавательное развитие'!AA13&gt;1.5,"сформирован",IF('Познавательное развитие'!AA13&lt;0.5,"не сформирован", "в стадии формирования")))</f>
        <v/>
      </c>
      <c r="DT12" s="94" t="str">
        <f>IF('Познавательное развитие'!AB13="","",IF('Познавательное развитие'!AB13&gt;1.5,"сформирован",IF('Познавательное развитие'!AB13&lt;0.5,"не сформирован", "в стадии формирования")))</f>
        <v/>
      </c>
      <c r="DU12" s="94" t="str">
        <f>IF('Познавательное развитие'!AC13="","",IF('Познавательное развитие'!AC13&gt;1.5,"сформирован",IF('Познавательное развитие'!AC13&lt;0.5,"не сформирован", "в стадии формирования")))</f>
        <v/>
      </c>
      <c r="DV12" s="94" t="str">
        <f>IF('Познавательное развитие'!AD13="","",IF('Познавательное развитие'!AD13&gt;1.5,"сформирован",IF('Познавательное развитие'!AD13&lt;0.5,"не сформирован", "в стадии формирования")))</f>
        <v/>
      </c>
      <c r="DW12" s="94" t="str">
        <f>IF('Познавательное развитие'!AE13="","",IF('Познавательное развитие'!AE13&gt;1.5,"сформирован",IF('Познавательное развитие'!AE13&lt;0.5,"не сформирован", "в стадии формирования")))</f>
        <v/>
      </c>
      <c r="DX12" s="94" t="str">
        <f>IF('Познавательное развитие'!AF13="","",IF('Познавательное развитие'!AF13&gt;1.5,"сформирован",IF('Познавательное развитие'!AF13&lt;0.5,"не сформирован", "в стадии формирования")))</f>
        <v/>
      </c>
      <c r="DY12" s="94" t="str">
        <f>IF('Познавательное развитие'!AG13="","",IF('Познавательное развитие'!AG13&gt;1.5,"сформирован",IF('Познавательное развитие'!AG13&lt;0.5,"не сформирован", "в стадии формирования")))</f>
        <v/>
      </c>
      <c r="DZ12" s="94" t="str">
        <f>IF('Познавательное развитие'!AH13="","",IF('Познавательное развитие'!AH13&gt;1.5,"сформирован",IF('Познавательное развитие'!AH13&lt;0.5,"не сформирован", "в стадии формирования")))</f>
        <v/>
      </c>
      <c r="EA12" s="94" t="str">
        <f>IF('Речевое развитие'!D12="","",IF('Речевое развитие'!D12&gt;1.5,"сформирован",IF('Речевое развитие'!D12&lt;0.5,"не сформирован", "в стадии формирования")))</f>
        <v/>
      </c>
      <c r="EB12" s="94" t="str">
        <f>IF('Речевое развитие'!J12="","",IF('Речевое развитие'!J12&gt;1.5,"сформирован",IF('Речевое развитие'!J12&lt;0.5,"не сформирован", "в стадии формирования")))</f>
        <v/>
      </c>
      <c r="EC12" s="94" t="str">
        <f>IF('Речевое развитие'!K12="","",IF('Речевое развитие'!K12&gt;1.5,"сформирован",IF('Речевое развитие'!K12&lt;0.5,"не сформирован", "в стадии формирования")))</f>
        <v/>
      </c>
      <c r="ED12" s="94" t="str">
        <f>IF('Речевое развитие'!L12="","",IF('Речевое развитие'!L12&gt;1.5,"сформирован",IF('Речевое развитие'!L12&lt;0.5,"не сформирован", "в стадии формирования")))</f>
        <v/>
      </c>
      <c r="EE12" s="94" t="str">
        <f>IF('Речевое развитие'!M12="","",IF('Речевое развитие'!M12&gt;1.5,"сформирован",IF('Речевое развитие'!M12&lt;0.5,"не сформирован", "в стадии формирования")))</f>
        <v/>
      </c>
      <c r="EF12" s="94" t="str">
        <f>IF('Речевое развитие'!N12="","",IF('Речевое развитие'!N12&gt;1.5,"сформирован",IF('Речевое развитие'!N12&lt;0.5,"не сформирован", "в стадии формирования")))</f>
        <v/>
      </c>
      <c r="EG12" s="330" t="str">
        <f>IF('Социально-коммуникативное разви'!T13="","",IF('Социально-коммуникативное разви'!U13="","",IF('Социально-коммуникативное разви'!V13="","",IF('Социально-коммуникативное разви'!W13="","",IF('Социально-коммуникативное разви'!X13="","",IF('Социально-коммуникативное разви'!Y13="","",IF('Познавательное развитие'!D13="","",IF('Познавательное развитие'!E13="","",IF('Познавательное развитие'!F13="","",IF('Познавательное развитие'!G13="","",IF('Познавательное развитие'!H13="","",IF('Познавательное развитие'!K13="","",IF('Познавательное развитие'!L13="","",IF('Познавательное развитие'!O13="","",IF('Познавательное развитие'!U13="","",IF('Познавательное развитие'!V13="","",IF('Познавательное развитие'!Z13="","",IF('Познавательное развитие'!AA13="","",IF('Познавательное развитие'!AB13="","",IF('Познавательное развитие'!AC13="","",IF('Познавательное развитие'!AD13="","",IF('Познавательное развитие'!AE13="","",IF('Познавательное развитие'!AF13="","",IF('Познавательное развитие'!AG13="","",IF('Познавательное развитие'!AH13="","",IF('Речевое развитие'!D12="","",IF('Речевое развитие'!J12="","",IF('Речевое развитие'!K12="","",IF('Речевое развитие'!L12="","",IF('Речевое развитие'!M12="","",IF('Речевое развитие'!N12="","",('Социально-коммуникативное разви'!T13+'Социально-коммуникативное разви'!U13+'Социально-коммуникативное разви'!V13+'Социально-коммуникативное разви'!W13+'Социально-коммуникативное разви'!X13+'Социально-коммуникативное разви'!Y13+'Познавательное развитие'!D13+'Познавательное развитие'!E13+'Познавательное развитие'!F13+'Познавательное развитие'!G13+'Познавательное развитие'!H13+'Познавательное развитие'!K13+'Познавательное развитие'!L13+'Познавательное развитие'!O13+'Познавательное развитие'!U13+'Познавательное развитие'!V13+'Познавательное развитие'!Z13+'Познавательное развитие'!AA13+'Познавательное развитие'!AB13+'Познавательное развитие'!AC13+'Познавательное развитие'!AD13+'Познавательное развитие'!AE13+'Познавательное развитие'!AF13+'Познавательное развитие'!AG13+'Познавательное развитие'!AH13+'Речевое развитие'!D12+'Речевое развитие'!J12+'Речевое развитие'!K12+'Речевое развитие'!L12+'Речевое развитие'!M12+'Речевое развитие'!N12)/31)))))))))))))))))))))))))))))))</f>
        <v/>
      </c>
      <c r="EH12" s="257" t="str">
        <f t="shared" si="6"/>
        <v/>
      </c>
    </row>
    <row r="13" spans="1:138" x14ac:dyDescent="0.25">
      <c r="A13" s="107">
        <f>список!A11</f>
        <v>10</v>
      </c>
      <c r="B13" s="265" t="str">
        <f>IF(список!B11="","",список!B11)</f>
        <v/>
      </c>
      <c r="C13" s="257">
        <f>IF(список!C11="","",список!C11)</f>
        <v>0</v>
      </c>
      <c r="D13" s="183" t="str">
        <f>IF('Социально-коммуникативное разви'!G14="","",IF('Социально-коммуникативное разви'!G14&gt;1.5,"сформирован",IF('Социально-коммуникативное разви'!G14&lt;0.5,"не сформирован", "в стадии формирования")))</f>
        <v/>
      </c>
      <c r="E13" s="94" t="str">
        <f>IF('Социально-коммуникативное разви'!I14="","",IF('Социально-коммуникативное разви'!I14&gt;1.5,"сформирован",IF('Социально-коммуникативное разви'!I14&lt;0.5,"не сформирован", "в стадии формирования")))</f>
        <v/>
      </c>
      <c r="F13" s="94" t="str">
        <f>IF('Социально-коммуникативное разви'!K14="","",IF('Социально-коммуникативное разви'!K14&gt;1.5,"сформирован",IF('Социально-коммуникативное разви'!K14&lt;0.5,"не сформирован", "в стадии формирования")))</f>
        <v/>
      </c>
      <c r="G13" s="94" t="str">
        <f>IF('Социально-коммуникативное разви'!L14="","",IF('Социально-коммуникативное разви'!L14&gt;1.5,"сформирован",IF('Социально-коммуникативное разви'!L14&lt;0.5,"не сформирован", "в стадии формирования")))</f>
        <v/>
      </c>
      <c r="H13" s="94" t="str">
        <f>IF('Познавательное развитие'!K14="","",IF('Познавательное развитие'!K14&gt;1.5,"сформирован",IF('Познавательное развитие'!K14&lt;0.5,"не сформирован", "в стадии формирования")))</f>
        <v/>
      </c>
      <c r="I13" s="94" t="str">
        <f>IF('Познавательное развитие'!O14="","",IF('Познавательное развитие'!O14&gt;1.5,"сформирован",IF('Познавательное развитие'!O14&lt;0.5,"не сформирован", "в стадии формирования")))</f>
        <v/>
      </c>
      <c r="J13" s="94" t="str">
        <f>IF('Познавательное развитие'!P14="","",IF('Познавательное развитие'!P14&gt;1.5,"сформирован",IF('Познавательное развитие'!P14&lt;0.5,"не сформирован", "в стадии формирования")))</f>
        <v/>
      </c>
      <c r="K13" s="94" t="str">
        <f>IF('Познавательное развитие'!T14="","",IF('Познавательное развитие'!T14&gt;1.5,"сформирован",IF('Познавательное развитие'!T14&lt;0.5,"не сформирован", "в стадии формирования")))</f>
        <v/>
      </c>
      <c r="L13" s="94" t="str">
        <f>IF('Познавательное развитие'!W14="","",IF('Познавательное развитие'!W14&gt;1.5,"сформирован",IF('Познавательное развитие'!W14&lt;0.5,"не сформирован", "в стадии формирования")))</f>
        <v/>
      </c>
      <c r="M13" s="94" t="str">
        <f>IF('Познавательное развитие'!AH14="","",IF('Познавательное развитие'!AH14&gt;1.5,"сформирован",IF('Познавательное развитие'!AH14&lt;0.5,"не сформирован", "в стадии формирования")))</f>
        <v/>
      </c>
      <c r="N13" s="94" t="str">
        <f>IF('Речевое развитие'!E13="","",IF('Речевое развитие'!E13&gt;1.5,"сформирован",IF('Речевое развитие'!E13&lt;0.5,"не сформирован", "в стадии формирования")))</f>
        <v/>
      </c>
      <c r="O13" s="94" t="str">
        <f>IF('Речевое развитие'!F13="","",IF('Речевое развитие'!F13&gt;1.5,"сформирован",IF('Речевое развитие'!F13&lt;0.5,"не сформирован", "в стадии формирования")))</f>
        <v/>
      </c>
      <c r="P13" s="94" t="str">
        <f>IF('Речевое развитие'!M13="","",IF('Речевое развитие'!M13&gt;1.5,"сформирован",IF('Речевое развитие'!M13&lt;0.5,"не сформирован", "в стадии формирования")))</f>
        <v/>
      </c>
      <c r="Q13" s="94" t="str">
        <f>IF('Художественно-эстетическое разв'!F14="","",IF('Художественно-эстетическое разв'!F14&gt;1.5,"сформирован",IF('Художественно-эстетическое разв'!F14&lt;0.5,"не сформирован", "в стадии формирования")))</f>
        <v/>
      </c>
      <c r="R13" s="94" t="str">
        <f>IF('Художественно-эстетическое разв'!L14="","",IF('Художественно-эстетическое разв'!L14&gt;1.5,"сформирован",IF('Художественно-эстетическое разв'!L14&lt;0.5,"не сформирован", "в стадии формирования")))</f>
        <v/>
      </c>
      <c r="S13" s="94" t="str">
        <f>IF('Художественно-эстетическое разв'!O14="","",IF('Художественно-эстетическое разв'!O14&gt;1.5,"сформирован",IF('Художественно-эстетическое разв'!O14&lt;0.5,"не сформирован", "в стадии формирования")))</f>
        <v/>
      </c>
      <c r="T13" s="94" t="str">
        <f>IF('Художественно-эстетическое разв'!P14="","",IF('Художественно-эстетическое разв'!P14&gt;1.5,"сформирован",IF('Художественно-эстетическое разв'!P14&lt;0.5,"не сформирован", "в стадии формирования")))</f>
        <v/>
      </c>
      <c r="U13" s="94" t="str">
        <f>IF('Физическое развитие'!N13="","",IF('Физическое развитие'!N13&gt;1.5,"сформирован",IF('Физическое развитие'!N13&lt;0.5,"не сформирован", "в стадии формирования")))</f>
        <v/>
      </c>
      <c r="V13" s="94" t="str">
        <f>IF('Физическое развитие'!Q13="","",IF('Физическое развитие'!Q13&gt;1.5,"сформирован",IF('Физическое развитие'!Q13&lt;0.5,"не сформирован", "в стадии формирования")))</f>
        <v/>
      </c>
      <c r="W13" s="94" t="str">
        <f>IF('Физическое развитие'!R13="","",IF('Физическое развитие'!R13&gt;1.5,"сформирован",IF('Физическое развитие'!R13&lt;0.5,"не сформирован", "в стадии формирования")))</f>
        <v/>
      </c>
      <c r="X13" s="330" t="str">
        <f>IF('Социально-коммуникативное разви'!G14="","",IF('Социально-коммуникативное разви'!I14="","",IF('Социально-коммуникативное разви'!K14="","",IF('Социально-коммуникативное разви'!L14="","",IF('Познавательное развитие'!K14="","",IF('Познавательное развитие'!O14="","",IF('Познавательное развитие'!P14="","",IF('Познавательное развитие'!T14="","",IF('Познавательное развитие'!W14="","",IF('Познавательное развитие'!AH14="","",IF('Речевое развитие'!E13="","",IF('Речевое развитие'!F13="","",IF('Речевое развитие'!M13="","",IF('Художественно-эстетическое разв'!F14="","",IF('Художественно-эстетическое разв'!L14="","",IF('Художественно-эстетическое разв'!O14="","",IF('Художественно-эстетическое разв'!P14="","",IF('Физическое развитие'!N13="","",IF('Физическое развитие'!Q13="","",IF('Физическое развитие'!R13="","",('Социально-коммуникативное разви'!G14+'Социально-коммуникативное разви'!I14+'Социально-коммуникативное разви'!K14+'Социально-коммуникативное разви'!L14+'Познавательное развитие'!K14+'Познавательное развитие'!O14+'Познавательное развитие'!P14+'Познавательное развитие'!T14+'Познавательное развитие'!W14+'Познавательное развитие'!AH14+'Речевое развитие'!E13+'Речевое развитие'!F13++'Речевое развитие'!M13+'Художественно-эстетическое разв'!F14+'Художественно-эстетическое разв'!L14+'Художественно-эстетическое разв'!O14+'Художественно-эстетическое разв'!P14+'Физическое развитие'!N13+'Физическое развитие'!Q13+'Физическое развитие'!R13)/20))))))))))))))))))))</f>
        <v/>
      </c>
      <c r="Y13" s="257" t="str">
        <f t="shared" si="0"/>
        <v/>
      </c>
      <c r="Z13" s="201" t="str">
        <f>IF('Социально-коммуникативное разви'!E14="","",IF('Социально-коммуникативное разви'!E14&gt;1.5,"сформирован",IF('Социально-коммуникативное разви'!E14&lt;0.5,"не сформирован", "в стадии формирования")))</f>
        <v/>
      </c>
      <c r="AA13" s="96" t="str">
        <f>IF('Социально-коммуникативное разви'!G14="","",IF('Социально-коммуникативное разви'!G14&gt;1.5,"сформирован",IF('Социально-коммуникативное разви'!G14&lt;0.5,"не сформирован", "в стадии формирования")))</f>
        <v/>
      </c>
      <c r="AB13" s="96" t="str">
        <f>IF('Социально-коммуникативное разви'!H14="","",IF('Социально-коммуникативное разви'!H14&gt;1.5,"сформирован",IF('Социально-коммуникативное разви'!H14&lt;0.5,"не сформирован", "в стадии формирования")))</f>
        <v/>
      </c>
      <c r="AC13" s="96" t="str">
        <f>IF('Социально-коммуникативное разви'!L14="","",IF('Социально-коммуникативное разви'!L14&gt;1.5,"сформирован",IF('Социально-коммуникативное разви'!L14&lt;0.5,"не сформирован", "в стадии формирования")))</f>
        <v/>
      </c>
      <c r="AD13" s="96" t="str">
        <f>IF('Социально-коммуникативное разви'!Q14="","",IF('Социально-коммуникативное разви'!Q14&gt;1.5,"сформирован",IF('Социально-коммуникативное разви'!Q14&lt;0.5,"не сформирован", "в стадии формирования")))</f>
        <v/>
      </c>
      <c r="AE13" s="126" t="str">
        <f>IF('Познавательное развитие'!L14="","",IF('Познавательное развитие'!L14&gt;1.5,"сформирован",IF('Познавательное развитие'!L14&lt;0.5,"не сформирован", "в стадии формирования")))</f>
        <v/>
      </c>
      <c r="AF13" s="126" t="str">
        <f>IF('Познавательное развитие'!Q14="","",IF('Познавательное развитие'!Q14&gt;1.5,"сформирован",IF('Познавательное развитие'!Q14&lt;0.5,"не сформирован", "в стадии формирования")))</f>
        <v/>
      </c>
      <c r="AG13" s="126" t="str">
        <f>IF('Речевое развитие'!D13="","",IF('Речевое развитие'!D13&gt;1.5,"сформирован",IF('Речевое развитие'!D13&lt;0.5,"не сформирован", "в стадии формирования")))</f>
        <v/>
      </c>
      <c r="AH13" s="126" t="str">
        <f>IF('Речевое развитие'!F13="","",IF('Речевое развитие'!F13&gt;1.5,"сформирован",IF('Речевое развитие'!F13&lt;0.5,"не сформирован", "в стадии формирования")))</f>
        <v/>
      </c>
      <c r="AI13" s="126" t="str">
        <f>IF('Речевое развитие'!J13="","",IF('Речевое развитие'!J13&gt;1.5,"сформирован",IF('Речевое развитие'!J13&lt;0.5,"не сформирован", "в стадии формирования")))</f>
        <v/>
      </c>
      <c r="AJ13" s="126" t="str">
        <f>IF('Речевое развитие'!L13="","",IF('Речевое развитие'!L13&gt;1.5,"сформирован",IF('Речевое развитие'!L13&lt;0.5,"не сформирован", "в стадии формирования")))</f>
        <v/>
      </c>
      <c r="AK13" s="126" t="str">
        <f>IF('Речевое развитие'!N13="","",IF('Речевое развитие'!N13&gt;1.5,"сформирован",IF('Речевое развитие'!N13&lt;0.5,"не сформирован", "в стадии формирования")))</f>
        <v/>
      </c>
      <c r="AL13" s="331" t="str">
        <f>IF('Социально-коммуникативное разви'!E14="","",IF('Социально-коммуникативное разви'!G14="","",IF('Социально-коммуникативное разви'!H14="","",IF('Социально-коммуникативное разви'!L14="","",IF('Социально-коммуникативное разви'!Q14="","",IF('Познавательное развитие'!L14="","",IF('Познавательное развитие'!Q14="","",IF('Речевое развитие'!D13="","",IF('Речевое развитие'!F13="","",IF('Речевое развитие'!J13="","",IF('Речевое развитие'!L13="","",IF('Речевое развитие'!N13="","",('Социально-коммуникативное разви'!E14+'Социально-коммуникативное разви'!G14+'Социально-коммуникативное разви'!H14+'Социально-коммуникативное разви'!L14+'Социально-коммуникативное разви'!Q14+'Познавательное развитие'!L14+'Познавательное развитие'!Q14+'Речевое развитие'!D13+'Речевое развитие'!F13+'Речевое развитие'!J13+'Речевое развитие'!L13+'Речевое развитие'!N13)/12))))))))))))</f>
        <v/>
      </c>
      <c r="AM13" s="96" t="str">
        <f t="shared" si="1"/>
        <v/>
      </c>
      <c r="AN13" s="183" t="str">
        <f>IF('Социально-коммуникативное разви'!E14="","",IF('Социально-коммуникативное разви'!E14&gt;1.5,"сформирован",IF('Социально-коммуникативное разви'!E14&lt;0.5,"не сформирован", "в стадии формирования")))</f>
        <v/>
      </c>
      <c r="AO13" s="101" t="str">
        <f>IF('Социально-коммуникативное разви'!G14="","",IF('Социально-коммуникативное разви'!G14&gt;1.5,"сформирован",IF('Социально-коммуникативное разви'!G14&lt;0.5,"не сформирован", "в стадии формирования")))</f>
        <v/>
      </c>
      <c r="AP13" s="97" t="str">
        <f>IF('Социально-коммуникативное разви'!H14="","",IF('Социально-коммуникативное разви'!H14&gt;1.5,"сформирован",IF('Социально-коммуникативное разви'!H14&lt;0.5,"не сформирован", "в стадии формирования")))</f>
        <v/>
      </c>
      <c r="AQ13" s="97" t="str">
        <f>IF('Социально-коммуникативное разви'!K14="","",IF('Социально-коммуникативное разви'!K14&gt;1.5,"сформирован",IF('Социально-коммуникативное разви'!K14&lt;0.5,"не сформирован", "в стадии формирования")))</f>
        <v/>
      </c>
      <c r="AR13" s="97" t="str">
        <f>IF('Социально-коммуникативное разви'!L14="","",IF('Социально-коммуникативное разви'!L14&gt;1.5,"сформирован",IF('Социально-коммуникативное разви'!L14&lt;0.5,"не сформирован", "в стадии формирования")))</f>
        <v/>
      </c>
      <c r="AS13" s="97" t="str">
        <f>IF('Социально-коммуникативное разви'!M14="","",IF('Социально-коммуникативное разви'!M14&gt;1.5,"сформирован",IF('Социально-коммуникативное разви'!M14&lt;0.5,"не сформирован", "в стадии формирования")))</f>
        <v/>
      </c>
      <c r="AT13" s="97" t="str">
        <f>IF('Познавательное развитие'!P14="","",IF('Познавательное развитие'!P14&gt;1.5,"сформирован",IF('Познавательное развитие'!P14&lt;0.5,"не сформирован", "в стадии формирования")))</f>
        <v/>
      </c>
      <c r="AU13" s="97" t="str">
        <f>IF('Речевое развитие'!E13="","",IF('Речевое развитие'!E13&gt;1.5,"сформирован",IF('Речевое развитие'!E13&lt;0.5,"не сформирован", "в стадии формирования")))</f>
        <v/>
      </c>
      <c r="AV13" s="97" t="str">
        <f>IF('Речевое развитие'!N13="","",IF('Речевое развитие'!N13&gt;1.5,"сформирован",IF('Речевое развитие'!N13&lt;0.5,"не сформирован", "в стадии формирования")))</f>
        <v/>
      </c>
      <c r="AW13" s="97" t="str">
        <f>IF('Художественно-эстетическое разв'!F14="","",IF('Художественно-эстетическое разв'!F14&gt;1.5,"сформирован",IF('Художественно-эстетическое разв'!F14&lt;0.5,"не сформирован", "в стадии формирования")))</f>
        <v/>
      </c>
      <c r="AX13" s="94" t="str">
        <f>IF('Художественно-эстетическое разв'!O14="","",IF('Художественно-эстетическое разв'!O14&gt;1.5,"сформирован",IF('Художественно-эстетическое разв'!O14&lt;0.5,"не сформирован", "в стадии формирования")))</f>
        <v/>
      </c>
      <c r="AY13" s="108" t="str">
        <f>IF('Художественно-эстетическое разв'!Y14="","",IF('Художественно-эстетическое разв'!Y14&gt;1.5,"сформирован",IF('Художественно-эстетическое разв'!Y14&lt;0.5,"не сформирован", "в стадии формирования")))</f>
        <v/>
      </c>
      <c r="AZ13" s="332" t="str">
        <f>IF('Социально-коммуникативное разви'!E14="","",IF('Социально-коммуникативное разви'!G14="","",IF('Социально-коммуникативное разви'!H14="","",IF('Социально-коммуникативное разви'!K14="","",IF('Социально-коммуникативное разви'!L14="","",IF('Социально-коммуникативное разви'!M14="","",IF('Познавательное развитие'!P14="","",IF('Речевое развитие'!E13="","",IF('Речевое развитие'!N13="","",IF('Художественно-эстетическое разв'!F14="","",IF('Художественно-эстетическое разв'!O14="","",IF('Художественно-эстетическое разв'!Y14="","",('Социально-коммуникативное разви'!E14+'Социально-коммуникативное разви'!G14+'Социально-коммуникативное разви'!H14+'Социально-коммуникативное разви'!K14+'Социально-коммуникативное разви'!L14+'Социально-коммуникативное разви'!M14+'Познавательное развитие'!P14+'Речевое развитие'!E13+'Речевое развитие'!N13+'Художественно-эстетическое разв'!F14+'Художественно-эстетическое разв'!O14+'Художественно-эстетическое разв'!Y14)/12))))))))))))</f>
        <v/>
      </c>
      <c r="BA13" s="257" t="str">
        <f t="shared" si="2"/>
        <v/>
      </c>
      <c r="BB13" s="183" t="str">
        <f>IF('Социально-коммуникативное разви'!D14="","",IF('Социально-коммуникативное разви'!D14&gt;1.5,"сформирован",IF('Социально-коммуникативное разви'!D14&lt;0.5,"не сформирован", "в стадии формирования")))</f>
        <v/>
      </c>
      <c r="BC13" s="94" t="str">
        <f>IF('Социально-коммуникативное разви'!F14="","",IF('Социально-коммуникативное разви'!F14&gt;1.5,"сформирован",IF('Социально-коммуникативное разви'!F14&lt;0.5,"не сформирован", "в стадии формирования")))</f>
        <v/>
      </c>
      <c r="BD13" s="94" t="str">
        <f>IF('Социально-коммуникативное разви'!J14="","",IF('Социально-коммуникативное разви'!J14&gt;1.5,"сформирован",IF('Социально-коммуникативное разви'!J14&lt;0.5,"не сформирован", "в стадии формирования")))</f>
        <v/>
      </c>
      <c r="BE13" s="94" t="str">
        <f>IF('Познавательное развитие'!U14="","",IF('Познавательное развитие'!U14&gt;1.5,"сформирован",IF('Познавательное развитие'!U14&lt;0.5,"не сформирован", "в стадии формирования")))</f>
        <v/>
      </c>
      <c r="BF13" s="94" t="str">
        <f>IF('Познавательное развитие'!V14="","",IF('Познавательное развитие'!V14&gt;1.5,"сформирован",IF('Познавательное развитие'!V14&lt;0.5,"не сформирован", "в стадии формирования")))</f>
        <v/>
      </c>
      <c r="BG13" s="94" t="str">
        <f>IF('Познавательное развитие'!AB14="","",IF('Познавательное развитие'!AB14&gt;1.5,"сформирован",IF('Познавательное развитие'!AB14&lt;0.5,"не сформирован", "в стадии формирования")))</f>
        <v/>
      </c>
      <c r="BH13" s="94" t="str">
        <f>IF('Познавательное развитие'!AD14="","",IF('Познавательное развитие'!AD14&gt;1.5,"сформирован",IF('Познавательное развитие'!AD14&lt;0.5,"не сформирован", "в стадии формирования")))</f>
        <v/>
      </c>
      <c r="BI13" s="94" t="str">
        <f>IF('Речевое развитие'!D13="","",IF('Речевое развитие'!D13&gt;1.5,"сформирован",IF('Речевое развитие'!D13&lt;0.5,"не сформирован", "в стадии формирования")))</f>
        <v/>
      </c>
      <c r="BJ13" s="94" t="str">
        <f>IF('Речевое развитие'!E13="","",IF('Речевое развитие'!E13&gt;1.5,"сформирован",IF('Речевое развитие'!E13&lt;0.5,"не сформирован", "в стадии формирования")))</f>
        <v/>
      </c>
      <c r="BK13" s="94" t="str">
        <f>IF('Речевое развитие'!F13="","",IF('Речевое развитие'!F13&gt;1.5,"сформирован",IF('Речевое развитие'!F13&lt;0.5,"не сформирован", "в стадии формирования")))</f>
        <v/>
      </c>
      <c r="BL13" s="94" t="str">
        <f>IF('Речевое развитие'!G13="","",IF('Речевое развитие'!G13&gt;1.5,"сформирован",IF('Речевое развитие'!G13&lt;0.5,"не сформирован", "в стадии формирования")))</f>
        <v/>
      </c>
      <c r="BM13" s="94" t="str">
        <f>IF('Речевое развитие'!J13="","",IF('Речевое развитие'!J13&gt;1.5,"сформирован",IF('Речевое развитие'!J13&lt;0.5,"не сформирован", "в стадии формирования")))</f>
        <v/>
      </c>
      <c r="BN13" s="94" t="str">
        <f>IF('Речевое развитие'!K13="","",IF('Речевое развитие'!K13&gt;1.5,"сформирован",IF('Речевое развитие'!K13&lt;0.5,"не сформирован", "в стадии формирования")))</f>
        <v/>
      </c>
      <c r="BO13" s="94" t="str">
        <f>IF('Речевое развитие'!L13="","",IF('Речевое развитие'!L13&gt;1.5,"сформирован",IF('Речевое развитие'!L13&lt;0.5,"не сформирован", "в стадии формирования")))</f>
        <v/>
      </c>
      <c r="BP13" s="94" t="str">
        <f>IF('Речевое развитие'!M13="","",IF('Речевое развитие'!M13&gt;1.5,"сформирован",IF('Речевое развитие'!M13&lt;0.5,"не сформирован", "в стадии формирования")))</f>
        <v/>
      </c>
      <c r="BQ13" s="94" t="str">
        <f>IF('Речевое развитие'!N13="","",IF('Речевое развитие'!N13&gt;1.5,"сформирован",IF('Речевое развитие'!N13&lt;0.5,"не сформирован", "в стадии формирования")))</f>
        <v/>
      </c>
      <c r="BR13" s="94" t="str">
        <f>IF('Художественно-эстетическое разв'!D14="","",IF('Художественно-эстетическое разв'!D14&gt;1.5,"сформирован",IF('Художественно-эстетическое разв'!D14&lt;0.5,"не сформирован", "в стадии формирования")))</f>
        <v/>
      </c>
      <c r="BS13" s="94" t="str">
        <f>IF('Художественно-эстетическое разв'!E14="","",IF('Художественно-эстетическое разв'!E14&gt;1.5,"сформирован",IF('Художественно-эстетическое разв'!E14&lt;0.5,"не сформирован", "в стадии формирования")))</f>
        <v/>
      </c>
      <c r="BT13" s="330" t="str">
        <f>IF('Социально-коммуникативное разви'!D14="","",IF('Социально-коммуникативное разви'!F14="","",IF('Социально-коммуникативное разви'!J14="","",IF('Познавательное развитие'!U14="","",IF('Познавательное развитие'!V14="","",IF('Познавательное развитие'!AB14="","",IF('Познавательное развитие'!AD14="","",IF('Речевое развитие'!D13="","",IF('Речевое развитие'!E13="","",IF('Речевое развитие'!F13="","",IF('Речевое развитие'!G13="","",IF('Речевое развитие'!J13="","",IF('Речевое развитие'!K13="","",IF('Речевое развитие'!L13="","",IF('Речевое развитие'!M13="","",IF('Речевое развитие'!N13="","",IF('Художественно-эстетическое разв'!D14="","",IF('Художественно-эстетическое разв'!E14="","",('Социально-коммуникативное разви'!D14+'Социально-коммуникативное разви'!F14+'Социально-коммуникативное разви'!J14+'Познавательное развитие'!U14+'Познавательное развитие'!V14+'Познавательное развитие'!AB14+'Познавательное развитие'!AD14+'Речевое развитие'!D13+'Речевое развитие'!E13+'Речевое развитие'!F13+'Речевое развитие'!G13+'Речевое развитие'!J13+'Речевое развитие'!K13+'Речевое развитие'!L13+'Речевое развитие'!M13+'Речевое развитие'!N13+'Художественно-эстетическое разв'!D14+'Художественно-эстетическое разв'!E14)/18))))))))))))))))))</f>
        <v/>
      </c>
      <c r="BU13" s="257" t="str">
        <f t="shared" si="3"/>
        <v/>
      </c>
      <c r="BV13" s="183" t="str">
        <f>IF('Познавательное развитие'!H14="","",IF('Познавательное развитие'!H14&gt;1.5,"сформирован",IF('Познавательное развитие'!H14&lt;0.5,"не сформирован", "в стадии формирования")))</f>
        <v/>
      </c>
      <c r="BW13" s="94" t="str">
        <f>IF('Художественно-эстетическое разв'!K14="","",IF('Художественно-эстетическое разв'!K14&gt;1.5,"сформирован",IF('Художественно-эстетическое разв'!K14&lt;0.5,"не сформирован", "в стадии формирования")))</f>
        <v/>
      </c>
      <c r="BX13" s="94" t="str">
        <f>IF('Художественно-эстетическое разв'!L14="","",IF('Художественно-эстетическое разв'!L14&gt;1.5,"сформирован",IF('Художественно-эстетическое разв'!L14&lt;0.5,"не сформирован", "в стадии формирования")))</f>
        <v/>
      </c>
      <c r="BY13" s="108" t="str">
        <f>IF('Художественно-эстетическое разв'!Z14="","",IF('Художественно-эстетическое разв'!Z14&gt;1.5,"сформирован",IF('Художественно-эстетическое разв'!Z14&lt;0.5,"не сформирован", "в стадии формирования")))</f>
        <v/>
      </c>
      <c r="BZ13" s="183" t="str">
        <f>IF('Физическое развитие'!D13="","",IF('Физическое развитие'!D13&gt;1.5,"сформирован",IF('Физическое развитие'!D13&lt;0.5,"не сформирован", "в стадии формирования")))</f>
        <v/>
      </c>
      <c r="CA13" s="183" t="str">
        <f>IF('Физическое развитие'!E13="","",IF('Физическое развитие'!E13&gt;1.5,"сформирован",IF('Физическое развитие'!E13&lt;0.5,"не сформирован", "в стадии формирования")))</f>
        <v/>
      </c>
      <c r="CB13" s="183" t="str">
        <f>IF('Физическое развитие'!F13="","",IF('Физическое развитие'!F13&gt;1.5,"сформирован",IF('Физическое развитие'!F13&lt;0.5,"не сформирован", "в стадии формирования")))</f>
        <v/>
      </c>
      <c r="CC13" s="183" t="str">
        <f>IF('Физическое развитие'!G13="","",IF('Физическое развитие'!G13&gt;1.5,"сформирован",IF('Физическое развитие'!G13&lt;0.5,"не сформирован", "в стадии формирования")))</f>
        <v/>
      </c>
      <c r="CD13" s="94" t="str">
        <f>IF('Физическое развитие'!H13="","",IF('Физическое развитие'!H13&gt;1.5,"сформирован",IF('Физическое развитие'!H13&lt;0.5,"не сформирован", "в стадии формирования")))</f>
        <v/>
      </c>
      <c r="CE13" s="94" t="str">
        <f>IF('Физическое развитие'!I13="","",IF('Физическое развитие'!I13&gt;1.5,"сформирован",IF('Физическое развитие'!I13&lt;0.5,"не сформирован", "в стадии формирования")))</f>
        <v/>
      </c>
      <c r="CF13" s="94" t="str">
        <f>IF('Физическое развитие'!J13="","",IF('Физическое развитие'!J13&gt;1.5,"сформирован",IF('Физическое развитие'!J13&lt;0.5,"не сформирован", "в стадии формирования")))</f>
        <v/>
      </c>
      <c r="CG13" s="94" t="str">
        <f>IF('Физическое развитие'!K13="","",IF('Физическое развитие'!K13&gt;1.5,"сформирован",IF('Физическое развитие'!K13&lt;0.5,"не сформирован", "в стадии формирования")))</f>
        <v/>
      </c>
      <c r="CH13" s="94" t="str">
        <f>IF('Физическое развитие'!L13="","",IF('Физическое развитие'!L13&gt;1.5,"сформирован",IF('Физическое развитие'!L13&lt;0.5,"не сформирован", "в стадии формирования")))</f>
        <v/>
      </c>
      <c r="CI13" s="94" t="str">
        <f>IF('Физическое развитие'!N13="","",IF('Физическое развитие'!N13&gt;1.5,"сформирован",IF('Физическое развитие'!N13&lt;0.5,"не сформирован", "в стадии формирования")))</f>
        <v/>
      </c>
      <c r="CJ13" s="330" t="str">
        <f>IF('Познавательное развитие'!H14="","",IF('Художественно-эстетическое разв'!K14="","",IF('Художественно-эстетическое разв'!L14="","",IF('Художественно-эстетическое разв'!Z14="","",IF('Физическое развитие'!D13="","",IF('Физическое развитие'!E13="","",IF('Физическое развитие'!F13="","",IF('Физическое развитие'!G13="","",IF('Физическое развитие'!H13="","",IF('Физическое развитие'!I13="","",IF('Физическое развитие'!J13="","",IF('Физическое развитие'!K13="","",IF('Физическое развитие'!L13="","",IF('Физическое развитие'!N13="","",('Познавательное развитие'!H14+'Художественно-эстетическое разв'!K14+'Художественно-эстетическое разв'!L14+'Художественно-эстетическое разв'!Z14+'Физическое развитие'!D13+'Физическое развитие'!E13+'Физическое развитие'!F13+'Физическое развитие'!G13+'Физическое развитие'!H13+'Физическое развитие'!I13+'Физическое развитие'!J13+'Физическое развитие'!K13+'Физическое развитие'!L13+'Физическое развитие'!N13)/14))))))))))))))</f>
        <v/>
      </c>
      <c r="CK13" s="257" t="str">
        <f t="shared" si="4"/>
        <v/>
      </c>
      <c r="CL13" s="183" t="str">
        <f>IF('Социально-коммуникативное разви'!G14="","",IF('Социально-коммуникативное разви'!G14&gt;1.5,"сформирован",IF('Социально-коммуникативное разви'!G14&lt;0.5,"не сформирован", "в стадии формирования")))</f>
        <v/>
      </c>
      <c r="CM13" s="94" t="str">
        <f>IF('Социально-коммуникативное разви'!H14="","",IF('Социально-коммуникативное разви'!H14&gt;1.5,"сформирован",IF('Социально-коммуникативное разви'!H14&lt;0.5,"не сформирован", "в стадии формирования")))</f>
        <v/>
      </c>
      <c r="CN13" s="94" t="str">
        <f>IF('Социально-коммуникативное разви'!L14="","",IF('Социально-коммуникативное разви'!L14&gt;1.5,"сформирован",IF('Социально-коммуникативное разви'!L14&lt;0.5,"не сформирован", "в стадии формирования")))</f>
        <v/>
      </c>
      <c r="CO13" s="94" t="str">
        <f>IF('Социально-коммуникативное разви'!P14="","",IF('Социально-коммуникативное разви'!P14&gt;1.5,"сформирован",IF('Социально-коммуникативное разви'!P14&lt;0.5,"не сформирован", "в стадии формирования")))</f>
        <v/>
      </c>
      <c r="CP13" s="94" t="str">
        <f>IF('Социально-коммуникативное разви'!Q14="","",IF('Социально-коммуникативное разви'!Q14&gt;1.5,"сформирован",IF('Социально-коммуникативное разви'!Q14&lt;0.5,"не сформирован", "в стадии формирования")))</f>
        <v/>
      </c>
      <c r="CQ13" s="94" t="str">
        <f>IF('Социально-коммуникативное разви'!T14="","",IF('Социально-коммуникативное разви'!T14&gt;1.5,"сформирован",IF('Социально-коммуникативное разви'!T14&lt;0.5,"не сформирован", "в стадии формирования")))</f>
        <v/>
      </c>
      <c r="CR13" s="94" t="str">
        <f>IF('Социально-коммуникативное разви'!U14="","",IF('Социально-коммуникативное разви'!U14&gt;1.5,"сформирован",IF('Социально-коммуникативное разви'!U14&lt;0.5,"не сформирован", "в стадии формирования")))</f>
        <v/>
      </c>
      <c r="CS13" s="94" t="str">
        <f>IF('Социально-коммуникативное разви'!V14="","",IF('Социально-коммуникативное разви'!V14&gt;1.5,"сформирован",IF('Социально-коммуникативное разви'!V14&lt;0.5,"не сформирован", "в стадии формирования")))</f>
        <v/>
      </c>
      <c r="CT13" s="94" t="str">
        <f>IF('Социально-коммуникативное разви'!W14="","",IF('Социально-коммуникативное разви'!W14&gt;1.5,"сформирован",IF('Социально-коммуникативное разви'!W14&lt;0.5,"не сформирован", "в стадии формирования")))</f>
        <v/>
      </c>
      <c r="CU13" s="94" t="str">
        <f>IF('Социально-коммуникативное разви'!X14="","",IF('Социально-коммуникативное разви'!X14&gt;1.5,"сформирован",IF('Социально-коммуникативное разви'!X14&lt;0.5,"не сформирован", "в стадии формирования")))</f>
        <v/>
      </c>
      <c r="CV13" s="94" t="str">
        <f>IF('Социально-коммуникативное разви'!Y14="","",IF('Социально-коммуникативное разви'!Y14&gt;1.5,"сформирован",IF('Социально-коммуникативное разви'!Y14&lt;0.5,"не сформирован", "в стадии формирования")))</f>
        <v/>
      </c>
      <c r="CW13" s="94" t="str">
        <f>IF('Физическое развитие'!Q13="","",IF('Физическое развитие'!Q13&gt;1.5,"сформирован",IF('Физическое развитие'!Q13&lt;0.5,"не сформирован", "в стадии формирования")))</f>
        <v/>
      </c>
      <c r="CX13" s="94" t="str">
        <f>IF('Физическое развитие'!R13="","",IF('Физическое развитие'!R13&gt;1.5,"сформирован",IF('Физическое развитие'!R13&lt;0.5,"не сформирован", "в стадии формирования")))</f>
        <v/>
      </c>
      <c r="CY13" s="94" t="str">
        <f>IF('Физическое развитие'!S13="","",IF('Физическое развитие'!S13&gt;1.5,"сформирован",IF('Физическое развитие'!S13&lt;0.5,"не сформирован", "в стадии формирования")))</f>
        <v/>
      </c>
      <c r="CZ13" s="330" t="str">
        <f>IF('Социально-коммуникативное разви'!G14="","",IF('Социально-коммуникативное разви'!H14="","",IF('Социально-коммуникативное разви'!L14="","",IF('Социально-коммуникативное разви'!P14="","",IF('Социально-коммуникативное разви'!Q14="","",IF('Социально-коммуникативное разви'!T14="","",IF('Социально-коммуникативное разви'!U14="","",IF('Социально-коммуникативное разви'!V14="","",IF('Социально-коммуникативное разви'!W14="","",IF('Социально-коммуникативное разви'!X14="","",IF('Социально-коммуникативное разви'!Y14="","",IF('Физическое развитие'!Q13="","",IF('Физическое развитие'!R13="","",IF('Физическое развитие'!S13="","",('Социально-коммуникативное разви'!G14+'Социально-коммуникативное разви'!H14+'Социально-коммуникативное разви'!L14+'Социально-коммуникативное разви'!P14+'Социально-коммуникативное разви'!Q14+'Социально-коммуникативное разви'!T14+'Социально-коммуникативное разви'!U14+'Социально-коммуникативное разви'!V14+'Социально-коммуникативное разви'!W14+'Социально-коммуникативное разви'!X14+'Социально-коммуникативное разви'!Y14+'Физическое развитие'!Q13+'Физическое развитие'!R13+'Физическое развитие'!S13)/14))))))))))))))</f>
        <v/>
      </c>
      <c r="DA13" s="257" t="str">
        <f t="shared" si="5"/>
        <v/>
      </c>
      <c r="DB13" s="183" t="str">
        <f>IF('Социально-коммуникативное разви'!T14="","",IF('Социально-коммуникативное разви'!T14&gt;1.5,"сформирован",IF('Социально-коммуникативное разви'!T14&lt;0.5,"не сформирован", "в стадии формирования")))</f>
        <v/>
      </c>
      <c r="DC13" s="94" t="str">
        <f>IF('Социально-коммуникативное разви'!U14="","",IF('Социально-коммуникативное разви'!U14&gt;1.5,"сформирован",IF('Социально-коммуникативное разви'!U14&lt;0.5,"не сформирован", "в стадии формирования")))</f>
        <v/>
      </c>
      <c r="DD13" s="94" t="str">
        <f>IF('Социально-коммуникативное разви'!V14="","",IF('Социально-коммуникативное разви'!V14&gt;1.5,"сформирован",IF('Социально-коммуникативное разви'!V14&lt;0.5,"не сформирован", "в стадии формирования")))</f>
        <v/>
      </c>
      <c r="DE13" s="94" t="str">
        <f>IF('Социально-коммуникативное разви'!W14="","",IF('Социально-коммуникативное разви'!W14&gt;1.5,"сформирован",IF('Социально-коммуникативное разви'!W14&lt;0.5,"не сформирован", "в стадии формирования")))</f>
        <v/>
      </c>
      <c r="DF13" s="94" t="str">
        <f>IF('Социально-коммуникативное разви'!X14="","",IF('Социально-коммуникативное разви'!X14&gt;1.5,"сформирован",IF('Социально-коммуникативное разви'!X14&lt;0.5,"не сформирован", "в стадии формирования")))</f>
        <v/>
      </c>
      <c r="DG13" s="94" t="str">
        <f>IF('Социально-коммуникативное разви'!Y14="","",IF('Социально-коммуникативное разви'!Y14&gt;1.5,"сформирован",IF('Социально-коммуникативное разви'!Y14&lt;0.5,"не сформирован", "в стадии формирования")))</f>
        <v/>
      </c>
      <c r="DH13" s="94" t="str">
        <f>IF('Познавательное развитие'!D14="","",IF('Познавательное развитие'!D14&gt;1.5,"сформирован",IF('Познавательное развитие'!D14&lt;0.5,"не сформирован", "в стадии формирования")))</f>
        <v/>
      </c>
      <c r="DI13" s="94" t="str">
        <f>IF('Познавательное развитие'!E14="","",IF('Познавательное развитие'!E14&gt;1.5,"сформирован",IF('Познавательное развитие'!E14&lt;0.5,"не сформирован", "в стадии формирования")))</f>
        <v/>
      </c>
      <c r="DJ13" s="94" t="str">
        <f>IF('Познавательное развитие'!F14="","",IF('Познавательное развитие'!F14&gt;1.5,"сформирован",IF('Познавательное развитие'!F14&lt;0.5,"не сформирован", "в стадии формирования")))</f>
        <v/>
      </c>
      <c r="DK13" s="94" t="str">
        <f>IF('Познавательное развитие'!G14="","",IF('Познавательное развитие'!G14&gt;1.5,"сформирован",IF('Познавательное развитие'!G14&lt;0.5,"не сформирован", "в стадии формирования")))</f>
        <v/>
      </c>
      <c r="DL13" s="94" t="str">
        <f>IF('Познавательное развитие'!H14="","",IF('Познавательное развитие'!H14&gt;1.5,"сформирован",IF('Познавательное развитие'!H14&lt;0.5,"не сформирован", "в стадии формирования")))</f>
        <v/>
      </c>
      <c r="DM13" s="94" t="str">
        <f>IF('Познавательное развитие'!K14="","",IF('Познавательное развитие'!K14&gt;1.5,"сформирован",IF('Познавательное развитие'!K14&lt;0.5,"не сформирован", "в стадии формирования")))</f>
        <v/>
      </c>
      <c r="DN13" s="94" t="str">
        <f>IF('Познавательное развитие'!L14="","",IF('Познавательное развитие'!L14&gt;1.5,"сформирован",IF('Познавательное развитие'!L14&lt;0.5,"не сформирован", "в стадии формирования")))</f>
        <v/>
      </c>
      <c r="DO13" s="94" t="str">
        <f>IF('Познавательное развитие'!O14="","",IF('Познавательное развитие'!O14&gt;1.5,"сформирован",IF('Познавательное развитие'!O14&lt;0.5,"не сформирован", "в стадии формирования")))</f>
        <v/>
      </c>
      <c r="DP13" s="94" t="str">
        <f>IF('Познавательное развитие'!U14="","",IF('Познавательное развитие'!U14&gt;1.5,"сформирован",IF('Познавательное развитие'!U14&lt;0.5,"не сформирован", "в стадии формирования")))</f>
        <v/>
      </c>
      <c r="DQ13" s="94" t="str">
        <f>IF('Познавательное развитие'!V14="","",IF('Познавательное развитие'!V14&gt;1.5,"сформирован",IF('Познавательное развитие'!V14&lt;0.5,"не сформирован", "в стадии формирования")))</f>
        <v/>
      </c>
      <c r="DR13" s="94" t="str">
        <f>IF('Познавательное развитие'!Z14="","",IF('Познавательное развитие'!Z14&gt;1.5,"сформирован",IF('Познавательное развитие'!Z14&lt;0.5,"не сформирован", "в стадии формирования")))</f>
        <v/>
      </c>
      <c r="DS13" s="94" t="str">
        <f>IF('Познавательное развитие'!AA14="","",IF('Познавательное развитие'!AA14&gt;1.5,"сформирован",IF('Познавательное развитие'!AA14&lt;0.5,"не сформирован", "в стадии формирования")))</f>
        <v/>
      </c>
      <c r="DT13" s="94" t="str">
        <f>IF('Познавательное развитие'!AB14="","",IF('Познавательное развитие'!AB14&gt;1.5,"сформирован",IF('Познавательное развитие'!AB14&lt;0.5,"не сформирован", "в стадии формирования")))</f>
        <v/>
      </c>
      <c r="DU13" s="94" t="str">
        <f>IF('Познавательное развитие'!AC14="","",IF('Познавательное развитие'!AC14&gt;1.5,"сформирован",IF('Познавательное развитие'!AC14&lt;0.5,"не сформирован", "в стадии формирования")))</f>
        <v/>
      </c>
      <c r="DV13" s="94" t="str">
        <f>IF('Познавательное развитие'!AD14="","",IF('Познавательное развитие'!AD14&gt;1.5,"сформирован",IF('Познавательное развитие'!AD14&lt;0.5,"не сформирован", "в стадии формирования")))</f>
        <v/>
      </c>
      <c r="DW13" s="94" t="str">
        <f>IF('Познавательное развитие'!AE14="","",IF('Познавательное развитие'!AE14&gt;1.5,"сформирован",IF('Познавательное развитие'!AE14&lt;0.5,"не сформирован", "в стадии формирования")))</f>
        <v/>
      </c>
      <c r="DX13" s="94" t="str">
        <f>IF('Познавательное развитие'!AF14="","",IF('Познавательное развитие'!AF14&gt;1.5,"сформирован",IF('Познавательное развитие'!AF14&lt;0.5,"не сформирован", "в стадии формирования")))</f>
        <v/>
      </c>
      <c r="DY13" s="94" t="str">
        <f>IF('Познавательное развитие'!AG14="","",IF('Познавательное развитие'!AG14&gt;1.5,"сформирован",IF('Познавательное развитие'!AG14&lt;0.5,"не сформирован", "в стадии формирования")))</f>
        <v/>
      </c>
      <c r="DZ13" s="94" t="str">
        <f>IF('Познавательное развитие'!AH14="","",IF('Познавательное развитие'!AH14&gt;1.5,"сформирован",IF('Познавательное развитие'!AH14&lt;0.5,"не сформирован", "в стадии формирования")))</f>
        <v/>
      </c>
      <c r="EA13" s="94" t="str">
        <f>IF('Речевое развитие'!D13="","",IF('Речевое развитие'!D13&gt;1.5,"сформирован",IF('Речевое развитие'!D13&lt;0.5,"не сформирован", "в стадии формирования")))</f>
        <v/>
      </c>
      <c r="EB13" s="94" t="str">
        <f>IF('Речевое развитие'!J13="","",IF('Речевое развитие'!J13&gt;1.5,"сформирован",IF('Речевое развитие'!J13&lt;0.5,"не сформирован", "в стадии формирования")))</f>
        <v/>
      </c>
      <c r="EC13" s="94" t="str">
        <f>IF('Речевое развитие'!K13="","",IF('Речевое развитие'!K13&gt;1.5,"сформирован",IF('Речевое развитие'!K13&lt;0.5,"не сформирован", "в стадии формирования")))</f>
        <v/>
      </c>
      <c r="ED13" s="94" t="str">
        <f>IF('Речевое развитие'!L13="","",IF('Речевое развитие'!L13&gt;1.5,"сформирован",IF('Речевое развитие'!L13&lt;0.5,"не сформирован", "в стадии формирования")))</f>
        <v/>
      </c>
      <c r="EE13" s="94" t="str">
        <f>IF('Речевое развитие'!M13="","",IF('Речевое развитие'!M13&gt;1.5,"сформирован",IF('Речевое развитие'!M13&lt;0.5,"не сформирован", "в стадии формирования")))</f>
        <v/>
      </c>
      <c r="EF13" s="94" t="str">
        <f>IF('Речевое развитие'!N13="","",IF('Речевое развитие'!N13&gt;1.5,"сформирован",IF('Речевое развитие'!N13&lt;0.5,"не сформирован", "в стадии формирования")))</f>
        <v/>
      </c>
      <c r="EG13" s="330" t="str">
        <f>IF('Социально-коммуникативное разви'!T14="","",IF('Социально-коммуникативное разви'!U14="","",IF('Социально-коммуникативное разви'!V14="","",IF('Социально-коммуникативное разви'!W14="","",IF('Социально-коммуникативное разви'!X14="","",IF('Социально-коммуникативное разви'!Y14="","",IF('Познавательное развитие'!D14="","",IF('Познавательное развитие'!E14="","",IF('Познавательное развитие'!F14="","",IF('Познавательное развитие'!G14="","",IF('Познавательное развитие'!H14="","",IF('Познавательное развитие'!K14="","",IF('Познавательное развитие'!L14="","",IF('Познавательное развитие'!O14="","",IF('Познавательное развитие'!U14="","",IF('Познавательное развитие'!V14="","",IF('Познавательное развитие'!Z14="","",IF('Познавательное развитие'!AA14="","",IF('Познавательное развитие'!AB14="","",IF('Познавательное развитие'!AC14="","",IF('Познавательное развитие'!AD14="","",IF('Познавательное развитие'!AE14="","",IF('Познавательное развитие'!AF14="","",IF('Познавательное развитие'!AG14="","",IF('Познавательное развитие'!AH14="","",IF('Речевое развитие'!D13="","",IF('Речевое развитие'!J13="","",IF('Речевое развитие'!K13="","",IF('Речевое развитие'!L13="","",IF('Речевое развитие'!M13="","",IF('Речевое развитие'!N13="","",('Социально-коммуникативное разви'!T14+'Социально-коммуникативное разви'!U14+'Социально-коммуникативное разви'!V14+'Социально-коммуникативное разви'!W14+'Социально-коммуникативное разви'!X14+'Социально-коммуникативное разви'!Y14+'Познавательное развитие'!D14+'Познавательное развитие'!E14+'Познавательное развитие'!F14+'Познавательное развитие'!G14+'Познавательное развитие'!H14+'Познавательное развитие'!K14+'Познавательное развитие'!L14+'Познавательное развитие'!O14+'Познавательное развитие'!U14+'Познавательное развитие'!V14+'Познавательное развитие'!Z14+'Познавательное развитие'!AA14+'Познавательное развитие'!AB14+'Познавательное развитие'!AC14+'Познавательное развитие'!AD14+'Познавательное развитие'!AE14+'Познавательное развитие'!AF14+'Познавательное развитие'!AG14+'Познавательное развитие'!AH14+'Речевое развитие'!D13+'Речевое развитие'!J13+'Речевое развитие'!K13+'Речевое развитие'!L13+'Речевое развитие'!M13+'Речевое развитие'!N13)/31)))))))))))))))))))))))))))))))</f>
        <v/>
      </c>
      <c r="EH13" s="257" t="str">
        <f t="shared" si="6"/>
        <v/>
      </c>
    </row>
    <row r="14" spans="1:138" x14ac:dyDescent="0.25">
      <c r="A14" s="107">
        <f>список!A12</f>
        <v>11</v>
      </c>
      <c r="B14" s="265" t="str">
        <f>IF(список!B12="","",список!B12)</f>
        <v/>
      </c>
      <c r="C14" s="257">
        <f>IF(список!C12="","",список!C12)</f>
        <v>0</v>
      </c>
      <c r="D14" s="183" t="str">
        <f>IF('Социально-коммуникативное разви'!G15="","",IF('Социально-коммуникативное разви'!G15&gt;1.5,"сформирован",IF('Социально-коммуникативное разви'!G15&lt;0.5,"не сформирован", "в стадии формирования")))</f>
        <v/>
      </c>
      <c r="E14" s="94" t="str">
        <f>IF('Социально-коммуникативное разви'!I15="","",IF('Социально-коммуникативное разви'!I15&gt;1.5,"сформирован",IF('Социально-коммуникативное разви'!I15&lt;0.5,"не сформирован", "в стадии формирования")))</f>
        <v/>
      </c>
      <c r="F14" s="94" t="str">
        <f>IF('Социально-коммуникативное разви'!K15="","",IF('Социально-коммуникативное разви'!K15&gt;1.5,"сформирован",IF('Социально-коммуникативное разви'!K15&lt;0.5,"не сформирован", "в стадии формирования")))</f>
        <v/>
      </c>
      <c r="G14" s="94" t="str">
        <f>IF('Социально-коммуникативное разви'!L15="","",IF('Социально-коммуникативное разви'!L15&gt;1.5,"сформирован",IF('Социально-коммуникативное разви'!L15&lt;0.5,"не сформирован", "в стадии формирования")))</f>
        <v/>
      </c>
      <c r="H14" s="94" t="str">
        <f>IF('Познавательное развитие'!K15="","",IF('Познавательное развитие'!K15&gt;1.5,"сформирован",IF('Познавательное развитие'!K15&lt;0.5,"не сформирован", "в стадии формирования")))</f>
        <v/>
      </c>
      <c r="I14" s="94" t="str">
        <f>IF('Познавательное развитие'!O15="","",IF('Познавательное развитие'!O15&gt;1.5,"сформирован",IF('Познавательное развитие'!O15&lt;0.5,"не сформирован", "в стадии формирования")))</f>
        <v/>
      </c>
      <c r="J14" s="94" t="str">
        <f>IF('Познавательное развитие'!P15="","",IF('Познавательное развитие'!P15&gt;1.5,"сформирован",IF('Познавательное развитие'!P15&lt;0.5,"не сформирован", "в стадии формирования")))</f>
        <v/>
      </c>
      <c r="K14" s="94" t="str">
        <f>IF('Познавательное развитие'!T15="","",IF('Познавательное развитие'!T15&gt;1.5,"сформирован",IF('Познавательное развитие'!T15&lt;0.5,"не сформирован", "в стадии формирования")))</f>
        <v/>
      </c>
      <c r="L14" s="94" t="str">
        <f>IF('Познавательное развитие'!W15="","",IF('Познавательное развитие'!W15&gt;1.5,"сформирован",IF('Познавательное развитие'!W15&lt;0.5,"не сформирован", "в стадии формирования")))</f>
        <v/>
      </c>
      <c r="M14" s="94" t="str">
        <f>IF('Познавательное развитие'!AH15="","",IF('Познавательное развитие'!AH15&gt;1.5,"сформирован",IF('Познавательное развитие'!AH15&lt;0.5,"не сформирован", "в стадии формирования")))</f>
        <v/>
      </c>
      <c r="N14" s="94" t="str">
        <f>IF('Речевое развитие'!E14="","",IF('Речевое развитие'!E14&gt;1.5,"сформирован",IF('Речевое развитие'!E14&lt;0.5,"не сформирован", "в стадии формирования")))</f>
        <v/>
      </c>
      <c r="O14" s="94" t="str">
        <f>IF('Речевое развитие'!F14="","",IF('Речевое развитие'!F14&gt;1.5,"сформирован",IF('Речевое развитие'!F14&lt;0.5,"не сформирован", "в стадии формирования")))</f>
        <v/>
      </c>
      <c r="P14" s="94" t="str">
        <f>IF('Речевое развитие'!M14="","",IF('Речевое развитие'!M14&gt;1.5,"сформирован",IF('Речевое развитие'!M14&lt;0.5,"не сформирован", "в стадии формирования")))</f>
        <v/>
      </c>
      <c r="Q14" s="94" t="str">
        <f>IF('Художественно-эстетическое разв'!F15="","",IF('Художественно-эстетическое разв'!F15&gt;1.5,"сформирован",IF('Художественно-эстетическое разв'!F15&lt;0.5,"не сформирован", "в стадии формирования")))</f>
        <v/>
      </c>
      <c r="R14" s="94" t="str">
        <f>IF('Художественно-эстетическое разв'!L15="","",IF('Художественно-эстетическое разв'!L15&gt;1.5,"сформирован",IF('Художественно-эстетическое разв'!L15&lt;0.5,"не сформирован", "в стадии формирования")))</f>
        <v/>
      </c>
      <c r="S14" s="94" t="str">
        <f>IF('Художественно-эстетическое разв'!O15="","",IF('Художественно-эстетическое разв'!O15&gt;1.5,"сформирован",IF('Художественно-эстетическое разв'!O15&lt;0.5,"не сформирован", "в стадии формирования")))</f>
        <v/>
      </c>
      <c r="T14" s="94" t="str">
        <f>IF('Художественно-эстетическое разв'!P15="","",IF('Художественно-эстетическое разв'!P15&gt;1.5,"сформирован",IF('Художественно-эстетическое разв'!P15&lt;0.5,"не сформирован", "в стадии формирования")))</f>
        <v/>
      </c>
      <c r="U14" s="94" t="str">
        <f>IF('Физическое развитие'!N14="","",IF('Физическое развитие'!N14&gt;1.5,"сформирован",IF('Физическое развитие'!N14&lt;0.5,"не сформирован", "в стадии формирования")))</f>
        <v/>
      </c>
      <c r="V14" s="94" t="str">
        <f>IF('Физическое развитие'!Q14="","",IF('Физическое развитие'!Q14&gt;1.5,"сформирован",IF('Физическое развитие'!Q14&lt;0.5,"не сформирован", "в стадии формирования")))</f>
        <v/>
      </c>
      <c r="W14" s="94" t="str">
        <f>IF('Физическое развитие'!R14="","",IF('Физическое развитие'!R14&gt;1.5,"сформирован",IF('Физическое развитие'!R14&lt;0.5,"не сформирован", "в стадии формирования")))</f>
        <v/>
      </c>
      <c r="X14" s="330" t="str">
        <f>IF('Социально-коммуникативное разви'!G15="","",IF('Социально-коммуникативное разви'!I15="","",IF('Социально-коммуникативное разви'!K15="","",IF('Социально-коммуникативное разви'!L15="","",IF('Познавательное развитие'!K15="","",IF('Познавательное развитие'!O15="","",IF('Познавательное развитие'!P15="","",IF('Познавательное развитие'!T15="","",IF('Познавательное развитие'!W15="","",IF('Познавательное развитие'!AH15="","",IF('Речевое развитие'!E14="","",IF('Речевое развитие'!F14="","",IF('Речевое развитие'!M14="","",IF('Художественно-эстетическое разв'!F15="","",IF('Художественно-эстетическое разв'!L15="","",IF('Художественно-эстетическое разв'!O15="","",IF('Художественно-эстетическое разв'!P15="","",IF('Физическое развитие'!N14="","",IF('Физическое развитие'!Q14="","",IF('Физическое развитие'!R14="","",('Социально-коммуникативное разви'!G15+'Социально-коммуникативное разви'!I15+'Социально-коммуникативное разви'!K15+'Социально-коммуникативное разви'!L15+'Познавательное развитие'!K15+'Познавательное развитие'!O15+'Познавательное развитие'!P15+'Познавательное развитие'!T15+'Познавательное развитие'!W15+'Познавательное развитие'!AH15+'Речевое развитие'!E14+'Речевое развитие'!F14++'Речевое развитие'!M14+'Художественно-эстетическое разв'!F15+'Художественно-эстетическое разв'!L15+'Художественно-эстетическое разв'!O15+'Художественно-эстетическое разв'!P15+'Физическое развитие'!N14+'Физическое развитие'!Q14+'Физическое развитие'!R14)/20))))))))))))))))))))</f>
        <v/>
      </c>
      <c r="Y14" s="257" t="str">
        <f t="shared" si="0"/>
        <v/>
      </c>
      <c r="Z14" s="201" t="str">
        <f>IF('Социально-коммуникативное разви'!E15="","",IF('Социально-коммуникативное разви'!E15&gt;1.5,"сформирован",IF('Социально-коммуникативное разви'!E15&lt;0.5,"не сформирован", "в стадии формирования")))</f>
        <v/>
      </c>
      <c r="AA14" s="96" t="str">
        <f>IF('Социально-коммуникативное разви'!G15="","",IF('Социально-коммуникативное разви'!G15&gt;1.5,"сформирован",IF('Социально-коммуникативное разви'!G15&lt;0.5,"не сформирован", "в стадии формирования")))</f>
        <v/>
      </c>
      <c r="AB14" s="96" t="str">
        <f>IF('Социально-коммуникативное разви'!H15="","",IF('Социально-коммуникативное разви'!H15&gt;1.5,"сформирован",IF('Социально-коммуникативное разви'!H15&lt;0.5,"не сформирован", "в стадии формирования")))</f>
        <v/>
      </c>
      <c r="AC14" s="96" t="str">
        <f>IF('Социально-коммуникативное разви'!L15="","",IF('Социально-коммуникативное разви'!L15&gt;1.5,"сформирован",IF('Социально-коммуникативное разви'!L15&lt;0.5,"не сформирован", "в стадии формирования")))</f>
        <v/>
      </c>
      <c r="AD14" s="96" t="str">
        <f>IF('Социально-коммуникативное разви'!Q15="","",IF('Социально-коммуникативное разви'!Q15&gt;1.5,"сформирован",IF('Социально-коммуникативное разви'!Q15&lt;0.5,"не сформирован", "в стадии формирования")))</f>
        <v/>
      </c>
      <c r="AE14" s="126" t="str">
        <f>IF('Познавательное развитие'!L15="","",IF('Познавательное развитие'!L15&gt;1.5,"сформирован",IF('Познавательное развитие'!L15&lt;0.5,"не сформирован", "в стадии формирования")))</f>
        <v/>
      </c>
      <c r="AF14" s="126" t="str">
        <f>IF('Познавательное развитие'!Q15="","",IF('Познавательное развитие'!Q15&gt;1.5,"сформирован",IF('Познавательное развитие'!Q15&lt;0.5,"не сформирован", "в стадии формирования")))</f>
        <v/>
      </c>
      <c r="AG14" s="126" t="str">
        <f>IF('Речевое развитие'!D14="","",IF('Речевое развитие'!D14&gt;1.5,"сформирован",IF('Речевое развитие'!D14&lt;0.5,"не сформирован", "в стадии формирования")))</f>
        <v/>
      </c>
      <c r="AH14" s="126" t="str">
        <f>IF('Речевое развитие'!F14="","",IF('Речевое развитие'!F14&gt;1.5,"сформирован",IF('Речевое развитие'!F14&lt;0.5,"не сформирован", "в стадии формирования")))</f>
        <v/>
      </c>
      <c r="AI14" s="126" t="str">
        <f>IF('Речевое развитие'!J14="","",IF('Речевое развитие'!J14&gt;1.5,"сформирован",IF('Речевое развитие'!J14&lt;0.5,"не сформирован", "в стадии формирования")))</f>
        <v/>
      </c>
      <c r="AJ14" s="126" t="str">
        <f>IF('Речевое развитие'!L14="","",IF('Речевое развитие'!L14&gt;1.5,"сформирован",IF('Речевое развитие'!L14&lt;0.5,"не сформирован", "в стадии формирования")))</f>
        <v/>
      </c>
      <c r="AK14" s="126" t="str">
        <f>IF('Речевое развитие'!N14="","",IF('Речевое развитие'!N14&gt;1.5,"сформирован",IF('Речевое развитие'!N14&lt;0.5,"не сформирован", "в стадии формирования")))</f>
        <v/>
      </c>
      <c r="AL14" s="331" t="str">
        <f>IF('Социально-коммуникативное разви'!E15="","",IF('Социально-коммуникативное разви'!G15="","",IF('Социально-коммуникативное разви'!H15="","",IF('Социально-коммуникативное разви'!L15="","",IF('Социально-коммуникативное разви'!Q15="","",IF('Познавательное развитие'!L15="","",IF('Познавательное развитие'!Q15="","",IF('Речевое развитие'!D14="","",IF('Речевое развитие'!F14="","",IF('Речевое развитие'!J14="","",IF('Речевое развитие'!L14="","",IF('Речевое развитие'!N14="","",('Социально-коммуникативное разви'!E15+'Социально-коммуникативное разви'!G15+'Социально-коммуникативное разви'!H15+'Социально-коммуникативное разви'!L15+'Социально-коммуникативное разви'!Q15+'Познавательное развитие'!L15+'Познавательное развитие'!Q15+'Речевое развитие'!D14+'Речевое развитие'!F14+'Речевое развитие'!J14+'Речевое развитие'!L14+'Речевое развитие'!N14)/12))))))))))))</f>
        <v/>
      </c>
      <c r="AM14" s="96" t="str">
        <f t="shared" si="1"/>
        <v/>
      </c>
      <c r="AN14" s="183" t="str">
        <f>IF('Социально-коммуникативное разви'!E15="","",IF('Социально-коммуникативное разви'!E15&gt;1.5,"сформирован",IF('Социально-коммуникативное разви'!E15&lt;0.5,"не сформирован", "в стадии формирования")))</f>
        <v/>
      </c>
      <c r="AO14" s="101" t="str">
        <f>IF('Социально-коммуникативное разви'!G15="","",IF('Социально-коммуникативное разви'!G15&gt;1.5,"сформирован",IF('Социально-коммуникативное разви'!G15&lt;0.5,"не сформирован", "в стадии формирования")))</f>
        <v/>
      </c>
      <c r="AP14" s="97" t="str">
        <f>IF('Социально-коммуникативное разви'!H15="","",IF('Социально-коммуникативное разви'!H15&gt;1.5,"сформирован",IF('Социально-коммуникативное разви'!H15&lt;0.5,"не сформирован", "в стадии формирования")))</f>
        <v/>
      </c>
      <c r="AQ14" s="97" t="str">
        <f>IF('Социально-коммуникативное разви'!K15="","",IF('Социально-коммуникативное разви'!K15&gt;1.5,"сформирован",IF('Социально-коммуникативное разви'!K15&lt;0.5,"не сформирован", "в стадии формирования")))</f>
        <v/>
      </c>
      <c r="AR14" s="97" t="str">
        <f>IF('Социально-коммуникативное разви'!L15="","",IF('Социально-коммуникативное разви'!L15&gt;1.5,"сформирован",IF('Социально-коммуникативное разви'!L15&lt;0.5,"не сформирован", "в стадии формирования")))</f>
        <v/>
      </c>
      <c r="AS14" s="97" t="str">
        <f>IF('Социально-коммуникативное разви'!M15="","",IF('Социально-коммуникативное разви'!M15&gt;1.5,"сформирован",IF('Социально-коммуникативное разви'!M15&lt;0.5,"не сформирован", "в стадии формирования")))</f>
        <v/>
      </c>
      <c r="AT14" s="97" t="str">
        <f>IF('Познавательное развитие'!P15="","",IF('Познавательное развитие'!P15&gt;1.5,"сформирован",IF('Познавательное развитие'!P15&lt;0.5,"не сформирован", "в стадии формирования")))</f>
        <v/>
      </c>
      <c r="AU14" s="97" t="str">
        <f>IF('Речевое развитие'!E14="","",IF('Речевое развитие'!E14&gt;1.5,"сформирован",IF('Речевое развитие'!E14&lt;0.5,"не сформирован", "в стадии формирования")))</f>
        <v/>
      </c>
      <c r="AV14" s="97" t="str">
        <f>IF('Речевое развитие'!N14="","",IF('Речевое развитие'!N14&gt;1.5,"сформирован",IF('Речевое развитие'!N14&lt;0.5,"не сформирован", "в стадии формирования")))</f>
        <v/>
      </c>
      <c r="AW14" s="97" t="str">
        <f>IF('Художественно-эстетическое разв'!F15="","",IF('Художественно-эстетическое разв'!F15&gt;1.5,"сформирован",IF('Художественно-эстетическое разв'!F15&lt;0.5,"не сформирован", "в стадии формирования")))</f>
        <v/>
      </c>
      <c r="AX14" s="94" t="str">
        <f>IF('Художественно-эстетическое разв'!O15="","",IF('Художественно-эстетическое разв'!O15&gt;1.5,"сформирован",IF('Художественно-эстетическое разв'!O15&lt;0.5,"не сформирован", "в стадии формирования")))</f>
        <v/>
      </c>
      <c r="AY14" s="108" t="str">
        <f>IF('Художественно-эстетическое разв'!Y15="","",IF('Художественно-эстетическое разв'!Y15&gt;1.5,"сформирован",IF('Художественно-эстетическое разв'!Y15&lt;0.5,"не сформирован", "в стадии формирования")))</f>
        <v/>
      </c>
      <c r="AZ14" s="332" t="str">
        <f>IF('Социально-коммуникативное разви'!E15="","",IF('Социально-коммуникативное разви'!G15="","",IF('Социально-коммуникативное разви'!H15="","",IF('Социально-коммуникативное разви'!K15="","",IF('Социально-коммуникативное разви'!L15="","",IF('Социально-коммуникативное разви'!M15="","",IF('Познавательное развитие'!P15="","",IF('Речевое развитие'!E14="","",IF('Речевое развитие'!N14="","",IF('Художественно-эстетическое разв'!F15="","",IF('Художественно-эстетическое разв'!O15="","",IF('Художественно-эстетическое разв'!Y15="","",('Социально-коммуникативное разви'!E15+'Социально-коммуникативное разви'!G15+'Социально-коммуникативное разви'!H15+'Социально-коммуникативное разви'!K15+'Социально-коммуникативное разви'!L15+'Социально-коммуникативное разви'!M15+'Познавательное развитие'!P15+'Речевое развитие'!E14+'Речевое развитие'!N14+'Художественно-эстетическое разв'!F15+'Художественно-эстетическое разв'!O15+'Художественно-эстетическое разв'!Y15)/12))))))))))))</f>
        <v/>
      </c>
      <c r="BA14" s="257" t="str">
        <f t="shared" si="2"/>
        <v/>
      </c>
      <c r="BB14" s="183" t="str">
        <f>IF('Социально-коммуникативное разви'!D15="","",IF('Социально-коммуникативное разви'!D15&gt;1.5,"сформирован",IF('Социально-коммуникативное разви'!D15&lt;0.5,"не сформирован", "в стадии формирования")))</f>
        <v/>
      </c>
      <c r="BC14" s="94" t="str">
        <f>IF('Социально-коммуникативное разви'!F15="","",IF('Социально-коммуникативное разви'!F15&gt;1.5,"сформирован",IF('Социально-коммуникативное разви'!F15&lt;0.5,"не сформирован", "в стадии формирования")))</f>
        <v/>
      </c>
      <c r="BD14" s="94" t="str">
        <f>IF('Социально-коммуникативное разви'!J15="","",IF('Социально-коммуникативное разви'!J15&gt;1.5,"сформирован",IF('Социально-коммуникативное разви'!J15&lt;0.5,"не сформирован", "в стадии формирования")))</f>
        <v/>
      </c>
      <c r="BE14" s="94" t="str">
        <f>IF('Познавательное развитие'!U15="","",IF('Познавательное развитие'!U15&gt;1.5,"сформирован",IF('Познавательное развитие'!U15&lt;0.5,"не сформирован", "в стадии формирования")))</f>
        <v/>
      </c>
      <c r="BF14" s="94" t="str">
        <f>IF('Познавательное развитие'!V15="","",IF('Познавательное развитие'!V15&gt;1.5,"сформирован",IF('Познавательное развитие'!V15&lt;0.5,"не сформирован", "в стадии формирования")))</f>
        <v/>
      </c>
      <c r="BG14" s="94" t="str">
        <f>IF('Познавательное развитие'!AB15="","",IF('Познавательное развитие'!AB15&gt;1.5,"сформирован",IF('Познавательное развитие'!AB15&lt;0.5,"не сформирован", "в стадии формирования")))</f>
        <v/>
      </c>
      <c r="BH14" s="94" t="str">
        <f>IF('Познавательное развитие'!AD15="","",IF('Познавательное развитие'!AD15&gt;1.5,"сформирован",IF('Познавательное развитие'!AD15&lt;0.5,"не сформирован", "в стадии формирования")))</f>
        <v/>
      </c>
      <c r="BI14" s="94" t="str">
        <f>IF('Речевое развитие'!D14="","",IF('Речевое развитие'!D14&gt;1.5,"сформирован",IF('Речевое развитие'!D14&lt;0.5,"не сформирован", "в стадии формирования")))</f>
        <v/>
      </c>
      <c r="BJ14" s="94" t="str">
        <f>IF('Речевое развитие'!E14="","",IF('Речевое развитие'!E14&gt;1.5,"сформирован",IF('Речевое развитие'!E14&lt;0.5,"не сформирован", "в стадии формирования")))</f>
        <v/>
      </c>
      <c r="BK14" s="94" t="str">
        <f>IF('Речевое развитие'!F14="","",IF('Речевое развитие'!F14&gt;1.5,"сформирован",IF('Речевое развитие'!F14&lt;0.5,"не сформирован", "в стадии формирования")))</f>
        <v/>
      </c>
      <c r="BL14" s="94" t="str">
        <f>IF('Речевое развитие'!G14="","",IF('Речевое развитие'!G14&gt;1.5,"сформирован",IF('Речевое развитие'!G14&lt;0.5,"не сформирован", "в стадии формирования")))</f>
        <v/>
      </c>
      <c r="BM14" s="94" t="str">
        <f>IF('Речевое развитие'!J14="","",IF('Речевое развитие'!J14&gt;1.5,"сформирован",IF('Речевое развитие'!J14&lt;0.5,"не сформирован", "в стадии формирования")))</f>
        <v/>
      </c>
      <c r="BN14" s="94" t="str">
        <f>IF('Речевое развитие'!K14="","",IF('Речевое развитие'!K14&gt;1.5,"сформирован",IF('Речевое развитие'!K14&lt;0.5,"не сформирован", "в стадии формирования")))</f>
        <v/>
      </c>
      <c r="BO14" s="94" t="str">
        <f>IF('Речевое развитие'!L14="","",IF('Речевое развитие'!L14&gt;1.5,"сформирован",IF('Речевое развитие'!L14&lt;0.5,"не сформирован", "в стадии формирования")))</f>
        <v/>
      </c>
      <c r="BP14" s="94" t="str">
        <f>IF('Речевое развитие'!M14="","",IF('Речевое развитие'!M14&gt;1.5,"сформирован",IF('Речевое развитие'!M14&lt;0.5,"не сформирован", "в стадии формирования")))</f>
        <v/>
      </c>
      <c r="BQ14" s="94" t="str">
        <f>IF('Речевое развитие'!N14="","",IF('Речевое развитие'!N14&gt;1.5,"сформирован",IF('Речевое развитие'!N14&lt;0.5,"не сформирован", "в стадии формирования")))</f>
        <v/>
      </c>
      <c r="BR14" s="94" t="str">
        <f>IF('Художественно-эстетическое разв'!D15="","",IF('Художественно-эстетическое разв'!D15&gt;1.5,"сформирован",IF('Художественно-эстетическое разв'!D15&lt;0.5,"не сформирован", "в стадии формирования")))</f>
        <v/>
      </c>
      <c r="BS14" s="94" t="str">
        <f>IF('Художественно-эстетическое разв'!E15="","",IF('Художественно-эстетическое разв'!E15&gt;1.5,"сформирован",IF('Художественно-эстетическое разв'!E15&lt;0.5,"не сформирован", "в стадии формирования")))</f>
        <v/>
      </c>
      <c r="BT14" s="330" t="str">
        <f>IF('Социально-коммуникативное разви'!D15="","",IF('Социально-коммуникативное разви'!F15="","",IF('Социально-коммуникативное разви'!J15="","",IF('Познавательное развитие'!U15="","",IF('Познавательное развитие'!V15="","",IF('Познавательное развитие'!AB15="","",IF('Познавательное развитие'!AD15="","",IF('Речевое развитие'!D14="","",IF('Речевое развитие'!E14="","",IF('Речевое развитие'!F14="","",IF('Речевое развитие'!G14="","",IF('Речевое развитие'!J14="","",IF('Речевое развитие'!K14="","",IF('Речевое развитие'!L14="","",IF('Речевое развитие'!M14="","",IF('Речевое развитие'!N14="","",IF('Художественно-эстетическое разв'!D15="","",IF('Художественно-эстетическое разв'!E15="","",('Социально-коммуникативное разви'!D15+'Социально-коммуникативное разви'!F15+'Социально-коммуникативное разви'!J15+'Познавательное развитие'!U15+'Познавательное развитие'!V15+'Познавательное развитие'!AB15+'Познавательное развитие'!AD15+'Речевое развитие'!D14+'Речевое развитие'!E14+'Речевое развитие'!F14+'Речевое развитие'!G14+'Речевое развитие'!J14+'Речевое развитие'!K14+'Речевое развитие'!L14+'Речевое развитие'!M14+'Речевое развитие'!N14+'Художественно-эстетическое разв'!D15+'Художественно-эстетическое разв'!E15)/18))))))))))))))))))</f>
        <v/>
      </c>
      <c r="BU14" s="257" t="str">
        <f t="shared" si="3"/>
        <v/>
      </c>
      <c r="BV14" s="183" t="str">
        <f>IF('Познавательное развитие'!H15="","",IF('Познавательное развитие'!H15&gt;1.5,"сформирован",IF('Познавательное развитие'!H15&lt;0.5,"не сформирован", "в стадии формирования")))</f>
        <v/>
      </c>
      <c r="BW14" s="94" t="str">
        <f>IF('Художественно-эстетическое разв'!K15="","",IF('Художественно-эстетическое разв'!K15&gt;1.5,"сформирован",IF('Художественно-эстетическое разв'!K15&lt;0.5,"не сформирован", "в стадии формирования")))</f>
        <v/>
      </c>
      <c r="BX14" s="94" t="str">
        <f>IF('Художественно-эстетическое разв'!L15="","",IF('Художественно-эстетическое разв'!L15&gt;1.5,"сформирован",IF('Художественно-эстетическое разв'!L15&lt;0.5,"не сформирован", "в стадии формирования")))</f>
        <v/>
      </c>
      <c r="BY14" s="108" t="str">
        <f>IF('Художественно-эстетическое разв'!Z15="","",IF('Художественно-эстетическое разв'!Z15&gt;1.5,"сформирован",IF('Художественно-эстетическое разв'!Z15&lt;0.5,"не сформирован", "в стадии формирования")))</f>
        <v/>
      </c>
      <c r="BZ14" s="183" t="str">
        <f>IF('Физическое развитие'!D14="","",IF('Физическое развитие'!D14&gt;1.5,"сформирован",IF('Физическое развитие'!D14&lt;0.5,"не сформирован", "в стадии формирования")))</f>
        <v/>
      </c>
      <c r="CA14" s="183" t="str">
        <f>IF('Физическое развитие'!E14="","",IF('Физическое развитие'!E14&gt;1.5,"сформирован",IF('Физическое развитие'!E14&lt;0.5,"не сформирован", "в стадии формирования")))</f>
        <v/>
      </c>
      <c r="CB14" s="183" t="str">
        <f>IF('Физическое развитие'!F14="","",IF('Физическое развитие'!F14&gt;1.5,"сформирован",IF('Физическое развитие'!F14&lt;0.5,"не сформирован", "в стадии формирования")))</f>
        <v/>
      </c>
      <c r="CC14" s="183" t="str">
        <f>IF('Физическое развитие'!G14="","",IF('Физическое развитие'!G14&gt;1.5,"сформирован",IF('Физическое развитие'!G14&lt;0.5,"не сформирован", "в стадии формирования")))</f>
        <v/>
      </c>
      <c r="CD14" s="94" t="str">
        <f>IF('Физическое развитие'!H14="","",IF('Физическое развитие'!H14&gt;1.5,"сформирован",IF('Физическое развитие'!H14&lt;0.5,"не сформирован", "в стадии формирования")))</f>
        <v/>
      </c>
      <c r="CE14" s="94" t="str">
        <f>IF('Физическое развитие'!I14="","",IF('Физическое развитие'!I14&gt;1.5,"сформирован",IF('Физическое развитие'!I14&lt;0.5,"не сформирован", "в стадии формирования")))</f>
        <v/>
      </c>
      <c r="CF14" s="94" t="str">
        <f>IF('Физическое развитие'!J14="","",IF('Физическое развитие'!J14&gt;1.5,"сформирован",IF('Физическое развитие'!J14&lt;0.5,"не сформирован", "в стадии формирования")))</f>
        <v/>
      </c>
      <c r="CG14" s="94" t="str">
        <f>IF('Физическое развитие'!K14="","",IF('Физическое развитие'!K14&gt;1.5,"сформирован",IF('Физическое развитие'!K14&lt;0.5,"не сформирован", "в стадии формирования")))</f>
        <v/>
      </c>
      <c r="CH14" s="94" t="str">
        <f>IF('Физическое развитие'!L14="","",IF('Физическое развитие'!L14&gt;1.5,"сформирован",IF('Физическое развитие'!L14&lt;0.5,"не сформирован", "в стадии формирования")))</f>
        <v/>
      </c>
      <c r="CI14" s="94" t="str">
        <f>IF('Физическое развитие'!N14="","",IF('Физическое развитие'!N14&gt;1.5,"сформирован",IF('Физическое развитие'!N14&lt;0.5,"не сформирован", "в стадии формирования")))</f>
        <v/>
      </c>
      <c r="CJ14" s="330" t="str">
        <f>IF('Познавательное развитие'!H15="","",IF('Художественно-эстетическое разв'!K15="","",IF('Художественно-эстетическое разв'!L15="","",IF('Художественно-эстетическое разв'!Z15="","",IF('Физическое развитие'!D14="","",IF('Физическое развитие'!E14="","",IF('Физическое развитие'!F14="","",IF('Физическое развитие'!G14="","",IF('Физическое развитие'!H14="","",IF('Физическое развитие'!I14="","",IF('Физическое развитие'!J14="","",IF('Физическое развитие'!K14="","",IF('Физическое развитие'!L14="","",IF('Физическое развитие'!N14="","",('Познавательное развитие'!H15+'Художественно-эстетическое разв'!K15+'Художественно-эстетическое разв'!L15+'Художественно-эстетическое разв'!Z15+'Физическое развитие'!D14+'Физическое развитие'!E14+'Физическое развитие'!F14+'Физическое развитие'!G14+'Физическое развитие'!H14+'Физическое развитие'!I14+'Физическое развитие'!J14+'Физическое развитие'!K14+'Физическое развитие'!L14+'Физическое развитие'!N14)/14))))))))))))))</f>
        <v/>
      </c>
      <c r="CK14" s="257" t="str">
        <f t="shared" si="4"/>
        <v/>
      </c>
      <c r="CL14" s="183" t="str">
        <f>IF('Социально-коммуникативное разви'!G15="","",IF('Социально-коммуникативное разви'!G15&gt;1.5,"сформирован",IF('Социально-коммуникативное разви'!G15&lt;0.5,"не сформирован", "в стадии формирования")))</f>
        <v/>
      </c>
      <c r="CM14" s="94" t="str">
        <f>IF('Социально-коммуникативное разви'!H15="","",IF('Социально-коммуникативное разви'!H15&gt;1.5,"сформирован",IF('Социально-коммуникативное разви'!H15&lt;0.5,"не сформирован", "в стадии формирования")))</f>
        <v/>
      </c>
      <c r="CN14" s="94" t="str">
        <f>IF('Социально-коммуникативное разви'!L15="","",IF('Социально-коммуникативное разви'!L15&gt;1.5,"сформирован",IF('Социально-коммуникативное разви'!L15&lt;0.5,"не сформирован", "в стадии формирования")))</f>
        <v/>
      </c>
      <c r="CO14" s="94" t="str">
        <f>IF('Социально-коммуникативное разви'!P15="","",IF('Социально-коммуникативное разви'!P15&gt;1.5,"сформирован",IF('Социально-коммуникативное разви'!P15&lt;0.5,"не сформирован", "в стадии формирования")))</f>
        <v/>
      </c>
      <c r="CP14" s="94" t="str">
        <f>IF('Социально-коммуникативное разви'!Q15="","",IF('Социально-коммуникативное разви'!Q15&gt;1.5,"сформирован",IF('Социально-коммуникативное разви'!Q15&lt;0.5,"не сформирован", "в стадии формирования")))</f>
        <v/>
      </c>
      <c r="CQ14" s="94" t="str">
        <f>IF('Социально-коммуникативное разви'!T15="","",IF('Социально-коммуникативное разви'!T15&gt;1.5,"сформирован",IF('Социально-коммуникативное разви'!T15&lt;0.5,"не сформирован", "в стадии формирования")))</f>
        <v/>
      </c>
      <c r="CR14" s="94" t="str">
        <f>IF('Социально-коммуникативное разви'!U15="","",IF('Социально-коммуникативное разви'!U15&gt;1.5,"сформирован",IF('Социально-коммуникативное разви'!U15&lt;0.5,"не сформирован", "в стадии формирования")))</f>
        <v/>
      </c>
      <c r="CS14" s="94" t="str">
        <f>IF('Социально-коммуникативное разви'!V15="","",IF('Социально-коммуникативное разви'!V15&gt;1.5,"сформирован",IF('Социально-коммуникативное разви'!V15&lt;0.5,"не сформирован", "в стадии формирования")))</f>
        <v/>
      </c>
      <c r="CT14" s="94" t="str">
        <f>IF('Социально-коммуникативное разви'!W15="","",IF('Социально-коммуникативное разви'!W15&gt;1.5,"сформирован",IF('Социально-коммуникативное разви'!W15&lt;0.5,"не сформирован", "в стадии формирования")))</f>
        <v/>
      </c>
      <c r="CU14" s="94" t="str">
        <f>IF('Социально-коммуникативное разви'!X15="","",IF('Социально-коммуникативное разви'!X15&gt;1.5,"сформирован",IF('Социально-коммуникативное разви'!X15&lt;0.5,"не сформирован", "в стадии формирования")))</f>
        <v/>
      </c>
      <c r="CV14" s="94" t="str">
        <f>IF('Социально-коммуникативное разви'!Y15="","",IF('Социально-коммуникативное разви'!Y15&gt;1.5,"сформирован",IF('Социально-коммуникативное разви'!Y15&lt;0.5,"не сформирован", "в стадии формирования")))</f>
        <v/>
      </c>
      <c r="CW14" s="94" t="str">
        <f>IF('Физическое развитие'!Q14="","",IF('Физическое развитие'!Q14&gt;1.5,"сформирован",IF('Физическое развитие'!Q14&lt;0.5,"не сформирован", "в стадии формирования")))</f>
        <v/>
      </c>
      <c r="CX14" s="94" t="str">
        <f>IF('Физическое развитие'!R14="","",IF('Физическое развитие'!R14&gt;1.5,"сформирован",IF('Физическое развитие'!R14&lt;0.5,"не сформирован", "в стадии формирования")))</f>
        <v/>
      </c>
      <c r="CY14" s="94" t="str">
        <f>IF('Физическое развитие'!S14="","",IF('Физическое развитие'!S14&gt;1.5,"сформирован",IF('Физическое развитие'!S14&lt;0.5,"не сформирован", "в стадии формирования")))</f>
        <v/>
      </c>
      <c r="CZ14" s="330" t="str">
        <f>IF('Социально-коммуникативное разви'!G15="","",IF('Социально-коммуникативное разви'!H15="","",IF('Социально-коммуникативное разви'!L15="","",IF('Социально-коммуникативное разви'!P15="","",IF('Социально-коммуникативное разви'!Q15="","",IF('Социально-коммуникативное разви'!T15="","",IF('Социально-коммуникативное разви'!U15="","",IF('Социально-коммуникативное разви'!V15="","",IF('Социально-коммуникативное разви'!W15="","",IF('Социально-коммуникативное разви'!X15="","",IF('Социально-коммуникативное разви'!Y15="","",IF('Физическое развитие'!Q14="","",IF('Физическое развитие'!R14="","",IF('Физическое развитие'!S14="","",('Социально-коммуникативное разви'!G15+'Социально-коммуникативное разви'!H15+'Социально-коммуникативное разви'!L15+'Социально-коммуникативное разви'!P15+'Социально-коммуникативное разви'!Q15+'Социально-коммуникативное разви'!T15+'Социально-коммуникативное разви'!U15+'Социально-коммуникативное разви'!V15+'Социально-коммуникативное разви'!W15+'Социально-коммуникативное разви'!X15+'Социально-коммуникативное разви'!Y15+'Физическое развитие'!Q14+'Физическое развитие'!R14+'Физическое развитие'!S14)/14))))))))))))))</f>
        <v/>
      </c>
      <c r="DA14" s="257" t="str">
        <f t="shared" si="5"/>
        <v/>
      </c>
      <c r="DB14" s="183" t="str">
        <f>IF('Социально-коммуникативное разви'!T15="","",IF('Социально-коммуникативное разви'!T15&gt;1.5,"сформирован",IF('Социально-коммуникативное разви'!T15&lt;0.5,"не сформирован", "в стадии формирования")))</f>
        <v/>
      </c>
      <c r="DC14" s="94" t="str">
        <f>IF('Социально-коммуникативное разви'!U15="","",IF('Социально-коммуникативное разви'!U15&gt;1.5,"сформирован",IF('Социально-коммуникативное разви'!U15&lt;0.5,"не сформирован", "в стадии формирования")))</f>
        <v/>
      </c>
      <c r="DD14" s="94" t="str">
        <f>IF('Социально-коммуникативное разви'!V15="","",IF('Социально-коммуникативное разви'!V15&gt;1.5,"сформирован",IF('Социально-коммуникативное разви'!V15&lt;0.5,"не сформирован", "в стадии формирования")))</f>
        <v/>
      </c>
      <c r="DE14" s="94" t="str">
        <f>IF('Социально-коммуникативное разви'!W15="","",IF('Социально-коммуникативное разви'!W15&gt;1.5,"сформирован",IF('Социально-коммуникативное разви'!W15&lt;0.5,"не сформирован", "в стадии формирования")))</f>
        <v/>
      </c>
      <c r="DF14" s="94" t="str">
        <f>IF('Социально-коммуникативное разви'!X15="","",IF('Социально-коммуникативное разви'!X15&gt;1.5,"сформирован",IF('Социально-коммуникативное разви'!X15&lt;0.5,"не сформирован", "в стадии формирования")))</f>
        <v/>
      </c>
      <c r="DG14" s="94" t="str">
        <f>IF('Социально-коммуникативное разви'!Y15="","",IF('Социально-коммуникативное разви'!Y15&gt;1.5,"сформирован",IF('Социально-коммуникативное разви'!Y15&lt;0.5,"не сформирован", "в стадии формирования")))</f>
        <v/>
      </c>
      <c r="DH14" s="94" t="str">
        <f>IF('Познавательное развитие'!D15="","",IF('Познавательное развитие'!D15&gt;1.5,"сформирован",IF('Познавательное развитие'!D15&lt;0.5,"не сформирован", "в стадии формирования")))</f>
        <v/>
      </c>
      <c r="DI14" s="94" t="str">
        <f>IF('Познавательное развитие'!E15="","",IF('Познавательное развитие'!E15&gt;1.5,"сформирован",IF('Познавательное развитие'!E15&lt;0.5,"не сформирован", "в стадии формирования")))</f>
        <v/>
      </c>
      <c r="DJ14" s="94" t="str">
        <f>IF('Познавательное развитие'!F15="","",IF('Познавательное развитие'!F15&gt;1.5,"сформирован",IF('Познавательное развитие'!F15&lt;0.5,"не сформирован", "в стадии формирования")))</f>
        <v/>
      </c>
      <c r="DK14" s="94" t="str">
        <f>IF('Познавательное развитие'!G15="","",IF('Познавательное развитие'!G15&gt;1.5,"сформирован",IF('Познавательное развитие'!G15&lt;0.5,"не сформирован", "в стадии формирования")))</f>
        <v/>
      </c>
      <c r="DL14" s="94" t="str">
        <f>IF('Познавательное развитие'!H15="","",IF('Познавательное развитие'!H15&gt;1.5,"сформирован",IF('Познавательное развитие'!H15&lt;0.5,"не сформирован", "в стадии формирования")))</f>
        <v/>
      </c>
      <c r="DM14" s="94" t="str">
        <f>IF('Познавательное развитие'!K15="","",IF('Познавательное развитие'!K15&gt;1.5,"сформирован",IF('Познавательное развитие'!K15&lt;0.5,"не сформирован", "в стадии формирования")))</f>
        <v/>
      </c>
      <c r="DN14" s="94" t="str">
        <f>IF('Познавательное развитие'!L15="","",IF('Познавательное развитие'!L15&gt;1.5,"сформирован",IF('Познавательное развитие'!L15&lt;0.5,"не сформирован", "в стадии формирования")))</f>
        <v/>
      </c>
      <c r="DO14" s="94" t="str">
        <f>IF('Познавательное развитие'!O15="","",IF('Познавательное развитие'!O15&gt;1.5,"сформирован",IF('Познавательное развитие'!O15&lt;0.5,"не сформирован", "в стадии формирования")))</f>
        <v/>
      </c>
      <c r="DP14" s="94" t="str">
        <f>IF('Познавательное развитие'!U15="","",IF('Познавательное развитие'!U15&gt;1.5,"сформирован",IF('Познавательное развитие'!U15&lt;0.5,"не сформирован", "в стадии формирования")))</f>
        <v/>
      </c>
      <c r="DQ14" s="94" t="str">
        <f>IF('Познавательное развитие'!V15="","",IF('Познавательное развитие'!V15&gt;1.5,"сформирован",IF('Познавательное развитие'!V15&lt;0.5,"не сформирован", "в стадии формирования")))</f>
        <v/>
      </c>
      <c r="DR14" s="94" t="str">
        <f>IF('Познавательное развитие'!Z15="","",IF('Познавательное развитие'!Z15&gt;1.5,"сформирован",IF('Познавательное развитие'!Z15&lt;0.5,"не сформирован", "в стадии формирования")))</f>
        <v/>
      </c>
      <c r="DS14" s="94" t="str">
        <f>IF('Познавательное развитие'!AA15="","",IF('Познавательное развитие'!AA15&gt;1.5,"сформирован",IF('Познавательное развитие'!AA15&lt;0.5,"не сформирован", "в стадии формирования")))</f>
        <v/>
      </c>
      <c r="DT14" s="94" t="str">
        <f>IF('Познавательное развитие'!AB15="","",IF('Познавательное развитие'!AB15&gt;1.5,"сформирован",IF('Познавательное развитие'!AB15&lt;0.5,"не сформирован", "в стадии формирования")))</f>
        <v/>
      </c>
      <c r="DU14" s="94" t="str">
        <f>IF('Познавательное развитие'!AC15="","",IF('Познавательное развитие'!AC15&gt;1.5,"сформирован",IF('Познавательное развитие'!AC15&lt;0.5,"не сформирован", "в стадии формирования")))</f>
        <v/>
      </c>
      <c r="DV14" s="94" t="str">
        <f>IF('Познавательное развитие'!AD15="","",IF('Познавательное развитие'!AD15&gt;1.5,"сформирован",IF('Познавательное развитие'!AD15&lt;0.5,"не сформирован", "в стадии формирования")))</f>
        <v/>
      </c>
      <c r="DW14" s="94" t="str">
        <f>IF('Познавательное развитие'!AE15="","",IF('Познавательное развитие'!AE15&gt;1.5,"сформирован",IF('Познавательное развитие'!AE15&lt;0.5,"не сформирован", "в стадии формирования")))</f>
        <v/>
      </c>
      <c r="DX14" s="94" t="str">
        <f>IF('Познавательное развитие'!AF15="","",IF('Познавательное развитие'!AF15&gt;1.5,"сформирован",IF('Познавательное развитие'!AF15&lt;0.5,"не сформирован", "в стадии формирования")))</f>
        <v/>
      </c>
      <c r="DY14" s="94" t="str">
        <f>IF('Познавательное развитие'!AG15="","",IF('Познавательное развитие'!AG15&gt;1.5,"сформирован",IF('Познавательное развитие'!AG15&lt;0.5,"не сформирован", "в стадии формирования")))</f>
        <v/>
      </c>
      <c r="DZ14" s="94" t="str">
        <f>IF('Познавательное развитие'!AH15="","",IF('Познавательное развитие'!AH15&gt;1.5,"сформирован",IF('Познавательное развитие'!AH15&lt;0.5,"не сформирован", "в стадии формирования")))</f>
        <v/>
      </c>
      <c r="EA14" s="94" t="str">
        <f>IF('Речевое развитие'!D14="","",IF('Речевое развитие'!D14&gt;1.5,"сформирован",IF('Речевое развитие'!D14&lt;0.5,"не сформирован", "в стадии формирования")))</f>
        <v/>
      </c>
      <c r="EB14" s="94" t="str">
        <f>IF('Речевое развитие'!J14="","",IF('Речевое развитие'!J14&gt;1.5,"сформирован",IF('Речевое развитие'!J14&lt;0.5,"не сформирован", "в стадии формирования")))</f>
        <v/>
      </c>
      <c r="EC14" s="94" t="str">
        <f>IF('Речевое развитие'!K14="","",IF('Речевое развитие'!K14&gt;1.5,"сформирован",IF('Речевое развитие'!K14&lt;0.5,"не сформирован", "в стадии формирования")))</f>
        <v/>
      </c>
      <c r="ED14" s="94" t="str">
        <f>IF('Речевое развитие'!L14="","",IF('Речевое развитие'!L14&gt;1.5,"сформирован",IF('Речевое развитие'!L14&lt;0.5,"не сформирован", "в стадии формирования")))</f>
        <v/>
      </c>
      <c r="EE14" s="94" t="str">
        <f>IF('Речевое развитие'!M14="","",IF('Речевое развитие'!M14&gt;1.5,"сформирован",IF('Речевое развитие'!M14&lt;0.5,"не сформирован", "в стадии формирования")))</f>
        <v/>
      </c>
      <c r="EF14" s="94" t="str">
        <f>IF('Речевое развитие'!N14="","",IF('Речевое развитие'!N14&gt;1.5,"сформирован",IF('Речевое развитие'!N14&lt;0.5,"не сформирован", "в стадии формирования")))</f>
        <v/>
      </c>
      <c r="EG14" s="330" t="str">
        <f>IF('Социально-коммуникативное разви'!T15="","",IF('Социально-коммуникативное разви'!U15="","",IF('Социально-коммуникативное разви'!V15="","",IF('Социально-коммуникативное разви'!W15="","",IF('Социально-коммуникативное разви'!X15="","",IF('Социально-коммуникативное разви'!Y15="","",IF('Познавательное развитие'!D15="","",IF('Познавательное развитие'!E15="","",IF('Познавательное развитие'!F15="","",IF('Познавательное развитие'!G15="","",IF('Познавательное развитие'!H15="","",IF('Познавательное развитие'!K15="","",IF('Познавательное развитие'!L15="","",IF('Познавательное развитие'!O15="","",IF('Познавательное развитие'!U15="","",IF('Познавательное развитие'!V15="","",IF('Познавательное развитие'!Z15="","",IF('Познавательное развитие'!AA15="","",IF('Познавательное развитие'!AB15="","",IF('Познавательное развитие'!AC15="","",IF('Познавательное развитие'!AD15="","",IF('Познавательное развитие'!AE15="","",IF('Познавательное развитие'!AF15="","",IF('Познавательное развитие'!AG15="","",IF('Познавательное развитие'!AH15="","",IF('Речевое развитие'!D14="","",IF('Речевое развитие'!J14="","",IF('Речевое развитие'!K14="","",IF('Речевое развитие'!L14="","",IF('Речевое развитие'!M14="","",IF('Речевое развитие'!N14="","",('Социально-коммуникативное разви'!T15+'Социально-коммуникативное разви'!U15+'Социально-коммуникативное разви'!V15+'Социально-коммуникативное разви'!W15+'Социально-коммуникативное разви'!X15+'Социально-коммуникативное разви'!Y15+'Познавательное развитие'!D15+'Познавательное развитие'!E15+'Познавательное развитие'!F15+'Познавательное развитие'!G15+'Познавательное развитие'!H15+'Познавательное развитие'!K15+'Познавательное развитие'!L15+'Познавательное развитие'!O15+'Познавательное развитие'!U15+'Познавательное развитие'!V15+'Познавательное развитие'!Z15+'Познавательное развитие'!AA15+'Познавательное развитие'!AB15+'Познавательное развитие'!AC15+'Познавательное развитие'!AD15+'Познавательное развитие'!AE15+'Познавательное развитие'!AF15+'Познавательное развитие'!AG15+'Познавательное развитие'!AH15+'Речевое развитие'!D14+'Речевое развитие'!J14+'Речевое развитие'!K14+'Речевое развитие'!L14+'Речевое развитие'!M14+'Речевое развитие'!N14)/31)))))))))))))))))))))))))))))))</f>
        <v/>
      </c>
      <c r="EH14" s="257" t="str">
        <f t="shared" si="6"/>
        <v/>
      </c>
    </row>
    <row r="15" spans="1:138" x14ac:dyDescent="0.25">
      <c r="A15" s="107">
        <f>список!A13</f>
        <v>12</v>
      </c>
      <c r="B15" s="265" t="str">
        <f>IF(список!B13="","",список!B13)</f>
        <v/>
      </c>
      <c r="C15" s="257">
        <f>IF(список!C13="","",список!C13)</f>
        <v>0</v>
      </c>
      <c r="D15" s="183" t="str">
        <f>IF('Социально-коммуникативное разви'!G16="","",IF('Социально-коммуникативное разви'!G16&gt;1.5,"сформирован",IF('Социально-коммуникативное разви'!G16&lt;0.5,"не сформирован", "в стадии формирования")))</f>
        <v/>
      </c>
      <c r="E15" s="94" t="str">
        <f>IF('Социально-коммуникативное разви'!I16="","",IF('Социально-коммуникативное разви'!I16&gt;1.5,"сформирован",IF('Социально-коммуникативное разви'!I16&lt;0.5,"не сформирован", "в стадии формирования")))</f>
        <v/>
      </c>
      <c r="F15" s="94" t="str">
        <f>IF('Социально-коммуникативное разви'!K16="","",IF('Социально-коммуникативное разви'!K16&gt;1.5,"сформирован",IF('Социально-коммуникативное разви'!K16&lt;0.5,"не сформирован", "в стадии формирования")))</f>
        <v/>
      </c>
      <c r="G15" s="94" t="str">
        <f>IF('Социально-коммуникативное разви'!L16="","",IF('Социально-коммуникативное разви'!L16&gt;1.5,"сформирован",IF('Социально-коммуникативное разви'!L16&lt;0.5,"не сформирован", "в стадии формирования")))</f>
        <v/>
      </c>
      <c r="H15" s="94" t="str">
        <f>IF('Познавательное развитие'!K16="","",IF('Познавательное развитие'!K16&gt;1.5,"сформирован",IF('Познавательное развитие'!K16&lt;0.5,"не сформирован", "в стадии формирования")))</f>
        <v/>
      </c>
      <c r="I15" s="94" t="str">
        <f>IF('Познавательное развитие'!O16="","",IF('Познавательное развитие'!O16&gt;1.5,"сформирован",IF('Познавательное развитие'!O16&lt;0.5,"не сформирован", "в стадии формирования")))</f>
        <v/>
      </c>
      <c r="J15" s="94" t="str">
        <f>IF('Познавательное развитие'!P16="","",IF('Познавательное развитие'!P16&gt;1.5,"сформирован",IF('Познавательное развитие'!P16&lt;0.5,"не сформирован", "в стадии формирования")))</f>
        <v/>
      </c>
      <c r="K15" s="94" t="str">
        <f>IF('Познавательное развитие'!T16="","",IF('Познавательное развитие'!T16&gt;1.5,"сформирован",IF('Познавательное развитие'!T16&lt;0.5,"не сформирован", "в стадии формирования")))</f>
        <v/>
      </c>
      <c r="L15" s="94" t="str">
        <f>IF('Познавательное развитие'!W16="","",IF('Познавательное развитие'!W16&gt;1.5,"сформирован",IF('Познавательное развитие'!W16&lt;0.5,"не сформирован", "в стадии формирования")))</f>
        <v/>
      </c>
      <c r="M15" s="94" t="str">
        <f>IF('Познавательное развитие'!AH16="","",IF('Познавательное развитие'!AH16&gt;1.5,"сформирован",IF('Познавательное развитие'!AH16&lt;0.5,"не сформирован", "в стадии формирования")))</f>
        <v/>
      </c>
      <c r="N15" s="94" t="str">
        <f>IF('Речевое развитие'!E15="","",IF('Речевое развитие'!E15&gt;1.5,"сформирован",IF('Речевое развитие'!E15&lt;0.5,"не сформирован", "в стадии формирования")))</f>
        <v/>
      </c>
      <c r="O15" s="94" t="str">
        <f>IF('Речевое развитие'!F15="","",IF('Речевое развитие'!F15&gt;1.5,"сформирован",IF('Речевое развитие'!F15&lt;0.5,"не сформирован", "в стадии формирования")))</f>
        <v/>
      </c>
      <c r="P15" s="94" t="str">
        <f>IF('Речевое развитие'!M15="","",IF('Речевое развитие'!M15&gt;1.5,"сформирован",IF('Речевое развитие'!M15&lt;0.5,"не сформирован", "в стадии формирования")))</f>
        <v/>
      </c>
      <c r="Q15" s="94" t="str">
        <f>IF('Художественно-эстетическое разв'!F16="","",IF('Художественно-эстетическое разв'!F16&gt;1.5,"сформирован",IF('Художественно-эстетическое разв'!F16&lt;0.5,"не сформирован", "в стадии формирования")))</f>
        <v/>
      </c>
      <c r="R15" s="94" t="str">
        <f>IF('Художественно-эстетическое разв'!L16="","",IF('Художественно-эстетическое разв'!L16&gt;1.5,"сформирован",IF('Художественно-эстетическое разв'!L16&lt;0.5,"не сформирован", "в стадии формирования")))</f>
        <v/>
      </c>
      <c r="S15" s="94" t="str">
        <f>IF('Художественно-эстетическое разв'!O16="","",IF('Художественно-эстетическое разв'!O16&gt;1.5,"сформирован",IF('Художественно-эстетическое разв'!O16&lt;0.5,"не сформирован", "в стадии формирования")))</f>
        <v/>
      </c>
      <c r="T15" s="94" t="str">
        <f>IF('Художественно-эстетическое разв'!P16="","",IF('Художественно-эстетическое разв'!P16&gt;1.5,"сформирован",IF('Художественно-эстетическое разв'!P16&lt;0.5,"не сформирован", "в стадии формирования")))</f>
        <v/>
      </c>
      <c r="U15" s="94" t="str">
        <f>IF('Физическое развитие'!N15="","",IF('Физическое развитие'!N15&gt;1.5,"сформирован",IF('Физическое развитие'!N15&lt;0.5,"не сформирован", "в стадии формирования")))</f>
        <v/>
      </c>
      <c r="V15" s="94" t="str">
        <f>IF('Физическое развитие'!Q15="","",IF('Физическое развитие'!Q15&gt;1.5,"сформирован",IF('Физическое развитие'!Q15&lt;0.5,"не сформирован", "в стадии формирования")))</f>
        <v/>
      </c>
      <c r="W15" s="94" t="str">
        <f>IF('Физическое развитие'!R15="","",IF('Физическое развитие'!R15&gt;1.5,"сформирован",IF('Физическое развитие'!R15&lt;0.5,"не сформирован", "в стадии формирования")))</f>
        <v/>
      </c>
      <c r="X15" s="330" t="str">
        <f>IF('Социально-коммуникативное разви'!G16="","",IF('Социально-коммуникативное разви'!I16="","",IF('Социально-коммуникативное разви'!K16="","",IF('Социально-коммуникативное разви'!L16="","",IF('Познавательное развитие'!K16="","",IF('Познавательное развитие'!O16="","",IF('Познавательное развитие'!P16="","",IF('Познавательное развитие'!T16="","",IF('Познавательное развитие'!W16="","",IF('Познавательное развитие'!AH16="","",IF('Речевое развитие'!E15="","",IF('Речевое развитие'!F15="","",IF('Речевое развитие'!M15="","",IF('Художественно-эстетическое разв'!F16="","",IF('Художественно-эстетическое разв'!L16="","",IF('Художественно-эстетическое разв'!O16="","",IF('Художественно-эстетическое разв'!P16="","",IF('Физическое развитие'!N15="","",IF('Физическое развитие'!Q15="","",IF('Физическое развитие'!R15="","",('Социально-коммуникативное разви'!G16+'Социально-коммуникативное разви'!I16+'Социально-коммуникативное разви'!K16+'Социально-коммуникативное разви'!L16+'Познавательное развитие'!K16+'Познавательное развитие'!O16+'Познавательное развитие'!P16+'Познавательное развитие'!T16+'Познавательное развитие'!W16+'Познавательное развитие'!AH16+'Речевое развитие'!E15+'Речевое развитие'!F15++'Речевое развитие'!M15+'Художественно-эстетическое разв'!F16+'Художественно-эстетическое разв'!L16+'Художественно-эстетическое разв'!O16+'Художественно-эстетическое разв'!P16+'Физическое развитие'!N15+'Физическое развитие'!Q15+'Физическое развитие'!R15)/20))))))))))))))))))))</f>
        <v/>
      </c>
      <c r="Y15" s="257" t="str">
        <f t="shared" si="0"/>
        <v/>
      </c>
      <c r="Z15" s="201" t="str">
        <f>IF('Социально-коммуникативное разви'!E16="","",IF('Социально-коммуникативное разви'!E16&gt;1.5,"сформирован",IF('Социально-коммуникативное разви'!E16&lt;0.5,"не сформирован", "в стадии формирования")))</f>
        <v/>
      </c>
      <c r="AA15" s="96" t="str">
        <f>IF('Социально-коммуникативное разви'!G16="","",IF('Социально-коммуникативное разви'!G16&gt;1.5,"сформирован",IF('Социально-коммуникативное разви'!G16&lt;0.5,"не сформирован", "в стадии формирования")))</f>
        <v/>
      </c>
      <c r="AB15" s="96" t="str">
        <f>IF('Социально-коммуникативное разви'!H16="","",IF('Социально-коммуникативное разви'!H16&gt;1.5,"сформирован",IF('Социально-коммуникативное разви'!H16&lt;0.5,"не сформирован", "в стадии формирования")))</f>
        <v/>
      </c>
      <c r="AC15" s="96" t="str">
        <f>IF('Социально-коммуникативное разви'!L16="","",IF('Социально-коммуникативное разви'!L16&gt;1.5,"сформирован",IF('Социально-коммуникативное разви'!L16&lt;0.5,"не сформирован", "в стадии формирования")))</f>
        <v/>
      </c>
      <c r="AD15" s="96" t="str">
        <f>IF('Социально-коммуникативное разви'!Q16="","",IF('Социально-коммуникативное разви'!Q16&gt;1.5,"сформирован",IF('Социально-коммуникативное разви'!Q16&lt;0.5,"не сформирован", "в стадии формирования")))</f>
        <v/>
      </c>
      <c r="AE15" s="126" t="str">
        <f>IF('Познавательное развитие'!L16="","",IF('Познавательное развитие'!L16&gt;1.5,"сформирован",IF('Познавательное развитие'!L16&lt;0.5,"не сформирован", "в стадии формирования")))</f>
        <v/>
      </c>
      <c r="AF15" s="126" t="str">
        <f>IF('Познавательное развитие'!Q16="","",IF('Познавательное развитие'!Q16&gt;1.5,"сформирован",IF('Познавательное развитие'!Q16&lt;0.5,"не сформирован", "в стадии формирования")))</f>
        <v/>
      </c>
      <c r="AG15" s="126" t="str">
        <f>IF('Речевое развитие'!D15="","",IF('Речевое развитие'!D15&gt;1.5,"сформирован",IF('Речевое развитие'!D15&lt;0.5,"не сформирован", "в стадии формирования")))</f>
        <v/>
      </c>
      <c r="AH15" s="126" t="str">
        <f>IF('Речевое развитие'!F15="","",IF('Речевое развитие'!F15&gt;1.5,"сформирован",IF('Речевое развитие'!F15&lt;0.5,"не сформирован", "в стадии формирования")))</f>
        <v/>
      </c>
      <c r="AI15" s="126" t="str">
        <f>IF('Речевое развитие'!J15="","",IF('Речевое развитие'!J15&gt;1.5,"сформирован",IF('Речевое развитие'!J15&lt;0.5,"не сформирован", "в стадии формирования")))</f>
        <v/>
      </c>
      <c r="AJ15" s="126" t="str">
        <f>IF('Речевое развитие'!L15="","",IF('Речевое развитие'!L15&gt;1.5,"сформирован",IF('Речевое развитие'!L15&lt;0.5,"не сформирован", "в стадии формирования")))</f>
        <v/>
      </c>
      <c r="AK15" s="126" t="str">
        <f>IF('Речевое развитие'!N15="","",IF('Речевое развитие'!N15&gt;1.5,"сформирован",IF('Речевое развитие'!N15&lt;0.5,"не сформирован", "в стадии формирования")))</f>
        <v/>
      </c>
      <c r="AL15" s="331" t="str">
        <f>IF('Социально-коммуникативное разви'!E16="","",IF('Социально-коммуникативное разви'!G16="","",IF('Социально-коммуникативное разви'!H16="","",IF('Социально-коммуникативное разви'!L16="","",IF('Социально-коммуникативное разви'!Q16="","",IF('Познавательное развитие'!L16="","",IF('Познавательное развитие'!Q16="","",IF('Речевое развитие'!D15="","",IF('Речевое развитие'!F15="","",IF('Речевое развитие'!J15="","",IF('Речевое развитие'!L15="","",IF('Речевое развитие'!N15="","",('Социально-коммуникативное разви'!E16+'Социально-коммуникативное разви'!G16+'Социально-коммуникативное разви'!H16+'Социально-коммуникативное разви'!L16+'Социально-коммуникативное разви'!Q16+'Познавательное развитие'!L16+'Познавательное развитие'!Q16+'Речевое развитие'!D15+'Речевое развитие'!F15+'Речевое развитие'!J15+'Речевое развитие'!L15+'Речевое развитие'!N15)/12))))))))))))</f>
        <v/>
      </c>
      <c r="AM15" s="96" t="str">
        <f t="shared" si="1"/>
        <v/>
      </c>
      <c r="AN15" s="183" t="str">
        <f>IF('Социально-коммуникативное разви'!E16="","",IF('Социально-коммуникативное разви'!E16&gt;1.5,"сформирован",IF('Социально-коммуникативное разви'!E16&lt;0.5,"не сформирован", "в стадии формирования")))</f>
        <v/>
      </c>
      <c r="AO15" s="101" t="str">
        <f>IF('Социально-коммуникативное разви'!G16="","",IF('Социально-коммуникативное разви'!G16&gt;1.5,"сформирован",IF('Социально-коммуникативное разви'!G16&lt;0.5,"не сформирован", "в стадии формирования")))</f>
        <v/>
      </c>
      <c r="AP15" s="97" t="str">
        <f>IF('Социально-коммуникативное разви'!H16="","",IF('Социально-коммуникативное разви'!H16&gt;1.5,"сформирован",IF('Социально-коммуникативное разви'!H16&lt;0.5,"не сформирован", "в стадии формирования")))</f>
        <v/>
      </c>
      <c r="AQ15" s="97" t="str">
        <f>IF('Социально-коммуникативное разви'!K16="","",IF('Социально-коммуникативное разви'!K16&gt;1.5,"сформирован",IF('Социально-коммуникативное разви'!K16&lt;0.5,"не сформирован", "в стадии формирования")))</f>
        <v/>
      </c>
      <c r="AR15" s="97" t="str">
        <f>IF('Социально-коммуникативное разви'!L16="","",IF('Социально-коммуникативное разви'!L16&gt;1.5,"сформирован",IF('Социально-коммуникативное разви'!L16&lt;0.5,"не сформирован", "в стадии формирования")))</f>
        <v/>
      </c>
      <c r="AS15" s="97" t="str">
        <f>IF('Социально-коммуникативное разви'!M16="","",IF('Социально-коммуникативное разви'!M16&gt;1.5,"сформирован",IF('Социально-коммуникативное разви'!M16&lt;0.5,"не сформирован", "в стадии формирования")))</f>
        <v/>
      </c>
      <c r="AT15" s="97" t="str">
        <f>IF('Познавательное развитие'!P16="","",IF('Познавательное развитие'!P16&gt;1.5,"сформирован",IF('Познавательное развитие'!P16&lt;0.5,"не сформирован", "в стадии формирования")))</f>
        <v/>
      </c>
      <c r="AU15" s="97" t="str">
        <f>IF('Речевое развитие'!E15="","",IF('Речевое развитие'!E15&gt;1.5,"сформирован",IF('Речевое развитие'!E15&lt;0.5,"не сформирован", "в стадии формирования")))</f>
        <v/>
      </c>
      <c r="AV15" s="97" t="str">
        <f>IF('Речевое развитие'!N15="","",IF('Речевое развитие'!N15&gt;1.5,"сформирован",IF('Речевое развитие'!N15&lt;0.5,"не сформирован", "в стадии формирования")))</f>
        <v/>
      </c>
      <c r="AW15" s="97" t="str">
        <f>IF('Художественно-эстетическое разв'!F16="","",IF('Художественно-эстетическое разв'!F16&gt;1.5,"сформирован",IF('Художественно-эстетическое разв'!F16&lt;0.5,"не сформирован", "в стадии формирования")))</f>
        <v/>
      </c>
      <c r="AX15" s="94" t="str">
        <f>IF('Художественно-эстетическое разв'!O16="","",IF('Художественно-эстетическое разв'!O16&gt;1.5,"сформирован",IF('Художественно-эстетическое разв'!O16&lt;0.5,"не сформирован", "в стадии формирования")))</f>
        <v/>
      </c>
      <c r="AY15" s="108" t="str">
        <f>IF('Художественно-эстетическое разв'!Y16="","",IF('Художественно-эстетическое разв'!Y16&gt;1.5,"сформирован",IF('Художественно-эстетическое разв'!Y16&lt;0.5,"не сформирован", "в стадии формирования")))</f>
        <v/>
      </c>
      <c r="AZ15" s="332" t="str">
        <f>IF('Социально-коммуникативное разви'!E16="","",IF('Социально-коммуникативное разви'!G16="","",IF('Социально-коммуникативное разви'!H16="","",IF('Социально-коммуникативное разви'!K16="","",IF('Социально-коммуникативное разви'!L16="","",IF('Социально-коммуникативное разви'!M16="","",IF('Познавательное развитие'!P16="","",IF('Речевое развитие'!E15="","",IF('Речевое развитие'!N15="","",IF('Художественно-эстетическое разв'!F16="","",IF('Художественно-эстетическое разв'!O16="","",IF('Художественно-эстетическое разв'!Y16="","",('Социально-коммуникативное разви'!E16+'Социально-коммуникативное разви'!G16+'Социально-коммуникативное разви'!H16+'Социально-коммуникативное разви'!K16+'Социально-коммуникативное разви'!L16+'Социально-коммуникативное разви'!M16+'Познавательное развитие'!P16+'Речевое развитие'!E15+'Речевое развитие'!N15+'Художественно-эстетическое разв'!F16+'Художественно-эстетическое разв'!O16+'Художественно-эстетическое разв'!Y16)/12))))))))))))</f>
        <v/>
      </c>
      <c r="BA15" s="257" t="str">
        <f t="shared" si="2"/>
        <v/>
      </c>
      <c r="BB15" s="183" t="str">
        <f>IF('Социально-коммуникативное разви'!D16="","",IF('Социально-коммуникативное разви'!D16&gt;1.5,"сформирован",IF('Социально-коммуникативное разви'!D16&lt;0.5,"не сформирован", "в стадии формирования")))</f>
        <v/>
      </c>
      <c r="BC15" s="94" t="str">
        <f>IF('Социально-коммуникативное разви'!F16="","",IF('Социально-коммуникативное разви'!F16&gt;1.5,"сформирован",IF('Социально-коммуникативное разви'!F16&lt;0.5,"не сформирован", "в стадии формирования")))</f>
        <v/>
      </c>
      <c r="BD15" s="94" t="str">
        <f>IF('Социально-коммуникативное разви'!J16="","",IF('Социально-коммуникативное разви'!J16&gt;1.5,"сформирован",IF('Социально-коммуникативное разви'!J16&lt;0.5,"не сформирован", "в стадии формирования")))</f>
        <v/>
      </c>
      <c r="BE15" s="94" t="str">
        <f>IF('Познавательное развитие'!U16="","",IF('Познавательное развитие'!U16&gt;1.5,"сформирован",IF('Познавательное развитие'!U16&lt;0.5,"не сформирован", "в стадии формирования")))</f>
        <v/>
      </c>
      <c r="BF15" s="94" t="str">
        <f>IF('Познавательное развитие'!V16="","",IF('Познавательное развитие'!V16&gt;1.5,"сформирован",IF('Познавательное развитие'!V16&lt;0.5,"не сформирован", "в стадии формирования")))</f>
        <v/>
      </c>
      <c r="BG15" s="94" t="str">
        <f>IF('Познавательное развитие'!AB16="","",IF('Познавательное развитие'!AB16&gt;1.5,"сформирован",IF('Познавательное развитие'!AB16&lt;0.5,"не сформирован", "в стадии формирования")))</f>
        <v/>
      </c>
      <c r="BH15" s="94" t="str">
        <f>IF('Познавательное развитие'!AD16="","",IF('Познавательное развитие'!AD16&gt;1.5,"сформирован",IF('Познавательное развитие'!AD16&lt;0.5,"не сформирован", "в стадии формирования")))</f>
        <v/>
      </c>
      <c r="BI15" s="94" t="str">
        <f>IF('Речевое развитие'!D15="","",IF('Речевое развитие'!D15&gt;1.5,"сформирован",IF('Речевое развитие'!D15&lt;0.5,"не сформирован", "в стадии формирования")))</f>
        <v/>
      </c>
      <c r="BJ15" s="94" t="str">
        <f>IF('Речевое развитие'!E15="","",IF('Речевое развитие'!E15&gt;1.5,"сформирован",IF('Речевое развитие'!E15&lt;0.5,"не сформирован", "в стадии формирования")))</f>
        <v/>
      </c>
      <c r="BK15" s="94" t="str">
        <f>IF('Речевое развитие'!F15="","",IF('Речевое развитие'!F15&gt;1.5,"сформирован",IF('Речевое развитие'!F15&lt;0.5,"не сформирован", "в стадии формирования")))</f>
        <v/>
      </c>
      <c r="BL15" s="94" t="str">
        <f>IF('Речевое развитие'!G15="","",IF('Речевое развитие'!G15&gt;1.5,"сформирован",IF('Речевое развитие'!G15&lt;0.5,"не сформирован", "в стадии формирования")))</f>
        <v/>
      </c>
      <c r="BM15" s="94" t="str">
        <f>IF('Речевое развитие'!J15="","",IF('Речевое развитие'!J15&gt;1.5,"сформирован",IF('Речевое развитие'!J15&lt;0.5,"не сформирован", "в стадии формирования")))</f>
        <v/>
      </c>
      <c r="BN15" s="94" t="str">
        <f>IF('Речевое развитие'!K15="","",IF('Речевое развитие'!K15&gt;1.5,"сформирован",IF('Речевое развитие'!K15&lt;0.5,"не сформирован", "в стадии формирования")))</f>
        <v/>
      </c>
      <c r="BO15" s="94" t="str">
        <f>IF('Речевое развитие'!L15="","",IF('Речевое развитие'!L15&gt;1.5,"сформирован",IF('Речевое развитие'!L15&lt;0.5,"не сформирован", "в стадии формирования")))</f>
        <v/>
      </c>
      <c r="BP15" s="94" t="str">
        <f>IF('Речевое развитие'!M15="","",IF('Речевое развитие'!M15&gt;1.5,"сформирован",IF('Речевое развитие'!M15&lt;0.5,"не сформирован", "в стадии формирования")))</f>
        <v/>
      </c>
      <c r="BQ15" s="94" t="str">
        <f>IF('Речевое развитие'!N15="","",IF('Речевое развитие'!N15&gt;1.5,"сформирован",IF('Речевое развитие'!N15&lt;0.5,"не сформирован", "в стадии формирования")))</f>
        <v/>
      </c>
      <c r="BR15" s="94" t="str">
        <f>IF('Художественно-эстетическое разв'!D16="","",IF('Художественно-эстетическое разв'!D16&gt;1.5,"сформирован",IF('Художественно-эстетическое разв'!D16&lt;0.5,"не сформирован", "в стадии формирования")))</f>
        <v/>
      </c>
      <c r="BS15" s="94" t="str">
        <f>IF('Художественно-эстетическое разв'!E16="","",IF('Художественно-эстетическое разв'!E16&gt;1.5,"сформирован",IF('Художественно-эстетическое разв'!E16&lt;0.5,"не сформирован", "в стадии формирования")))</f>
        <v/>
      </c>
      <c r="BT15" s="330" t="str">
        <f>IF('Социально-коммуникативное разви'!D16="","",IF('Социально-коммуникативное разви'!F16="","",IF('Социально-коммуникативное разви'!J16="","",IF('Познавательное развитие'!U16="","",IF('Познавательное развитие'!V16="","",IF('Познавательное развитие'!AB16="","",IF('Познавательное развитие'!AD16="","",IF('Речевое развитие'!D15="","",IF('Речевое развитие'!E15="","",IF('Речевое развитие'!F15="","",IF('Речевое развитие'!G15="","",IF('Речевое развитие'!J15="","",IF('Речевое развитие'!K15="","",IF('Речевое развитие'!L15="","",IF('Речевое развитие'!M15="","",IF('Речевое развитие'!N15="","",IF('Художественно-эстетическое разв'!D16="","",IF('Художественно-эстетическое разв'!E16="","",('Социально-коммуникативное разви'!D16+'Социально-коммуникативное разви'!F16+'Социально-коммуникативное разви'!J16+'Познавательное развитие'!U16+'Познавательное развитие'!V16+'Познавательное развитие'!AB16+'Познавательное развитие'!AD16+'Речевое развитие'!D15+'Речевое развитие'!E15+'Речевое развитие'!F15+'Речевое развитие'!G15+'Речевое развитие'!J15+'Речевое развитие'!K15+'Речевое развитие'!L15+'Речевое развитие'!M15+'Речевое развитие'!N15+'Художественно-эстетическое разв'!D16+'Художественно-эстетическое разв'!E16)/18))))))))))))))))))</f>
        <v/>
      </c>
      <c r="BU15" s="257" t="str">
        <f t="shared" si="3"/>
        <v/>
      </c>
      <c r="BV15" s="183" t="str">
        <f>IF('Познавательное развитие'!H16="","",IF('Познавательное развитие'!H16&gt;1.5,"сформирован",IF('Познавательное развитие'!H16&lt;0.5,"не сформирован", "в стадии формирования")))</f>
        <v/>
      </c>
      <c r="BW15" s="94" t="str">
        <f>IF('Художественно-эстетическое разв'!K16="","",IF('Художественно-эстетическое разв'!K16&gt;1.5,"сформирован",IF('Художественно-эстетическое разв'!K16&lt;0.5,"не сформирован", "в стадии формирования")))</f>
        <v/>
      </c>
      <c r="BX15" s="94" t="str">
        <f>IF('Художественно-эстетическое разв'!L16="","",IF('Художественно-эстетическое разв'!L16&gt;1.5,"сформирован",IF('Художественно-эстетическое разв'!L16&lt;0.5,"не сформирован", "в стадии формирования")))</f>
        <v/>
      </c>
      <c r="BY15" s="108" t="str">
        <f>IF('Художественно-эстетическое разв'!Z16="","",IF('Художественно-эстетическое разв'!Z16&gt;1.5,"сформирован",IF('Художественно-эстетическое разв'!Z16&lt;0.5,"не сформирован", "в стадии формирования")))</f>
        <v/>
      </c>
      <c r="BZ15" s="183" t="str">
        <f>IF('Физическое развитие'!D15="","",IF('Физическое развитие'!D15&gt;1.5,"сформирован",IF('Физическое развитие'!D15&lt;0.5,"не сформирован", "в стадии формирования")))</f>
        <v/>
      </c>
      <c r="CA15" s="183" t="str">
        <f>IF('Физическое развитие'!E15="","",IF('Физическое развитие'!E15&gt;1.5,"сформирован",IF('Физическое развитие'!E15&lt;0.5,"не сформирован", "в стадии формирования")))</f>
        <v/>
      </c>
      <c r="CB15" s="183" t="str">
        <f>IF('Физическое развитие'!F15="","",IF('Физическое развитие'!F15&gt;1.5,"сформирован",IF('Физическое развитие'!F15&lt;0.5,"не сформирован", "в стадии формирования")))</f>
        <v/>
      </c>
      <c r="CC15" s="183" t="str">
        <f>IF('Физическое развитие'!G15="","",IF('Физическое развитие'!G15&gt;1.5,"сформирован",IF('Физическое развитие'!G15&lt;0.5,"не сформирован", "в стадии формирования")))</f>
        <v/>
      </c>
      <c r="CD15" s="94" t="str">
        <f>IF('Физическое развитие'!H15="","",IF('Физическое развитие'!H15&gt;1.5,"сформирован",IF('Физическое развитие'!H15&lt;0.5,"не сформирован", "в стадии формирования")))</f>
        <v/>
      </c>
      <c r="CE15" s="94" t="str">
        <f>IF('Физическое развитие'!I15="","",IF('Физическое развитие'!I15&gt;1.5,"сформирован",IF('Физическое развитие'!I15&lt;0.5,"не сформирован", "в стадии формирования")))</f>
        <v/>
      </c>
      <c r="CF15" s="94" t="str">
        <f>IF('Физическое развитие'!J15="","",IF('Физическое развитие'!J15&gt;1.5,"сформирован",IF('Физическое развитие'!J15&lt;0.5,"не сформирован", "в стадии формирования")))</f>
        <v/>
      </c>
      <c r="CG15" s="94" t="str">
        <f>IF('Физическое развитие'!K15="","",IF('Физическое развитие'!K15&gt;1.5,"сформирован",IF('Физическое развитие'!K15&lt;0.5,"не сформирован", "в стадии формирования")))</f>
        <v/>
      </c>
      <c r="CH15" s="94" t="str">
        <f>IF('Физическое развитие'!L15="","",IF('Физическое развитие'!L15&gt;1.5,"сформирован",IF('Физическое развитие'!L15&lt;0.5,"не сформирован", "в стадии формирования")))</f>
        <v/>
      </c>
      <c r="CI15" s="94" t="str">
        <f>IF('Физическое развитие'!N15="","",IF('Физическое развитие'!N15&gt;1.5,"сформирован",IF('Физическое развитие'!N15&lt;0.5,"не сформирован", "в стадии формирования")))</f>
        <v/>
      </c>
      <c r="CJ15" s="330" t="str">
        <f>IF('Познавательное развитие'!H16="","",IF('Художественно-эстетическое разв'!K16="","",IF('Художественно-эстетическое разв'!L16="","",IF('Художественно-эстетическое разв'!Z16="","",IF('Физическое развитие'!D15="","",IF('Физическое развитие'!E15="","",IF('Физическое развитие'!F15="","",IF('Физическое развитие'!G15="","",IF('Физическое развитие'!H15="","",IF('Физическое развитие'!I15="","",IF('Физическое развитие'!J15="","",IF('Физическое развитие'!K15="","",IF('Физическое развитие'!L15="","",IF('Физическое развитие'!N15="","",('Познавательное развитие'!H16+'Художественно-эстетическое разв'!K16+'Художественно-эстетическое разв'!L16+'Художественно-эстетическое разв'!Z16+'Физическое развитие'!D15+'Физическое развитие'!E15+'Физическое развитие'!F15+'Физическое развитие'!G15+'Физическое развитие'!H15+'Физическое развитие'!I15+'Физическое развитие'!J15+'Физическое развитие'!K15+'Физическое развитие'!L15+'Физическое развитие'!N15)/14))))))))))))))</f>
        <v/>
      </c>
      <c r="CK15" s="257" t="str">
        <f t="shared" si="4"/>
        <v/>
      </c>
      <c r="CL15" s="183" t="str">
        <f>IF('Социально-коммуникативное разви'!G16="","",IF('Социально-коммуникативное разви'!G16&gt;1.5,"сформирован",IF('Социально-коммуникативное разви'!G16&lt;0.5,"не сформирован", "в стадии формирования")))</f>
        <v/>
      </c>
      <c r="CM15" s="94" t="str">
        <f>IF('Социально-коммуникативное разви'!H16="","",IF('Социально-коммуникативное разви'!H16&gt;1.5,"сформирован",IF('Социально-коммуникативное разви'!H16&lt;0.5,"не сформирован", "в стадии формирования")))</f>
        <v/>
      </c>
      <c r="CN15" s="94" t="str">
        <f>IF('Социально-коммуникативное разви'!L16="","",IF('Социально-коммуникативное разви'!L16&gt;1.5,"сформирован",IF('Социально-коммуникативное разви'!L16&lt;0.5,"не сформирован", "в стадии формирования")))</f>
        <v/>
      </c>
      <c r="CO15" s="94" t="str">
        <f>IF('Социально-коммуникативное разви'!P16="","",IF('Социально-коммуникативное разви'!P16&gt;1.5,"сформирован",IF('Социально-коммуникативное разви'!P16&lt;0.5,"не сформирован", "в стадии формирования")))</f>
        <v/>
      </c>
      <c r="CP15" s="94" t="str">
        <f>IF('Социально-коммуникативное разви'!Q16="","",IF('Социально-коммуникативное разви'!Q16&gt;1.5,"сформирован",IF('Социально-коммуникативное разви'!Q16&lt;0.5,"не сформирован", "в стадии формирования")))</f>
        <v/>
      </c>
      <c r="CQ15" s="94" t="str">
        <f>IF('Социально-коммуникативное разви'!T16="","",IF('Социально-коммуникативное разви'!T16&gt;1.5,"сформирован",IF('Социально-коммуникативное разви'!T16&lt;0.5,"не сформирован", "в стадии формирования")))</f>
        <v/>
      </c>
      <c r="CR15" s="94" t="str">
        <f>IF('Социально-коммуникативное разви'!U16="","",IF('Социально-коммуникативное разви'!U16&gt;1.5,"сформирован",IF('Социально-коммуникативное разви'!U16&lt;0.5,"не сформирован", "в стадии формирования")))</f>
        <v/>
      </c>
      <c r="CS15" s="94" t="str">
        <f>IF('Социально-коммуникативное разви'!V16="","",IF('Социально-коммуникативное разви'!V16&gt;1.5,"сформирован",IF('Социально-коммуникативное разви'!V16&lt;0.5,"не сформирован", "в стадии формирования")))</f>
        <v/>
      </c>
      <c r="CT15" s="94" t="str">
        <f>IF('Социально-коммуникативное разви'!W16="","",IF('Социально-коммуникативное разви'!W16&gt;1.5,"сформирован",IF('Социально-коммуникативное разви'!W16&lt;0.5,"не сформирован", "в стадии формирования")))</f>
        <v/>
      </c>
      <c r="CU15" s="94" t="str">
        <f>IF('Социально-коммуникативное разви'!X16="","",IF('Социально-коммуникативное разви'!X16&gt;1.5,"сформирован",IF('Социально-коммуникативное разви'!X16&lt;0.5,"не сформирован", "в стадии формирования")))</f>
        <v/>
      </c>
      <c r="CV15" s="94" t="str">
        <f>IF('Социально-коммуникативное разви'!Y16="","",IF('Социально-коммуникативное разви'!Y16&gt;1.5,"сформирован",IF('Социально-коммуникативное разви'!Y16&lt;0.5,"не сформирован", "в стадии формирования")))</f>
        <v/>
      </c>
      <c r="CW15" s="94" t="str">
        <f>IF('Физическое развитие'!Q15="","",IF('Физическое развитие'!Q15&gt;1.5,"сформирован",IF('Физическое развитие'!Q15&lt;0.5,"не сформирован", "в стадии формирования")))</f>
        <v/>
      </c>
      <c r="CX15" s="94" t="str">
        <f>IF('Физическое развитие'!R15="","",IF('Физическое развитие'!R15&gt;1.5,"сформирован",IF('Физическое развитие'!R15&lt;0.5,"не сформирован", "в стадии формирования")))</f>
        <v/>
      </c>
      <c r="CY15" s="94" t="str">
        <f>IF('Физическое развитие'!S15="","",IF('Физическое развитие'!S15&gt;1.5,"сформирован",IF('Физическое развитие'!S15&lt;0.5,"не сформирован", "в стадии формирования")))</f>
        <v/>
      </c>
      <c r="CZ15" s="330" t="str">
        <f>IF('Социально-коммуникативное разви'!G16="","",IF('Социально-коммуникативное разви'!H16="","",IF('Социально-коммуникативное разви'!L16="","",IF('Социально-коммуникативное разви'!P16="","",IF('Социально-коммуникативное разви'!Q16="","",IF('Социально-коммуникативное разви'!T16="","",IF('Социально-коммуникативное разви'!U16="","",IF('Социально-коммуникативное разви'!V16="","",IF('Социально-коммуникативное разви'!W16="","",IF('Социально-коммуникативное разви'!X16="","",IF('Социально-коммуникативное разви'!Y16="","",IF('Физическое развитие'!Q15="","",IF('Физическое развитие'!R15="","",IF('Физическое развитие'!S15="","",('Социально-коммуникативное разви'!G16+'Социально-коммуникативное разви'!H16+'Социально-коммуникативное разви'!L16+'Социально-коммуникативное разви'!P16+'Социально-коммуникативное разви'!Q16+'Социально-коммуникативное разви'!T16+'Социально-коммуникативное разви'!U16+'Социально-коммуникативное разви'!V16+'Социально-коммуникативное разви'!W16+'Социально-коммуникативное разви'!X16+'Социально-коммуникативное разви'!Y16+'Физическое развитие'!Q15+'Физическое развитие'!R15+'Физическое развитие'!S15)/14))))))))))))))</f>
        <v/>
      </c>
      <c r="DA15" s="257" t="str">
        <f t="shared" si="5"/>
        <v/>
      </c>
      <c r="DB15" s="183" t="str">
        <f>IF('Социально-коммуникативное разви'!T16="","",IF('Социально-коммуникативное разви'!T16&gt;1.5,"сформирован",IF('Социально-коммуникативное разви'!T16&lt;0.5,"не сформирован", "в стадии формирования")))</f>
        <v/>
      </c>
      <c r="DC15" s="94" t="str">
        <f>IF('Социально-коммуникативное разви'!U16="","",IF('Социально-коммуникативное разви'!U16&gt;1.5,"сформирован",IF('Социально-коммуникативное разви'!U16&lt;0.5,"не сформирован", "в стадии формирования")))</f>
        <v/>
      </c>
      <c r="DD15" s="94" t="str">
        <f>IF('Социально-коммуникативное разви'!V16="","",IF('Социально-коммуникативное разви'!V16&gt;1.5,"сформирован",IF('Социально-коммуникативное разви'!V16&lt;0.5,"не сформирован", "в стадии формирования")))</f>
        <v/>
      </c>
      <c r="DE15" s="94" t="str">
        <f>IF('Социально-коммуникативное разви'!W16="","",IF('Социально-коммуникативное разви'!W16&gt;1.5,"сформирован",IF('Социально-коммуникативное разви'!W16&lt;0.5,"не сформирован", "в стадии формирования")))</f>
        <v/>
      </c>
      <c r="DF15" s="94" t="str">
        <f>IF('Социально-коммуникативное разви'!X16="","",IF('Социально-коммуникативное разви'!X16&gt;1.5,"сформирован",IF('Социально-коммуникативное разви'!X16&lt;0.5,"не сформирован", "в стадии формирования")))</f>
        <v/>
      </c>
      <c r="DG15" s="94" t="str">
        <f>IF('Социально-коммуникативное разви'!Y16="","",IF('Социально-коммуникативное разви'!Y16&gt;1.5,"сформирован",IF('Социально-коммуникативное разви'!Y16&lt;0.5,"не сформирован", "в стадии формирования")))</f>
        <v/>
      </c>
      <c r="DH15" s="94" t="str">
        <f>IF('Познавательное развитие'!D16="","",IF('Познавательное развитие'!D16&gt;1.5,"сформирован",IF('Познавательное развитие'!D16&lt;0.5,"не сформирован", "в стадии формирования")))</f>
        <v/>
      </c>
      <c r="DI15" s="94" t="str">
        <f>IF('Познавательное развитие'!E16="","",IF('Познавательное развитие'!E16&gt;1.5,"сформирован",IF('Познавательное развитие'!E16&lt;0.5,"не сформирован", "в стадии формирования")))</f>
        <v/>
      </c>
      <c r="DJ15" s="94" t="str">
        <f>IF('Познавательное развитие'!F16="","",IF('Познавательное развитие'!F16&gt;1.5,"сформирован",IF('Познавательное развитие'!F16&lt;0.5,"не сформирован", "в стадии формирования")))</f>
        <v/>
      </c>
      <c r="DK15" s="94" t="str">
        <f>IF('Познавательное развитие'!G16="","",IF('Познавательное развитие'!G16&gt;1.5,"сформирован",IF('Познавательное развитие'!G16&lt;0.5,"не сформирован", "в стадии формирования")))</f>
        <v/>
      </c>
      <c r="DL15" s="94" t="str">
        <f>IF('Познавательное развитие'!H16="","",IF('Познавательное развитие'!H16&gt;1.5,"сформирован",IF('Познавательное развитие'!H16&lt;0.5,"не сформирован", "в стадии формирования")))</f>
        <v/>
      </c>
      <c r="DM15" s="94" t="str">
        <f>IF('Познавательное развитие'!K16="","",IF('Познавательное развитие'!K16&gt;1.5,"сформирован",IF('Познавательное развитие'!K16&lt;0.5,"не сформирован", "в стадии формирования")))</f>
        <v/>
      </c>
      <c r="DN15" s="94" t="str">
        <f>IF('Познавательное развитие'!L16="","",IF('Познавательное развитие'!L16&gt;1.5,"сформирован",IF('Познавательное развитие'!L16&lt;0.5,"не сформирован", "в стадии формирования")))</f>
        <v/>
      </c>
      <c r="DO15" s="94" t="str">
        <f>IF('Познавательное развитие'!O16="","",IF('Познавательное развитие'!O16&gt;1.5,"сформирован",IF('Познавательное развитие'!O16&lt;0.5,"не сформирован", "в стадии формирования")))</f>
        <v/>
      </c>
      <c r="DP15" s="94" t="str">
        <f>IF('Познавательное развитие'!U16="","",IF('Познавательное развитие'!U16&gt;1.5,"сформирован",IF('Познавательное развитие'!U16&lt;0.5,"не сформирован", "в стадии формирования")))</f>
        <v/>
      </c>
      <c r="DQ15" s="94" t="str">
        <f>IF('Познавательное развитие'!V16="","",IF('Познавательное развитие'!V16&gt;1.5,"сформирован",IF('Познавательное развитие'!V16&lt;0.5,"не сформирован", "в стадии формирования")))</f>
        <v/>
      </c>
      <c r="DR15" s="94" t="str">
        <f>IF('Познавательное развитие'!Z16="","",IF('Познавательное развитие'!Z16&gt;1.5,"сформирован",IF('Познавательное развитие'!Z16&lt;0.5,"не сформирован", "в стадии формирования")))</f>
        <v/>
      </c>
      <c r="DS15" s="94" t="str">
        <f>IF('Познавательное развитие'!AA16="","",IF('Познавательное развитие'!AA16&gt;1.5,"сформирован",IF('Познавательное развитие'!AA16&lt;0.5,"не сформирован", "в стадии формирования")))</f>
        <v/>
      </c>
      <c r="DT15" s="94" t="str">
        <f>IF('Познавательное развитие'!AB16="","",IF('Познавательное развитие'!AB16&gt;1.5,"сформирован",IF('Познавательное развитие'!AB16&lt;0.5,"не сформирован", "в стадии формирования")))</f>
        <v/>
      </c>
      <c r="DU15" s="94" t="str">
        <f>IF('Познавательное развитие'!AC16="","",IF('Познавательное развитие'!AC16&gt;1.5,"сформирован",IF('Познавательное развитие'!AC16&lt;0.5,"не сформирован", "в стадии формирования")))</f>
        <v/>
      </c>
      <c r="DV15" s="94" t="str">
        <f>IF('Познавательное развитие'!AD16="","",IF('Познавательное развитие'!AD16&gt;1.5,"сформирован",IF('Познавательное развитие'!AD16&lt;0.5,"не сформирован", "в стадии формирования")))</f>
        <v/>
      </c>
      <c r="DW15" s="94" t="str">
        <f>IF('Познавательное развитие'!AE16="","",IF('Познавательное развитие'!AE16&gt;1.5,"сформирован",IF('Познавательное развитие'!AE16&lt;0.5,"не сформирован", "в стадии формирования")))</f>
        <v/>
      </c>
      <c r="DX15" s="94" t="str">
        <f>IF('Познавательное развитие'!AF16="","",IF('Познавательное развитие'!AF16&gt;1.5,"сформирован",IF('Познавательное развитие'!AF16&lt;0.5,"не сформирован", "в стадии формирования")))</f>
        <v/>
      </c>
      <c r="DY15" s="94" t="str">
        <f>IF('Познавательное развитие'!AG16="","",IF('Познавательное развитие'!AG16&gt;1.5,"сформирован",IF('Познавательное развитие'!AG16&lt;0.5,"не сформирован", "в стадии формирования")))</f>
        <v/>
      </c>
      <c r="DZ15" s="94" t="str">
        <f>IF('Познавательное развитие'!AH16="","",IF('Познавательное развитие'!AH16&gt;1.5,"сформирован",IF('Познавательное развитие'!AH16&lt;0.5,"не сформирован", "в стадии формирования")))</f>
        <v/>
      </c>
      <c r="EA15" s="94" t="str">
        <f>IF('Речевое развитие'!D15="","",IF('Речевое развитие'!D15&gt;1.5,"сформирован",IF('Речевое развитие'!D15&lt;0.5,"не сформирован", "в стадии формирования")))</f>
        <v/>
      </c>
      <c r="EB15" s="94" t="str">
        <f>IF('Речевое развитие'!J15="","",IF('Речевое развитие'!J15&gt;1.5,"сформирован",IF('Речевое развитие'!J15&lt;0.5,"не сформирован", "в стадии формирования")))</f>
        <v/>
      </c>
      <c r="EC15" s="94" t="str">
        <f>IF('Речевое развитие'!K15="","",IF('Речевое развитие'!K15&gt;1.5,"сформирован",IF('Речевое развитие'!K15&lt;0.5,"не сформирован", "в стадии формирования")))</f>
        <v/>
      </c>
      <c r="ED15" s="94" t="str">
        <f>IF('Речевое развитие'!L15="","",IF('Речевое развитие'!L15&gt;1.5,"сформирован",IF('Речевое развитие'!L15&lt;0.5,"не сформирован", "в стадии формирования")))</f>
        <v/>
      </c>
      <c r="EE15" s="94" t="str">
        <f>IF('Речевое развитие'!M15="","",IF('Речевое развитие'!M15&gt;1.5,"сформирован",IF('Речевое развитие'!M15&lt;0.5,"не сформирован", "в стадии формирования")))</f>
        <v/>
      </c>
      <c r="EF15" s="94" t="str">
        <f>IF('Речевое развитие'!N15="","",IF('Речевое развитие'!N15&gt;1.5,"сформирован",IF('Речевое развитие'!N15&lt;0.5,"не сформирован", "в стадии формирования")))</f>
        <v/>
      </c>
      <c r="EG15" s="330" t="str">
        <f>IF('Социально-коммуникативное разви'!T16="","",IF('Социально-коммуникативное разви'!U16="","",IF('Социально-коммуникативное разви'!V16="","",IF('Социально-коммуникативное разви'!W16="","",IF('Социально-коммуникативное разви'!X16="","",IF('Социально-коммуникативное разви'!Y16="","",IF('Познавательное развитие'!D16="","",IF('Познавательное развитие'!E16="","",IF('Познавательное развитие'!F16="","",IF('Познавательное развитие'!G16="","",IF('Познавательное развитие'!H16="","",IF('Познавательное развитие'!K16="","",IF('Познавательное развитие'!L16="","",IF('Познавательное развитие'!O16="","",IF('Познавательное развитие'!U16="","",IF('Познавательное развитие'!V16="","",IF('Познавательное развитие'!Z16="","",IF('Познавательное развитие'!AA16="","",IF('Познавательное развитие'!AB16="","",IF('Познавательное развитие'!AC16="","",IF('Познавательное развитие'!AD16="","",IF('Познавательное развитие'!AE16="","",IF('Познавательное развитие'!AF16="","",IF('Познавательное развитие'!AG16="","",IF('Познавательное развитие'!AH16="","",IF('Речевое развитие'!D15="","",IF('Речевое развитие'!J15="","",IF('Речевое развитие'!K15="","",IF('Речевое развитие'!L15="","",IF('Речевое развитие'!M15="","",IF('Речевое развитие'!N15="","",('Социально-коммуникативное разви'!T16+'Социально-коммуникативное разви'!U16+'Социально-коммуникативное разви'!V16+'Социально-коммуникативное разви'!W16+'Социально-коммуникативное разви'!X16+'Социально-коммуникативное разви'!Y16+'Познавательное развитие'!D16+'Познавательное развитие'!E16+'Познавательное развитие'!F16+'Познавательное развитие'!G16+'Познавательное развитие'!H16+'Познавательное развитие'!K16+'Познавательное развитие'!L16+'Познавательное развитие'!O16+'Познавательное развитие'!U16+'Познавательное развитие'!V16+'Познавательное развитие'!Z16+'Познавательное развитие'!AA16+'Познавательное развитие'!AB16+'Познавательное развитие'!AC16+'Познавательное развитие'!AD16+'Познавательное развитие'!AE16+'Познавательное развитие'!AF16+'Познавательное развитие'!AG16+'Познавательное развитие'!AH16+'Речевое развитие'!D15+'Речевое развитие'!J15+'Речевое развитие'!K15+'Речевое развитие'!L15+'Речевое развитие'!M15+'Речевое развитие'!N15)/31)))))))))))))))))))))))))))))))</f>
        <v/>
      </c>
      <c r="EH15" s="257" t="str">
        <f t="shared" si="6"/>
        <v/>
      </c>
    </row>
    <row r="16" spans="1:138" x14ac:dyDescent="0.25">
      <c r="A16" s="107">
        <f>список!A14</f>
        <v>13</v>
      </c>
      <c r="B16" s="265" t="str">
        <f>IF(список!B14="","",список!B14)</f>
        <v/>
      </c>
      <c r="C16" s="257">
        <f>IF(список!C14="","",список!C14)</f>
        <v>0</v>
      </c>
      <c r="D16" s="183" t="str">
        <f>IF('Социально-коммуникативное разви'!G17="","",IF('Социально-коммуникативное разви'!G17&gt;1.5,"сформирован",IF('Социально-коммуникативное разви'!G17&lt;0.5,"не сформирован", "в стадии формирования")))</f>
        <v/>
      </c>
      <c r="E16" s="94" t="str">
        <f>IF('Социально-коммуникативное разви'!I17="","",IF('Социально-коммуникативное разви'!I17&gt;1.5,"сформирован",IF('Социально-коммуникативное разви'!I17&lt;0.5,"не сформирован", "в стадии формирования")))</f>
        <v/>
      </c>
      <c r="F16" s="94" t="str">
        <f>IF('Социально-коммуникативное разви'!K17="","",IF('Социально-коммуникативное разви'!K17&gt;1.5,"сформирован",IF('Социально-коммуникативное разви'!K17&lt;0.5,"не сформирован", "в стадии формирования")))</f>
        <v/>
      </c>
      <c r="G16" s="94" t="str">
        <f>IF('Социально-коммуникативное разви'!L17="","",IF('Социально-коммуникативное разви'!L17&gt;1.5,"сформирован",IF('Социально-коммуникативное разви'!L17&lt;0.5,"не сформирован", "в стадии формирования")))</f>
        <v/>
      </c>
      <c r="H16" s="94" t="str">
        <f>IF('Познавательное развитие'!K17="","",IF('Познавательное развитие'!K17&gt;1.5,"сформирован",IF('Познавательное развитие'!K17&lt;0.5,"не сформирован", "в стадии формирования")))</f>
        <v/>
      </c>
      <c r="I16" s="94" t="str">
        <f>IF('Познавательное развитие'!O17="","",IF('Познавательное развитие'!O17&gt;1.5,"сформирован",IF('Познавательное развитие'!O17&lt;0.5,"не сформирован", "в стадии формирования")))</f>
        <v/>
      </c>
      <c r="J16" s="94" t="str">
        <f>IF('Познавательное развитие'!P17="","",IF('Познавательное развитие'!P17&gt;1.5,"сформирован",IF('Познавательное развитие'!P17&lt;0.5,"не сформирован", "в стадии формирования")))</f>
        <v/>
      </c>
      <c r="K16" s="94" t="str">
        <f>IF('Познавательное развитие'!T17="","",IF('Познавательное развитие'!T17&gt;1.5,"сформирован",IF('Познавательное развитие'!T17&lt;0.5,"не сформирован", "в стадии формирования")))</f>
        <v/>
      </c>
      <c r="L16" s="94" t="str">
        <f>IF('Познавательное развитие'!W17="","",IF('Познавательное развитие'!W17&gt;1.5,"сформирован",IF('Познавательное развитие'!W17&lt;0.5,"не сформирован", "в стадии формирования")))</f>
        <v/>
      </c>
      <c r="M16" s="94" t="str">
        <f>IF('Познавательное развитие'!AH17="","",IF('Познавательное развитие'!AH17&gt;1.5,"сформирован",IF('Познавательное развитие'!AH17&lt;0.5,"не сформирован", "в стадии формирования")))</f>
        <v/>
      </c>
      <c r="N16" s="94" t="str">
        <f>IF('Речевое развитие'!E16="","",IF('Речевое развитие'!E16&gt;1.5,"сформирован",IF('Речевое развитие'!E16&lt;0.5,"не сформирован", "в стадии формирования")))</f>
        <v/>
      </c>
      <c r="O16" s="94" t="str">
        <f>IF('Речевое развитие'!F16="","",IF('Речевое развитие'!F16&gt;1.5,"сформирован",IF('Речевое развитие'!F16&lt;0.5,"не сформирован", "в стадии формирования")))</f>
        <v/>
      </c>
      <c r="P16" s="94" t="str">
        <f>IF('Речевое развитие'!M16="","",IF('Речевое развитие'!M16&gt;1.5,"сформирован",IF('Речевое развитие'!M16&lt;0.5,"не сформирован", "в стадии формирования")))</f>
        <v/>
      </c>
      <c r="Q16" s="94" t="str">
        <f>IF('Художественно-эстетическое разв'!F17="","",IF('Художественно-эстетическое разв'!F17&gt;1.5,"сформирован",IF('Художественно-эстетическое разв'!F17&lt;0.5,"не сформирован", "в стадии формирования")))</f>
        <v/>
      </c>
      <c r="R16" s="94" t="str">
        <f>IF('Художественно-эстетическое разв'!L17="","",IF('Художественно-эстетическое разв'!L17&gt;1.5,"сформирован",IF('Художественно-эстетическое разв'!L17&lt;0.5,"не сформирован", "в стадии формирования")))</f>
        <v/>
      </c>
      <c r="S16" s="94" t="str">
        <f>IF('Художественно-эстетическое разв'!O17="","",IF('Художественно-эстетическое разв'!O17&gt;1.5,"сформирован",IF('Художественно-эстетическое разв'!O17&lt;0.5,"не сформирован", "в стадии формирования")))</f>
        <v/>
      </c>
      <c r="T16" s="94" t="str">
        <f>IF('Художественно-эстетическое разв'!P17="","",IF('Художественно-эстетическое разв'!P17&gt;1.5,"сформирован",IF('Художественно-эстетическое разв'!P17&lt;0.5,"не сформирован", "в стадии формирования")))</f>
        <v/>
      </c>
      <c r="U16" s="94" t="str">
        <f>IF('Физическое развитие'!N16="","",IF('Физическое развитие'!N16&gt;1.5,"сформирован",IF('Физическое развитие'!N16&lt;0.5,"не сформирован", "в стадии формирования")))</f>
        <v/>
      </c>
      <c r="V16" s="94" t="str">
        <f>IF('Физическое развитие'!Q16="","",IF('Физическое развитие'!Q16&gt;1.5,"сформирован",IF('Физическое развитие'!Q16&lt;0.5,"не сформирован", "в стадии формирования")))</f>
        <v/>
      </c>
      <c r="W16" s="94" t="str">
        <f>IF('Физическое развитие'!R16="","",IF('Физическое развитие'!R16&gt;1.5,"сформирован",IF('Физическое развитие'!R16&lt;0.5,"не сформирован", "в стадии формирования")))</f>
        <v/>
      </c>
      <c r="X16" s="330" t="str">
        <f>IF('Социально-коммуникативное разви'!G17="","",IF('Социально-коммуникативное разви'!I17="","",IF('Социально-коммуникативное разви'!K17="","",IF('Социально-коммуникативное разви'!L17="","",IF('Познавательное развитие'!K17="","",IF('Познавательное развитие'!O17="","",IF('Познавательное развитие'!P17="","",IF('Познавательное развитие'!T17="","",IF('Познавательное развитие'!W17="","",IF('Познавательное развитие'!AH17="","",IF('Речевое развитие'!E16="","",IF('Речевое развитие'!F16="","",IF('Речевое развитие'!M16="","",IF('Художественно-эстетическое разв'!F17="","",IF('Художественно-эстетическое разв'!L17="","",IF('Художественно-эстетическое разв'!O17="","",IF('Художественно-эстетическое разв'!P17="","",IF('Физическое развитие'!N16="","",IF('Физическое развитие'!Q16="","",IF('Физическое развитие'!R16="","",('Социально-коммуникативное разви'!G17+'Социально-коммуникативное разви'!I17+'Социально-коммуникативное разви'!K17+'Социально-коммуникативное разви'!L17+'Познавательное развитие'!K17+'Познавательное развитие'!O17+'Познавательное развитие'!P17+'Познавательное развитие'!T17+'Познавательное развитие'!W17+'Познавательное развитие'!AH17+'Речевое развитие'!E16+'Речевое развитие'!F16++'Речевое развитие'!M16+'Художественно-эстетическое разв'!F17+'Художественно-эстетическое разв'!L17+'Художественно-эстетическое разв'!O17+'Художественно-эстетическое разв'!P17+'Физическое развитие'!N16+'Физическое развитие'!Q16+'Физическое развитие'!R16)/20))))))))))))))))))))</f>
        <v/>
      </c>
      <c r="Y16" s="257" t="str">
        <f t="shared" si="0"/>
        <v/>
      </c>
      <c r="Z16" s="201" t="str">
        <f>IF('Социально-коммуникативное разви'!E17="","",IF('Социально-коммуникативное разви'!E17&gt;1.5,"сформирован",IF('Социально-коммуникативное разви'!E17&lt;0.5,"не сформирован", "в стадии формирования")))</f>
        <v/>
      </c>
      <c r="AA16" s="96" t="str">
        <f>IF('Социально-коммуникативное разви'!G17="","",IF('Социально-коммуникативное разви'!G17&gt;1.5,"сформирован",IF('Социально-коммуникативное разви'!G17&lt;0.5,"не сформирован", "в стадии формирования")))</f>
        <v/>
      </c>
      <c r="AB16" s="96" t="str">
        <f>IF('Социально-коммуникативное разви'!H17="","",IF('Социально-коммуникативное разви'!H17&gt;1.5,"сформирован",IF('Социально-коммуникативное разви'!H17&lt;0.5,"не сформирован", "в стадии формирования")))</f>
        <v/>
      </c>
      <c r="AC16" s="96" t="str">
        <f>IF('Социально-коммуникативное разви'!L17="","",IF('Социально-коммуникативное разви'!L17&gt;1.5,"сформирован",IF('Социально-коммуникативное разви'!L17&lt;0.5,"не сформирован", "в стадии формирования")))</f>
        <v/>
      </c>
      <c r="AD16" s="96" t="str">
        <f>IF('Социально-коммуникативное разви'!Q17="","",IF('Социально-коммуникативное разви'!Q17&gt;1.5,"сформирован",IF('Социально-коммуникативное разви'!Q17&lt;0.5,"не сформирован", "в стадии формирования")))</f>
        <v/>
      </c>
      <c r="AE16" s="126" t="str">
        <f>IF('Познавательное развитие'!L17="","",IF('Познавательное развитие'!L17&gt;1.5,"сформирован",IF('Познавательное развитие'!L17&lt;0.5,"не сформирован", "в стадии формирования")))</f>
        <v/>
      </c>
      <c r="AF16" s="126" t="str">
        <f>IF('Познавательное развитие'!Q17="","",IF('Познавательное развитие'!Q17&gt;1.5,"сформирован",IF('Познавательное развитие'!Q17&lt;0.5,"не сформирован", "в стадии формирования")))</f>
        <v/>
      </c>
      <c r="AG16" s="126" t="str">
        <f>IF('Речевое развитие'!D16="","",IF('Речевое развитие'!D16&gt;1.5,"сформирован",IF('Речевое развитие'!D16&lt;0.5,"не сформирован", "в стадии формирования")))</f>
        <v/>
      </c>
      <c r="AH16" s="126" t="str">
        <f>IF('Речевое развитие'!F16="","",IF('Речевое развитие'!F16&gt;1.5,"сформирован",IF('Речевое развитие'!F16&lt;0.5,"не сформирован", "в стадии формирования")))</f>
        <v/>
      </c>
      <c r="AI16" s="126" t="str">
        <f>IF('Речевое развитие'!J16="","",IF('Речевое развитие'!J16&gt;1.5,"сформирован",IF('Речевое развитие'!J16&lt;0.5,"не сформирован", "в стадии формирования")))</f>
        <v/>
      </c>
      <c r="AJ16" s="126" t="str">
        <f>IF('Речевое развитие'!L16="","",IF('Речевое развитие'!L16&gt;1.5,"сформирован",IF('Речевое развитие'!L16&lt;0.5,"не сформирован", "в стадии формирования")))</f>
        <v/>
      </c>
      <c r="AK16" s="126" t="str">
        <f>IF('Речевое развитие'!N16="","",IF('Речевое развитие'!N16&gt;1.5,"сформирован",IF('Речевое развитие'!N16&lt;0.5,"не сформирован", "в стадии формирования")))</f>
        <v/>
      </c>
      <c r="AL16" s="331" t="str">
        <f>IF('Социально-коммуникативное разви'!E17="","",IF('Социально-коммуникативное разви'!G17="","",IF('Социально-коммуникативное разви'!H17="","",IF('Социально-коммуникативное разви'!L17="","",IF('Социально-коммуникативное разви'!Q17="","",IF('Познавательное развитие'!L17="","",IF('Познавательное развитие'!Q17="","",IF('Речевое развитие'!D16="","",IF('Речевое развитие'!F16="","",IF('Речевое развитие'!J16="","",IF('Речевое развитие'!L16="","",IF('Речевое развитие'!N16="","",('Социально-коммуникативное разви'!E17+'Социально-коммуникативное разви'!G17+'Социально-коммуникативное разви'!H17+'Социально-коммуникативное разви'!L17+'Социально-коммуникативное разви'!Q17+'Познавательное развитие'!L17+'Познавательное развитие'!Q17+'Речевое развитие'!D16+'Речевое развитие'!F16+'Речевое развитие'!J16+'Речевое развитие'!L16+'Речевое развитие'!N16)/12))))))))))))</f>
        <v/>
      </c>
      <c r="AM16" s="96" t="str">
        <f t="shared" si="1"/>
        <v/>
      </c>
      <c r="AN16" s="183" t="str">
        <f>IF('Социально-коммуникативное разви'!E17="","",IF('Социально-коммуникативное разви'!E17&gt;1.5,"сформирован",IF('Социально-коммуникативное разви'!E17&lt;0.5,"не сформирован", "в стадии формирования")))</f>
        <v/>
      </c>
      <c r="AO16" s="101" t="str">
        <f>IF('Социально-коммуникативное разви'!G17="","",IF('Социально-коммуникативное разви'!G17&gt;1.5,"сформирован",IF('Социально-коммуникативное разви'!G17&lt;0.5,"не сформирован", "в стадии формирования")))</f>
        <v/>
      </c>
      <c r="AP16" s="97" t="str">
        <f>IF('Социально-коммуникативное разви'!H17="","",IF('Социально-коммуникативное разви'!H17&gt;1.5,"сформирован",IF('Социально-коммуникативное разви'!H17&lt;0.5,"не сформирован", "в стадии формирования")))</f>
        <v/>
      </c>
      <c r="AQ16" s="97" t="str">
        <f>IF('Социально-коммуникативное разви'!K17="","",IF('Социально-коммуникативное разви'!K17&gt;1.5,"сформирован",IF('Социально-коммуникативное разви'!K17&lt;0.5,"не сформирован", "в стадии формирования")))</f>
        <v/>
      </c>
      <c r="AR16" s="97" t="str">
        <f>IF('Социально-коммуникативное разви'!L17="","",IF('Социально-коммуникативное разви'!L17&gt;1.5,"сформирован",IF('Социально-коммуникативное разви'!L17&lt;0.5,"не сформирован", "в стадии формирования")))</f>
        <v/>
      </c>
      <c r="AS16" s="97" t="str">
        <f>IF('Социально-коммуникативное разви'!M17="","",IF('Социально-коммуникативное разви'!M17&gt;1.5,"сформирован",IF('Социально-коммуникативное разви'!M17&lt;0.5,"не сформирован", "в стадии формирования")))</f>
        <v/>
      </c>
      <c r="AT16" s="97" t="str">
        <f>IF('Познавательное развитие'!P17="","",IF('Познавательное развитие'!P17&gt;1.5,"сформирован",IF('Познавательное развитие'!P17&lt;0.5,"не сформирован", "в стадии формирования")))</f>
        <v/>
      </c>
      <c r="AU16" s="97" t="str">
        <f>IF('Речевое развитие'!E16="","",IF('Речевое развитие'!E16&gt;1.5,"сформирован",IF('Речевое развитие'!E16&lt;0.5,"не сформирован", "в стадии формирования")))</f>
        <v/>
      </c>
      <c r="AV16" s="97" t="str">
        <f>IF('Речевое развитие'!N16="","",IF('Речевое развитие'!N16&gt;1.5,"сформирован",IF('Речевое развитие'!N16&lt;0.5,"не сформирован", "в стадии формирования")))</f>
        <v/>
      </c>
      <c r="AW16" s="97" t="str">
        <f>IF('Художественно-эстетическое разв'!F17="","",IF('Художественно-эстетическое разв'!F17&gt;1.5,"сформирован",IF('Художественно-эстетическое разв'!F17&lt;0.5,"не сформирован", "в стадии формирования")))</f>
        <v/>
      </c>
      <c r="AX16" s="94" t="str">
        <f>IF('Художественно-эстетическое разв'!O17="","",IF('Художественно-эстетическое разв'!O17&gt;1.5,"сформирован",IF('Художественно-эстетическое разв'!O17&lt;0.5,"не сформирован", "в стадии формирования")))</f>
        <v/>
      </c>
      <c r="AY16" s="108" t="str">
        <f>IF('Художественно-эстетическое разв'!Y17="","",IF('Художественно-эстетическое разв'!Y17&gt;1.5,"сформирован",IF('Художественно-эстетическое разв'!Y17&lt;0.5,"не сформирован", "в стадии формирования")))</f>
        <v/>
      </c>
      <c r="AZ16" s="332" t="str">
        <f>IF('Социально-коммуникативное разви'!E17="","",IF('Социально-коммуникативное разви'!G17="","",IF('Социально-коммуникативное разви'!H17="","",IF('Социально-коммуникативное разви'!K17="","",IF('Социально-коммуникативное разви'!L17="","",IF('Социально-коммуникативное разви'!M17="","",IF('Познавательное развитие'!P17="","",IF('Речевое развитие'!E16="","",IF('Речевое развитие'!N16="","",IF('Художественно-эстетическое разв'!F17="","",IF('Художественно-эстетическое разв'!O17="","",IF('Художественно-эстетическое разв'!Y17="","",('Социально-коммуникативное разви'!E17+'Социально-коммуникативное разви'!G17+'Социально-коммуникативное разви'!H17+'Социально-коммуникативное разви'!K17+'Социально-коммуникативное разви'!L17+'Социально-коммуникативное разви'!M17+'Познавательное развитие'!P17+'Речевое развитие'!E16+'Речевое развитие'!N16+'Художественно-эстетическое разв'!F17+'Художественно-эстетическое разв'!O17+'Художественно-эстетическое разв'!Y17)/12))))))))))))</f>
        <v/>
      </c>
      <c r="BA16" s="257" t="str">
        <f t="shared" si="2"/>
        <v/>
      </c>
      <c r="BB16" s="183" t="str">
        <f>IF('Социально-коммуникативное разви'!D17="","",IF('Социально-коммуникативное разви'!D17&gt;1.5,"сформирован",IF('Социально-коммуникативное разви'!D17&lt;0.5,"не сформирован", "в стадии формирования")))</f>
        <v/>
      </c>
      <c r="BC16" s="94" t="str">
        <f>IF('Социально-коммуникативное разви'!F17="","",IF('Социально-коммуникативное разви'!F17&gt;1.5,"сформирован",IF('Социально-коммуникативное разви'!F17&lt;0.5,"не сформирован", "в стадии формирования")))</f>
        <v/>
      </c>
      <c r="BD16" s="94" t="str">
        <f>IF('Социально-коммуникативное разви'!J17="","",IF('Социально-коммуникативное разви'!J17&gt;1.5,"сформирован",IF('Социально-коммуникативное разви'!J17&lt;0.5,"не сформирован", "в стадии формирования")))</f>
        <v/>
      </c>
      <c r="BE16" s="94" t="str">
        <f>IF('Познавательное развитие'!U17="","",IF('Познавательное развитие'!U17&gt;1.5,"сформирован",IF('Познавательное развитие'!U17&lt;0.5,"не сформирован", "в стадии формирования")))</f>
        <v/>
      </c>
      <c r="BF16" s="94" t="str">
        <f>IF('Познавательное развитие'!V17="","",IF('Познавательное развитие'!V17&gt;1.5,"сформирован",IF('Познавательное развитие'!V17&lt;0.5,"не сформирован", "в стадии формирования")))</f>
        <v/>
      </c>
      <c r="BG16" s="94" t="str">
        <f>IF('Познавательное развитие'!AB17="","",IF('Познавательное развитие'!AB17&gt;1.5,"сформирован",IF('Познавательное развитие'!AB17&lt;0.5,"не сформирован", "в стадии формирования")))</f>
        <v/>
      </c>
      <c r="BH16" s="94" t="str">
        <f>IF('Познавательное развитие'!AD17="","",IF('Познавательное развитие'!AD17&gt;1.5,"сформирован",IF('Познавательное развитие'!AD17&lt;0.5,"не сформирован", "в стадии формирования")))</f>
        <v/>
      </c>
      <c r="BI16" s="94" t="str">
        <f>IF('Речевое развитие'!D16="","",IF('Речевое развитие'!D16&gt;1.5,"сформирован",IF('Речевое развитие'!D16&lt;0.5,"не сформирован", "в стадии формирования")))</f>
        <v/>
      </c>
      <c r="BJ16" s="94" t="str">
        <f>IF('Речевое развитие'!E16="","",IF('Речевое развитие'!E16&gt;1.5,"сформирован",IF('Речевое развитие'!E16&lt;0.5,"не сформирован", "в стадии формирования")))</f>
        <v/>
      </c>
      <c r="BK16" s="94" t="str">
        <f>IF('Речевое развитие'!F16="","",IF('Речевое развитие'!F16&gt;1.5,"сформирован",IF('Речевое развитие'!F16&lt;0.5,"не сформирован", "в стадии формирования")))</f>
        <v/>
      </c>
      <c r="BL16" s="94" t="str">
        <f>IF('Речевое развитие'!G16="","",IF('Речевое развитие'!G16&gt;1.5,"сформирован",IF('Речевое развитие'!G16&lt;0.5,"не сформирован", "в стадии формирования")))</f>
        <v/>
      </c>
      <c r="BM16" s="94" t="str">
        <f>IF('Речевое развитие'!J16="","",IF('Речевое развитие'!J16&gt;1.5,"сформирован",IF('Речевое развитие'!J16&lt;0.5,"не сформирован", "в стадии формирования")))</f>
        <v/>
      </c>
      <c r="BN16" s="94" t="str">
        <f>IF('Речевое развитие'!K16="","",IF('Речевое развитие'!K16&gt;1.5,"сформирован",IF('Речевое развитие'!K16&lt;0.5,"не сформирован", "в стадии формирования")))</f>
        <v/>
      </c>
      <c r="BO16" s="94" t="str">
        <f>IF('Речевое развитие'!L16="","",IF('Речевое развитие'!L16&gt;1.5,"сформирован",IF('Речевое развитие'!L16&lt;0.5,"не сформирован", "в стадии формирования")))</f>
        <v/>
      </c>
      <c r="BP16" s="94" t="str">
        <f>IF('Речевое развитие'!M16="","",IF('Речевое развитие'!M16&gt;1.5,"сформирован",IF('Речевое развитие'!M16&lt;0.5,"не сформирован", "в стадии формирования")))</f>
        <v/>
      </c>
      <c r="BQ16" s="94" t="str">
        <f>IF('Речевое развитие'!N16="","",IF('Речевое развитие'!N16&gt;1.5,"сформирован",IF('Речевое развитие'!N16&lt;0.5,"не сформирован", "в стадии формирования")))</f>
        <v/>
      </c>
      <c r="BR16" s="94" t="str">
        <f>IF('Художественно-эстетическое разв'!D17="","",IF('Художественно-эстетическое разв'!D17&gt;1.5,"сформирован",IF('Художественно-эстетическое разв'!D17&lt;0.5,"не сформирован", "в стадии формирования")))</f>
        <v/>
      </c>
      <c r="BS16" s="94" t="str">
        <f>IF('Художественно-эстетическое разв'!E17="","",IF('Художественно-эстетическое разв'!E17&gt;1.5,"сформирован",IF('Художественно-эстетическое разв'!E17&lt;0.5,"не сформирован", "в стадии формирования")))</f>
        <v/>
      </c>
      <c r="BT16" s="330" t="str">
        <f>IF('Социально-коммуникативное разви'!D17="","",IF('Социально-коммуникативное разви'!F17="","",IF('Социально-коммуникативное разви'!J17="","",IF('Познавательное развитие'!U17="","",IF('Познавательное развитие'!V17="","",IF('Познавательное развитие'!AB17="","",IF('Познавательное развитие'!AD17="","",IF('Речевое развитие'!D16="","",IF('Речевое развитие'!E16="","",IF('Речевое развитие'!F16="","",IF('Речевое развитие'!G16="","",IF('Речевое развитие'!J16="","",IF('Речевое развитие'!K16="","",IF('Речевое развитие'!L16="","",IF('Речевое развитие'!M16="","",IF('Речевое развитие'!N16="","",IF('Художественно-эстетическое разв'!D17="","",IF('Художественно-эстетическое разв'!E17="","",('Социально-коммуникативное разви'!D17+'Социально-коммуникативное разви'!F17+'Социально-коммуникативное разви'!J17+'Познавательное развитие'!U17+'Познавательное развитие'!V17+'Познавательное развитие'!AB17+'Познавательное развитие'!AD17+'Речевое развитие'!D16+'Речевое развитие'!E16+'Речевое развитие'!F16+'Речевое развитие'!G16+'Речевое развитие'!J16+'Речевое развитие'!K16+'Речевое развитие'!L16+'Речевое развитие'!M16+'Речевое развитие'!N16+'Художественно-эстетическое разв'!D17+'Художественно-эстетическое разв'!E17)/18))))))))))))))))))</f>
        <v/>
      </c>
      <c r="BU16" s="257" t="str">
        <f t="shared" si="3"/>
        <v/>
      </c>
      <c r="BV16" s="183" t="str">
        <f>IF('Познавательное развитие'!H17="","",IF('Познавательное развитие'!H17&gt;1.5,"сформирован",IF('Познавательное развитие'!H17&lt;0.5,"не сформирован", "в стадии формирования")))</f>
        <v/>
      </c>
      <c r="BW16" s="94" t="str">
        <f>IF('Художественно-эстетическое разв'!K17="","",IF('Художественно-эстетическое разв'!K17&gt;1.5,"сформирован",IF('Художественно-эстетическое разв'!K17&lt;0.5,"не сформирован", "в стадии формирования")))</f>
        <v/>
      </c>
      <c r="BX16" s="94" t="str">
        <f>IF('Художественно-эстетическое разв'!L17="","",IF('Художественно-эстетическое разв'!L17&gt;1.5,"сформирован",IF('Художественно-эстетическое разв'!L17&lt;0.5,"не сформирован", "в стадии формирования")))</f>
        <v/>
      </c>
      <c r="BY16" s="108" t="str">
        <f>IF('Художественно-эстетическое разв'!Z17="","",IF('Художественно-эстетическое разв'!Z17&gt;1.5,"сформирован",IF('Художественно-эстетическое разв'!Z17&lt;0.5,"не сформирован", "в стадии формирования")))</f>
        <v/>
      </c>
      <c r="BZ16" s="183" t="str">
        <f>IF('Физическое развитие'!D16="","",IF('Физическое развитие'!D16&gt;1.5,"сформирован",IF('Физическое развитие'!D16&lt;0.5,"не сформирован", "в стадии формирования")))</f>
        <v/>
      </c>
      <c r="CA16" s="183" t="str">
        <f>IF('Физическое развитие'!E16="","",IF('Физическое развитие'!E16&gt;1.5,"сформирован",IF('Физическое развитие'!E16&lt;0.5,"не сформирован", "в стадии формирования")))</f>
        <v/>
      </c>
      <c r="CB16" s="183" t="str">
        <f>IF('Физическое развитие'!F16="","",IF('Физическое развитие'!F16&gt;1.5,"сформирован",IF('Физическое развитие'!F16&lt;0.5,"не сформирован", "в стадии формирования")))</f>
        <v/>
      </c>
      <c r="CC16" s="183" t="str">
        <f>IF('Физическое развитие'!G16="","",IF('Физическое развитие'!G16&gt;1.5,"сформирован",IF('Физическое развитие'!G16&lt;0.5,"не сформирован", "в стадии формирования")))</f>
        <v/>
      </c>
      <c r="CD16" s="94" t="str">
        <f>IF('Физическое развитие'!H16="","",IF('Физическое развитие'!H16&gt;1.5,"сформирован",IF('Физическое развитие'!H16&lt;0.5,"не сформирован", "в стадии формирования")))</f>
        <v/>
      </c>
      <c r="CE16" s="94" t="str">
        <f>IF('Физическое развитие'!I16="","",IF('Физическое развитие'!I16&gt;1.5,"сформирован",IF('Физическое развитие'!I16&lt;0.5,"не сформирован", "в стадии формирования")))</f>
        <v/>
      </c>
      <c r="CF16" s="94" t="str">
        <f>IF('Физическое развитие'!J16="","",IF('Физическое развитие'!J16&gt;1.5,"сформирован",IF('Физическое развитие'!J16&lt;0.5,"не сформирован", "в стадии формирования")))</f>
        <v/>
      </c>
      <c r="CG16" s="94" t="str">
        <f>IF('Физическое развитие'!K16="","",IF('Физическое развитие'!K16&gt;1.5,"сформирован",IF('Физическое развитие'!K16&lt;0.5,"не сформирован", "в стадии формирования")))</f>
        <v/>
      </c>
      <c r="CH16" s="94" t="str">
        <f>IF('Физическое развитие'!L16="","",IF('Физическое развитие'!L16&gt;1.5,"сформирован",IF('Физическое развитие'!L16&lt;0.5,"не сформирован", "в стадии формирования")))</f>
        <v/>
      </c>
      <c r="CI16" s="94" t="str">
        <f>IF('Физическое развитие'!N16="","",IF('Физическое развитие'!N16&gt;1.5,"сформирован",IF('Физическое развитие'!N16&lt;0.5,"не сформирован", "в стадии формирования")))</f>
        <v/>
      </c>
      <c r="CJ16" s="330" t="str">
        <f>IF('Познавательное развитие'!H17="","",IF('Художественно-эстетическое разв'!K17="","",IF('Художественно-эстетическое разв'!L17="","",IF('Художественно-эстетическое разв'!Z17="","",IF('Физическое развитие'!D16="","",IF('Физическое развитие'!E16="","",IF('Физическое развитие'!F16="","",IF('Физическое развитие'!G16="","",IF('Физическое развитие'!H16="","",IF('Физическое развитие'!I16="","",IF('Физическое развитие'!J16="","",IF('Физическое развитие'!K16="","",IF('Физическое развитие'!L16="","",IF('Физическое развитие'!N16="","",('Познавательное развитие'!H17+'Художественно-эстетическое разв'!K17+'Художественно-эстетическое разв'!L17+'Художественно-эстетическое разв'!Z17+'Физическое развитие'!D16+'Физическое развитие'!E16+'Физическое развитие'!F16+'Физическое развитие'!G16+'Физическое развитие'!H16+'Физическое развитие'!I16+'Физическое развитие'!J16+'Физическое развитие'!K16+'Физическое развитие'!L16+'Физическое развитие'!N16)/14))))))))))))))</f>
        <v/>
      </c>
      <c r="CK16" s="257" t="str">
        <f t="shared" si="4"/>
        <v/>
      </c>
      <c r="CL16" s="183" t="str">
        <f>IF('Социально-коммуникативное разви'!G17="","",IF('Социально-коммуникативное разви'!G17&gt;1.5,"сформирован",IF('Социально-коммуникативное разви'!G17&lt;0.5,"не сформирован", "в стадии формирования")))</f>
        <v/>
      </c>
      <c r="CM16" s="94" t="str">
        <f>IF('Социально-коммуникативное разви'!H17="","",IF('Социально-коммуникативное разви'!H17&gt;1.5,"сформирован",IF('Социально-коммуникативное разви'!H17&lt;0.5,"не сформирован", "в стадии формирования")))</f>
        <v/>
      </c>
      <c r="CN16" s="94" t="str">
        <f>IF('Социально-коммуникативное разви'!L17="","",IF('Социально-коммуникативное разви'!L17&gt;1.5,"сформирован",IF('Социально-коммуникативное разви'!L17&lt;0.5,"не сформирован", "в стадии формирования")))</f>
        <v/>
      </c>
      <c r="CO16" s="94" t="str">
        <f>IF('Социально-коммуникативное разви'!P17="","",IF('Социально-коммуникативное разви'!P17&gt;1.5,"сформирован",IF('Социально-коммуникативное разви'!P17&lt;0.5,"не сформирован", "в стадии формирования")))</f>
        <v/>
      </c>
      <c r="CP16" s="94" t="str">
        <f>IF('Социально-коммуникативное разви'!Q17="","",IF('Социально-коммуникативное разви'!Q17&gt;1.5,"сформирован",IF('Социально-коммуникативное разви'!Q17&lt;0.5,"не сформирован", "в стадии формирования")))</f>
        <v/>
      </c>
      <c r="CQ16" s="94" t="str">
        <f>IF('Социально-коммуникативное разви'!T17="","",IF('Социально-коммуникативное разви'!T17&gt;1.5,"сформирован",IF('Социально-коммуникативное разви'!T17&lt;0.5,"не сформирован", "в стадии формирования")))</f>
        <v/>
      </c>
      <c r="CR16" s="94" t="str">
        <f>IF('Социально-коммуникативное разви'!U17="","",IF('Социально-коммуникативное разви'!U17&gt;1.5,"сформирован",IF('Социально-коммуникативное разви'!U17&lt;0.5,"не сформирован", "в стадии формирования")))</f>
        <v/>
      </c>
      <c r="CS16" s="94" t="str">
        <f>IF('Социально-коммуникативное разви'!V17="","",IF('Социально-коммуникативное разви'!V17&gt;1.5,"сформирован",IF('Социально-коммуникативное разви'!V17&lt;0.5,"не сформирован", "в стадии формирования")))</f>
        <v/>
      </c>
      <c r="CT16" s="94" t="str">
        <f>IF('Социально-коммуникативное разви'!W17="","",IF('Социально-коммуникативное разви'!W17&gt;1.5,"сформирован",IF('Социально-коммуникативное разви'!W17&lt;0.5,"не сформирован", "в стадии формирования")))</f>
        <v/>
      </c>
      <c r="CU16" s="94" t="str">
        <f>IF('Социально-коммуникативное разви'!X17="","",IF('Социально-коммуникативное разви'!X17&gt;1.5,"сформирован",IF('Социально-коммуникативное разви'!X17&lt;0.5,"не сформирован", "в стадии формирования")))</f>
        <v/>
      </c>
      <c r="CV16" s="94" t="str">
        <f>IF('Социально-коммуникативное разви'!Y17="","",IF('Социально-коммуникативное разви'!Y17&gt;1.5,"сформирован",IF('Социально-коммуникативное разви'!Y17&lt;0.5,"не сформирован", "в стадии формирования")))</f>
        <v/>
      </c>
      <c r="CW16" s="94" t="str">
        <f>IF('Физическое развитие'!Q16="","",IF('Физическое развитие'!Q16&gt;1.5,"сформирован",IF('Физическое развитие'!Q16&lt;0.5,"не сформирован", "в стадии формирования")))</f>
        <v/>
      </c>
      <c r="CX16" s="94" t="str">
        <f>IF('Физическое развитие'!R16="","",IF('Физическое развитие'!R16&gt;1.5,"сформирован",IF('Физическое развитие'!R16&lt;0.5,"не сформирован", "в стадии формирования")))</f>
        <v/>
      </c>
      <c r="CY16" s="94" t="str">
        <f>IF('Физическое развитие'!S16="","",IF('Физическое развитие'!S16&gt;1.5,"сформирован",IF('Физическое развитие'!S16&lt;0.5,"не сформирован", "в стадии формирования")))</f>
        <v/>
      </c>
      <c r="CZ16" s="330" t="str">
        <f>IF('Социально-коммуникативное разви'!G17="","",IF('Социально-коммуникативное разви'!H17="","",IF('Социально-коммуникативное разви'!L17="","",IF('Социально-коммуникативное разви'!P17="","",IF('Социально-коммуникативное разви'!Q17="","",IF('Социально-коммуникативное разви'!T17="","",IF('Социально-коммуникативное разви'!U17="","",IF('Социально-коммуникативное разви'!V17="","",IF('Социально-коммуникативное разви'!W17="","",IF('Социально-коммуникативное разви'!X17="","",IF('Социально-коммуникативное разви'!Y17="","",IF('Физическое развитие'!Q16="","",IF('Физическое развитие'!R16="","",IF('Физическое развитие'!S16="","",('Социально-коммуникативное разви'!G17+'Социально-коммуникативное разви'!H17+'Социально-коммуникативное разви'!L17+'Социально-коммуникативное разви'!P17+'Социально-коммуникативное разви'!Q17+'Социально-коммуникативное разви'!T17+'Социально-коммуникативное разви'!U17+'Социально-коммуникативное разви'!V17+'Социально-коммуникативное разви'!W17+'Социально-коммуникативное разви'!X17+'Социально-коммуникативное разви'!Y17+'Физическое развитие'!Q16+'Физическое развитие'!R16+'Физическое развитие'!S16)/14))))))))))))))</f>
        <v/>
      </c>
      <c r="DA16" s="257" t="str">
        <f t="shared" si="5"/>
        <v/>
      </c>
      <c r="DB16" s="183" t="str">
        <f>IF('Социально-коммуникативное разви'!T17="","",IF('Социально-коммуникативное разви'!T17&gt;1.5,"сформирован",IF('Социально-коммуникативное разви'!T17&lt;0.5,"не сформирован", "в стадии формирования")))</f>
        <v/>
      </c>
      <c r="DC16" s="94" t="str">
        <f>IF('Социально-коммуникативное разви'!U17="","",IF('Социально-коммуникативное разви'!U17&gt;1.5,"сформирован",IF('Социально-коммуникативное разви'!U17&lt;0.5,"не сформирован", "в стадии формирования")))</f>
        <v/>
      </c>
      <c r="DD16" s="94" t="str">
        <f>IF('Социально-коммуникативное разви'!V17="","",IF('Социально-коммуникативное разви'!V17&gt;1.5,"сформирован",IF('Социально-коммуникативное разви'!V17&lt;0.5,"не сформирован", "в стадии формирования")))</f>
        <v/>
      </c>
      <c r="DE16" s="94" t="str">
        <f>IF('Социально-коммуникативное разви'!W17="","",IF('Социально-коммуникативное разви'!W17&gt;1.5,"сформирован",IF('Социально-коммуникативное разви'!W17&lt;0.5,"не сформирован", "в стадии формирования")))</f>
        <v/>
      </c>
      <c r="DF16" s="94" t="str">
        <f>IF('Социально-коммуникативное разви'!X17="","",IF('Социально-коммуникативное разви'!X17&gt;1.5,"сформирован",IF('Социально-коммуникативное разви'!X17&lt;0.5,"не сформирован", "в стадии формирования")))</f>
        <v/>
      </c>
      <c r="DG16" s="94" t="str">
        <f>IF('Социально-коммуникативное разви'!Y17="","",IF('Социально-коммуникативное разви'!Y17&gt;1.5,"сформирован",IF('Социально-коммуникативное разви'!Y17&lt;0.5,"не сформирован", "в стадии формирования")))</f>
        <v/>
      </c>
      <c r="DH16" s="94" t="str">
        <f>IF('Познавательное развитие'!D17="","",IF('Познавательное развитие'!D17&gt;1.5,"сформирован",IF('Познавательное развитие'!D17&lt;0.5,"не сформирован", "в стадии формирования")))</f>
        <v/>
      </c>
      <c r="DI16" s="94" t="str">
        <f>IF('Познавательное развитие'!E17="","",IF('Познавательное развитие'!E17&gt;1.5,"сформирован",IF('Познавательное развитие'!E17&lt;0.5,"не сформирован", "в стадии формирования")))</f>
        <v/>
      </c>
      <c r="DJ16" s="94" t="str">
        <f>IF('Познавательное развитие'!F17="","",IF('Познавательное развитие'!F17&gt;1.5,"сформирован",IF('Познавательное развитие'!F17&lt;0.5,"не сформирован", "в стадии формирования")))</f>
        <v/>
      </c>
      <c r="DK16" s="94" t="str">
        <f>IF('Познавательное развитие'!G17="","",IF('Познавательное развитие'!G17&gt;1.5,"сформирован",IF('Познавательное развитие'!G17&lt;0.5,"не сформирован", "в стадии формирования")))</f>
        <v/>
      </c>
      <c r="DL16" s="94" t="str">
        <f>IF('Познавательное развитие'!H17="","",IF('Познавательное развитие'!H17&gt;1.5,"сформирован",IF('Познавательное развитие'!H17&lt;0.5,"не сформирован", "в стадии формирования")))</f>
        <v/>
      </c>
      <c r="DM16" s="94" t="str">
        <f>IF('Познавательное развитие'!K17="","",IF('Познавательное развитие'!K17&gt;1.5,"сформирован",IF('Познавательное развитие'!K17&lt;0.5,"не сформирован", "в стадии формирования")))</f>
        <v/>
      </c>
      <c r="DN16" s="94" t="str">
        <f>IF('Познавательное развитие'!L17="","",IF('Познавательное развитие'!L17&gt;1.5,"сформирован",IF('Познавательное развитие'!L17&lt;0.5,"не сформирован", "в стадии формирования")))</f>
        <v/>
      </c>
      <c r="DO16" s="94" t="str">
        <f>IF('Познавательное развитие'!O17="","",IF('Познавательное развитие'!O17&gt;1.5,"сформирован",IF('Познавательное развитие'!O17&lt;0.5,"не сформирован", "в стадии формирования")))</f>
        <v/>
      </c>
      <c r="DP16" s="94" t="str">
        <f>IF('Познавательное развитие'!U17="","",IF('Познавательное развитие'!U17&gt;1.5,"сформирован",IF('Познавательное развитие'!U17&lt;0.5,"не сформирован", "в стадии формирования")))</f>
        <v/>
      </c>
      <c r="DQ16" s="94" t="str">
        <f>IF('Познавательное развитие'!V17="","",IF('Познавательное развитие'!V17&gt;1.5,"сформирован",IF('Познавательное развитие'!V17&lt;0.5,"не сформирован", "в стадии формирования")))</f>
        <v/>
      </c>
      <c r="DR16" s="94" t="str">
        <f>IF('Познавательное развитие'!Z17="","",IF('Познавательное развитие'!Z17&gt;1.5,"сформирован",IF('Познавательное развитие'!Z17&lt;0.5,"не сформирован", "в стадии формирования")))</f>
        <v/>
      </c>
      <c r="DS16" s="94" t="str">
        <f>IF('Познавательное развитие'!AA17="","",IF('Познавательное развитие'!AA17&gt;1.5,"сформирован",IF('Познавательное развитие'!AA17&lt;0.5,"не сформирован", "в стадии формирования")))</f>
        <v/>
      </c>
      <c r="DT16" s="94" t="str">
        <f>IF('Познавательное развитие'!AB17="","",IF('Познавательное развитие'!AB17&gt;1.5,"сформирован",IF('Познавательное развитие'!AB17&lt;0.5,"не сформирован", "в стадии формирования")))</f>
        <v/>
      </c>
      <c r="DU16" s="94" t="str">
        <f>IF('Познавательное развитие'!AC17="","",IF('Познавательное развитие'!AC17&gt;1.5,"сформирован",IF('Познавательное развитие'!AC17&lt;0.5,"не сформирован", "в стадии формирования")))</f>
        <v/>
      </c>
      <c r="DV16" s="94" t="str">
        <f>IF('Познавательное развитие'!AD17="","",IF('Познавательное развитие'!AD17&gt;1.5,"сформирован",IF('Познавательное развитие'!AD17&lt;0.5,"не сформирован", "в стадии формирования")))</f>
        <v/>
      </c>
      <c r="DW16" s="94" t="str">
        <f>IF('Познавательное развитие'!AE17="","",IF('Познавательное развитие'!AE17&gt;1.5,"сформирован",IF('Познавательное развитие'!AE17&lt;0.5,"не сформирован", "в стадии формирования")))</f>
        <v/>
      </c>
      <c r="DX16" s="94" t="str">
        <f>IF('Познавательное развитие'!AF17="","",IF('Познавательное развитие'!AF17&gt;1.5,"сформирован",IF('Познавательное развитие'!AF17&lt;0.5,"не сформирован", "в стадии формирования")))</f>
        <v/>
      </c>
      <c r="DY16" s="94" t="str">
        <f>IF('Познавательное развитие'!AG17="","",IF('Познавательное развитие'!AG17&gt;1.5,"сформирован",IF('Познавательное развитие'!AG17&lt;0.5,"не сформирован", "в стадии формирования")))</f>
        <v/>
      </c>
      <c r="DZ16" s="94" t="str">
        <f>IF('Познавательное развитие'!AH17="","",IF('Познавательное развитие'!AH17&gt;1.5,"сформирован",IF('Познавательное развитие'!AH17&lt;0.5,"не сформирован", "в стадии формирования")))</f>
        <v/>
      </c>
      <c r="EA16" s="94" t="str">
        <f>IF('Речевое развитие'!D16="","",IF('Речевое развитие'!D16&gt;1.5,"сформирован",IF('Речевое развитие'!D16&lt;0.5,"не сформирован", "в стадии формирования")))</f>
        <v/>
      </c>
      <c r="EB16" s="94" t="str">
        <f>IF('Речевое развитие'!J16="","",IF('Речевое развитие'!J16&gt;1.5,"сформирован",IF('Речевое развитие'!J16&lt;0.5,"не сформирован", "в стадии формирования")))</f>
        <v/>
      </c>
      <c r="EC16" s="94" t="str">
        <f>IF('Речевое развитие'!K16="","",IF('Речевое развитие'!K16&gt;1.5,"сформирован",IF('Речевое развитие'!K16&lt;0.5,"не сформирован", "в стадии формирования")))</f>
        <v/>
      </c>
      <c r="ED16" s="94" t="str">
        <f>IF('Речевое развитие'!L16="","",IF('Речевое развитие'!L16&gt;1.5,"сформирован",IF('Речевое развитие'!L16&lt;0.5,"не сформирован", "в стадии формирования")))</f>
        <v/>
      </c>
      <c r="EE16" s="94" t="str">
        <f>IF('Речевое развитие'!M16="","",IF('Речевое развитие'!M16&gt;1.5,"сформирован",IF('Речевое развитие'!M16&lt;0.5,"не сформирован", "в стадии формирования")))</f>
        <v/>
      </c>
      <c r="EF16" s="94" t="str">
        <f>IF('Речевое развитие'!N16="","",IF('Речевое развитие'!N16&gt;1.5,"сформирован",IF('Речевое развитие'!N16&lt;0.5,"не сформирован", "в стадии формирования")))</f>
        <v/>
      </c>
      <c r="EG16" s="330" t="str">
        <f>IF('Социально-коммуникативное разви'!T17="","",IF('Социально-коммуникативное разви'!U17="","",IF('Социально-коммуникативное разви'!V17="","",IF('Социально-коммуникативное разви'!W17="","",IF('Социально-коммуникативное разви'!X17="","",IF('Социально-коммуникативное разви'!Y17="","",IF('Познавательное развитие'!D17="","",IF('Познавательное развитие'!E17="","",IF('Познавательное развитие'!F17="","",IF('Познавательное развитие'!G17="","",IF('Познавательное развитие'!H17="","",IF('Познавательное развитие'!K17="","",IF('Познавательное развитие'!L17="","",IF('Познавательное развитие'!O17="","",IF('Познавательное развитие'!U17="","",IF('Познавательное развитие'!V17="","",IF('Познавательное развитие'!Z17="","",IF('Познавательное развитие'!AA17="","",IF('Познавательное развитие'!AB17="","",IF('Познавательное развитие'!AC17="","",IF('Познавательное развитие'!AD17="","",IF('Познавательное развитие'!AE17="","",IF('Познавательное развитие'!AF17="","",IF('Познавательное развитие'!AG17="","",IF('Познавательное развитие'!AH17="","",IF('Речевое развитие'!D16="","",IF('Речевое развитие'!J16="","",IF('Речевое развитие'!K16="","",IF('Речевое развитие'!L16="","",IF('Речевое развитие'!M16="","",IF('Речевое развитие'!N16="","",('Социально-коммуникативное разви'!T17+'Социально-коммуникативное разви'!U17+'Социально-коммуникативное разви'!V17+'Социально-коммуникативное разви'!W17+'Социально-коммуникативное разви'!X17+'Социально-коммуникативное разви'!Y17+'Познавательное развитие'!D17+'Познавательное развитие'!E17+'Познавательное развитие'!F17+'Познавательное развитие'!G17+'Познавательное развитие'!H17+'Познавательное развитие'!K17+'Познавательное развитие'!L17+'Познавательное развитие'!O17+'Познавательное развитие'!U17+'Познавательное развитие'!V17+'Познавательное развитие'!Z17+'Познавательное развитие'!AA17+'Познавательное развитие'!AB17+'Познавательное развитие'!AC17+'Познавательное развитие'!AD17+'Познавательное развитие'!AE17+'Познавательное развитие'!AF17+'Познавательное развитие'!AG17+'Познавательное развитие'!AH17+'Речевое развитие'!D16+'Речевое развитие'!J16+'Речевое развитие'!K16+'Речевое развитие'!L16+'Речевое развитие'!M16+'Речевое развитие'!N16)/31)))))))))))))))))))))))))))))))</f>
        <v/>
      </c>
      <c r="EH16" s="257" t="str">
        <f t="shared" si="6"/>
        <v/>
      </c>
    </row>
    <row r="17" spans="1:138" x14ac:dyDescent="0.25">
      <c r="A17" s="107">
        <f>список!A15</f>
        <v>14</v>
      </c>
      <c r="B17" s="265" t="str">
        <f>IF(список!B15="","",список!B15)</f>
        <v/>
      </c>
      <c r="C17" s="257">
        <f>IF(список!C15="","",список!C15)</f>
        <v>0</v>
      </c>
      <c r="D17" s="183" t="str">
        <f>IF('Социально-коммуникативное разви'!G18="","",IF('Социально-коммуникативное разви'!G18&gt;1.5,"сформирован",IF('Социально-коммуникативное разви'!G18&lt;0.5,"не сформирован", "в стадии формирования")))</f>
        <v/>
      </c>
      <c r="E17" s="94" t="str">
        <f>IF('Социально-коммуникативное разви'!I18="","",IF('Социально-коммуникативное разви'!I18&gt;1.5,"сформирован",IF('Социально-коммуникативное разви'!I18&lt;0.5,"не сформирован", "в стадии формирования")))</f>
        <v/>
      </c>
      <c r="F17" s="94" t="str">
        <f>IF('Социально-коммуникативное разви'!K18="","",IF('Социально-коммуникативное разви'!K18&gt;1.5,"сформирован",IF('Социально-коммуникативное разви'!K18&lt;0.5,"не сформирован", "в стадии формирования")))</f>
        <v/>
      </c>
      <c r="G17" s="94" t="str">
        <f>IF('Социально-коммуникативное разви'!L18="","",IF('Социально-коммуникативное разви'!L18&gt;1.5,"сформирован",IF('Социально-коммуникативное разви'!L18&lt;0.5,"не сформирован", "в стадии формирования")))</f>
        <v/>
      </c>
      <c r="H17" s="94" t="str">
        <f>IF('Познавательное развитие'!K18="","",IF('Познавательное развитие'!K18&gt;1.5,"сформирован",IF('Познавательное развитие'!K18&lt;0.5,"не сформирован", "в стадии формирования")))</f>
        <v/>
      </c>
      <c r="I17" s="94" t="str">
        <f>IF('Познавательное развитие'!O18="","",IF('Познавательное развитие'!O18&gt;1.5,"сформирован",IF('Познавательное развитие'!O18&lt;0.5,"не сформирован", "в стадии формирования")))</f>
        <v/>
      </c>
      <c r="J17" s="94" t="str">
        <f>IF('Познавательное развитие'!P18="","",IF('Познавательное развитие'!P18&gt;1.5,"сформирован",IF('Познавательное развитие'!P18&lt;0.5,"не сформирован", "в стадии формирования")))</f>
        <v/>
      </c>
      <c r="K17" s="94" t="str">
        <f>IF('Познавательное развитие'!T18="","",IF('Познавательное развитие'!T18&gt;1.5,"сформирован",IF('Познавательное развитие'!T18&lt;0.5,"не сформирован", "в стадии формирования")))</f>
        <v/>
      </c>
      <c r="L17" s="94" t="str">
        <f>IF('Познавательное развитие'!W18="","",IF('Познавательное развитие'!W18&gt;1.5,"сформирован",IF('Познавательное развитие'!W18&lt;0.5,"не сформирован", "в стадии формирования")))</f>
        <v/>
      </c>
      <c r="M17" s="94" t="str">
        <f>IF('Познавательное развитие'!AH18="","",IF('Познавательное развитие'!AH18&gt;1.5,"сформирован",IF('Познавательное развитие'!AH18&lt;0.5,"не сформирован", "в стадии формирования")))</f>
        <v/>
      </c>
      <c r="N17" s="94" t="str">
        <f>IF('Речевое развитие'!E17="","",IF('Речевое развитие'!E17&gt;1.5,"сформирован",IF('Речевое развитие'!E17&lt;0.5,"не сформирован", "в стадии формирования")))</f>
        <v/>
      </c>
      <c r="O17" s="94" t="str">
        <f>IF('Речевое развитие'!F17="","",IF('Речевое развитие'!F17&gt;1.5,"сформирован",IF('Речевое развитие'!F17&lt;0.5,"не сформирован", "в стадии формирования")))</f>
        <v/>
      </c>
      <c r="P17" s="94" t="str">
        <f>IF('Речевое развитие'!M17="","",IF('Речевое развитие'!M17&gt;1.5,"сформирован",IF('Речевое развитие'!M17&lt;0.5,"не сформирован", "в стадии формирования")))</f>
        <v/>
      </c>
      <c r="Q17" s="94" t="str">
        <f>IF('Художественно-эстетическое разв'!F18="","",IF('Художественно-эстетическое разв'!F18&gt;1.5,"сформирован",IF('Художественно-эстетическое разв'!F18&lt;0.5,"не сформирован", "в стадии формирования")))</f>
        <v/>
      </c>
      <c r="R17" s="94" t="str">
        <f>IF('Художественно-эстетическое разв'!L18="","",IF('Художественно-эстетическое разв'!L18&gt;1.5,"сформирован",IF('Художественно-эстетическое разв'!L18&lt;0.5,"не сформирован", "в стадии формирования")))</f>
        <v/>
      </c>
      <c r="S17" s="94" t="str">
        <f>IF('Художественно-эстетическое разв'!O18="","",IF('Художественно-эстетическое разв'!O18&gt;1.5,"сформирован",IF('Художественно-эстетическое разв'!O18&lt;0.5,"не сформирован", "в стадии формирования")))</f>
        <v/>
      </c>
      <c r="T17" s="94" t="str">
        <f>IF('Художественно-эстетическое разв'!P18="","",IF('Художественно-эстетическое разв'!P18&gt;1.5,"сформирован",IF('Художественно-эстетическое разв'!P18&lt;0.5,"не сформирован", "в стадии формирования")))</f>
        <v/>
      </c>
      <c r="U17" s="94" t="str">
        <f>IF('Физическое развитие'!N17="","",IF('Физическое развитие'!N17&gt;1.5,"сформирован",IF('Физическое развитие'!N17&lt;0.5,"не сформирован", "в стадии формирования")))</f>
        <v/>
      </c>
      <c r="V17" s="94" t="str">
        <f>IF('Физическое развитие'!Q17="","",IF('Физическое развитие'!Q17&gt;1.5,"сформирован",IF('Физическое развитие'!Q17&lt;0.5,"не сформирован", "в стадии формирования")))</f>
        <v/>
      </c>
      <c r="W17" s="94" t="str">
        <f>IF('Физическое развитие'!R17="","",IF('Физическое развитие'!R17&gt;1.5,"сформирован",IF('Физическое развитие'!R17&lt;0.5,"не сформирован", "в стадии формирования")))</f>
        <v/>
      </c>
      <c r="X17" s="330" t="str">
        <f>IF('Социально-коммуникативное разви'!G18="","",IF('Социально-коммуникативное разви'!I18="","",IF('Социально-коммуникативное разви'!K18="","",IF('Социально-коммуникативное разви'!L18="","",IF('Познавательное развитие'!K18="","",IF('Познавательное развитие'!O18="","",IF('Познавательное развитие'!P18="","",IF('Познавательное развитие'!T18="","",IF('Познавательное развитие'!W18="","",IF('Познавательное развитие'!AH18="","",IF('Речевое развитие'!E17="","",IF('Речевое развитие'!F17="","",IF('Речевое развитие'!M17="","",IF('Художественно-эстетическое разв'!F18="","",IF('Художественно-эстетическое разв'!L18="","",IF('Художественно-эстетическое разв'!O18="","",IF('Художественно-эстетическое разв'!P18="","",IF('Физическое развитие'!N17="","",IF('Физическое развитие'!Q17="","",IF('Физическое развитие'!R17="","",('Социально-коммуникативное разви'!G18+'Социально-коммуникативное разви'!I18+'Социально-коммуникативное разви'!K18+'Социально-коммуникативное разви'!L18+'Познавательное развитие'!K18+'Познавательное развитие'!O18+'Познавательное развитие'!P18+'Познавательное развитие'!T18+'Познавательное развитие'!W18+'Познавательное развитие'!AH18+'Речевое развитие'!E17+'Речевое развитие'!F17++'Речевое развитие'!M17+'Художественно-эстетическое разв'!F18+'Художественно-эстетическое разв'!L18+'Художественно-эстетическое разв'!O18+'Художественно-эстетическое разв'!P18+'Физическое развитие'!N17+'Физическое развитие'!Q17+'Физическое развитие'!R17)/20))))))))))))))))))))</f>
        <v/>
      </c>
      <c r="Y17" s="257" t="str">
        <f t="shared" si="0"/>
        <v/>
      </c>
      <c r="Z17" s="201" t="str">
        <f>IF('Социально-коммуникативное разви'!E18="","",IF('Социально-коммуникативное разви'!E18&gt;1.5,"сформирован",IF('Социально-коммуникативное разви'!E18&lt;0.5,"не сформирован", "в стадии формирования")))</f>
        <v/>
      </c>
      <c r="AA17" s="96" t="str">
        <f>IF('Социально-коммуникативное разви'!G18="","",IF('Социально-коммуникативное разви'!G18&gt;1.5,"сформирован",IF('Социально-коммуникативное разви'!G18&lt;0.5,"не сформирован", "в стадии формирования")))</f>
        <v/>
      </c>
      <c r="AB17" s="96" t="str">
        <f>IF('Социально-коммуникативное разви'!H18="","",IF('Социально-коммуникативное разви'!H18&gt;1.5,"сформирован",IF('Социально-коммуникативное разви'!H18&lt;0.5,"не сформирован", "в стадии формирования")))</f>
        <v/>
      </c>
      <c r="AC17" s="96" t="str">
        <f>IF('Социально-коммуникативное разви'!L18="","",IF('Социально-коммуникативное разви'!L18&gt;1.5,"сформирован",IF('Социально-коммуникативное разви'!L18&lt;0.5,"не сформирован", "в стадии формирования")))</f>
        <v/>
      </c>
      <c r="AD17" s="96" t="str">
        <f>IF('Социально-коммуникативное разви'!Q18="","",IF('Социально-коммуникативное разви'!Q18&gt;1.5,"сформирован",IF('Социально-коммуникативное разви'!Q18&lt;0.5,"не сформирован", "в стадии формирования")))</f>
        <v/>
      </c>
      <c r="AE17" s="126" t="str">
        <f>IF('Познавательное развитие'!L18="","",IF('Познавательное развитие'!L18&gt;1.5,"сформирован",IF('Познавательное развитие'!L18&lt;0.5,"не сформирован", "в стадии формирования")))</f>
        <v/>
      </c>
      <c r="AF17" s="126" t="str">
        <f>IF('Познавательное развитие'!Q18="","",IF('Познавательное развитие'!Q18&gt;1.5,"сформирован",IF('Познавательное развитие'!Q18&lt;0.5,"не сформирован", "в стадии формирования")))</f>
        <v/>
      </c>
      <c r="AG17" s="126" t="str">
        <f>IF('Речевое развитие'!D17="","",IF('Речевое развитие'!D17&gt;1.5,"сформирован",IF('Речевое развитие'!D17&lt;0.5,"не сформирован", "в стадии формирования")))</f>
        <v/>
      </c>
      <c r="AH17" s="126" t="str">
        <f>IF('Речевое развитие'!F17="","",IF('Речевое развитие'!F17&gt;1.5,"сформирован",IF('Речевое развитие'!F17&lt;0.5,"не сформирован", "в стадии формирования")))</f>
        <v/>
      </c>
      <c r="AI17" s="126" t="str">
        <f>IF('Речевое развитие'!J17="","",IF('Речевое развитие'!J17&gt;1.5,"сформирован",IF('Речевое развитие'!J17&lt;0.5,"не сформирован", "в стадии формирования")))</f>
        <v/>
      </c>
      <c r="AJ17" s="126" t="str">
        <f>IF('Речевое развитие'!L17="","",IF('Речевое развитие'!L17&gt;1.5,"сформирован",IF('Речевое развитие'!L17&lt;0.5,"не сформирован", "в стадии формирования")))</f>
        <v/>
      </c>
      <c r="AK17" s="126" t="str">
        <f>IF('Речевое развитие'!N17="","",IF('Речевое развитие'!N17&gt;1.5,"сформирован",IF('Речевое развитие'!N17&lt;0.5,"не сформирован", "в стадии формирования")))</f>
        <v/>
      </c>
      <c r="AL17" s="331" t="str">
        <f>IF('Социально-коммуникативное разви'!E18="","",IF('Социально-коммуникативное разви'!G18="","",IF('Социально-коммуникативное разви'!H18="","",IF('Социально-коммуникативное разви'!L18="","",IF('Социально-коммуникативное разви'!Q18="","",IF('Познавательное развитие'!L18="","",IF('Познавательное развитие'!Q18="","",IF('Речевое развитие'!D17="","",IF('Речевое развитие'!F17="","",IF('Речевое развитие'!J17="","",IF('Речевое развитие'!L17="","",IF('Речевое развитие'!N17="","",('Социально-коммуникативное разви'!E18+'Социально-коммуникативное разви'!G18+'Социально-коммуникативное разви'!H18+'Социально-коммуникативное разви'!L18+'Социально-коммуникативное разви'!Q18+'Познавательное развитие'!L18+'Познавательное развитие'!Q18+'Речевое развитие'!D17+'Речевое развитие'!F17+'Речевое развитие'!J17+'Речевое развитие'!L17+'Речевое развитие'!N17)/12))))))))))))</f>
        <v/>
      </c>
      <c r="AM17" s="96" t="str">
        <f t="shared" si="1"/>
        <v/>
      </c>
      <c r="AN17" s="183" t="str">
        <f>IF('Социально-коммуникативное разви'!E18="","",IF('Социально-коммуникативное разви'!E18&gt;1.5,"сформирован",IF('Социально-коммуникативное разви'!E18&lt;0.5,"не сформирован", "в стадии формирования")))</f>
        <v/>
      </c>
      <c r="AO17" s="101" t="str">
        <f>IF('Социально-коммуникативное разви'!G18="","",IF('Социально-коммуникативное разви'!G18&gt;1.5,"сформирован",IF('Социально-коммуникативное разви'!G18&lt;0.5,"не сформирован", "в стадии формирования")))</f>
        <v/>
      </c>
      <c r="AP17" s="97" t="str">
        <f>IF('Социально-коммуникативное разви'!H18="","",IF('Социально-коммуникативное разви'!H18&gt;1.5,"сформирован",IF('Социально-коммуникативное разви'!H18&lt;0.5,"не сформирован", "в стадии формирования")))</f>
        <v/>
      </c>
      <c r="AQ17" s="97" t="str">
        <f>IF('Социально-коммуникативное разви'!K18="","",IF('Социально-коммуникативное разви'!K18&gt;1.5,"сформирован",IF('Социально-коммуникативное разви'!K18&lt;0.5,"не сформирован", "в стадии формирования")))</f>
        <v/>
      </c>
      <c r="AR17" s="97" t="str">
        <f>IF('Социально-коммуникативное разви'!L18="","",IF('Социально-коммуникативное разви'!L18&gt;1.5,"сформирован",IF('Социально-коммуникативное разви'!L18&lt;0.5,"не сформирован", "в стадии формирования")))</f>
        <v/>
      </c>
      <c r="AS17" s="97" t="str">
        <f>IF('Социально-коммуникативное разви'!M18="","",IF('Социально-коммуникативное разви'!M18&gt;1.5,"сформирован",IF('Социально-коммуникативное разви'!M18&lt;0.5,"не сформирован", "в стадии формирования")))</f>
        <v/>
      </c>
      <c r="AT17" s="97" t="str">
        <f>IF('Познавательное развитие'!P18="","",IF('Познавательное развитие'!P18&gt;1.5,"сформирован",IF('Познавательное развитие'!P18&lt;0.5,"не сформирован", "в стадии формирования")))</f>
        <v/>
      </c>
      <c r="AU17" s="97" t="str">
        <f>IF('Речевое развитие'!E17="","",IF('Речевое развитие'!E17&gt;1.5,"сформирован",IF('Речевое развитие'!E17&lt;0.5,"не сформирован", "в стадии формирования")))</f>
        <v/>
      </c>
      <c r="AV17" s="97" t="str">
        <f>IF('Речевое развитие'!N17="","",IF('Речевое развитие'!N17&gt;1.5,"сформирован",IF('Речевое развитие'!N17&lt;0.5,"не сформирован", "в стадии формирования")))</f>
        <v/>
      </c>
      <c r="AW17" s="97" t="str">
        <f>IF('Художественно-эстетическое разв'!F18="","",IF('Художественно-эстетическое разв'!F18&gt;1.5,"сформирован",IF('Художественно-эстетическое разв'!F18&lt;0.5,"не сформирован", "в стадии формирования")))</f>
        <v/>
      </c>
      <c r="AX17" s="94" t="str">
        <f>IF('Художественно-эстетическое разв'!O18="","",IF('Художественно-эстетическое разв'!O18&gt;1.5,"сформирован",IF('Художественно-эстетическое разв'!O18&lt;0.5,"не сформирован", "в стадии формирования")))</f>
        <v/>
      </c>
      <c r="AY17" s="108" t="str">
        <f>IF('Художественно-эстетическое разв'!Y18="","",IF('Художественно-эстетическое разв'!Y18&gt;1.5,"сформирован",IF('Художественно-эстетическое разв'!Y18&lt;0.5,"не сформирован", "в стадии формирования")))</f>
        <v/>
      </c>
      <c r="AZ17" s="332" t="str">
        <f>IF('Социально-коммуникативное разви'!E18="","",IF('Социально-коммуникативное разви'!G18="","",IF('Социально-коммуникативное разви'!H18="","",IF('Социально-коммуникативное разви'!K18="","",IF('Социально-коммуникативное разви'!L18="","",IF('Социально-коммуникативное разви'!M18="","",IF('Познавательное развитие'!P18="","",IF('Речевое развитие'!E17="","",IF('Речевое развитие'!N17="","",IF('Художественно-эстетическое разв'!F18="","",IF('Художественно-эстетическое разв'!O18="","",IF('Художественно-эстетическое разв'!Y18="","",('Социально-коммуникативное разви'!E18+'Социально-коммуникативное разви'!G18+'Социально-коммуникативное разви'!H18+'Социально-коммуникативное разви'!K18+'Социально-коммуникативное разви'!L18+'Социально-коммуникативное разви'!M18+'Познавательное развитие'!P18+'Речевое развитие'!E17+'Речевое развитие'!N17+'Художественно-эстетическое разв'!F18+'Художественно-эстетическое разв'!O18+'Художественно-эстетическое разв'!Y18)/12))))))))))))</f>
        <v/>
      </c>
      <c r="BA17" s="257" t="str">
        <f t="shared" si="2"/>
        <v/>
      </c>
      <c r="BB17" s="183" t="str">
        <f>IF('Социально-коммуникативное разви'!D18="","",IF('Социально-коммуникативное разви'!D18&gt;1.5,"сформирован",IF('Социально-коммуникативное разви'!D18&lt;0.5,"не сформирован", "в стадии формирования")))</f>
        <v/>
      </c>
      <c r="BC17" s="94" t="str">
        <f>IF('Социально-коммуникативное разви'!F18="","",IF('Социально-коммуникативное разви'!F18&gt;1.5,"сформирован",IF('Социально-коммуникативное разви'!F18&lt;0.5,"не сформирован", "в стадии формирования")))</f>
        <v/>
      </c>
      <c r="BD17" s="94" t="str">
        <f>IF('Социально-коммуникативное разви'!J18="","",IF('Социально-коммуникативное разви'!J18&gt;1.5,"сформирован",IF('Социально-коммуникативное разви'!J18&lt;0.5,"не сформирован", "в стадии формирования")))</f>
        <v/>
      </c>
      <c r="BE17" s="94" t="str">
        <f>IF('Познавательное развитие'!U18="","",IF('Познавательное развитие'!U18&gt;1.5,"сформирован",IF('Познавательное развитие'!U18&lt;0.5,"не сформирован", "в стадии формирования")))</f>
        <v/>
      </c>
      <c r="BF17" s="94" t="str">
        <f>IF('Познавательное развитие'!V18="","",IF('Познавательное развитие'!V18&gt;1.5,"сформирован",IF('Познавательное развитие'!V18&lt;0.5,"не сформирован", "в стадии формирования")))</f>
        <v/>
      </c>
      <c r="BG17" s="94" t="str">
        <f>IF('Познавательное развитие'!AB18="","",IF('Познавательное развитие'!AB18&gt;1.5,"сформирован",IF('Познавательное развитие'!AB18&lt;0.5,"не сформирован", "в стадии формирования")))</f>
        <v/>
      </c>
      <c r="BH17" s="94" t="str">
        <f>IF('Познавательное развитие'!AD18="","",IF('Познавательное развитие'!AD18&gt;1.5,"сформирован",IF('Познавательное развитие'!AD18&lt;0.5,"не сформирован", "в стадии формирования")))</f>
        <v/>
      </c>
      <c r="BI17" s="94" t="str">
        <f>IF('Речевое развитие'!D17="","",IF('Речевое развитие'!D17&gt;1.5,"сформирован",IF('Речевое развитие'!D17&lt;0.5,"не сформирован", "в стадии формирования")))</f>
        <v/>
      </c>
      <c r="BJ17" s="94" t="str">
        <f>IF('Речевое развитие'!E17="","",IF('Речевое развитие'!E17&gt;1.5,"сформирован",IF('Речевое развитие'!E17&lt;0.5,"не сформирован", "в стадии формирования")))</f>
        <v/>
      </c>
      <c r="BK17" s="94" t="str">
        <f>IF('Речевое развитие'!F17="","",IF('Речевое развитие'!F17&gt;1.5,"сформирован",IF('Речевое развитие'!F17&lt;0.5,"не сформирован", "в стадии формирования")))</f>
        <v/>
      </c>
      <c r="BL17" s="94" t="str">
        <f>IF('Речевое развитие'!G17="","",IF('Речевое развитие'!G17&gt;1.5,"сформирован",IF('Речевое развитие'!G17&lt;0.5,"не сформирован", "в стадии формирования")))</f>
        <v/>
      </c>
      <c r="BM17" s="94" t="str">
        <f>IF('Речевое развитие'!J17="","",IF('Речевое развитие'!J17&gt;1.5,"сформирован",IF('Речевое развитие'!J17&lt;0.5,"не сформирован", "в стадии формирования")))</f>
        <v/>
      </c>
      <c r="BN17" s="94" t="str">
        <f>IF('Речевое развитие'!K17="","",IF('Речевое развитие'!K17&gt;1.5,"сформирован",IF('Речевое развитие'!K17&lt;0.5,"не сформирован", "в стадии формирования")))</f>
        <v/>
      </c>
      <c r="BO17" s="94" t="str">
        <f>IF('Речевое развитие'!L17="","",IF('Речевое развитие'!L17&gt;1.5,"сформирован",IF('Речевое развитие'!L17&lt;0.5,"не сформирован", "в стадии формирования")))</f>
        <v/>
      </c>
      <c r="BP17" s="94" t="str">
        <f>IF('Речевое развитие'!M17="","",IF('Речевое развитие'!M17&gt;1.5,"сформирован",IF('Речевое развитие'!M17&lt;0.5,"не сформирован", "в стадии формирования")))</f>
        <v/>
      </c>
      <c r="BQ17" s="94" t="str">
        <f>IF('Речевое развитие'!N17="","",IF('Речевое развитие'!N17&gt;1.5,"сформирован",IF('Речевое развитие'!N17&lt;0.5,"не сформирован", "в стадии формирования")))</f>
        <v/>
      </c>
      <c r="BR17" s="94" t="str">
        <f>IF('Художественно-эстетическое разв'!D18="","",IF('Художественно-эстетическое разв'!D18&gt;1.5,"сформирован",IF('Художественно-эстетическое разв'!D18&lt;0.5,"не сформирован", "в стадии формирования")))</f>
        <v/>
      </c>
      <c r="BS17" s="94" t="str">
        <f>IF('Художественно-эстетическое разв'!E18="","",IF('Художественно-эстетическое разв'!E18&gt;1.5,"сформирован",IF('Художественно-эстетическое разв'!E18&lt;0.5,"не сформирован", "в стадии формирования")))</f>
        <v/>
      </c>
      <c r="BT17" s="330" t="str">
        <f>IF('Социально-коммуникативное разви'!D18="","",IF('Социально-коммуникативное разви'!F18="","",IF('Социально-коммуникативное разви'!J18="","",IF('Познавательное развитие'!U18="","",IF('Познавательное развитие'!V18="","",IF('Познавательное развитие'!AB18="","",IF('Познавательное развитие'!AD18="","",IF('Речевое развитие'!D17="","",IF('Речевое развитие'!E17="","",IF('Речевое развитие'!F17="","",IF('Речевое развитие'!G17="","",IF('Речевое развитие'!J17="","",IF('Речевое развитие'!K17="","",IF('Речевое развитие'!L17="","",IF('Речевое развитие'!M17="","",IF('Речевое развитие'!N17="","",IF('Художественно-эстетическое разв'!D18="","",IF('Художественно-эстетическое разв'!E18="","",('Социально-коммуникативное разви'!D18+'Социально-коммуникативное разви'!F18+'Социально-коммуникативное разви'!J18+'Познавательное развитие'!U18+'Познавательное развитие'!V18+'Познавательное развитие'!AB18+'Познавательное развитие'!AD18+'Речевое развитие'!D17+'Речевое развитие'!E17+'Речевое развитие'!F17+'Речевое развитие'!G17+'Речевое развитие'!J17+'Речевое развитие'!K17+'Речевое развитие'!L17+'Речевое развитие'!M17+'Речевое развитие'!N17+'Художественно-эстетическое разв'!D18+'Художественно-эстетическое разв'!E18)/18))))))))))))))))))</f>
        <v/>
      </c>
      <c r="BU17" s="257" t="str">
        <f t="shared" si="3"/>
        <v/>
      </c>
      <c r="BV17" s="183" t="str">
        <f>IF('Познавательное развитие'!H18="","",IF('Познавательное развитие'!H18&gt;1.5,"сформирован",IF('Познавательное развитие'!H18&lt;0.5,"не сформирован", "в стадии формирования")))</f>
        <v/>
      </c>
      <c r="BW17" s="94" t="str">
        <f>IF('Художественно-эстетическое разв'!K18="","",IF('Художественно-эстетическое разв'!K18&gt;1.5,"сформирован",IF('Художественно-эстетическое разв'!K18&lt;0.5,"не сформирован", "в стадии формирования")))</f>
        <v/>
      </c>
      <c r="BX17" s="94" t="str">
        <f>IF('Художественно-эстетическое разв'!L18="","",IF('Художественно-эстетическое разв'!L18&gt;1.5,"сформирован",IF('Художественно-эстетическое разв'!L18&lt;0.5,"не сформирован", "в стадии формирования")))</f>
        <v/>
      </c>
      <c r="BY17" s="108" t="str">
        <f>IF('Художественно-эстетическое разв'!Z18="","",IF('Художественно-эстетическое разв'!Z18&gt;1.5,"сформирован",IF('Художественно-эстетическое разв'!Z18&lt;0.5,"не сформирован", "в стадии формирования")))</f>
        <v/>
      </c>
      <c r="BZ17" s="183" t="str">
        <f>IF('Физическое развитие'!D17="","",IF('Физическое развитие'!D17&gt;1.5,"сформирован",IF('Физическое развитие'!D17&lt;0.5,"не сформирован", "в стадии формирования")))</f>
        <v/>
      </c>
      <c r="CA17" s="183" t="str">
        <f>IF('Физическое развитие'!E17="","",IF('Физическое развитие'!E17&gt;1.5,"сформирован",IF('Физическое развитие'!E17&lt;0.5,"не сформирован", "в стадии формирования")))</f>
        <v/>
      </c>
      <c r="CB17" s="183" t="str">
        <f>IF('Физическое развитие'!F17="","",IF('Физическое развитие'!F17&gt;1.5,"сформирован",IF('Физическое развитие'!F17&lt;0.5,"не сформирован", "в стадии формирования")))</f>
        <v/>
      </c>
      <c r="CC17" s="183" t="str">
        <f>IF('Физическое развитие'!G17="","",IF('Физическое развитие'!G17&gt;1.5,"сформирован",IF('Физическое развитие'!G17&lt;0.5,"не сформирован", "в стадии формирования")))</f>
        <v/>
      </c>
      <c r="CD17" s="94" t="str">
        <f>IF('Физическое развитие'!H17="","",IF('Физическое развитие'!H17&gt;1.5,"сформирован",IF('Физическое развитие'!H17&lt;0.5,"не сформирован", "в стадии формирования")))</f>
        <v/>
      </c>
      <c r="CE17" s="94" t="str">
        <f>IF('Физическое развитие'!I17="","",IF('Физическое развитие'!I17&gt;1.5,"сформирован",IF('Физическое развитие'!I17&lt;0.5,"не сформирован", "в стадии формирования")))</f>
        <v/>
      </c>
      <c r="CF17" s="94" t="str">
        <f>IF('Физическое развитие'!J17="","",IF('Физическое развитие'!J17&gt;1.5,"сформирован",IF('Физическое развитие'!J17&lt;0.5,"не сформирован", "в стадии формирования")))</f>
        <v/>
      </c>
      <c r="CG17" s="94" t="str">
        <f>IF('Физическое развитие'!K17="","",IF('Физическое развитие'!K17&gt;1.5,"сформирован",IF('Физическое развитие'!K17&lt;0.5,"не сформирован", "в стадии формирования")))</f>
        <v/>
      </c>
      <c r="CH17" s="94" t="str">
        <f>IF('Физическое развитие'!L17="","",IF('Физическое развитие'!L17&gt;1.5,"сформирован",IF('Физическое развитие'!L17&lt;0.5,"не сформирован", "в стадии формирования")))</f>
        <v/>
      </c>
      <c r="CI17" s="94" t="str">
        <f>IF('Физическое развитие'!N17="","",IF('Физическое развитие'!N17&gt;1.5,"сформирован",IF('Физическое развитие'!N17&lt;0.5,"не сформирован", "в стадии формирования")))</f>
        <v/>
      </c>
      <c r="CJ17" s="330" t="str">
        <f>IF('Познавательное развитие'!H18="","",IF('Художественно-эстетическое разв'!K18="","",IF('Художественно-эстетическое разв'!L18="","",IF('Художественно-эстетическое разв'!Z18="","",IF('Физическое развитие'!D17="","",IF('Физическое развитие'!E17="","",IF('Физическое развитие'!F17="","",IF('Физическое развитие'!G17="","",IF('Физическое развитие'!H17="","",IF('Физическое развитие'!I17="","",IF('Физическое развитие'!J17="","",IF('Физическое развитие'!K17="","",IF('Физическое развитие'!L17="","",IF('Физическое развитие'!N17="","",('Познавательное развитие'!H18+'Художественно-эстетическое разв'!K18+'Художественно-эстетическое разв'!L18+'Художественно-эстетическое разв'!Z18+'Физическое развитие'!D17+'Физическое развитие'!E17+'Физическое развитие'!F17+'Физическое развитие'!G17+'Физическое развитие'!H17+'Физическое развитие'!I17+'Физическое развитие'!J17+'Физическое развитие'!K17+'Физическое развитие'!L17+'Физическое развитие'!N17)/14))))))))))))))</f>
        <v/>
      </c>
      <c r="CK17" s="257" t="str">
        <f t="shared" si="4"/>
        <v/>
      </c>
      <c r="CL17" s="183" t="str">
        <f>IF('Социально-коммуникативное разви'!G18="","",IF('Социально-коммуникативное разви'!G18&gt;1.5,"сформирован",IF('Социально-коммуникативное разви'!G18&lt;0.5,"не сформирован", "в стадии формирования")))</f>
        <v/>
      </c>
      <c r="CM17" s="94" t="str">
        <f>IF('Социально-коммуникативное разви'!H18="","",IF('Социально-коммуникативное разви'!H18&gt;1.5,"сформирован",IF('Социально-коммуникативное разви'!H18&lt;0.5,"не сформирован", "в стадии формирования")))</f>
        <v/>
      </c>
      <c r="CN17" s="94" t="str">
        <f>IF('Социально-коммуникативное разви'!L18="","",IF('Социально-коммуникативное разви'!L18&gt;1.5,"сформирован",IF('Социально-коммуникативное разви'!L18&lt;0.5,"не сформирован", "в стадии формирования")))</f>
        <v/>
      </c>
      <c r="CO17" s="94" t="str">
        <f>IF('Социально-коммуникативное разви'!P18="","",IF('Социально-коммуникативное разви'!P18&gt;1.5,"сформирован",IF('Социально-коммуникативное разви'!P18&lt;0.5,"не сформирован", "в стадии формирования")))</f>
        <v/>
      </c>
      <c r="CP17" s="94" t="str">
        <f>IF('Социально-коммуникативное разви'!Q18="","",IF('Социально-коммуникативное разви'!Q18&gt;1.5,"сформирован",IF('Социально-коммуникативное разви'!Q18&lt;0.5,"не сформирован", "в стадии формирования")))</f>
        <v/>
      </c>
      <c r="CQ17" s="94" t="str">
        <f>IF('Социально-коммуникативное разви'!T18="","",IF('Социально-коммуникативное разви'!T18&gt;1.5,"сформирован",IF('Социально-коммуникативное разви'!T18&lt;0.5,"не сформирован", "в стадии формирования")))</f>
        <v/>
      </c>
      <c r="CR17" s="94" t="str">
        <f>IF('Социально-коммуникативное разви'!U18="","",IF('Социально-коммуникативное разви'!U18&gt;1.5,"сформирован",IF('Социально-коммуникативное разви'!U18&lt;0.5,"не сформирован", "в стадии формирования")))</f>
        <v/>
      </c>
      <c r="CS17" s="94" t="str">
        <f>IF('Социально-коммуникативное разви'!V18="","",IF('Социально-коммуникативное разви'!V18&gt;1.5,"сформирован",IF('Социально-коммуникативное разви'!V18&lt;0.5,"не сформирован", "в стадии формирования")))</f>
        <v/>
      </c>
      <c r="CT17" s="94" t="str">
        <f>IF('Социально-коммуникативное разви'!W18="","",IF('Социально-коммуникативное разви'!W18&gt;1.5,"сформирован",IF('Социально-коммуникативное разви'!W18&lt;0.5,"не сформирован", "в стадии формирования")))</f>
        <v/>
      </c>
      <c r="CU17" s="94" t="str">
        <f>IF('Социально-коммуникативное разви'!X18="","",IF('Социально-коммуникативное разви'!X18&gt;1.5,"сформирован",IF('Социально-коммуникативное разви'!X18&lt;0.5,"не сформирован", "в стадии формирования")))</f>
        <v/>
      </c>
      <c r="CV17" s="94" t="str">
        <f>IF('Социально-коммуникативное разви'!Y18="","",IF('Социально-коммуникативное разви'!Y18&gt;1.5,"сформирован",IF('Социально-коммуникативное разви'!Y18&lt;0.5,"не сформирован", "в стадии формирования")))</f>
        <v/>
      </c>
      <c r="CW17" s="94" t="str">
        <f>IF('Физическое развитие'!Q17="","",IF('Физическое развитие'!Q17&gt;1.5,"сформирован",IF('Физическое развитие'!Q17&lt;0.5,"не сформирован", "в стадии формирования")))</f>
        <v/>
      </c>
      <c r="CX17" s="94" t="str">
        <f>IF('Физическое развитие'!R17="","",IF('Физическое развитие'!R17&gt;1.5,"сформирован",IF('Физическое развитие'!R17&lt;0.5,"не сформирован", "в стадии формирования")))</f>
        <v/>
      </c>
      <c r="CY17" s="94" t="str">
        <f>IF('Физическое развитие'!S17="","",IF('Физическое развитие'!S17&gt;1.5,"сформирован",IF('Физическое развитие'!S17&lt;0.5,"не сформирован", "в стадии формирования")))</f>
        <v/>
      </c>
      <c r="CZ17" s="330" t="str">
        <f>IF('Социально-коммуникативное разви'!G18="","",IF('Социально-коммуникативное разви'!H18="","",IF('Социально-коммуникативное разви'!L18="","",IF('Социально-коммуникативное разви'!P18="","",IF('Социально-коммуникативное разви'!Q18="","",IF('Социально-коммуникативное разви'!T18="","",IF('Социально-коммуникативное разви'!U18="","",IF('Социально-коммуникативное разви'!V18="","",IF('Социально-коммуникативное разви'!W18="","",IF('Социально-коммуникативное разви'!X18="","",IF('Социально-коммуникативное разви'!Y18="","",IF('Физическое развитие'!Q17="","",IF('Физическое развитие'!R17="","",IF('Физическое развитие'!S17="","",('Социально-коммуникативное разви'!G18+'Социально-коммуникативное разви'!H18+'Социально-коммуникативное разви'!L18+'Социально-коммуникативное разви'!P18+'Социально-коммуникативное разви'!Q18+'Социально-коммуникативное разви'!T18+'Социально-коммуникативное разви'!U18+'Социально-коммуникативное разви'!V18+'Социально-коммуникативное разви'!W18+'Социально-коммуникативное разви'!X18+'Социально-коммуникативное разви'!Y18+'Физическое развитие'!Q17+'Физическое развитие'!R17+'Физическое развитие'!S17)/14))))))))))))))</f>
        <v/>
      </c>
      <c r="DA17" s="257" t="str">
        <f t="shared" si="5"/>
        <v/>
      </c>
      <c r="DB17" s="183" t="str">
        <f>IF('Социально-коммуникативное разви'!T18="","",IF('Социально-коммуникативное разви'!T18&gt;1.5,"сформирован",IF('Социально-коммуникативное разви'!T18&lt;0.5,"не сформирован", "в стадии формирования")))</f>
        <v/>
      </c>
      <c r="DC17" s="94" t="str">
        <f>IF('Социально-коммуникативное разви'!U18="","",IF('Социально-коммуникативное разви'!U18&gt;1.5,"сформирован",IF('Социально-коммуникативное разви'!U18&lt;0.5,"не сформирован", "в стадии формирования")))</f>
        <v/>
      </c>
      <c r="DD17" s="94" t="str">
        <f>IF('Социально-коммуникативное разви'!V18="","",IF('Социально-коммуникативное разви'!V18&gt;1.5,"сформирован",IF('Социально-коммуникативное разви'!V18&lt;0.5,"не сформирован", "в стадии формирования")))</f>
        <v/>
      </c>
      <c r="DE17" s="94" t="str">
        <f>IF('Социально-коммуникативное разви'!W18="","",IF('Социально-коммуникативное разви'!W18&gt;1.5,"сформирован",IF('Социально-коммуникативное разви'!W18&lt;0.5,"не сформирован", "в стадии формирования")))</f>
        <v/>
      </c>
      <c r="DF17" s="94" t="str">
        <f>IF('Социально-коммуникативное разви'!X18="","",IF('Социально-коммуникативное разви'!X18&gt;1.5,"сформирован",IF('Социально-коммуникативное разви'!X18&lt;0.5,"не сформирован", "в стадии формирования")))</f>
        <v/>
      </c>
      <c r="DG17" s="94" t="str">
        <f>IF('Социально-коммуникативное разви'!Y18="","",IF('Социально-коммуникативное разви'!Y18&gt;1.5,"сформирован",IF('Социально-коммуникативное разви'!Y18&lt;0.5,"не сформирован", "в стадии формирования")))</f>
        <v/>
      </c>
      <c r="DH17" s="94" t="str">
        <f>IF('Познавательное развитие'!D18="","",IF('Познавательное развитие'!D18&gt;1.5,"сформирован",IF('Познавательное развитие'!D18&lt;0.5,"не сформирован", "в стадии формирования")))</f>
        <v/>
      </c>
      <c r="DI17" s="94" t="str">
        <f>IF('Познавательное развитие'!E18="","",IF('Познавательное развитие'!E18&gt;1.5,"сформирован",IF('Познавательное развитие'!E18&lt;0.5,"не сформирован", "в стадии формирования")))</f>
        <v/>
      </c>
      <c r="DJ17" s="94" t="str">
        <f>IF('Познавательное развитие'!F18="","",IF('Познавательное развитие'!F18&gt;1.5,"сформирован",IF('Познавательное развитие'!F18&lt;0.5,"не сформирован", "в стадии формирования")))</f>
        <v/>
      </c>
      <c r="DK17" s="94" t="str">
        <f>IF('Познавательное развитие'!G18="","",IF('Познавательное развитие'!G18&gt;1.5,"сформирован",IF('Познавательное развитие'!G18&lt;0.5,"не сформирован", "в стадии формирования")))</f>
        <v/>
      </c>
      <c r="DL17" s="94" t="str">
        <f>IF('Познавательное развитие'!H18="","",IF('Познавательное развитие'!H18&gt;1.5,"сформирован",IF('Познавательное развитие'!H18&lt;0.5,"не сформирован", "в стадии формирования")))</f>
        <v/>
      </c>
      <c r="DM17" s="94" t="str">
        <f>IF('Познавательное развитие'!K18="","",IF('Познавательное развитие'!K18&gt;1.5,"сформирован",IF('Познавательное развитие'!K18&lt;0.5,"не сформирован", "в стадии формирования")))</f>
        <v/>
      </c>
      <c r="DN17" s="94" t="str">
        <f>IF('Познавательное развитие'!L18="","",IF('Познавательное развитие'!L18&gt;1.5,"сформирован",IF('Познавательное развитие'!L18&lt;0.5,"не сформирован", "в стадии формирования")))</f>
        <v/>
      </c>
      <c r="DO17" s="94" t="str">
        <f>IF('Познавательное развитие'!O18="","",IF('Познавательное развитие'!O18&gt;1.5,"сформирован",IF('Познавательное развитие'!O18&lt;0.5,"не сформирован", "в стадии формирования")))</f>
        <v/>
      </c>
      <c r="DP17" s="94" t="str">
        <f>IF('Познавательное развитие'!U18="","",IF('Познавательное развитие'!U18&gt;1.5,"сформирован",IF('Познавательное развитие'!U18&lt;0.5,"не сформирован", "в стадии формирования")))</f>
        <v/>
      </c>
      <c r="DQ17" s="94" t="str">
        <f>IF('Познавательное развитие'!V18="","",IF('Познавательное развитие'!V18&gt;1.5,"сформирован",IF('Познавательное развитие'!V18&lt;0.5,"не сформирован", "в стадии формирования")))</f>
        <v/>
      </c>
      <c r="DR17" s="94" t="str">
        <f>IF('Познавательное развитие'!Z18="","",IF('Познавательное развитие'!Z18&gt;1.5,"сформирован",IF('Познавательное развитие'!Z18&lt;0.5,"не сформирован", "в стадии формирования")))</f>
        <v/>
      </c>
      <c r="DS17" s="94" t="str">
        <f>IF('Познавательное развитие'!AA18="","",IF('Познавательное развитие'!AA18&gt;1.5,"сформирован",IF('Познавательное развитие'!AA18&lt;0.5,"не сформирован", "в стадии формирования")))</f>
        <v/>
      </c>
      <c r="DT17" s="94" t="str">
        <f>IF('Познавательное развитие'!AB18="","",IF('Познавательное развитие'!AB18&gt;1.5,"сформирован",IF('Познавательное развитие'!AB18&lt;0.5,"не сформирован", "в стадии формирования")))</f>
        <v/>
      </c>
      <c r="DU17" s="94" t="str">
        <f>IF('Познавательное развитие'!AC18="","",IF('Познавательное развитие'!AC18&gt;1.5,"сформирован",IF('Познавательное развитие'!AC18&lt;0.5,"не сформирован", "в стадии формирования")))</f>
        <v/>
      </c>
      <c r="DV17" s="94" t="str">
        <f>IF('Познавательное развитие'!AD18="","",IF('Познавательное развитие'!AD18&gt;1.5,"сформирован",IF('Познавательное развитие'!AD18&lt;0.5,"не сформирован", "в стадии формирования")))</f>
        <v/>
      </c>
      <c r="DW17" s="94" t="str">
        <f>IF('Познавательное развитие'!AE18="","",IF('Познавательное развитие'!AE18&gt;1.5,"сформирован",IF('Познавательное развитие'!AE18&lt;0.5,"не сформирован", "в стадии формирования")))</f>
        <v/>
      </c>
      <c r="DX17" s="94" t="str">
        <f>IF('Познавательное развитие'!AF18="","",IF('Познавательное развитие'!AF18&gt;1.5,"сформирован",IF('Познавательное развитие'!AF18&lt;0.5,"не сформирован", "в стадии формирования")))</f>
        <v/>
      </c>
      <c r="DY17" s="94" t="str">
        <f>IF('Познавательное развитие'!AG18="","",IF('Познавательное развитие'!AG18&gt;1.5,"сформирован",IF('Познавательное развитие'!AG18&lt;0.5,"не сформирован", "в стадии формирования")))</f>
        <v/>
      </c>
      <c r="DZ17" s="94" t="str">
        <f>IF('Познавательное развитие'!AH18="","",IF('Познавательное развитие'!AH18&gt;1.5,"сформирован",IF('Познавательное развитие'!AH18&lt;0.5,"не сформирован", "в стадии формирования")))</f>
        <v/>
      </c>
      <c r="EA17" s="94" t="str">
        <f>IF('Речевое развитие'!D17="","",IF('Речевое развитие'!D17&gt;1.5,"сформирован",IF('Речевое развитие'!D17&lt;0.5,"не сформирован", "в стадии формирования")))</f>
        <v/>
      </c>
      <c r="EB17" s="94" t="str">
        <f>IF('Речевое развитие'!J17="","",IF('Речевое развитие'!J17&gt;1.5,"сформирован",IF('Речевое развитие'!J17&lt;0.5,"не сформирован", "в стадии формирования")))</f>
        <v/>
      </c>
      <c r="EC17" s="94" t="str">
        <f>IF('Речевое развитие'!K17="","",IF('Речевое развитие'!K17&gt;1.5,"сформирован",IF('Речевое развитие'!K17&lt;0.5,"не сформирован", "в стадии формирования")))</f>
        <v/>
      </c>
      <c r="ED17" s="94" t="str">
        <f>IF('Речевое развитие'!L17="","",IF('Речевое развитие'!L17&gt;1.5,"сформирован",IF('Речевое развитие'!L17&lt;0.5,"не сформирован", "в стадии формирования")))</f>
        <v/>
      </c>
      <c r="EE17" s="94" t="str">
        <f>IF('Речевое развитие'!M17="","",IF('Речевое развитие'!M17&gt;1.5,"сформирован",IF('Речевое развитие'!M17&lt;0.5,"не сформирован", "в стадии формирования")))</f>
        <v/>
      </c>
      <c r="EF17" s="94" t="str">
        <f>IF('Речевое развитие'!N17="","",IF('Речевое развитие'!N17&gt;1.5,"сформирован",IF('Речевое развитие'!N17&lt;0.5,"не сформирован", "в стадии формирования")))</f>
        <v/>
      </c>
      <c r="EG17" s="330" t="str">
        <f>IF('Социально-коммуникативное разви'!T18="","",IF('Социально-коммуникативное разви'!U18="","",IF('Социально-коммуникативное разви'!V18="","",IF('Социально-коммуникативное разви'!W18="","",IF('Социально-коммуникативное разви'!X18="","",IF('Социально-коммуникативное разви'!Y18="","",IF('Познавательное развитие'!D18="","",IF('Познавательное развитие'!E18="","",IF('Познавательное развитие'!F18="","",IF('Познавательное развитие'!G18="","",IF('Познавательное развитие'!H18="","",IF('Познавательное развитие'!K18="","",IF('Познавательное развитие'!L18="","",IF('Познавательное развитие'!O18="","",IF('Познавательное развитие'!U18="","",IF('Познавательное развитие'!V18="","",IF('Познавательное развитие'!Z18="","",IF('Познавательное развитие'!AA18="","",IF('Познавательное развитие'!AB18="","",IF('Познавательное развитие'!AC18="","",IF('Познавательное развитие'!AD18="","",IF('Познавательное развитие'!AE18="","",IF('Познавательное развитие'!AF18="","",IF('Познавательное развитие'!AG18="","",IF('Познавательное развитие'!AH18="","",IF('Речевое развитие'!D17="","",IF('Речевое развитие'!J17="","",IF('Речевое развитие'!K17="","",IF('Речевое развитие'!L17="","",IF('Речевое развитие'!M17="","",IF('Речевое развитие'!N17="","",('Социально-коммуникативное разви'!T18+'Социально-коммуникативное разви'!U18+'Социально-коммуникативное разви'!V18+'Социально-коммуникативное разви'!W18+'Социально-коммуникативное разви'!X18+'Социально-коммуникативное разви'!Y18+'Познавательное развитие'!D18+'Познавательное развитие'!E18+'Познавательное развитие'!F18+'Познавательное развитие'!G18+'Познавательное развитие'!H18+'Познавательное развитие'!K18+'Познавательное развитие'!L18+'Познавательное развитие'!O18+'Познавательное развитие'!U18+'Познавательное развитие'!V18+'Познавательное развитие'!Z18+'Познавательное развитие'!AA18+'Познавательное развитие'!AB18+'Познавательное развитие'!AC18+'Познавательное развитие'!AD18+'Познавательное развитие'!AE18+'Познавательное развитие'!AF18+'Познавательное развитие'!AG18+'Познавательное развитие'!AH18+'Речевое развитие'!D17+'Речевое развитие'!J17+'Речевое развитие'!K17+'Речевое развитие'!L17+'Речевое развитие'!M17+'Речевое развитие'!N17)/31)))))))))))))))))))))))))))))))</f>
        <v/>
      </c>
      <c r="EH17" s="257" t="str">
        <f t="shared" si="6"/>
        <v/>
      </c>
    </row>
    <row r="18" spans="1:138" x14ac:dyDescent="0.25">
      <c r="A18" s="107">
        <f>список!A16</f>
        <v>15</v>
      </c>
      <c r="B18" s="265" t="str">
        <f>IF(список!B16="","",список!B16)</f>
        <v/>
      </c>
      <c r="C18" s="257">
        <f>IF(список!C16="","",список!C16)</f>
        <v>0</v>
      </c>
      <c r="D18" s="183" t="str">
        <f>IF('Социально-коммуникативное разви'!G19="","",IF('Социально-коммуникативное разви'!G19&gt;1.5,"сформирован",IF('Социально-коммуникативное разви'!G19&lt;0.5,"не сформирован", "в стадии формирования")))</f>
        <v/>
      </c>
      <c r="E18" s="94" t="str">
        <f>IF('Социально-коммуникативное разви'!I19="","",IF('Социально-коммуникативное разви'!I19&gt;1.5,"сформирован",IF('Социально-коммуникативное разви'!I19&lt;0.5,"не сформирован", "в стадии формирования")))</f>
        <v/>
      </c>
      <c r="F18" s="94" t="str">
        <f>IF('Социально-коммуникативное разви'!K19="","",IF('Социально-коммуникативное разви'!K19&gt;1.5,"сформирован",IF('Социально-коммуникативное разви'!K19&lt;0.5,"не сформирован", "в стадии формирования")))</f>
        <v/>
      </c>
      <c r="G18" s="94" t="str">
        <f>IF('Социально-коммуникативное разви'!L19="","",IF('Социально-коммуникативное разви'!L19&gt;1.5,"сформирован",IF('Социально-коммуникативное разви'!L19&lt;0.5,"не сформирован", "в стадии формирования")))</f>
        <v/>
      </c>
      <c r="H18" s="94" t="str">
        <f>IF('Познавательное развитие'!K19="","",IF('Познавательное развитие'!K19&gt;1.5,"сформирован",IF('Познавательное развитие'!K19&lt;0.5,"не сформирован", "в стадии формирования")))</f>
        <v/>
      </c>
      <c r="I18" s="94" t="str">
        <f>IF('Познавательное развитие'!O19="","",IF('Познавательное развитие'!O19&gt;1.5,"сформирован",IF('Познавательное развитие'!O19&lt;0.5,"не сформирован", "в стадии формирования")))</f>
        <v/>
      </c>
      <c r="J18" s="94" t="str">
        <f>IF('Познавательное развитие'!P19="","",IF('Познавательное развитие'!P19&gt;1.5,"сформирован",IF('Познавательное развитие'!P19&lt;0.5,"не сформирован", "в стадии формирования")))</f>
        <v/>
      </c>
      <c r="K18" s="94" t="str">
        <f>IF('Познавательное развитие'!T19="","",IF('Познавательное развитие'!T19&gt;1.5,"сформирован",IF('Познавательное развитие'!T19&lt;0.5,"не сформирован", "в стадии формирования")))</f>
        <v/>
      </c>
      <c r="L18" s="94" t="str">
        <f>IF('Познавательное развитие'!W19="","",IF('Познавательное развитие'!W19&gt;1.5,"сформирован",IF('Познавательное развитие'!W19&lt;0.5,"не сформирован", "в стадии формирования")))</f>
        <v/>
      </c>
      <c r="M18" s="94" t="str">
        <f>IF('Познавательное развитие'!AH19="","",IF('Познавательное развитие'!AH19&gt;1.5,"сформирован",IF('Познавательное развитие'!AH19&lt;0.5,"не сформирован", "в стадии формирования")))</f>
        <v/>
      </c>
      <c r="N18" s="94" t="str">
        <f>IF('Речевое развитие'!E18="","",IF('Речевое развитие'!E18&gt;1.5,"сформирован",IF('Речевое развитие'!E18&lt;0.5,"не сформирован", "в стадии формирования")))</f>
        <v/>
      </c>
      <c r="O18" s="94" t="str">
        <f>IF('Речевое развитие'!F18="","",IF('Речевое развитие'!F18&gt;1.5,"сформирован",IF('Речевое развитие'!F18&lt;0.5,"не сформирован", "в стадии формирования")))</f>
        <v/>
      </c>
      <c r="P18" s="94" t="str">
        <f>IF('Речевое развитие'!M18="","",IF('Речевое развитие'!M18&gt;1.5,"сформирован",IF('Речевое развитие'!M18&lt;0.5,"не сформирован", "в стадии формирования")))</f>
        <v/>
      </c>
      <c r="Q18" s="94" t="str">
        <f>IF('Художественно-эстетическое разв'!F19="","",IF('Художественно-эстетическое разв'!F19&gt;1.5,"сформирован",IF('Художественно-эстетическое разв'!F19&lt;0.5,"не сформирован", "в стадии формирования")))</f>
        <v/>
      </c>
      <c r="R18" s="94" t="str">
        <f>IF('Художественно-эстетическое разв'!L19="","",IF('Художественно-эстетическое разв'!L19&gt;1.5,"сформирован",IF('Художественно-эстетическое разв'!L19&lt;0.5,"не сформирован", "в стадии формирования")))</f>
        <v/>
      </c>
      <c r="S18" s="94" t="str">
        <f>IF('Художественно-эстетическое разв'!O19="","",IF('Художественно-эстетическое разв'!O19&gt;1.5,"сформирован",IF('Художественно-эстетическое разв'!O19&lt;0.5,"не сформирован", "в стадии формирования")))</f>
        <v/>
      </c>
      <c r="T18" s="94" t="str">
        <f>IF('Художественно-эстетическое разв'!P19="","",IF('Художественно-эстетическое разв'!P19&gt;1.5,"сформирован",IF('Художественно-эстетическое разв'!P19&lt;0.5,"не сформирован", "в стадии формирования")))</f>
        <v/>
      </c>
      <c r="U18" s="94" t="str">
        <f>IF('Физическое развитие'!N18="","",IF('Физическое развитие'!N18&gt;1.5,"сформирован",IF('Физическое развитие'!N18&lt;0.5,"не сформирован", "в стадии формирования")))</f>
        <v/>
      </c>
      <c r="V18" s="94" t="str">
        <f>IF('Физическое развитие'!Q18="","",IF('Физическое развитие'!Q18&gt;1.5,"сформирован",IF('Физическое развитие'!Q18&lt;0.5,"не сформирован", "в стадии формирования")))</f>
        <v/>
      </c>
      <c r="W18" s="94" t="str">
        <f>IF('Физическое развитие'!R18="","",IF('Физическое развитие'!R18&gt;1.5,"сформирован",IF('Физическое развитие'!R18&lt;0.5,"не сформирован", "в стадии формирования")))</f>
        <v/>
      </c>
      <c r="X18" s="330" t="str">
        <f>IF('Социально-коммуникативное разви'!G19="","",IF('Социально-коммуникативное разви'!I19="","",IF('Социально-коммуникативное разви'!K19="","",IF('Социально-коммуникативное разви'!L19="","",IF('Познавательное развитие'!K19="","",IF('Познавательное развитие'!O19="","",IF('Познавательное развитие'!P19="","",IF('Познавательное развитие'!T19="","",IF('Познавательное развитие'!W19="","",IF('Познавательное развитие'!AH19="","",IF('Речевое развитие'!E18="","",IF('Речевое развитие'!F18="","",IF('Речевое развитие'!M18="","",IF('Художественно-эстетическое разв'!F19="","",IF('Художественно-эстетическое разв'!L19="","",IF('Художественно-эстетическое разв'!O19="","",IF('Художественно-эстетическое разв'!P19="","",IF('Физическое развитие'!N18="","",IF('Физическое развитие'!Q18="","",IF('Физическое развитие'!R18="","",('Социально-коммуникативное разви'!G19+'Социально-коммуникативное разви'!I19+'Социально-коммуникативное разви'!K19+'Социально-коммуникативное разви'!L19+'Познавательное развитие'!K19+'Познавательное развитие'!O19+'Познавательное развитие'!P19+'Познавательное развитие'!T19+'Познавательное развитие'!W19+'Познавательное развитие'!AH19+'Речевое развитие'!E18+'Речевое развитие'!F18++'Речевое развитие'!M18+'Художественно-эстетическое разв'!F19+'Художественно-эстетическое разв'!L19+'Художественно-эстетическое разв'!O19+'Художественно-эстетическое разв'!P19+'Физическое развитие'!N18+'Физическое развитие'!Q18+'Физическое развитие'!R18)/20))))))))))))))))))))</f>
        <v/>
      </c>
      <c r="Y18" s="257" t="str">
        <f t="shared" si="0"/>
        <v/>
      </c>
      <c r="Z18" s="201" t="str">
        <f>IF('Социально-коммуникативное разви'!E19="","",IF('Социально-коммуникативное разви'!E19&gt;1.5,"сформирован",IF('Социально-коммуникативное разви'!E19&lt;0.5,"не сформирован", "в стадии формирования")))</f>
        <v/>
      </c>
      <c r="AA18" s="96" t="str">
        <f>IF('Социально-коммуникативное разви'!G19="","",IF('Социально-коммуникативное разви'!G19&gt;1.5,"сформирован",IF('Социально-коммуникативное разви'!G19&lt;0.5,"не сформирован", "в стадии формирования")))</f>
        <v/>
      </c>
      <c r="AB18" s="96" t="str">
        <f>IF('Социально-коммуникативное разви'!H19="","",IF('Социально-коммуникативное разви'!H19&gt;1.5,"сформирован",IF('Социально-коммуникативное разви'!H19&lt;0.5,"не сформирован", "в стадии формирования")))</f>
        <v/>
      </c>
      <c r="AC18" s="96" t="str">
        <f>IF('Социально-коммуникативное разви'!L19="","",IF('Социально-коммуникативное разви'!L19&gt;1.5,"сформирован",IF('Социально-коммуникативное разви'!L19&lt;0.5,"не сформирован", "в стадии формирования")))</f>
        <v/>
      </c>
      <c r="AD18" s="96" t="str">
        <f>IF('Социально-коммуникативное разви'!Q19="","",IF('Социально-коммуникативное разви'!Q19&gt;1.5,"сформирован",IF('Социально-коммуникативное разви'!Q19&lt;0.5,"не сформирован", "в стадии формирования")))</f>
        <v/>
      </c>
      <c r="AE18" s="126" t="str">
        <f>IF('Познавательное развитие'!L19="","",IF('Познавательное развитие'!L19&gt;1.5,"сформирован",IF('Познавательное развитие'!L19&lt;0.5,"не сформирован", "в стадии формирования")))</f>
        <v/>
      </c>
      <c r="AF18" s="126" t="str">
        <f>IF('Познавательное развитие'!Q19="","",IF('Познавательное развитие'!Q19&gt;1.5,"сформирован",IF('Познавательное развитие'!Q19&lt;0.5,"не сформирован", "в стадии формирования")))</f>
        <v/>
      </c>
      <c r="AG18" s="126" t="str">
        <f>IF('Речевое развитие'!D18="","",IF('Речевое развитие'!D18&gt;1.5,"сформирован",IF('Речевое развитие'!D18&lt;0.5,"не сформирован", "в стадии формирования")))</f>
        <v/>
      </c>
      <c r="AH18" s="126" t="str">
        <f>IF('Речевое развитие'!F18="","",IF('Речевое развитие'!F18&gt;1.5,"сформирован",IF('Речевое развитие'!F18&lt;0.5,"не сформирован", "в стадии формирования")))</f>
        <v/>
      </c>
      <c r="AI18" s="126" t="str">
        <f>IF('Речевое развитие'!J18="","",IF('Речевое развитие'!J18&gt;1.5,"сформирован",IF('Речевое развитие'!J18&lt;0.5,"не сформирован", "в стадии формирования")))</f>
        <v/>
      </c>
      <c r="AJ18" s="126" t="str">
        <f>IF('Речевое развитие'!L18="","",IF('Речевое развитие'!L18&gt;1.5,"сформирован",IF('Речевое развитие'!L18&lt;0.5,"не сформирован", "в стадии формирования")))</f>
        <v/>
      </c>
      <c r="AK18" s="126" t="str">
        <f>IF('Речевое развитие'!N18="","",IF('Речевое развитие'!N18&gt;1.5,"сформирован",IF('Речевое развитие'!N18&lt;0.5,"не сформирован", "в стадии формирования")))</f>
        <v/>
      </c>
      <c r="AL18" s="331" t="str">
        <f>IF('Социально-коммуникативное разви'!E19="","",IF('Социально-коммуникативное разви'!G19="","",IF('Социально-коммуникативное разви'!H19="","",IF('Социально-коммуникативное разви'!L19="","",IF('Социально-коммуникативное разви'!Q19="","",IF('Познавательное развитие'!L19="","",IF('Познавательное развитие'!Q19="","",IF('Речевое развитие'!D18="","",IF('Речевое развитие'!F18="","",IF('Речевое развитие'!J18="","",IF('Речевое развитие'!L18="","",IF('Речевое развитие'!N18="","",('Социально-коммуникативное разви'!E19+'Социально-коммуникативное разви'!G19+'Социально-коммуникативное разви'!H19+'Социально-коммуникативное разви'!L19+'Социально-коммуникативное разви'!Q19+'Познавательное развитие'!L19+'Познавательное развитие'!Q19+'Речевое развитие'!D18+'Речевое развитие'!F18+'Речевое развитие'!J18+'Речевое развитие'!L18+'Речевое развитие'!N18)/12))))))))))))</f>
        <v/>
      </c>
      <c r="AM18" s="96" t="str">
        <f t="shared" si="1"/>
        <v/>
      </c>
      <c r="AN18" s="183" t="str">
        <f>IF('Социально-коммуникативное разви'!E19="","",IF('Социально-коммуникативное разви'!E19&gt;1.5,"сформирован",IF('Социально-коммуникативное разви'!E19&lt;0.5,"не сформирован", "в стадии формирования")))</f>
        <v/>
      </c>
      <c r="AO18" s="101" t="str">
        <f>IF('Социально-коммуникативное разви'!G19="","",IF('Социально-коммуникативное разви'!G19&gt;1.5,"сформирован",IF('Социально-коммуникативное разви'!G19&lt;0.5,"не сформирован", "в стадии формирования")))</f>
        <v/>
      </c>
      <c r="AP18" s="97" t="str">
        <f>IF('Социально-коммуникативное разви'!H19="","",IF('Социально-коммуникативное разви'!H19&gt;1.5,"сформирован",IF('Социально-коммуникативное разви'!H19&lt;0.5,"не сформирован", "в стадии формирования")))</f>
        <v/>
      </c>
      <c r="AQ18" s="97" t="str">
        <f>IF('Социально-коммуникативное разви'!K19="","",IF('Социально-коммуникативное разви'!K19&gt;1.5,"сформирован",IF('Социально-коммуникативное разви'!K19&lt;0.5,"не сформирован", "в стадии формирования")))</f>
        <v/>
      </c>
      <c r="AR18" s="97" t="str">
        <f>IF('Социально-коммуникативное разви'!L19="","",IF('Социально-коммуникативное разви'!L19&gt;1.5,"сформирован",IF('Социально-коммуникативное разви'!L19&lt;0.5,"не сформирован", "в стадии формирования")))</f>
        <v/>
      </c>
      <c r="AS18" s="97" t="str">
        <f>IF('Социально-коммуникативное разви'!M19="","",IF('Социально-коммуникативное разви'!M19&gt;1.5,"сформирован",IF('Социально-коммуникативное разви'!M19&lt;0.5,"не сформирован", "в стадии формирования")))</f>
        <v/>
      </c>
      <c r="AT18" s="97" t="str">
        <f>IF('Познавательное развитие'!P19="","",IF('Познавательное развитие'!P19&gt;1.5,"сформирован",IF('Познавательное развитие'!P19&lt;0.5,"не сформирован", "в стадии формирования")))</f>
        <v/>
      </c>
      <c r="AU18" s="97" t="str">
        <f>IF('Речевое развитие'!E18="","",IF('Речевое развитие'!E18&gt;1.5,"сформирован",IF('Речевое развитие'!E18&lt;0.5,"не сформирован", "в стадии формирования")))</f>
        <v/>
      </c>
      <c r="AV18" s="97" t="str">
        <f>IF('Речевое развитие'!N18="","",IF('Речевое развитие'!N18&gt;1.5,"сформирован",IF('Речевое развитие'!N18&lt;0.5,"не сформирован", "в стадии формирования")))</f>
        <v/>
      </c>
      <c r="AW18" s="97" t="str">
        <f>IF('Художественно-эстетическое разв'!F19="","",IF('Художественно-эстетическое разв'!F19&gt;1.5,"сформирован",IF('Художественно-эстетическое разв'!F19&lt;0.5,"не сформирован", "в стадии формирования")))</f>
        <v/>
      </c>
      <c r="AX18" s="94" t="str">
        <f>IF('Художественно-эстетическое разв'!O19="","",IF('Художественно-эстетическое разв'!O19&gt;1.5,"сформирован",IF('Художественно-эстетическое разв'!O19&lt;0.5,"не сформирован", "в стадии формирования")))</f>
        <v/>
      </c>
      <c r="AY18" s="108" t="str">
        <f>IF('Художественно-эстетическое разв'!Y19="","",IF('Художественно-эстетическое разв'!Y19&gt;1.5,"сформирован",IF('Художественно-эстетическое разв'!Y19&lt;0.5,"не сформирован", "в стадии формирования")))</f>
        <v/>
      </c>
      <c r="AZ18" s="332" t="str">
        <f>IF('Социально-коммуникативное разви'!E19="","",IF('Социально-коммуникативное разви'!G19="","",IF('Социально-коммуникативное разви'!H19="","",IF('Социально-коммуникативное разви'!K19="","",IF('Социально-коммуникативное разви'!L19="","",IF('Социально-коммуникативное разви'!M19="","",IF('Познавательное развитие'!P19="","",IF('Речевое развитие'!E18="","",IF('Речевое развитие'!N18="","",IF('Художественно-эстетическое разв'!F19="","",IF('Художественно-эстетическое разв'!O19="","",IF('Художественно-эстетическое разв'!Y19="","",('Социально-коммуникативное разви'!E19+'Социально-коммуникативное разви'!G19+'Социально-коммуникативное разви'!H19+'Социально-коммуникативное разви'!K19+'Социально-коммуникативное разви'!L19+'Социально-коммуникативное разви'!M19+'Познавательное развитие'!P19+'Речевое развитие'!E18+'Речевое развитие'!N18+'Художественно-эстетическое разв'!F19+'Художественно-эстетическое разв'!O19+'Художественно-эстетическое разв'!Y19)/12))))))))))))</f>
        <v/>
      </c>
      <c r="BA18" s="257" t="str">
        <f t="shared" si="2"/>
        <v/>
      </c>
      <c r="BB18" s="183" t="str">
        <f>IF('Социально-коммуникативное разви'!D19="","",IF('Социально-коммуникативное разви'!D19&gt;1.5,"сформирован",IF('Социально-коммуникативное разви'!D19&lt;0.5,"не сформирован", "в стадии формирования")))</f>
        <v/>
      </c>
      <c r="BC18" s="94" t="str">
        <f>IF('Социально-коммуникативное разви'!F19="","",IF('Социально-коммуникативное разви'!F19&gt;1.5,"сформирован",IF('Социально-коммуникативное разви'!F19&lt;0.5,"не сформирован", "в стадии формирования")))</f>
        <v/>
      </c>
      <c r="BD18" s="94" t="str">
        <f>IF('Социально-коммуникативное разви'!J19="","",IF('Социально-коммуникативное разви'!J19&gt;1.5,"сформирован",IF('Социально-коммуникативное разви'!J19&lt;0.5,"не сформирован", "в стадии формирования")))</f>
        <v/>
      </c>
      <c r="BE18" s="94" t="str">
        <f>IF('Познавательное развитие'!U19="","",IF('Познавательное развитие'!U19&gt;1.5,"сформирован",IF('Познавательное развитие'!U19&lt;0.5,"не сформирован", "в стадии формирования")))</f>
        <v/>
      </c>
      <c r="BF18" s="94" t="str">
        <f>IF('Познавательное развитие'!V19="","",IF('Познавательное развитие'!V19&gt;1.5,"сформирован",IF('Познавательное развитие'!V19&lt;0.5,"не сформирован", "в стадии формирования")))</f>
        <v/>
      </c>
      <c r="BG18" s="94" t="str">
        <f>IF('Познавательное развитие'!AB19="","",IF('Познавательное развитие'!AB19&gt;1.5,"сформирован",IF('Познавательное развитие'!AB19&lt;0.5,"не сформирован", "в стадии формирования")))</f>
        <v/>
      </c>
      <c r="BH18" s="94" t="str">
        <f>IF('Познавательное развитие'!AD19="","",IF('Познавательное развитие'!AD19&gt;1.5,"сформирован",IF('Познавательное развитие'!AD19&lt;0.5,"не сформирован", "в стадии формирования")))</f>
        <v/>
      </c>
      <c r="BI18" s="94" t="str">
        <f>IF('Речевое развитие'!D18="","",IF('Речевое развитие'!D18&gt;1.5,"сформирован",IF('Речевое развитие'!D18&lt;0.5,"не сформирован", "в стадии формирования")))</f>
        <v/>
      </c>
      <c r="BJ18" s="94" t="str">
        <f>IF('Речевое развитие'!E18="","",IF('Речевое развитие'!E18&gt;1.5,"сформирован",IF('Речевое развитие'!E18&lt;0.5,"не сформирован", "в стадии формирования")))</f>
        <v/>
      </c>
      <c r="BK18" s="94" t="str">
        <f>IF('Речевое развитие'!F18="","",IF('Речевое развитие'!F18&gt;1.5,"сформирован",IF('Речевое развитие'!F18&lt;0.5,"не сформирован", "в стадии формирования")))</f>
        <v/>
      </c>
      <c r="BL18" s="94" t="str">
        <f>IF('Речевое развитие'!G18="","",IF('Речевое развитие'!G18&gt;1.5,"сформирован",IF('Речевое развитие'!G18&lt;0.5,"не сформирован", "в стадии формирования")))</f>
        <v/>
      </c>
      <c r="BM18" s="94" t="str">
        <f>IF('Речевое развитие'!J18="","",IF('Речевое развитие'!J18&gt;1.5,"сформирован",IF('Речевое развитие'!J18&lt;0.5,"не сформирован", "в стадии формирования")))</f>
        <v/>
      </c>
      <c r="BN18" s="94" t="str">
        <f>IF('Речевое развитие'!K18="","",IF('Речевое развитие'!K18&gt;1.5,"сформирован",IF('Речевое развитие'!K18&lt;0.5,"не сформирован", "в стадии формирования")))</f>
        <v/>
      </c>
      <c r="BO18" s="94" t="str">
        <f>IF('Речевое развитие'!L18="","",IF('Речевое развитие'!L18&gt;1.5,"сформирован",IF('Речевое развитие'!L18&lt;0.5,"не сформирован", "в стадии формирования")))</f>
        <v/>
      </c>
      <c r="BP18" s="94" t="str">
        <f>IF('Речевое развитие'!M18="","",IF('Речевое развитие'!M18&gt;1.5,"сформирован",IF('Речевое развитие'!M18&lt;0.5,"не сформирован", "в стадии формирования")))</f>
        <v/>
      </c>
      <c r="BQ18" s="94" t="str">
        <f>IF('Речевое развитие'!N18="","",IF('Речевое развитие'!N18&gt;1.5,"сформирован",IF('Речевое развитие'!N18&lt;0.5,"не сформирован", "в стадии формирования")))</f>
        <v/>
      </c>
      <c r="BR18" s="94" t="str">
        <f>IF('Художественно-эстетическое разв'!D19="","",IF('Художественно-эстетическое разв'!D19&gt;1.5,"сформирован",IF('Художественно-эстетическое разв'!D19&lt;0.5,"не сформирован", "в стадии формирования")))</f>
        <v/>
      </c>
      <c r="BS18" s="94" t="str">
        <f>IF('Художественно-эстетическое разв'!E19="","",IF('Художественно-эстетическое разв'!E19&gt;1.5,"сформирован",IF('Художественно-эстетическое разв'!E19&lt;0.5,"не сформирован", "в стадии формирования")))</f>
        <v/>
      </c>
      <c r="BT18" s="330" t="str">
        <f>IF('Социально-коммуникативное разви'!D19="","",IF('Социально-коммуникативное разви'!F19="","",IF('Социально-коммуникативное разви'!J19="","",IF('Познавательное развитие'!U19="","",IF('Познавательное развитие'!V19="","",IF('Познавательное развитие'!AB19="","",IF('Познавательное развитие'!AD19="","",IF('Речевое развитие'!D18="","",IF('Речевое развитие'!E18="","",IF('Речевое развитие'!F18="","",IF('Речевое развитие'!G18="","",IF('Речевое развитие'!J18="","",IF('Речевое развитие'!K18="","",IF('Речевое развитие'!L18="","",IF('Речевое развитие'!M18="","",IF('Речевое развитие'!N18="","",IF('Художественно-эстетическое разв'!D19="","",IF('Художественно-эстетическое разв'!E19="","",('Социально-коммуникативное разви'!D19+'Социально-коммуникативное разви'!F19+'Социально-коммуникативное разви'!J19+'Познавательное развитие'!U19+'Познавательное развитие'!V19+'Познавательное развитие'!AB19+'Познавательное развитие'!AD19+'Речевое развитие'!D18+'Речевое развитие'!E18+'Речевое развитие'!F18+'Речевое развитие'!G18+'Речевое развитие'!J18+'Речевое развитие'!K18+'Речевое развитие'!L18+'Речевое развитие'!M18+'Речевое развитие'!N18+'Художественно-эстетическое разв'!D19+'Художественно-эстетическое разв'!E19)/18))))))))))))))))))</f>
        <v/>
      </c>
      <c r="BU18" s="257" t="str">
        <f t="shared" si="3"/>
        <v/>
      </c>
      <c r="BV18" s="183" t="str">
        <f>IF('Познавательное развитие'!H19="","",IF('Познавательное развитие'!H19&gt;1.5,"сформирован",IF('Познавательное развитие'!H19&lt;0.5,"не сформирован", "в стадии формирования")))</f>
        <v/>
      </c>
      <c r="BW18" s="94" t="str">
        <f>IF('Художественно-эстетическое разв'!K19="","",IF('Художественно-эстетическое разв'!K19&gt;1.5,"сформирован",IF('Художественно-эстетическое разв'!K19&lt;0.5,"не сформирован", "в стадии формирования")))</f>
        <v/>
      </c>
      <c r="BX18" s="94" t="str">
        <f>IF('Художественно-эстетическое разв'!L19="","",IF('Художественно-эстетическое разв'!L19&gt;1.5,"сформирован",IF('Художественно-эстетическое разв'!L19&lt;0.5,"не сформирован", "в стадии формирования")))</f>
        <v/>
      </c>
      <c r="BY18" s="108" t="str">
        <f>IF('Художественно-эстетическое разв'!Z19="","",IF('Художественно-эстетическое разв'!Z19&gt;1.5,"сформирован",IF('Художественно-эстетическое разв'!Z19&lt;0.5,"не сформирован", "в стадии формирования")))</f>
        <v/>
      </c>
      <c r="BZ18" s="183" t="str">
        <f>IF('Физическое развитие'!D18="","",IF('Физическое развитие'!D18&gt;1.5,"сформирован",IF('Физическое развитие'!D18&lt;0.5,"не сформирован", "в стадии формирования")))</f>
        <v/>
      </c>
      <c r="CA18" s="183" t="str">
        <f>IF('Физическое развитие'!E18="","",IF('Физическое развитие'!E18&gt;1.5,"сформирован",IF('Физическое развитие'!E18&lt;0.5,"не сформирован", "в стадии формирования")))</f>
        <v/>
      </c>
      <c r="CB18" s="183" t="str">
        <f>IF('Физическое развитие'!F18="","",IF('Физическое развитие'!F18&gt;1.5,"сформирован",IF('Физическое развитие'!F18&lt;0.5,"не сформирован", "в стадии формирования")))</f>
        <v/>
      </c>
      <c r="CC18" s="183" t="str">
        <f>IF('Физическое развитие'!G18="","",IF('Физическое развитие'!G18&gt;1.5,"сформирован",IF('Физическое развитие'!G18&lt;0.5,"не сформирован", "в стадии формирования")))</f>
        <v/>
      </c>
      <c r="CD18" s="94" t="str">
        <f>IF('Физическое развитие'!H18="","",IF('Физическое развитие'!H18&gt;1.5,"сформирован",IF('Физическое развитие'!H18&lt;0.5,"не сформирован", "в стадии формирования")))</f>
        <v/>
      </c>
      <c r="CE18" s="94" t="str">
        <f>IF('Физическое развитие'!I18="","",IF('Физическое развитие'!I18&gt;1.5,"сформирован",IF('Физическое развитие'!I18&lt;0.5,"не сформирован", "в стадии формирования")))</f>
        <v/>
      </c>
      <c r="CF18" s="94" t="str">
        <f>IF('Физическое развитие'!J18="","",IF('Физическое развитие'!J18&gt;1.5,"сформирован",IF('Физическое развитие'!J18&lt;0.5,"не сформирован", "в стадии формирования")))</f>
        <v/>
      </c>
      <c r="CG18" s="94" t="str">
        <f>IF('Физическое развитие'!K18="","",IF('Физическое развитие'!K18&gt;1.5,"сформирован",IF('Физическое развитие'!K18&lt;0.5,"не сформирован", "в стадии формирования")))</f>
        <v/>
      </c>
      <c r="CH18" s="94" t="str">
        <f>IF('Физическое развитие'!L18="","",IF('Физическое развитие'!L18&gt;1.5,"сформирован",IF('Физическое развитие'!L18&lt;0.5,"не сформирован", "в стадии формирования")))</f>
        <v/>
      </c>
      <c r="CI18" s="94" t="str">
        <f>IF('Физическое развитие'!N18="","",IF('Физическое развитие'!N18&gt;1.5,"сформирован",IF('Физическое развитие'!N18&lt;0.5,"не сформирован", "в стадии формирования")))</f>
        <v/>
      </c>
      <c r="CJ18" s="330" t="str">
        <f>IF('Познавательное развитие'!H19="","",IF('Художественно-эстетическое разв'!K19="","",IF('Художественно-эстетическое разв'!L19="","",IF('Художественно-эстетическое разв'!Z19="","",IF('Физическое развитие'!D18="","",IF('Физическое развитие'!E18="","",IF('Физическое развитие'!F18="","",IF('Физическое развитие'!G18="","",IF('Физическое развитие'!H18="","",IF('Физическое развитие'!I18="","",IF('Физическое развитие'!J18="","",IF('Физическое развитие'!K18="","",IF('Физическое развитие'!L18="","",IF('Физическое развитие'!N18="","",('Познавательное развитие'!H19+'Художественно-эстетическое разв'!K19+'Художественно-эстетическое разв'!L19+'Художественно-эстетическое разв'!Z19+'Физическое развитие'!D18+'Физическое развитие'!E18+'Физическое развитие'!F18+'Физическое развитие'!G18+'Физическое развитие'!H18+'Физическое развитие'!I18+'Физическое развитие'!J18+'Физическое развитие'!K18+'Физическое развитие'!L18+'Физическое развитие'!N18)/14))))))))))))))</f>
        <v/>
      </c>
      <c r="CK18" s="257" t="str">
        <f t="shared" si="4"/>
        <v/>
      </c>
      <c r="CL18" s="183" t="str">
        <f>IF('Социально-коммуникативное разви'!G19="","",IF('Социально-коммуникативное разви'!G19&gt;1.5,"сформирован",IF('Социально-коммуникативное разви'!G19&lt;0.5,"не сформирован", "в стадии формирования")))</f>
        <v/>
      </c>
      <c r="CM18" s="94" t="str">
        <f>IF('Социально-коммуникативное разви'!H19="","",IF('Социально-коммуникативное разви'!H19&gt;1.5,"сформирован",IF('Социально-коммуникативное разви'!H19&lt;0.5,"не сформирован", "в стадии формирования")))</f>
        <v/>
      </c>
      <c r="CN18" s="94" t="str">
        <f>IF('Социально-коммуникативное разви'!L19="","",IF('Социально-коммуникативное разви'!L19&gt;1.5,"сформирован",IF('Социально-коммуникативное разви'!L19&lt;0.5,"не сформирован", "в стадии формирования")))</f>
        <v/>
      </c>
      <c r="CO18" s="94" t="str">
        <f>IF('Социально-коммуникативное разви'!P19="","",IF('Социально-коммуникативное разви'!P19&gt;1.5,"сформирован",IF('Социально-коммуникативное разви'!P19&lt;0.5,"не сформирован", "в стадии формирования")))</f>
        <v/>
      </c>
      <c r="CP18" s="94" t="str">
        <f>IF('Социально-коммуникативное разви'!Q19="","",IF('Социально-коммуникативное разви'!Q19&gt;1.5,"сформирован",IF('Социально-коммуникативное разви'!Q19&lt;0.5,"не сформирован", "в стадии формирования")))</f>
        <v/>
      </c>
      <c r="CQ18" s="94" t="str">
        <f>IF('Социально-коммуникативное разви'!T19="","",IF('Социально-коммуникативное разви'!T19&gt;1.5,"сформирован",IF('Социально-коммуникативное разви'!T19&lt;0.5,"не сформирован", "в стадии формирования")))</f>
        <v/>
      </c>
      <c r="CR18" s="94" t="str">
        <f>IF('Социально-коммуникативное разви'!U19="","",IF('Социально-коммуникативное разви'!U19&gt;1.5,"сформирован",IF('Социально-коммуникативное разви'!U19&lt;0.5,"не сформирован", "в стадии формирования")))</f>
        <v/>
      </c>
      <c r="CS18" s="94" t="str">
        <f>IF('Социально-коммуникативное разви'!V19="","",IF('Социально-коммуникативное разви'!V19&gt;1.5,"сформирован",IF('Социально-коммуникативное разви'!V19&lt;0.5,"не сформирован", "в стадии формирования")))</f>
        <v/>
      </c>
      <c r="CT18" s="94" t="str">
        <f>IF('Социально-коммуникативное разви'!W19="","",IF('Социально-коммуникативное разви'!W19&gt;1.5,"сформирован",IF('Социально-коммуникативное разви'!W19&lt;0.5,"не сформирован", "в стадии формирования")))</f>
        <v/>
      </c>
      <c r="CU18" s="94" t="str">
        <f>IF('Социально-коммуникативное разви'!X19="","",IF('Социально-коммуникативное разви'!X19&gt;1.5,"сформирован",IF('Социально-коммуникативное разви'!X19&lt;0.5,"не сформирован", "в стадии формирования")))</f>
        <v/>
      </c>
      <c r="CV18" s="94" t="str">
        <f>IF('Социально-коммуникативное разви'!Y19="","",IF('Социально-коммуникативное разви'!Y19&gt;1.5,"сформирован",IF('Социально-коммуникативное разви'!Y19&lt;0.5,"не сформирован", "в стадии формирования")))</f>
        <v/>
      </c>
      <c r="CW18" s="94" t="str">
        <f>IF('Физическое развитие'!Q18="","",IF('Физическое развитие'!Q18&gt;1.5,"сформирован",IF('Физическое развитие'!Q18&lt;0.5,"не сформирован", "в стадии формирования")))</f>
        <v/>
      </c>
      <c r="CX18" s="94" t="str">
        <f>IF('Физическое развитие'!R18="","",IF('Физическое развитие'!R18&gt;1.5,"сформирован",IF('Физическое развитие'!R18&lt;0.5,"не сформирован", "в стадии формирования")))</f>
        <v/>
      </c>
      <c r="CY18" s="94" t="str">
        <f>IF('Физическое развитие'!S18="","",IF('Физическое развитие'!S18&gt;1.5,"сформирован",IF('Физическое развитие'!S18&lt;0.5,"не сформирован", "в стадии формирования")))</f>
        <v/>
      </c>
      <c r="CZ18" s="330" t="str">
        <f>IF('Социально-коммуникативное разви'!G19="","",IF('Социально-коммуникативное разви'!H19="","",IF('Социально-коммуникативное разви'!L19="","",IF('Социально-коммуникативное разви'!P19="","",IF('Социально-коммуникативное разви'!Q19="","",IF('Социально-коммуникативное разви'!T19="","",IF('Социально-коммуникативное разви'!U19="","",IF('Социально-коммуникативное разви'!V19="","",IF('Социально-коммуникативное разви'!W19="","",IF('Социально-коммуникативное разви'!X19="","",IF('Социально-коммуникативное разви'!Y19="","",IF('Физическое развитие'!Q18="","",IF('Физическое развитие'!R18="","",IF('Физическое развитие'!S18="","",('Социально-коммуникативное разви'!G19+'Социально-коммуникативное разви'!H19+'Социально-коммуникативное разви'!L19+'Социально-коммуникативное разви'!P19+'Социально-коммуникативное разви'!Q19+'Социально-коммуникативное разви'!T19+'Социально-коммуникативное разви'!U19+'Социально-коммуникативное разви'!V19+'Социально-коммуникативное разви'!W19+'Социально-коммуникативное разви'!X19+'Социально-коммуникативное разви'!Y19+'Физическое развитие'!Q18+'Физическое развитие'!R18+'Физическое развитие'!S18)/14))))))))))))))</f>
        <v/>
      </c>
      <c r="DA18" s="257" t="str">
        <f t="shared" si="5"/>
        <v/>
      </c>
      <c r="DB18" s="183" t="str">
        <f>IF('Социально-коммуникативное разви'!T19="","",IF('Социально-коммуникативное разви'!T19&gt;1.5,"сформирован",IF('Социально-коммуникативное разви'!T19&lt;0.5,"не сформирован", "в стадии формирования")))</f>
        <v/>
      </c>
      <c r="DC18" s="94" t="str">
        <f>IF('Социально-коммуникативное разви'!U19="","",IF('Социально-коммуникативное разви'!U19&gt;1.5,"сформирован",IF('Социально-коммуникативное разви'!U19&lt;0.5,"не сформирован", "в стадии формирования")))</f>
        <v/>
      </c>
      <c r="DD18" s="94" t="str">
        <f>IF('Социально-коммуникативное разви'!V19="","",IF('Социально-коммуникативное разви'!V19&gt;1.5,"сформирован",IF('Социально-коммуникативное разви'!V19&lt;0.5,"не сформирован", "в стадии формирования")))</f>
        <v/>
      </c>
      <c r="DE18" s="94" t="str">
        <f>IF('Социально-коммуникативное разви'!W19="","",IF('Социально-коммуникативное разви'!W19&gt;1.5,"сформирован",IF('Социально-коммуникативное разви'!W19&lt;0.5,"не сформирован", "в стадии формирования")))</f>
        <v/>
      </c>
      <c r="DF18" s="94" t="str">
        <f>IF('Социально-коммуникативное разви'!X19="","",IF('Социально-коммуникативное разви'!X19&gt;1.5,"сформирован",IF('Социально-коммуникативное разви'!X19&lt;0.5,"не сформирован", "в стадии формирования")))</f>
        <v/>
      </c>
      <c r="DG18" s="94" t="str">
        <f>IF('Социально-коммуникативное разви'!Y19="","",IF('Социально-коммуникативное разви'!Y19&gt;1.5,"сформирован",IF('Социально-коммуникативное разви'!Y19&lt;0.5,"не сформирован", "в стадии формирования")))</f>
        <v/>
      </c>
      <c r="DH18" s="94" t="str">
        <f>IF('Познавательное развитие'!D19="","",IF('Познавательное развитие'!D19&gt;1.5,"сформирован",IF('Познавательное развитие'!D19&lt;0.5,"не сформирован", "в стадии формирования")))</f>
        <v/>
      </c>
      <c r="DI18" s="94" t="str">
        <f>IF('Познавательное развитие'!E19="","",IF('Познавательное развитие'!E19&gt;1.5,"сформирован",IF('Познавательное развитие'!E19&lt;0.5,"не сформирован", "в стадии формирования")))</f>
        <v/>
      </c>
      <c r="DJ18" s="94" t="str">
        <f>IF('Познавательное развитие'!F19="","",IF('Познавательное развитие'!F19&gt;1.5,"сформирован",IF('Познавательное развитие'!F19&lt;0.5,"не сформирован", "в стадии формирования")))</f>
        <v/>
      </c>
      <c r="DK18" s="94" t="str">
        <f>IF('Познавательное развитие'!G19="","",IF('Познавательное развитие'!G19&gt;1.5,"сформирован",IF('Познавательное развитие'!G19&lt;0.5,"не сформирован", "в стадии формирования")))</f>
        <v/>
      </c>
      <c r="DL18" s="94" t="str">
        <f>IF('Познавательное развитие'!H19="","",IF('Познавательное развитие'!H19&gt;1.5,"сформирован",IF('Познавательное развитие'!H19&lt;0.5,"не сформирован", "в стадии формирования")))</f>
        <v/>
      </c>
      <c r="DM18" s="94" t="str">
        <f>IF('Познавательное развитие'!K19="","",IF('Познавательное развитие'!K19&gt;1.5,"сформирован",IF('Познавательное развитие'!K19&lt;0.5,"не сформирован", "в стадии формирования")))</f>
        <v/>
      </c>
      <c r="DN18" s="94" t="str">
        <f>IF('Познавательное развитие'!L19="","",IF('Познавательное развитие'!L19&gt;1.5,"сформирован",IF('Познавательное развитие'!L19&lt;0.5,"не сформирован", "в стадии формирования")))</f>
        <v/>
      </c>
      <c r="DO18" s="94" t="str">
        <f>IF('Познавательное развитие'!O19="","",IF('Познавательное развитие'!O19&gt;1.5,"сформирован",IF('Познавательное развитие'!O19&lt;0.5,"не сформирован", "в стадии формирования")))</f>
        <v/>
      </c>
      <c r="DP18" s="94" t="str">
        <f>IF('Познавательное развитие'!U19="","",IF('Познавательное развитие'!U19&gt;1.5,"сформирован",IF('Познавательное развитие'!U19&lt;0.5,"не сформирован", "в стадии формирования")))</f>
        <v/>
      </c>
      <c r="DQ18" s="94" t="str">
        <f>IF('Познавательное развитие'!V19="","",IF('Познавательное развитие'!V19&gt;1.5,"сформирован",IF('Познавательное развитие'!V19&lt;0.5,"не сформирован", "в стадии формирования")))</f>
        <v/>
      </c>
      <c r="DR18" s="94" t="str">
        <f>IF('Познавательное развитие'!Z19="","",IF('Познавательное развитие'!Z19&gt;1.5,"сформирован",IF('Познавательное развитие'!Z19&lt;0.5,"не сформирован", "в стадии формирования")))</f>
        <v/>
      </c>
      <c r="DS18" s="94" t="str">
        <f>IF('Познавательное развитие'!AA19="","",IF('Познавательное развитие'!AA19&gt;1.5,"сформирован",IF('Познавательное развитие'!AA19&lt;0.5,"не сформирован", "в стадии формирования")))</f>
        <v/>
      </c>
      <c r="DT18" s="94" t="str">
        <f>IF('Познавательное развитие'!AB19="","",IF('Познавательное развитие'!AB19&gt;1.5,"сформирован",IF('Познавательное развитие'!AB19&lt;0.5,"не сформирован", "в стадии формирования")))</f>
        <v/>
      </c>
      <c r="DU18" s="94" t="str">
        <f>IF('Познавательное развитие'!AC19="","",IF('Познавательное развитие'!AC19&gt;1.5,"сформирован",IF('Познавательное развитие'!AC19&lt;0.5,"не сформирован", "в стадии формирования")))</f>
        <v/>
      </c>
      <c r="DV18" s="94" t="str">
        <f>IF('Познавательное развитие'!AD19="","",IF('Познавательное развитие'!AD19&gt;1.5,"сформирован",IF('Познавательное развитие'!AD19&lt;0.5,"не сформирован", "в стадии формирования")))</f>
        <v/>
      </c>
      <c r="DW18" s="94" t="str">
        <f>IF('Познавательное развитие'!AE19="","",IF('Познавательное развитие'!AE19&gt;1.5,"сформирован",IF('Познавательное развитие'!AE19&lt;0.5,"не сформирован", "в стадии формирования")))</f>
        <v/>
      </c>
      <c r="DX18" s="94" t="str">
        <f>IF('Познавательное развитие'!AF19="","",IF('Познавательное развитие'!AF19&gt;1.5,"сформирован",IF('Познавательное развитие'!AF19&lt;0.5,"не сформирован", "в стадии формирования")))</f>
        <v/>
      </c>
      <c r="DY18" s="94" t="str">
        <f>IF('Познавательное развитие'!AG19="","",IF('Познавательное развитие'!AG19&gt;1.5,"сформирован",IF('Познавательное развитие'!AG19&lt;0.5,"не сформирован", "в стадии формирования")))</f>
        <v/>
      </c>
      <c r="DZ18" s="94" t="str">
        <f>IF('Познавательное развитие'!AH19="","",IF('Познавательное развитие'!AH19&gt;1.5,"сформирован",IF('Познавательное развитие'!AH19&lt;0.5,"не сформирован", "в стадии формирования")))</f>
        <v/>
      </c>
      <c r="EA18" s="94" t="str">
        <f>IF('Речевое развитие'!D18="","",IF('Речевое развитие'!D18&gt;1.5,"сформирован",IF('Речевое развитие'!D18&lt;0.5,"не сформирован", "в стадии формирования")))</f>
        <v/>
      </c>
      <c r="EB18" s="94" t="str">
        <f>IF('Речевое развитие'!J18="","",IF('Речевое развитие'!J18&gt;1.5,"сформирован",IF('Речевое развитие'!J18&lt;0.5,"не сформирован", "в стадии формирования")))</f>
        <v/>
      </c>
      <c r="EC18" s="94" t="str">
        <f>IF('Речевое развитие'!K18="","",IF('Речевое развитие'!K18&gt;1.5,"сформирован",IF('Речевое развитие'!K18&lt;0.5,"не сформирован", "в стадии формирования")))</f>
        <v/>
      </c>
      <c r="ED18" s="94" t="str">
        <f>IF('Речевое развитие'!L18="","",IF('Речевое развитие'!L18&gt;1.5,"сформирован",IF('Речевое развитие'!L18&lt;0.5,"не сформирован", "в стадии формирования")))</f>
        <v/>
      </c>
      <c r="EE18" s="94" t="str">
        <f>IF('Речевое развитие'!M18="","",IF('Речевое развитие'!M18&gt;1.5,"сформирован",IF('Речевое развитие'!M18&lt;0.5,"не сформирован", "в стадии формирования")))</f>
        <v/>
      </c>
      <c r="EF18" s="94" t="str">
        <f>IF('Речевое развитие'!N18="","",IF('Речевое развитие'!N18&gt;1.5,"сформирован",IF('Речевое развитие'!N18&lt;0.5,"не сформирован", "в стадии формирования")))</f>
        <v/>
      </c>
      <c r="EG18" s="330" t="str">
        <f>IF('Социально-коммуникативное разви'!T19="","",IF('Социально-коммуникативное разви'!U19="","",IF('Социально-коммуникативное разви'!V19="","",IF('Социально-коммуникативное разви'!W19="","",IF('Социально-коммуникативное разви'!X19="","",IF('Социально-коммуникативное разви'!Y19="","",IF('Познавательное развитие'!D19="","",IF('Познавательное развитие'!E19="","",IF('Познавательное развитие'!F19="","",IF('Познавательное развитие'!G19="","",IF('Познавательное развитие'!H19="","",IF('Познавательное развитие'!K19="","",IF('Познавательное развитие'!L19="","",IF('Познавательное развитие'!O19="","",IF('Познавательное развитие'!U19="","",IF('Познавательное развитие'!V19="","",IF('Познавательное развитие'!Z19="","",IF('Познавательное развитие'!AA19="","",IF('Познавательное развитие'!AB19="","",IF('Познавательное развитие'!AC19="","",IF('Познавательное развитие'!AD19="","",IF('Познавательное развитие'!AE19="","",IF('Познавательное развитие'!AF19="","",IF('Познавательное развитие'!AG19="","",IF('Познавательное развитие'!AH19="","",IF('Речевое развитие'!D18="","",IF('Речевое развитие'!J18="","",IF('Речевое развитие'!K18="","",IF('Речевое развитие'!L18="","",IF('Речевое развитие'!M18="","",IF('Речевое развитие'!N18="","",('Социально-коммуникативное разви'!T19+'Социально-коммуникативное разви'!U19+'Социально-коммуникативное разви'!V19+'Социально-коммуникативное разви'!W19+'Социально-коммуникативное разви'!X19+'Социально-коммуникативное разви'!Y19+'Познавательное развитие'!D19+'Познавательное развитие'!E19+'Познавательное развитие'!F19+'Познавательное развитие'!G19+'Познавательное развитие'!H19+'Познавательное развитие'!K19+'Познавательное развитие'!L19+'Познавательное развитие'!O19+'Познавательное развитие'!U19+'Познавательное развитие'!V19+'Познавательное развитие'!Z19+'Познавательное развитие'!AA19+'Познавательное развитие'!AB19+'Познавательное развитие'!AC19+'Познавательное развитие'!AD19+'Познавательное развитие'!AE19+'Познавательное развитие'!AF19+'Познавательное развитие'!AG19+'Познавательное развитие'!AH19+'Речевое развитие'!D18+'Речевое развитие'!J18+'Речевое развитие'!K18+'Речевое развитие'!L18+'Речевое развитие'!M18+'Речевое развитие'!N18)/31)))))))))))))))))))))))))))))))</f>
        <v/>
      </c>
      <c r="EH18" s="257" t="str">
        <f t="shared" si="6"/>
        <v/>
      </c>
    </row>
    <row r="19" spans="1:138" x14ac:dyDescent="0.25">
      <c r="A19" s="107">
        <f>список!A17</f>
        <v>16</v>
      </c>
      <c r="B19" s="265" t="str">
        <f>IF(список!B17="","",список!B17)</f>
        <v/>
      </c>
      <c r="C19" s="257">
        <f>IF(список!C17="","",список!C17)</f>
        <v>0</v>
      </c>
      <c r="D19" s="183" t="str">
        <f>IF('Социально-коммуникативное разви'!G20="","",IF('Социально-коммуникативное разви'!G20&gt;1.5,"сформирован",IF('Социально-коммуникативное разви'!G20&lt;0.5,"не сформирован", "в стадии формирования")))</f>
        <v/>
      </c>
      <c r="E19" s="94" t="str">
        <f>IF('Социально-коммуникативное разви'!I20="","",IF('Социально-коммуникативное разви'!I20&gt;1.5,"сформирован",IF('Социально-коммуникативное разви'!I20&lt;0.5,"не сформирован", "в стадии формирования")))</f>
        <v/>
      </c>
      <c r="F19" s="94" t="str">
        <f>IF('Социально-коммуникативное разви'!K20="","",IF('Социально-коммуникативное разви'!K20&gt;1.5,"сформирован",IF('Социально-коммуникативное разви'!K20&lt;0.5,"не сформирован", "в стадии формирования")))</f>
        <v/>
      </c>
      <c r="G19" s="94" t="str">
        <f>IF('Социально-коммуникативное разви'!L20="","",IF('Социально-коммуникативное разви'!L20&gt;1.5,"сформирован",IF('Социально-коммуникативное разви'!L20&lt;0.5,"не сформирован", "в стадии формирования")))</f>
        <v/>
      </c>
      <c r="H19" s="94" t="str">
        <f>IF('Познавательное развитие'!K20="","",IF('Познавательное развитие'!K20&gt;1.5,"сформирован",IF('Познавательное развитие'!K20&lt;0.5,"не сформирован", "в стадии формирования")))</f>
        <v/>
      </c>
      <c r="I19" s="94" t="str">
        <f>IF('Познавательное развитие'!O20="","",IF('Познавательное развитие'!O20&gt;1.5,"сформирован",IF('Познавательное развитие'!O20&lt;0.5,"не сформирован", "в стадии формирования")))</f>
        <v/>
      </c>
      <c r="J19" s="94" t="str">
        <f>IF('Познавательное развитие'!P20="","",IF('Познавательное развитие'!P20&gt;1.5,"сформирован",IF('Познавательное развитие'!P20&lt;0.5,"не сформирован", "в стадии формирования")))</f>
        <v/>
      </c>
      <c r="K19" s="94" t="str">
        <f>IF('Познавательное развитие'!T20="","",IF('Познавательное развитие'!T20&gt;1.5,"сформирован",IF('Познавательное развитие'!T20&lt;0.5,"не сформирован", "в стадии формирования")))</f>
        <v/>
      </c>
      <c r="L19" s="94" t="str">
        <f>IF('Познавательное развитие'!W20="","",IF('Познавательное развитие'!W20&gt;1.5,"сформирован",IF('Познавательное развитие'!W20&lt;0.5,"не сформирован", "в стадии формирования")))</f>
        <v/>
      </c>
      <c r="M19" s="94" t="str">
        <f>IF('Познавательное развитие'!AH20="","",IF('Познавательное развитие'!AH20&gt;1.5,"сформирован",IF('Познавательное развитие'!AH20&lt;0.5,"не сформирован", "в стадии формирования")))</f>
        <v/>
      </c>
      <c r="N19" s="94" t="str">
        <f>IF('Речевое развитие'!E19="","",IF('Речевое развитие'!E19&gt;1.5,"сформирован",IF('Речевое развитие'!E19&lt;0.5,"не сформирован", "в стадии формирования")))</f>
        <v/>
      </c>
      <c r="O19" s="94" t="str">
        <f>IF('Речевое развитие'!F19="","",IF('Речевое развитие'!F19&gt;1.5,"сформирован",IF('Речевое развитие'!F19&lt;0.5,"не сформирован", "в стадии формирования")))</f>
        <v/>
      </c>
      <c r="P19" s="94" t="str">
        <f>IF('Речевое развитие'!M19="","",IF('Речевое развитие'!M19&gt;1.5,"сформирован",IF('Речевое развитие'!M19&lt;0.5,"не сформирован", "в стадии формирования")))</f>
        <v/>
      </c>
      <c r="Q19" s="94" t="str">
        <f>IF('Художественно-эстетическое разв'!F20="","",IF('Художественно-эстетическое разв'!F20&gt;1.5,"сформирован",IF('Художественно-эстетическое разв'!F20&lt;0.5,"не сформирован", "в стадии формирования")))</f>
        <v/>
      </c>
      <c r="R19" s="94" t="str">
        <f>IF('Художественно-эстетическое разв'!L20="","",IF('Художественно-эстетическое разв'!L20&gt;1.5,"сформирован",IF('Художественно-эстетическое разв'!L20&lt;0.5,"не сформирован", "в стадии формирования")))</f>
        <v/>
      </c>
      <c r="S19" s="94" t="str">
        <f>IF('Художественно-эстетическое разв'!O20="","",IF('Художественно-эстетическое разв'!O20&gt;1.5,"сформирован",IF('Художественно-эстетическое разв'!O20&lt;0.5,"не сформирован", "в стадии формирования")))</f>
        <v/>
      </c>
      <c r="T19" s="94" t="str">
        <f>IF('Художественно-эстетическое разв'!P20="","",IF('Художественно-эстетическое разв'!P20&gt;1.5,"сформирован",IF('Художественно-эстетическое разв'!P20&lt;0.5,"не сформирован", "в стадии формирования")))</f>
        <v/>
      </c>
      <c r="U19" s="94" t="str">
        <f>IF('Физическое развитие'!N19="","",IF('Физическое развитие'!N19&gt;1.5,"сформирован",IF('Физическое развитие'!N19&lt;0.5,"не сформирован", "в стадии формирования")))</f>
        <v/>
      </c>
      <c r="V19" s="94" t="str">
        <f>IF('Физическое развитие'!Q19="","",IF('Физическое развитие'!Q19&gt;1.5,"сформирован",IF('Физическое развитие'!Q19&lt;0.5,"не сформирован", "в стадии формирования")))</f>
        <v/>
      </c>
      <c r="W19" s="94" t="str">
        <f>IF('Физическое развитие'!R19="","",IF('Физическое развитие'!R19&gt;1.5,"сформирован",IF('Физическое развитие'!R19&lt;0.5,"не сформирован", "в стадии формирования")))</f>
        <v/>
      </c>
      <c r="X19" s="330" t="str">
        <f>IF('Социально-коммуникативное разви'!G20="","",IF('Социально-коммуникативное разви'!I20="","",IF('Социально-коммуникативное разви'!K20="","",IF('Социально-коммуникативное разви'!L20="","",IF('Познавательное развитие'!K20="","",IF('Познавательное развитие'!O20="","",IF('Познавательное развитие'!P20="","",IF('Познавательное развитие'!T20="","",IF('Познавательное развитие'!W20="","",IF('Познавательное развитие'!AH20="","",IF('Речевое развитие'!E19="","",IF('Речевое развитие'!F19="","",IF('Речевое развитие'!M19="","",IF('Художественно-эстетическое разв'!F20="","",IF('Художественно-эстетическое разв'!L20="","",IF('Художественно-эстетическое разв'!O20="","",IF('Художественно-эстетическое разв'!P20="","",IF('Физическое развитие'!N19="","",IF('Физическое развитие'!Q19="","",IF('Физическое развитие'!R19="","",('Социально-коммуникативное разви'!G20+'Социально-коммуникативное разви'!I20+'Социально-коммуникативное разви'!K20+'Социально-коммуникативное разви'!L20+'Познавательное развитие'!K20+'Познавательное развитие'!O20+'Познавательное развитие'!P20+'Познавательное развитие'!T20+'Познавательное развитие'!W20+'Познавательное развитие'!AH20+'Речевое развитие'!E19+'Речевое развитие'!F19++'Речевое развитие'!M19+'Художественно-эстетическое разв'!F20+'Художественно-эстетическое разв'!L20+'Художественно-эстетическое разв'!O20+'Художественно-эстетическое разв'!P20+'Физическое развитие'!N19+'Физическое развитие'!Q19+'Физическое развитие'!R19)/20))))))))))))))))))))</f>
        <v/>
      </c>
      <c r="Y19" s="257" t="str">
        <f t="shared" si="0"/>
        <v/>
      </c>
      <c r="Z19" s="201" t="str">
        <f>IF('Социально-коммуникативное разви'!E20="","",IF('Социально-коммуникативное разви'!E20&gt;1.5,"сформирован",IF('Социально-коммуникативное разви'!E20&lt;0.5,"не сформирован", "в стадии формирования")))</f>
        <v/>
      </c>
      <c r="AA19" s="96" t="str">
        <f>IF('Социально-коммуникативное разви'!G20="","",IF('Социально-коммуникативное разви'!G20&gt;1.5,"сформирован",IF('Социально-коммуникативное разви'!G20&lt;0.5,"не сформирован", "в стадии формирования")))</f>
        <v/>
      </c>
      <c r="AB19" s="96" t="str">
        <f>IF('Социально-коммуникативное разви'!H20="","",IF('Социально-коммуникативное разви'!H20&gt;1.5,"сформирован",IF('Социально-коммуникативное разви'!H20&lt;0.5,"не сформирован", "в стадии формирования")))</f>
        <v/>
      </c>
      <c r="AC19" s="96" t="str">
        <f>IF('Социально-коммуникативное разви'!L20="","",IF('Социально-коммуникативное разви'!L20&gt;1.5,"сформирован",IF('Социально-коммуникативное разви'!L20&lt;0.5,"не сформирован", "в стадии формирования")))</f>
        <v/>
      </c>
      <c r="AD19" s="96" t="str">
        <f>IF('Социально-коммуникативное разви'!Q20="","",IF('Социально-коммуникативное разви'!Q20&gt;1.5,"сформирован",IF('Социально-коммуникативное разви'!Q20&lt;0.5,"не сформирован", "в стадии формирования")))</f>
        <v/>
      </c>
      <c r="AE19" s="126" t="str">
        <f>IF('Познавательное развитие'!L20="","",IF('Познавательное развитие'!L20&gt;1.5,"сформирован",IF('Познавательное развитие'!L20&lt;0.5,"не сформирован", "в стадии формирования")))</f>
        <v/>
      </c>
      <c r="AF19" s="126" t="str">
        <f>IF('Познавательное развитие'!Q20="","",IF('Познавательное развитие'!Q20&gt;1.5,"сформирован",IF('Познавательное развитие'!Q20&lt;0.5,"не сформирован", "в стадии формирования")))</f>
        <v/>
      </c>
      <c r="AG19" s="126" t="str">
        <f>IF('Речевое развитие'!D19="","",IF('Речевое развитие'!D19&gt;1.5,"сформирован",IF('Речевое развитие'!D19&lt;0.5,"не сформирован", "в стадии формирования")))</f>
        <v/>
      </c>
      <c r="AH19" s="126" t="str">
        <f>IF('Речевое развитие'!F19="","",IF('Речевое развитие'!F19&gt;1.5,"сформирован",IF('Речевое развитие'!F19&lt;0.5,"не сформирован", "в стадии формирования")))</f>
        <v/>
      </c>
      <c r="AI19" s="126" t="str">
        <f>IF('Речевое развитие'!J19="","",IF('Речевое развитие'!J19&gt;1.5,"сформирован",IF('Речевое развитие'!J19&lt;0.5,"не сформирован", "в стадии формирования")))</f>
        <v/>
      </c>
      <c r="AJ19" s="126" t="str">
        <f>IF('Речевое развитие'!L19="","",IF('Речевое развитие'!L19&gt;1.5,"сформирован",IF('Речевое развитие'!L19&lt;0.5,"не сформирован", "в стадии формирования")))</f>
        <v/>
      </c>
      <c r="AK19" s="126" t="str">
        <f>IF('Речевое развитие'!N19="","",IF('Речевое развитие'!N19&gt;1.5,"сформирован",IF('Речевое развитие'!N19&lt;0.5,"не сформирован", "в стадии формирования")))</f>
        <v/>
      </c>
      <c r="AL19" s="331" t="str">
        <f>IF('Социально-коммуникативное разви'!E20="","",IF('Социально-коммуникативное разви'!G20="","",IF('Социально-коммуникативное разви'!H20="","",IF('Социально-коммуникативное разви'!L20="","",IF('Социально-коммуникативное разви'!Q20="","",IF('Познавательное развитие'!L20="","",IF('Познавательное развитие'!Q20="","",IF('Речевое развитие'!D19="","",IF('Речевое развитие'!F19="","",IF('Речевое развитие'!J19="","",IF('Речевое развитие'!L19="","",IF('Речевое развитие'!N19="","",('Социально-коммуникативное разви'!E20+'Социально-коммуникативное разви'!G20+'Социально-коммуникативное разви'!H20+'Социально-коммуникативное разви'!L20+'Социально-коммуникативное разви'!Q20+'Познавательное развитие'!L20+'Познавательное развитие'!Q20+'Речевое развитие'!D19+'Речевое развитие'!F19+'Речевое развитие'!J19+'Речевое развитие'!L19+'Речевое развитие'!N19)/12))))))))))))</f>
        <v/>
      </c>
      <c r="AM19" s="96" t="str">
        <f t="shared" si="1"/>
        <v/>
      </c>
      <c r="AN19" s="183" t="str">
        <f>IF('Социально-коммуникативное разви'!E20="","",IF('Социально-коммуникативное разви'!E20&gt;1.5,"сформирован",IF('Социально-коммуникативное разви'!E20&lt;0.5,"не сформирован", "в стадии формирования")))</f>
        <v/>
      </c>
      <c r="AO19" s="101" t="str">
        <f>IF('Социально-коммуникативное разви'!G20="","",IF('Социально-коммуникативное разви'!G20&gt;1.5,"сформирован",IF('Социально-коммуникативное разви'!G20&lt;0.5,"не сформирован", "в стадии формирования")))</f>
        <v/>
      </c>
      <c r="AP19" s="97" t="str">
        <f>IF('Социально-коммуникативное разви'!H20="","",IF('Социально-коммуникативное разви'!H20&gt;1.5,"сформирован",IF('Социально-коммуникативное разви'!H20&lt;0.5,"не сформирован", "в стадии формирования")))</f>
        <v/>
      </c>
      <c r="AQ19" s="97" t="str">
        <f>IF('Социально-коммуникативное разви'!K20="","",IF('Социально-коммуникативное разви'!K20&gt;1.5,"сформирован",IF('Социально-коммуникативное разви'!K20&lt;0.5,"не сформирован", "в стадии формирования")))</f>
        <v/>
      </c>
      <c r="AR19" s="97" t="str">
        <f>IF('Социально-коммуникативное разви'!L20="","",IF('Социально-коммуникативное разви'!L20&gt;1.5,"сформирован",IF('Социально-коммуникативное разви'!L20&lt;0.5,"не сформирован", "в стадии формирования")))</f>
        <v/>
      </c>
      <c r="AS19" s="97" t="str">
        <f>IF('Социально-коммуникативное разви'!M20="","",IF('Социально-коммуникативное разви'!M20&gt;1.5,"сформирован",IF('Социально-коммуникативное разви'!M20&lt;0.5,"не сформирован", "в стадии формирования")))</f>
        <v/>
      </c>
      <c r="AT19" s="97" t="str">
        <f>IF('Познавательное развитие'!P20="","",IF('Познавательное развитие'!P20&gt;1.5,"сформирован",IF('Познавательное развитие'!P20&lt;0.5,"не сформирован", "в стадии формирования")))</f>
        <v/>
      </c>
      <c r="AU19" s="97" t="str">
        <f>IF('Речевое развитие'!E19="","",IF('Речевое развитие'!E19&gt;1.5,"сформирован",IF('Речевое развитие'!E19&lt;0.5,"не сформирован", "в стадии формирования")))</f>
        <v/>
      </c>
      <c r="AV19" s="97" t="str">
        <f>IF('Речевое развитие'!N19="","",IF('Речевое развитие'!N19&gt;1.5,"сформирован",IF('Речевое развитие'!N19&lt;0.5,"не сформирован", "в стадии формирования")))</f>
        <v/>
      </c>
      <c r="AW19" s="97" t="str">
        <f>IF('Художественно-эстетическое разв'!F20="","",IF('Художественно-эстетическое разв'!F20&gt;1.5,"сформирован",IF('Художественно-эстетическое разв'!F20&lt;0.5,"не сформирован", "в стадии формирования")))</f>
        <v/>
      </c>
      <c r="AX19" s="94" t="str">
        <f>IF('Художественно-эстетическое разв'!O20="","",IF('Художественно-эстетическое разв'!O20&gt;1.5,"сформирован",IF('Художественно-эстетическое разв'!O20&lt;0.5,"не сформирован", "в стадии формирования")))</f>
        <v/>
      </c>
      <c r="AY19" s="108" t="str">
        <f>IF('Художественно-эстетическое разв'!Y20="","",IF('Художественно-эстетическое разв'!Y20&gt;1.5,"сформирован",IF('Художественно-эстетическое разв'!Y20&lt;0.5,"не сформирован", "в стадии формирования")))</f>
        <v/>
      </c>
      <c r="AZ19" s="332" t="str">
        <f>IF('Социально-коммуникативное разви'!E20="","",IF('Социально-коммуникативное разви'!G20="","",IF('Социально-коммуникативное разви'!H20="","",IF('Социально-коммуникативное разви'!K20="","",IF('Социально-коммуникативное разви'!L20="","",IF('Социально-коммуникативное разви'!M20="","",IF('Познавательное развитие'!P20="","",IF('Речевое развитие'!E19="","",IF('Речевое развитие'!N19="","",IF('Художественно-эстетическое разв'!F20="","",IF('Художественно-эстетическое разв'!O20="","",IF('Художественно-эстетическое разв'!Y20="","",('Социально-коммуникативное разви'!E20+'Социально-коммуникативное разви'!G20+'Социально-коммуникативное разви'!H20+'Социально-коммуникативное разви'!K20+'Социально-коммуникативное разви'!L20+'Социально-коммуникативное разви'!M20+'Познавательное развитие'!P20+'Речевое развитие'!E19+'Речевое развитие'!N19+'Художественно-эстетическое разв'!F20+'Художественно-эстетическое разв'!O20+'Художественно-эстетическое разв'!Y20)/12))))))))))))</f>
        <v/>
      </c>
      <c r="BA19" s="257" t="str">
        <f t="shared" si="2"/>
        <v/>
      </c>
      <c r="BB19" s="183" t="str">
        <f>IF('Социально-коммуникативное разви'!D20="","",IF('Социально-коммуникативное разви'!D20&gt;1.5,"сформирован",IF('Социально-коммуникативное разви'!D20&lt;0.5,"не сформирован", "в стадии формирования")))</f>
        <v/>
      </c>
      <c r="BC19" s="94" t="str">
        <f>IF('Социально-коммуникативное разви'!F20="","",IF('Социально-коммуникативное разви'!F20&gt;1.5,"сформирован",IF('Социально-коммуникативное разви'!F20&lt;0.5,"не сформирован", "в стадии формирования")))</f>
        <v/>
      </c>
      <c r="BD19" s="94" t="str">
        <f>IF('Социально-коммуникативное разви'!J20="","",IF('Социально-коммуникативное разви'!J20&gt;1.5,"сформирован",IF('Социально-коммуникативное разви'!J20&lt;0.5,"не сформирован", "в стадии формирования")))</f>
        <v/>
      </c>
      <c r="BE19" s="94" t="str">
        <f>IF('Познавательное развитие'!U20="","",IF('Познавательное развитие'!U20&gt;1.5,"сформирован",IF('Познавательное развитие'!U20&lt;0.5,"не сформирован", "в стадии формирования")))</f>
        <v/>
      </c>
      <c r="BF19" s="94" t="str">
        <f>IF('Познавательное развитие'!V20="","",IF('Познавательное развитие'!V20&gt;1.5,"сформирован",IF('Познавательное развитие'!V20&lt;0.5,"не сформирован", "в стадии формирования")))</f>
        <v/>
      </c>
      <c r="BG19" s="94" t="str">
        <f>IF('Познавательное развитие'!AB20="","",IF('Познавательное развитие'!AB20&gt;1.5,"сформирован",IF('Познавательное развитие'!AB20&lt;0.5,"не сформирован", "в стадии формирования")))</f>
        <v/>
      </c>
      <c r="BH19" s="94" t="str">
        <f>IF('Познавательное развитие'!AD20="","",IF('Познавательное развитие'!AD20&gt;1.5,"сформирован",IF('Познавательное развитие'!AD20&lt;0.5,"не сформирован", "в стадии формирования")))</f>
        <v/>
      </c>
      <c r="BI19" s="94" t="str">
        <f>IF('Речевое развитие'!D19="","",IF('Речевое развитие'!D19&gt;1.5,"сформирован",IF('Речевое развитие'!D19&lt;0.5,"не сформирован", "в стадии формирования")))</f>
        <v/>
      </c>
      <c r="BJ19" s="94" t="str">
        <f>IF('Речевое развитие'!E19="","",IF('Речевое развитие'!E19&gt;1.5,"сформирован",IF('Речевое развитие'!E19&lt;0.5,"не сформирован", "в стадии формирования")))</f>
        <v/>
      </c>
      <c r="BK19" s="94" t="str">
        <f>IF('Речевое развитие'!F19="","",IF('Речевое развитие'!F19&gt;1.5,"сформирован",IF('Речевое развитие'!F19&lt;0.5,"не сформирован", "в стадии формирования")))</f>
        <v/>
      </c>
      <c r="BL19" s="94" t="str">
        <f>IF('Речевое развитие'!G19="","",IF('Речевое развитие'!G19&gt;1.5,"сформирован",IF('Речевое развитие'!G19&lt;0.5,"не сформирован", "в стадии формирования")))</f>
        <v/>
      </c>
      <c r="BM19" s="94" t="str">
        <f>IF('Речевое развитие'!J19="","",IF('Речевое развитие'!J19&gt;1.5,"сформирован",IF('Речевое развитие'!J19&lt;0.5,"не сформирован", "в стадии формирования")))</f>
        <v/>
      </c>
      <c r="BN19" s="94" t="str">
        <f>IF('Речевое развитие'!K19="","",IF('Речевое развитие'!K19&gt;1.5,"сформирован",IF('Речевое развитие'!K19&lt;0.5,"не сформирован", "в стадии формирования")))</f>
        <v/>
      </c>
      <c r="BO19" s="94" t="str">
        <f>IF('Речевое развитие'!L19="","",IF('Речевое развитие'!L19&gt;1.5,"сформирован",IF('Речевое развитие'!L19&lt;0.5,"не сформирован", "в стадии формирования")))</f>
        <v/>
      </c>
      <c r="BP19" s="94" t="str">
        <f>IF('Речевое развитие'!M19="","",IF('Речевое развитие'!M19&gt;1.5,"сформирован",IF('Речевое развитие'!M19&lt;0.5,"не сформирован", "в стадии формирования")))</f>
        <v/>
      </c>
      <c r="BQ19" s="94" t="str">
        <f>IF('Речевое развитие'!N19="","",IF('Речевое развитие'!N19&gt;1.5,"сформирован",IF('Речевое развитие'!N19&lt;0.5,"не сформирован", "в стадии формирования")))</f>
        <v/>
      </c>
      <c r="BR19" s="94" t="str">
        <f>IF('Художественно-эстетическое разв'!D20="","",IF('Художественно-эстетическое разв'!D20&gt;1.5,"сформирован",IF('Художественно-эстетическое разв'!D20&lt;0.5,"не сформирован", "в стадии формирования")))</f>
        <v/>
      </c>
      <c r="BS19" s="94" t="str">
        <f>IF('Художественно-эстетическое разв'!E20="","",IF('Художественно-эстетическое разв'!E20&gt;1.5,"сформирован",IF('Художественно-эстетическое разв'!E20&lt;0.5,"не сформирован", "в стадии формирования")))</f>
        <v/>
      </c>
      <c r="BT19" s="330" t="str">
        <f>IF('Социально-коммуникативное разви'!D20="","",IF('Социально-коммуникативное разви'!F20="","",IF('Социально-коммуникативное разви'!J20="","",IF('Познавательное развитие'!U20="","",IF('Познавательное развитие'!V20="","",IF('Познавательное развитие'!AB20="","",IF('Познавательное развитие'!AD20="","",IF('Речевое развитие'!D19="","",IF('Речевое развитие'!E19="","",IF('Речевое развитие'!F19="","",IF('Речевое развитие'!G19="","",IF('Речевое развитие'!J19="","",IF('Речевое развитие'!K19="","",IF('Речевое развитие'!L19="","",IF('Речевое развитие'!M19="","",IF('Речевое развитие'!N19="","",IF('Художественно-эстетическое разв'!D20="","",IF('Художественно-эстетическое разв'!E20="","",('Социально-коммуникативное разви'!D20+'Социально-коммуникативное разви'!F20+'Социально-коммуникативное разви'!J20+'Познавательное развитие'!U20+'Познавательное развитие'!V20+'Познавательное развитие'!AB20+'Познавательное развитие'!AD20+'Речевое развитие'!D19+'Речевое развитие'!E19+'Речевое развитие'!F19+'Речевое развитие'!G19+'Речевое развитие'!J19+'Речевое развитие'!K19+'Речевое развитие'!L19+'Речевое развитие'!M19+'Речевое развитие'!N19+'Художественно-эстетическое разв'!D20+'Художественно-эстетическое разв'!E20)/18))))))))))))))))))</f>
        <v/>
      </c>
      <c r="BU19" s="257" t="str">
        <f t="shared" si="3"/>
        <v/>
      </c>
      <c r="BV19" s="183" t="str">
        <f>IF('Познавательное развитие'!H20="","",IF('Познавательное развитие'!H20&gt;1.5,"сформирован",IF('Познавательное развитие'!H20&lt;0.5,"не сформирован", "в стадии формирования")))</f>
        <v/>
      </c>
      <c r="BW19" s="94" t="str">
        <f>IF('Художественно-эстетическое разв'!K20="","",IF('Художественно-эстетическое разв'!K20&gt;1.5,"сформирован",IF('Художественно-эстетическое разв'!K20&lt;0.5,"не сформирован", "в стадии формирования")))</f>
        <v/>
      </c>
      <c r="BX19" s="94" t="str">
        <f>IF('Художественно-эстетическое разв'!L20="","",IF('Художественно-эстетическое разв'!L20&gt;1.5,"сформирован",IF('Художественно-эстетическое разв'!L20&lt;0.5,"не сформирован", "в стадии формирования")))</f>
        <v/>
      </c>
      <c r="BY19" s="108" t="str">
        <f>IF('Художественно-эстетическое разв'!Z20="","",IF('Художественно-эстетическое разв'!Z20&gt;1.5,"сформирован",IF('Художественно-эстетическое разв'!Z20&lt;0.5,"не сформирован", "в стадии формирования")))</f>
        <v/>
      </c>
      <c r="BZ19" s="183" t="str">
        <f>IF('Физическое развитие'!D19="","",IF('Физическое развитие'!D19&gt;1.5,"сформирован",IF('Физическое развитие'!D19&lt;0.5,"не сформирован", "в стадии формирования")))</f>
        <v/>
      </c>
      <c r="CA19" s="183" t="str">
        <f>IF('Физическое развитие'!E19="","",IF('Физическое развитие'!E19&gt;1.5,"сформирован",IF('Физическое развитие'!E19&lt;0.5,"не сформирован", "в стадии формирования")))</f>
        <v/>
      </c>
      <c r="CB19" s="183" t="str">
        <f>IF('Физическое развитие'!F19="","",IF('Физическое развитие'!F19&gt;1.5,"сформирован",IF('Физическое развитие'!F19&lt;0.5,"не сформирован", "в стадии формирования")))</f>
        <v/>
      </c>
      <c r="CC19" s="183" t="str">
        <f>IF('Физическое развитие'!G19="","",IF('Физическое развитие'!G19&gt;1.5,"сформирован",IF('Физическое развитие'!G19&lt;0.5,"не сформирован", "в стадии формирования")))</f>
        <v/>
      </c>
      <c r="CD19" s="94" t="str">
        <f>IF('Физическое развитие'!H19="","",IF('Физическое развитие'!H19&gt;1.5,"сформирован",IF('Физическое развитие'!H19&lt;0.5,"не сформирован", "в стадии формирования")))</f>
        <v/>
      </c>
      <c r="CE19" s="94" t="str">
        <f>IF('Физическое развитие'!I19="","",IF('Физическое развитие'!I19&gt;1.5,"сформирован",IF('Физическое развитие'!I19&lt;0.5,"не сформирован", "в стадии формирования")))</f>
        <v/>
      </c>
      <c r="CF19" s="94" t="str">
        <f>IF('Физическое развитие'!J19="","",IF('Физическое развитие'!J19&gt;1.5,"сформирован",IF('Физическое развитие'!J19&lt;0.5,"не сформирован", "в стадии формирования")))</f>
        <v/>
      </c>
      <c r="CG19" s="94" t="str">
        <f>IF('Физическое развитие'!K19="","",IF('Физическое развитие'!K19&gt;1.5,"сформирован",IF('Физическое развитие'!K19&lt;0.5,"не сформирован", "в стадии формирования")))</f>
        <v/>
      </c>
      <c r="CH19" s="94" t="str">
        <f>IF('Физическое развитие'!L19="","",IF('Физическое развитие'!L19&gt;1.5,"сформирован",IF('Физическое развитие'!L19&lt;0.5,"не сформирован", "в стадии формирования")))</f>
        <v/>
      </c>
      <c r="CI19" s="94" t="str">
        <f>IF('Физическое развитие'!N19="","",IF('Физическое развитие'!N19&gt;1.5,"сформирован",IF('Физическое развитие'!N19&lt;0.5,"не сформирован", "в стадии формирования")))</f>
        <v/>
      </c>
      <c r="CJ19" s="330" t="str">
        <f>IF('Познавательное развитие'!H20="","",IF('Художественно-эстетическое разв'!K20="","",IF('Художественно-эстетическое разв'!L20="","",IF('Художественно-эстетическое разв'!Z20="","",IF('Физическое развитие'!D19="","",IF('Физическое развитие'!E19="","",IF('Физическое развитие'!F19="","",IF('Физическое развитие'!G19="","",IF('Физическое развитие'!H19="","",IF('Физическое развитие'!I19="","",IF('Физическое развитие'!J19="","",IF('Физическое развитие'!K19="","",IF('Физическое развитие'!L19="","",IF('Физическое развитие'!N19="","",('Познавательное развитие'!H20+'Художественно-эстетическое разв'!K20+'Художественно-эстетическое разв'!L20+'Художественно-эстетическое разв'!Z20+'Физическое развитие'!D19+'Физическое развитие'!E19+'Физическое развитие'!F19+'Физическое развитие'!G19+'Физическое развитие'!H19+'Физическое развитие'!I19+'Физическое развитие'!J19+'Физическое развитие'!K19+'Физическое развитие'!L19+'Физическое развитие'!N19)/14))))))))))))))</f>
        <v/>
      </c>
      <c r="CK19" s="257" t="str">
        <f t="shared" si="4"/>
        <v/>
      </c>
      <c r="CL19" s="183" t="str">
        <f>IF('Социально-коммуникативное разви'!G20="","",IF('Социально-коммуникативное разви'!G20&gt;1.5,"сформирован",IF('Социально-коммуникативное разви'!G20&lt;0.5,"не сформирован", "в стадии формирования")))</f>
        <v/>
      </c>
      <c r="CM19" s="94" t="str">
        <f>IF('Социально-коммуникативное разви'!H20="","",IF('Социально-коммуникативное разви'!H20&gt;1.5,"сформирован",IF('Социально-коммуникативное разви'!H20&lt;0.5,"не сформирован", "в стадии формирования")))</f>
        <v/>
      </c>
      <c r="CN19" s="94" t="str">
        <f>IF('Социально-коммуникативное разви'!L20="","",IF('Социально-коммуникативное разви'!L20&gt;1.5,"сформирован",IF('Социально-коммуникативное разви'!L20&lt;0.5,"не сформирован", "в стадии формирования")))</f>
        <v/>
      </c>
      <c r="CO19" s="94" t="str">
        <f>IF('Социально-коммуникативное разви'!P20="","",IF('Социально-коммуникативное разви'!P20&gt;1.5,"сформирован",IF('Социально-коммуникативное разви'!P20&lt;0.5,"не сформирован", "в стадии формирования")))</f>
        <v/>
      </c>
      <c r="CP19" s="94" t="str">
        <f>IF('Социально-коммуникативное разви'!Q20="","",IF('Социально-коммуникативное разви'!Q20&gt;1.5,"сформирован",IF('Социально-коммуникативное разви'!Q20&lt;0.5,"не сформирован", "в стадии формирования")))</f>
        <v/>
      </c>
      <c r="CQ19" s="94" t="str">
        <f>IF('Социально-коммуникативное разви'!T20="","",IF('Социально-коммуникативное разви'!T20&gt;1.5,"сформирован",IF('Социально-коммуникативное разви'!T20&lt;0.5,"не сформирован", "в стадии формирования")))</f>
        <v/>
      </c>
      <c r="CR19" s="94" t="str">
        <f>IF('Социально-коммуникативное разви'!U20="","",IF('Социально-коммуникативное разви'!U20&gt;1.5,"сформирован",IF('Социально-коммуникативное разви'!U20&lt;0.5,"не сформирован", "в стадии формирования")))</f>
        <v/>
      </c>
      <c r="CS19" s="94" t="str">
        <f>IF('Социально-коммуникативное разви'!V20="","",IF('Социально-коммуникативное разви'!V20&gt;1.5,"сформирован",IF('Социально-коммуникативное разви'!V20&lt;0.5,"не сформирован", "в стадии формирования")))</f>
        <v/>
      </c>
      <c r="CT19" s="94" t="str">
        <f>IF('Социально-коммуникативное разви'!W20="","",IF('Социально-коммуникативное разви'!W20&gt;1.5,"сформирован",IF('Социально-коммуникативное разви'!W20&lt;0.5,"не сформирован", "в стадии формирования")))</f>
        <v/>
      </c>
      <c r="CU19" s="94" t="str">
        <f>IF('Социально-коммуникативное разви'!X20="","",IF('Социально-коммуникативное разви'!X20&gt;1.5,"сформирован",IF('Социально-коммуникативное разви'!X20&lt;0.5,"не сформирован", "в стадии формирования")))</f>
        <v/>
      </c>
      <c r="CV19" s="94" t="str">
        <f>IF('Социально-коммуникативное разви'!Y20="","",IF('Социально-коммуникативное разви'!Y20&gt;1.5,"сформирован",IF('Социально-коммуникативное разви'!Y20&lt;0.5,"не сформирован", "в стадии формирования")))</f>
        <v/>
      </c>
      <c r="CW19" s="94" t="str">
        <f>IF('Физическое развитие'!Q19="","",IF('Физическое развитие'!Q19&gt;1.5,"сформирован",IF('Физическое развитие'!Q19&lt;0.5,"не сформирован", "в стадии формирования")))</f>
        <v/>
      </c>
      <c r="CX19" s="94" t="str">
        <f>IF('Физическое развитие'!R19="","",IF('Физическое развитие'!R19&gt;1.5,"сформирован",IF('Физическое развитие'!R19&lt;0.5,"не сформирован", "в стадии формирования")))</f>
        <v/>
      </c>
      <c r="CY19" s="94" t="str">
        <f>IF('Физическое развитие'!S19="","",IF('Физическое развитие'!S19&gt;1.5,"сформирован",IF('Физическое развитие'!S19&lt;0.5,"не сформирован", "в стадии формирования")))</f>
        <v/>
      </c>
      <c r="CZ19" s="330" t="str">
        <f>IF('Социально-коммуникативное разви'!G20="","",IF('Социально-коммуникативное разви'!H20="","",IF('Социально-коммуникативное разви'!L20="","",IF('Социально-коммуникативное разви'!P20="","",IF('Социально-коммуникативное разви'!Q20="","",IF('Социально-коммуникативное разви'!T20="","",IF('Социально-коммуникативное разви'!U20="","",IF('Социально-коммуникативное разви'!V20="","",IF('Социально-коммуникативное разви'!W20="","",IF('Социально-коммуникативное разви'!X20="","",IF('Социально-коммуникативное разви'!Y20="","",IF('Физическое развитие'!Q19="","",IF('Физическое развитие'!R19="","",IF('Физическое развитие'!S19="","",('Социально-коммуникативное разви'!G20+'Социально-коммуникативное разви'!H20+'Социально-коммуникативное разви'!L20+'Социально-коммуникативное разви'!P20+'Социально-коммуникативное разви'!Q20+'Социально-коммуникативное разви'!T20+'Социально-коммуникативное разви'!U20+'Социально-коммуникативное разви'!V20+'Социально-коммуникативное разви'!W20+'Социально-коммуникативное разви'!X20+'Социально-коммуникативное разви'!Y20+'Физическое развитие'!Q19+'Физическое развитие'!R19+'Физическое развитие'!S19)/14))))))))))))))</f>
        <v/>
      </c>
      <c r="DA19" s="257" t="str">
        <f t="shared" si="5"/>
        <v/>
      </c>
      <c r="DB19" s="183" t="str">
        <f>IF('Социально-коммуникативное разви'!T20="","",IF('Социально-коммуникативное разви'!T20&gt;1.5,"сформирован",IF('Социально-коммуникативное разви'!T20&lt;0.5,"не сформирован", "в стадии формирования")))</f>
        <v/>
      </c>
      <c r="DC19" s="94" t="str">
        <f>IF('Социально-коммуникативное разви'!U20="","",IF('Социально-коммуникативное разви'!U20&gt;1.5,"сформирован",IF('Социально-коммуникативное разви'!U20&lt;0.5,"не сформирован", "в стадии формирования")))</f>
        <v/>
      </c>
      <c r="DD19" s="94" t="str">
        <f>IF('Социально-коммуникативное разви'!V20="","",IF('Социально-коммуникативное разви'!V20&gt;1.5,"сформирован",IF('Социально-коммуникативное разви'!V20&lt;0.5,"не сформирован", "в стадии формирования")))</f>
        <v/>
      </c>
      <c r="DE19" s="94" t="str">
        <f>IF('Социально-коммуникативное разви'!W20="","",IF('Социально-коммуникативное разви'!W20&gt;1.5,"сформирован",IF('Социально-коммуникативное разви'!W20&lt;0.5,"не сформирован", "в стадии формирования")))</f>
        <v/>
      </c>
      <c r="DF19" s="94" t="str">
        <f>IF('Социально-коммуникативное разви'!X20="","",IF('Социально-коммуникативное разви'!X20&gt;1.5,"сформирован",IF('Социально-коммуникативное разви'!X20&lt;0.5,"не сформирован", "в стадии формирования")))</f>
        <v/>
      </c>
      <c r="DG19" s="94" t="str">
        <f>IF('Социально-коммуникативное разви'!Y20="","",IF('Социально-коммуникативное разви'!Y20&gt;1.5,"сформирован",IF('Социально-коммуникативное разви'!Y20&lt;0.5,"не сформирован", "в стадии формирования")))</f>
        <v/>
      </c>
      <c r="DH19" s="94" t="str">
        <f>IF('Познавательное развитие'!D20="","",IF('Познавательное развитие'!D20&gt;1.5,"сформирован",IF('Познавательное развитие'!D20&lt;0.5,"не сформирован", "в стадии формирования")))</f>
        <v/>
      </c>
      <c r="DI19" s="94" t="str">
        <f>IF('Познавательное развитие'!E20="","",IF('Познавательное развитие'!E20&gt;1.5,"сформирован",IF('Познавательное развитие'!E20&lt;0.5,"не сформирован", "в стадии формирования")))</f>
        <v/>
      </c>
      <c r="DJ19" s="94" t="str">
        <f>IF('Познавательное развитие'!F20="","",IF('Познавательное развитие'!F20&gt;1.5,"сформирован",IF('Познавательное развитие'!F20&lt;0.5,"не сформирован", "в стадии формирования")))</f>
        <v/>
      </c>
      <c r="DK19" s="94" t="str">
        <f>IF('Познавательное развитие'!G20="","",IF('Познавательное развитие'!G20&gt;1.5,"сформирован",IF('Познавательное развитие'!G20&lt;0.5,"не сформирован", "в стадии формирования")))</f>
        <v/>
      </c>
      <c r="DL19" s="94" t="str">
        <f>IF('Познавательное развитие'!H20="","",IF('Познавательное развитие'!H20&gt;1.5,"сформирован",IF('Познавательное развитие'!H20&lt;0.5,"не сформирован", "в стадии формирования")))</f>
        <v/>
      </c>
      <c r="DM19" s="94" t="str">
        <f>IF('Познавательное развитие'!K20="","",IF('Познавательное развитие'!K20&gt;1.5,"сформирован",IF('Познавательное развитие'!K20&lt;0.5,"не сформирован", "в стадии формирования")))</f>
        <v/>
      </c>
      <c r="DN19" s="94" t="str">
        <f>IF('Познавательное развитие'!L20="","",IF('Познавательное развитие'!L20&gt;1.5,"сформирован",IF('Познавательное развитие'!L20&lt;0.5,"не сформирован", "в стадии формирования")))</f>
        <v/>
      </c>
      <c r="DO19" s="94" t="str">
        <f>IF('Познавательное развитие'!O20="","",IF('Познавательное развитие'!O20&gt;1.5,"сформирован",IF('Познавательное развитие'!O20&lt;0.5,"не сформирован", "в стадии формирования")))</f>
        <v/>
      </c>
      <c r="DP19" s="94" t="str">
        <f>IF('Познавательное развитие'!U20="","",IF('Познавательное развитие'!U20&gt;1.5,"сформирован",IF('Познавательное развитие'!U20&lt;0.5,"не сформирован", "в стадии формирования")))</f>
        <v/>
      </c>
      <c r="DQ19" s="94" t="str">
        <f>IF('Познавательное развитие'!V20="","",IF('Познавательное развитие'!V20&gt;1.5,"сформирован",IF('Познавательное развитие'!V20&lt;0.5,"не сформирован", "в стадии формирования")))</f>
        <v/>
      </c>
      <c r="DR19" s="94" t="str">
        <f>IF('Познавательное развитие'!Z20="","",IF('Познавательное развитие'!Z20&gt;1.5,"сформирован",IF('Познавательное развитие'!Z20&lt;0.5,"не сформирован", "в стадии формирования")))</f>
        <v/>
      </c>
      <c r="DS19" s="94" t="str">
        <f>IF('Познавательное развитие'!AA20="","",IF('Познавательное развитие'!AA20&gt;1.5,"сформирован",IF('Познавательное развитие'!AA20&lt;0.5,"не сформирован", "в стадии формирования")))</f>
        <v/>
      </c>
      <c r="DT19" s="94" t="str">
        <f>IF('Познавательное развитие'!AB20="","",IF('Познавательное развитие'!AB20&gt;1.5,"сформирован",IF('Познавательное развитие'!AB20&lt;0.5,"не сформирован", "в стадии формирования")))</f>
        <v/>
      </c>
      <c r="DU19" s="94" t="str">
        <f>IF('Познавательное развитие'!AC20="","",IF('Познавательное развитие'!AC20&gt;1.5,"сформирован",IF('Познавательное развитие'!AC20&lt;0.5,"не сформирован", "в стадии формирования")))</f>
        <v/>
      </c>
      <c r="DV19" s="94" t="str">
        <f>IF('Познавательное развитие'!AD20="","",IF('Познавательное развитие'!AD20&gt;1.5,"сформирован",IF('Познавательное развитие'!AD20&lt;0.5,"не сформирован", "в стадии формирования")))</f>
        <v/>
      </c>
      <c r="DW19" s="94" t="str">
        <f>IF('Познавательное развитие'!AE20="","",IF('Познавательное развитие'!AE20&gt;1.5,"сформирован",IF('Познавательное развитие'!AE20&lt;0.5,"не сформирован", "в стадии формирования")))</f>
        <v/>
      </c>
      <c r="DX19" s="94" t="str">
        <f>IF('Познавательное развитие'!AF20="","",IF('Познавательное развитие'!AF20&gt;1.5,"сформирован",IF('Познавательное развитие'!AF20&lt;0.5,"не сформирован", "в стадии формирования")))</f>
        <v/>
      </c>
      <c r="DY19" s="94" t="str">
        <f>IF('Познавательное развитие'!AG20="","",IF('Познавательное развитие'!AG20&gt;1.5,"сформирован",IF('Познавательное развитие'!AG20&lt;0.5,"не сформирован", "в стадии формирования")))</f>
        <v/>
      </c>
      <c r="DZ19" s="94" t="str">
        <f>IF('Познавательное развитие'!AH20="","",IF('Познавательное развитие'!AH20&gt;1.5,"сформирован",IF('Познавательное развитие'!AH20&lt;0.5,"не сформирован", "в стадии формирования")))</f>
        <v/>
      </c>
      <c r="EA19" s="94" t="str">
        <f>IF('Речевое развитие'!D19="","",IF('Речевое развитие'!D19&gt;1.5,"сформирован",IF('Речевое развитие'!D19&lt;0.5,"не сформирован", "в стадии формирования")))</f>
        <v/>
      </c>
      <c r="EB19" s="94" t="str">
        <f>IF('Речевое развитие'!J19="","",IF('Речевое развитие'!J19&gt;1.5,"сформирован",IF('Речевое развитие'!J19&lt;0.5,"не сформирован", "в стадии формирования")))</f>
        <v/>
      </c>
      <c r="EC19" s="94" t="str">
        <f>IF('Речевое развитие'!K19="","",IF('Речевое развитие'!K19&gt;1.5,"сформирован",IF('Речевое развитие'!K19&lt;0.5,"не сформирован", "в стадии формирования")))</f>
        <v/>
      </c>
      <c r="ED19" s="94" t="str">
        <f>IF('Речевое развитие'!L19="","",IF('Речевое развитие'!L19&gt;1.5,"сформирован",IF('Речевое развитие'!L19&lt;0.5,"не сформирован", "в стадии формирования")))</f>
        <v/>
      </c>
      <c r="EE19" s="94" t="str">
        <f>IF('Речевое развитие'!M19="","",IF('Речевое развитие'!M19&gt;1.5,"сформирован",IF('Речевое развитие'!M19&lt;0.5,"не сформирован", "в стадии формирования")))</f>
        <v/>
      </c>
      <c r="EF19" s="94" t="str">
        <f>IF('Речевое развитие'!N19="","",IF('Речевое развитие'!N19&gt;1.5,"сформирован",IF('Речевое развитие'!N19&lt;0.5,"не сформирован", "в стадии формирования")))</f>
        <v/>
      </c>
      <c r="EG19" s="330" t="str">
        <f>IF('Социально-коммуникативное разви'!T20="","",IF('Социально-коммуникативное разви'!U20="","",IF('Социально-коммуникативное разви'!V20="","",IF('Социально-коммуникативное разви'!W20="","",IF('Социально-коммуникативное разви'!X20="","",IF('Социально-коммуникативное разви'!Y20="","",IF('Познавательное развитие'!D20="","",IF('Познавательное развитие'!E20="","",IF('Познавательное развитие'!F20="","",IF('Познавательное развитие'!G20="","",IF('Познавательное развитие'!H20="","",IF('Познавательное развитие'!K20="","",IF('Познавательное развитие'!L20="","",IF('Познавательное развитие'!O20="","",IF('Познавательное развитие'!U20="","",IF('Познавательное развитие'!V20="","",IF('Познавательное развитие'!Z20="","",IF('Познавательное развитие'!AA20="","",IF('Познавательное развитие'!AB20="","",IF('Познавательное развитие'!AC20="","",IF('Познавательное развитие'!AD20="","",IF('Познавательное развитие'!AE20="","",IF('Познавательное развитие'!AF20="","",IF('Познавательное развитие'!AG20="","",IF('Познавательное развитие'!AH20="","",IF('Речевое развитие'!D19="","",IF('Речевое развитие'!J19="","",IF('Речевое развитие'!K19="","",IF('Речевое развитие'!L19="","",IF('Речевое развитие'!M19="","",IF('Речевое развитие'!N19="","",('Социально-коммуникативное разви'!T20+'Социально-коммуникативное разви'!U20+'Социально-коммуникативное разви'!V20+'Социально-коммуникативное разви'!W20+'Социально-коммуникативное разви'!X20+'Социально-коммуникативное разви'!Y20+'Познавательное развитие'!D20+'Познавательное развитие'!E20+'Познавательное развитие'!F20+'Познавательное развитие'!G20+'Познавательное развитие'!H20+'Познавательное развитие'!K20+'Познавательное развитие'!L20+'Познавательное развитие'!O20+'Познавательное развитие'!U20+'Познавательное развитие'!V20+'Познавательное развитие'!Z20+'Познавательное развитие'!AA20+'Познавательное развитие'!AB20+'Познавательное развитие'!AC20+'Познавательное развитие'!AD20+'Познавательное развитие'!AE20+'Познавательное развитие'!AF20+'Познавательное развитие'!AG20+'Познавательное развитие'!AH20+'Речевое развитие'!D19+'Речевое развитие'!J19+'Речевое развитие'!K19+'Речевое развитие'!L19+'Речевое развитие'!M19+'Речевое развитие'!N19)/31)))))))))))))))))))))))))))))))</f>
        <v/>
      </c>
      <c r="EH19" s="257" t="str">
        <f t="shared" si="6"/>
        <v/>
      </c>
    </row>
    <row r="20" spans="1:138" x14ac:dyDescent="0.25">
      <c r="A20" s="107">
        <f>список!A18</f>
        <v>17</v>
      </c>
      <c r="B20" s="265" t="str">
        <f>IF(список!B18="","",список!B18)</f>
        <v/>
      </c>
      <c r="C20" s="257">
        <f>IF(список!C18="","",список!C18)</f>
        <v>0</v>
      </c>
      <c r="D20" s="183" t="str">
        <f>IF('Социально-коммуникативное разви'!G21="","",IF('Социально-коммуникативное разви'!G21&gt;1.5,"сформирован",IF('Социально-коммуникативное разви'!G21&lt;0.5,"не сформирован", "в стадии формирования")))</f>
        <v/>
      </c>
      <c r="E20" s="94" t="str">
        <f>IF('Социально-коммуникативное разви'!I21="","",IF('Социально-коммуникативное разви'!I21&gt;1.5,"сформирован",IF('Социально-коммуникативное разви'!I21&lt;0.5,"не сформирован", "в стадии формирования")))</f>
        <v/>
      </c>
      <c r="F20" s="94" t="str">
        <f>IF('Социально-коммуникативное разви'!K21="","",IF('Социально-коммуникативное разви'!K21&gt;1.5,"сформирован",IF('Социально-коммуникативное разви'!K21&lt;0.5,"не сформирован", "в стадии формирования")))</f>
        <v/>
      </c>
      <c r="G20" s="94" t="str">
        <f>IF('Социально-коммуникативное разви'!L21="","",IF('Социально-коммуникативное разви'!L21&gt;1.5,"сформирован",IF('Социально-коммуникативное разви'!L21&lt;0.5,"не сформирован", "в стадии формирования")))</f>
        <v/>
      </c>
      <c r="H20" s="94" t="str">
        <f>IF('Познавательное развитие'!K21="","",IF('Познавательное развитие'!K21&gt;1.5,"сформирован",IF('Познавательное развитие'!K21&lt;0.5,"не сформирован", "в стадии формирования")))</f>
        <v/>
      </c>
      <c r="I20" s="94" t="str">
        <f>IF('Познавательное развитие'!O21="","",IF('Познавательное развитие'!O21&gt;1.5,"сформирован",IF('Познавательное развитие'!O21&lt;0.5,"не сформирован", "в стадии формирования")))</f>
        <v/>
      </c>
      <c r="J20" s="94" t="str">
        <f>IF('Познавательное развитие'!P21="","",IF('Познавательное развитие'!P21&gt;1.5,"сформирован",IF('Познавательное развитие'!P21&lt;0.5,"не сформирован", "в стадии формирования")))</f>
        <v/>
      </c>
      <c r="K20" s="94" t="str">
        <f>IF('Познавательное развитие'!T21="","",IF('Познавательное развитие'!T21&gt;1.5,"сформирован",IF('Познавательное развитие'!T21&lt;0.5,"не сформирован", "в стадии формирования")))</f>
        <v/>
      </c>
      <c r="L20" s="94" t="str">
        <f>IF('Познавательное развитие'!W21="","",IF('Познавательное развитие'!W21&gt;1.5,"сформирован",IF('Познавательное развитие'!W21&lt;0.5,"не сформирован", "в стадии формирования")))</f>
        <v/>
      </c>
      <c r="M20" s="94" t="str">
        <f>IF('Познавательное развитие'!AH21="","",IF('Познавательное развитие'!AH21&gt;1.5,"сформирован",IF('Познавательное развитие'!AH21&lt;0.5,"не сформирован", "в стадии формирования")))</f>
        <v/>
      </c>
      <c r="N20" s="94" t="str">
        <f>IF('Речевое развитие'!E20="","",IF('Речевое развитие'!E20&gt;1.5,"сформирован",IF('Речевое развитие'!E20&lt;0.5,"не сформирован", "в стадии формирования")))</f>
        <v/>
      </c>
      <c r="O20" s="94" t="str">
        <f>IF('Речевое развитие'!F20="","",IF('Речевое развитие'!F20&gt;1.5,"сформирован",IF('Речевое развитие'!F20&lt;0.5,"не сформирован", "в стадии формирования")))</f>
        <v/>
      </c>
      <c r="P20" s="94" t="str">
        <f>IF('Речевое развитие'!M20="","",IF('Речевое развитие'!M20&gt;1.5,"сформирован",IF('Речевое развитие'!M20&lt;0.5,"не сформирован", "в стадии формирования")))</f>
        <v/>
      </c>
      <c r="Q20" s="94" t="str">
        <f>IF('Художественно-эстетическое разв'!F21="","",IF('Художественно-эстетическое разв'!F21&gt;1.5,"сформирован",IF('Художественно-эстетическое разв'!F21&lt;0.5,"не сформирован", "в стадии формирования")))</f>
        <v/>
      </c>
      <c r="R20" s="94" t="str">
        <f>IF('Художественно-эстетическое разв'!L21="","",IF('Художественно-эстетическое разв'!L21&gt;1.5,"сформирован",IF('Художественно-эстетическое разв'!L21&lt;0.5,"не сформирован", "в стадии формирования")))</f>
        <v/>
      </c>
      <c r="S20" s="94" t="str">
        <f>IF('Художественно-эстетическое разв'!O21="","",IF('Художественно-эстетическое разв'!O21&gt;1.5,"сформирован",IF('Художественно-эстетическое разв'!O21&lt;0.5,"не сформирован", "в стадии формирования")))</f>
        <v/>
      </c>
      <c r="T20" s="94" t="str">
        <f>IF('Художественно-эстетическое разв'!P21="","",IF('Художественно-эстетическое разв'!P21&gt;1.5,"сформирован",IF('Художественно-эстетическое разв'!P21&lt;0.5,"не сформирован", "в стадии формирования")))</f>
        <v/>
      </c>
      <c r="U20" s="94" t="str">
        <f>IF('Физическое развитие'!N20="","",IF('Физическое развитие'!N20&gt;1.5,"сформирован",IF('Физическое развитие'!N20&lt;0.5,"не сформирован", "в стадии формирования")))</f>
        <v/>
      </c>
      <c r="V20" s="94" t="str">
        <f>IF('Физическое развитие'!Q20="","",IF('Физическое развитие'!Q20&gt;1.5,"сформирован",IF('Физическое развитие'!Q20&lt;0.5,"не сформирован", "в стадии формирования")))</f>
        <v/>
      </c>
      <c r="W20" s="94" t="str">
        <f>IF('Физическое развитие'!R20="","",IF('Физическое развитие'!R20&gt;1.5,"сформирован",IF('Физическое развитие'!R20&lt;0.5,"не сформирован", "в стадии формирования")))</f>
        <v/>
      </c>
      <c r="X20" s="330" t="str">
        <f>IF('Социально-коммуникативное разви'!G21="","",IF('Социально-коммуникативное разви'!I21="","",IF('Социально-коммуникативное разви'!K21="","",IF('Социально-коммуникативное разви'!L21="","",IF('Познавательное развитие'!K21="","",IF('Познавательное развитие'!O21="","",IF('Познавательное развитие'!P21="","",IF('Познавательное развитие'!T21="","",IF('Познавательное развитие'!W21="","",IF('Познавательное развитие'!AH21="","",IF('Речевое развитие'!E20="","",IF('Речевое развитие'!F20="","",IF('Речевое развитие'!M20="","",IF('Художественно-эстетическое разв'!F21="","",IF('Художественно-эстетическое разв'!L21="","",IF('Художественно-эстетическое разв'!O21="","",IF('Художественно-эстетическое разв'!P21="","",IF('Физическое развитие'!N20="","",IF('Физическое развитие'!Q20="","",IF('Физическое развитие'!R20="","",('Социально-коммуникативное разви'!G21+'Социально-коммуникативное разви'!I21+'Социально-коммуникативное разви'!K21+'Социально-коммуникативное разви'!L21+'Познавательное развитие'!K21+'Познавательное развитие'!O21+'Познавательное развитие'!P21+'Познавательное развитие'!T21+'Познавательное развитие'!W21+'Познавательное развитие'!AH21+'Речевое развитие'!E20+'Речевое развитие'!F20++'Речевое развитие'!M20+'Художественно-эстетическое разв'!F21+'Художественно-эстетическое разв'!L21+'Художественно-эстетическое разв'!O21+'Художественно-эстетическое разв'!P21+'Физическое развитие'!N20+'Физическое развитие'!Q20+'Физическое развитие'!R20)/20))))))))))))))))))))</f>
        <v/>
      </c>
      <c r="Y20" s="257" t="str">
        <f t="shared" si="0"/>
        <v/>
      </c>
      <c r="Z20" s="201" t="str">
        <f>IF('Социально-коммуникативное разви'!E21="","",IF('Социально-коммуникативное разви'!E21&gt;1.5,"сформирован",IF('Социально-коммуникативное разви'!E21&lt;0.5,"не сформирован", "в стадии формирования")))</f>
        <v/>
      </c>
      <c r="AA20" s="96" t="str">
        <f>IF('Социально-коммуникативное разви'!G21="","",IF('Социально-коммуникативное разви'!G21&gt;1.5,"сформирован",IF('Социально-коммуникативное разви'!G21&lt;0.5,"не сформирован", "в стадии формирования")))</f>
        <v/>
      </c>
      <c r="AB20" s="96" t="str">
        <f>IF('Социально-коммуникативное разви'!H21="","",IF('Социально-коммуникативное разви'!H21&gt;1.5,"сформирован",IF('Социально-коммуникативное разви'!H21&lt;0.5,"не сформирован", "в стадии формирования")))</f>
        <v/>
      </c>
      <c r="AC20" s="96" t="str">
        <f>IF('Социально-коммуникативное разви'!L21="","",IF('Социально-коммуникативное разви'!L21&gt;1.5,"сформирован",IF('Социально-коммуникативное разви'!L21&lt;0.5,"не сформирован", "в стадии формирования")))</f>
        <v/>
      </c>
      <c r="AD20" s="96" t="str">
        <f>IF('Социально-коммуникативное разви'!Q21="","",IF('Социально-коммуникативное разви'!Q21&gt;1.5,"сформирован",IF('Социально-коммуникативное разви'!Q21&lt;0.5,"не сформирован", "в стадии формирования")))</f>
        <v/>
      </c>
      <c r="AE20" s="126" t="str">
        <f>IF('Познавательное развитие'!L21="","",IF('Познавательное развитие'!L21&gt;1.5,"сформирован",IF('Познавательное развитие'!L21&lt;0.5,"не сформирован", "в стадии формирования")))</f>
        <v/>
      </c>
      <c r="AF20" s="126" t="str">
        <f>IF('Познавательное развитие'!Q21="","",IF('Познавательное развитие'!Q21&gt;1.5,"сформирован",IF('Познавательное развитие'!Q21&lt;0.5,"не сформирован", "в стадии формирования")))</f>
        <v/>
      </c>
      <c r="AG20" s="126" t="str">
        <f>IF('Речевое развитие'!D20="","",IF('Речевое развитие'!D20&gt;1.5,"сформирован",IF('Речевое развитие'!D20&lt;0.5,"не сформирован", "в стадии формирования")))</f>
        <v/>
      </c>
      <c r="AH20" s="126" t="str">
        <f>IF('Речевое развитие'!F20="","",IF('Речевое развитие'!F20&gt;1.5,"сформирован",IF('Речевое развитие'!F20&lt;0.5,"не сформирован", "в стадии формирования")))</f>
        <v/>
      </c>
      <c r="AI20" s="126" t="str">
        <f>IF('Речевое развитие'!J20="","",IF('Речевое развитие'!J20&gt;1.5,"сформирован",IF('Речевое развитие'!J20&lt;0.5,"не сформирован", "в стадии формирования")))</f>
        <v/>
      </c>
      <c r="AJ20" s="126" t="str">
        <f>IF('Речевое развитие'!L20="","",IF('Речевое развитие'!L20&gt;1.5,"сформирован",IF('Речевое развитие'!L20&lt;0.5,"не сформирован", "в стадии формирования")))</f>
        <v/>
      </c>
      <c r="AK20" s="126" t="str">
        <f>IF('Речевое развитие'!N20="","",IF('Речевое развитие'!N20&gt;1.5,"сформирован",IF('Речевое развитие'!N20&lt;0.5,"не сформирован", "в стадии формирования")))</f>
        <v/>
      </c>
      <c r="AL20" s="331" t="str">
        <f>IF('Социально-коммуникативное разви'!E21="","",IF('Социально-коммуникативное разви'!G21="","",IF('Социально-коммуникативное разви'!H21="","",IF('Социально-коммуникативное разви'!L21="","",IF('Социально-коммуникативное разви'!Q21="","",IF('Познавательное развитие'!L21="","",IF('Познавательное развитие'!Q21="","",IF('Речевое развитие'!D20="","",IF('Речевое развитие'!F20="","",IF('Речевое развитие'!J20="","",IF('Речевое развитие'!L20="","",IF('Речевое развитие'!N20="","",('Социально-коммуникативное разви'!E21+'Социально-коммуникативное разви'!G21+'Социально-коммуникативное разви'!H21+'Социально-коммуникативное разви'!L21+'Социально-коммуникативное разви'!Q21+'Познавательное развитие'!L21+'Познавательное развитие'!Q21+'Речевое развитие'!D20+'Речевое развитие'!F20+'Речевое развитие'!J20+'Речевое развитие'!L20+'Речевое развитие'!N20)/12))))))))))))</f>
        <v/>
      </c>
      <c r="AM20" s="96" t="str">
        <f t="shared" si="1"/>
        <v/>
      </c>
      <c r="AN20" s="183" t="str">
        <f>IF('Социально-коммуникативное разви'!E21="","",IF('Социально-коммуникативное разви'!E21&gt;1.5,"сформирован",IF('Социально-коммуникативное разви'!E21&lt;0.5,"не сформирован", "в стадии формирования")))</f>
        <v/>
      </c>
      <c r="AO20" s="101" t="str">
        <f>IF('Социально-коммуникативное разви'!G21="","",IF('Социально-коммуникативное разви'!G21&gt;1.5,"сформирован",IF('Социально-коммуникативное разви'!G21&lt;0.5,"не сформирован", "в стадии формирования")))</f>
        <v/>
      </c>
      <c r="AP20" s="97" t="str">
        <f>IF('Социально-коммуникативное разви'!H21="","",IF('Социально-коммуникативное разви'!H21&gt;1.5,"сформирован",IF('Социально-коммуникативное разви'!H21&lt;0.5,"не сформирован", "в стадии формирования")))</f>
        <v/>
      </c>
      <c r="AQ20" s="97" t="str">
        <f>IF('Социально-коммуникативное разви'!K21="","",IF('Социально-коммуникативное разви'!K21&gt;1.5,"сформирован",IF('Социально-коммуникативное разви'!K21&lt;0.5,"не сформирован", "в стадии формирования")))</f>
        <v/>
      </c>
      <c r="AR20" s="97" t="str">
        <f>IF('Социально-коммуникативное разви'!L21="","",IF('Социально-коммуникативное разви'!L21&gt;1.5,"сформирован",IF('Социально-коммуникативное разви'!L21&lt;0.5,"не сформирован", "в стадии формирования")))</f>
        <v/>
      </c>
      <c r="AS20" s="97" t="str">
        <f>IF('Социально-коммуникативное разви'!M21="","",IF('Социально-коммуникативное разви'!M21&gt;1.5,"сформирован",IF('Социально-коммуникативное разви'!M21&lt;0.5,"не сформирован", "в стадии формирования")))</f>
        <v/>
      </c>
      <c r="AT20" s="97" t="str">
        <f>IF('Познавательное развитие'!P21="","",IF('Познавательное развитие'!P21&gt;1.5,"сформирован",IF('Познавательное развитие'!P21&lt;0.5,"не сформирован", "в стадии формирования")))</f>
        <v/>
      </c>
      <c r="AU20" s="97" t="str">
        <f>IF('Речевое развитие'!E20="","",IF('Речевое развитие'!E20&gt;1.5,"сформирован",IF('Речевое развитие'!E20&lt;0.5,"не сформирован", "в стадии формирования")))</f>
        <v/>
      </c>
      <c r="AV20" s="97" t="str">
        <f>IF('Речевое развитие'!N20="","",IF('Речевое развитие'!N20&gt;1.5,"сформирован",IF('Речевое развитие'!N20&lt;0.5,"не сформирован", "в стадии формирования")))</f>
        <v/>
      </c>
      <c r="AW20" s="97" t="str">
        <f>IF('Художественно-эстетическое разв'!F21="","",IF('Художественно-эстетическое разв'!F21&gt;1.5,"сформирован",IF('Художественно-эстетическое разв'!F21&lt;0.5,"не сформирован", "в стадии формирования")))</f>
        <v/>
      </c>
      <c r="AX20" s="94" t="str">
        <f>IF('Художественно-эстетическое разв'!O21="","",IF('Художественно-эстетическое разв'!O21&gt;1.5,"сформирован",IF('Художественно-эстетическое разв'!O21&lt;0.5,"не сформирован", "в стадии формирования")))</f>
        <v/>
      </c>
      <c r="AY20" s="108" t="str">
        <f>IF('Художественно-эстетическое разв'!Y21="","",IF('Художественно-эстетическое разв'!Y21&gt;1.5,"сформирован",IF('Художественно-эстетическое разв'!Y21&lt;0.5,"не сформирован", "в стадии формирования")))</f>
        <v/>
      </c>
      <c r="AZ20" s="332" t="str">
        <f>IF('Социально-коммуникативное разви'!E21="","",IF('Социально-коммуникативное разви'!G21="","",IF('Социально-коммуникативное разви'!H21="","",IF('Социально-коммуникативное разви'!K21="","",IF('Социально-коммуникативное разви'!L21="","",IF('Социально-коммуникативное разви'!M21="","",IF('Познавательное развитие'!P21="","",IF('Речевое развитие'!E20="","",IF('Речевое развитие'!N20="","",IF('Художественно-эстетическое разв'!F21="","",IF('Художественно-эстетическое разв'!O21="","",IF('Художественно-эстетическое разв'!Y21="","",('Социально-коммуникативное разви'!E21+'Социально-коммуникативное разви'!G21+'Социально-коммуникативное разви'!H21+'Социально-коммуникативное разви'!K21+'Социально-коммуникативное разви'!L21+'Социально-коммуникативное разви'!M21+'Познавательное развитие'!P21+'Речевое развитие'!E20+'Речевое развитие'!N20+'Художественно-эстетическое разв'!F21+'Художественно-эстетическое разв'!O21+'Художественно-эстетическое разв'!Y21)/12))))))))))))</f>
        <v/>
      </c>
      <c r="BA20" s="257" t="str">
        <f t="shared" si="2"/>
        <v/>
      </c>
      <c r="BB20" s="183" t="str">
        <f>IF('Социально-коммуникативное разви'!D21="","",IF('Социально-коммуникативное разви'!D21&gt;1.5,"сформирован",IF('Социально-коммуникативное разви'!D21&lt;0.5,"не сформирован", "в стадии формирования")))</f>
        <v/>
      </c>
      <c r="BC20" s="94" t="str">
        <f>IF('Социально-коммуникативное разви'!F21="","",IF('Социально-коммуникативное разви'!F21&gt;1.5,"сформирован",IF('Социально-коммуникативное разви'!F21&lt;0.5,"не сформирован", "в стадии формирования")))</f>
        <v/>
      </c>
      <c r="BD20" s="94" t="str">
        <f>IF('Социально-коммуникативное разви'!J21="","",IF('Социально-коммуникативное разви'!J21&gt;1.5,"сформирован",IF('Социально-коммуникативное разви'!J21&lt;0.5,"не сформирован", "в стадии формирования")))</f>
        <v/>
      </c>
      <c r="BE20" s="94" t="str">
        <f>IF('Познавательное развитие'!U21="","",IF('Познавательное развитие'!U21&gt;1.5,"сформирован",IF('Познавательное развитие'!U21&lt;0.5,"не сформирован", "в стадии формирования")))</f>
        <v/>
      </c>
      <c r="BF20" s="94" t="str">
        <f>IF('Познавательное развитие'!V21="","",IF('Познавательное развитие'!V21&gt;1.5,"сформирован",IF('Познавательное развитие'!V21&lt;0.5,"не сформирован", "в стадии формирования")))</f>
        <v/>
      </c>
      <c r="BG20" s="94" t="str">
        <f>IF('Познавательное развитие'!AB21="","",IF('Познавательное развитие'!AB21&gt;1.5,"сформирован",IF('Познавательное развитие'!AB21&lt;0.5,"не сформирован", "в стадии формирования")))</f>
        <v/>
      </c>
      <c r="BH20" s="94" t="str">
        <f>IF('Познавательное развитие'!AD21="","",IF('Познавательное развитие'!AD21&gt;1.5,"сформирован",IF('Познавательное развитие'!AD21&lt;0.5,"не сформирован", "в стадии формирования")))</f>
        <v/>
      </c>
      <c r="BI20" s="94" t="str">
        <f>IF('Речевое развитие'!D20="","",IF('Речевое развитие'!D20&gt;1.5,"сформирован",IF('Речевое развитие'!D20&lt;0.5,"не сформирован", "в стадии формирования")))</f>
        <v/>
      </c>
      <c r="BJ20" s="94" t="str">
        <f>IF('Речевое развитие'!E20="","",IF('Речевое развитие'!E20&gt;1.5,"сформирован",IF('Речевое развитие'!E20&lt;0.5,"не сформирован", "в стадии формирования")))</f>
        <v/>
      </c>
      <c r="BK20" s="94" t="str">
        <f>IF('Речевое развитие'!F20="","",IF('Речевое развитие'!F20&gt;1.5,"сформирован",IF('Речевое развитие'!F20&lt;0.5,"не сформирован", "в стадии формирования")))</f>
        <v/>
      </c>
      <c r="BL20" s="94" t="str">
        <f>IF('Речевое развитие'!G20="","",IF('Речевое развитие'!G20&gt;1.5,"сформирован",IF('Речевое развитие'!G20&lt;0.5,"не сформирован", "в стадии формирования")))</f>
        <v/>
      </c>
      <c r="BM20" s="94" t="str">
        <f>IF('Речевое развитие'!J20="","",IF('Речевое развитие'!J20&gt;1.5,"сформирован",IF('Речевое развитие'!J20&lt;0.5,"не сформирован", "в стадии формирования")))</f>
        <v/>
      </c>
      <c r="BN20" s="94" t="str">
        <f>IF('Речевое развитие'!K20="","",IF('Речевое развитие'!K20&gt;1.5,"сформирован",IF('Речевое развитие'!K20&lt;0.5,"не сформирован", "в стадии формирования")))</f>
        <v/>
      </c>
      <c r="BO20" s="94" t="str">
        <f>IF('Речевое развитие'!L20="","",IF('Речевое развитие'!L20&gt;1.5,"сформирован",IF('Речевое развитие'!L20&lt;0.5,"не сформирован", "в стадии формирования")))</f>
        <v/>
      </c>
      <c r="BP20" s="94" t="str">
        <f>IF('Речевое развитие'!M20="","",IF('Речевое развитие'!M20&gt;1.5,"сформирован",IF('Речевое развитие'!M20&lt;0.5,"не сформирован", "в стадии формирования")))</f>
        <v/>
      </c>
      <c r="BQ20" s="94" t="str">
        <f>IF('Речевое развитие'!N20="","",IF('Речевое развитие'!N20&gt;1.5,"сформирован",IF('Речевое развитие'!N20&lt;0.5,"не сформирован", "в стадии формирования")))</f>
        <v/>
      </c>
      <c r="BR20" s="94" t="str">
        <f>IF('Художественно-эстетическое разв'!D21="","",IF('Художественно-эстетическое разв'!D21&gt;1.5,"сформирован",IF('Художественно-эстетическое разв'!D21&lt;0.5,"не сформирован", "в стадии формирования")))</f>
        <v/>
      </c>
      <c r="BS20" s="94" t="str">
        <f>IF('Художественно-эстетическое разв'!E21="","",IF('Художественно-эстетическое разв'!E21&gt;1.5,"сформирован",IF('Художественно-эстетическое разв'!E21&lt;0.5,"не сформирован", "в стадии формирования")))</f>
        <v/>
      </c>
      <c r="BT20" s="330" t="str">
        <f>IF('Социально-коммуникативное разви'!D21="","",IF('Социально-коммуникативное разви'!F21="","",IF('Социально-коммуникативное разви'!J21="","",IF('Познавательное развитие'!U21="","",IF('Познавательное развитие'!V21="","",IF('Познавательное развитие'!AB21="","",IF('Познавательное развитие'!AD21="","",IF('Речевое развитие'!D20="","",IF('Речевое развитие'!E20="","",IF('Речевое развитие'!F20="","",IF('Речевое развитие'!G20="","",IF('Речевое развитие'!J20="","",IF('Речевое развитие'!K20="","",IF('Речевое развитие'!L20="","",IF('Речевое развитие'!M20="","",IF('Речевое развитие'!N20="","",IF('Художественно-эстетическое разв'!D21="","",IF('Художественно-эстетическое разв'!E21="","",('Социально-коммуникативное разви'!D21+'Социально-коммуникативное разви'!F21+'Социально-коммуникативное разви'!J21+'Познавательное развитие'!U21+'Познавательное развитие'!V21+'Познавательное развитие'!AB21+'Познавательное развитие'!AD21+'Речевое развитие'!D20+'Речевое развитие'!E20+'Речевое развитие'!F20+'Речевое развитие'!G20+'Речевое развитие'!J20+'Речевое развитие'!K20+'Речевое развитие'!L20+'Речевое развитие'!M20+'Речевое развитие'!N20+'Художественно-эстетическое разв'!D21+'Художественно-эстетическое разв'!E21)/18))))))))))))))))))</f>
        <v/>
      </c>
      <c r="BU20" s="257" t="str">
        <f t="shared" si="3"/>
        <v/>
      </c>
      <c r="BV20" s="183" t="str">
        <f>IF('Познавательное развитие'!H21="","",IF('Познавательное развитие'!H21&gt;1.5,"сформирован",IF('Познавательное развитие'!H21&lt;0.5,"не сформирован", "в стадии формирования")))</f>
        <v/>
      </c>
      <c r="BW20" s="94" t="str">
        <f>IF('Художественно-эстетическое разв'!K21="","",IF('Художественно-эстетическое разв'!K21&gt;1.5,"сформирован",IF('Художественно-эстетическое разв'!K21&lt;0.5,"не сформирован", "в стадии формирования")))</f>
        <v/>
      </c>
      <c r="BX20" s="94" t="str">
        <f>IF('Художественно-эстетическое разв'!L21="","",IF('Художественно-эстетическое разв'!L21&gt;1.5,"сформирован",IF('Художественно-эстетическое разв'!L21&lt;0.5,"не сформирован", "в стадии формирования")))</f>
        <v/>
      </c>
      <c r="BY20" s="108" t="str">
        <f>IF('Художественно-эстетическое разв'!Z21="","",IF('Художественно-эстетическое разв'!Z21&gt;1.5,"сформирован",IF('Художественно-эстетическое разв'!Z21&lt;0.5,"не сформирован", "в стадии формирования")))</f>
        <v/>
      </c>
      <c r="BZ20" s="183" t="str">
        <f>IF('Физическое развитие'!D20="","",IF('Физическое развитие'!D20&gt;1.5,"сформирован",IF('Физическое развитие'!D20&lt;0.5,"не сформирован", "в стадии формирования")))</f>
        <v/>
      </c>
      <c r="CA20" s="183" t="str">
        <f>IF('Физическое развитие'!E20="","",IF('Физическое развитие'!E20&gt;1.5,"сформирован",IF('Физическое развитие'!E20&lt;0.5,"не сформирован", "в стадии формирования")))</f>
        <v/>
      </c>
      <c r="CB20" s="183" t="str">
        <f>IF('Физическое развитие'!F20="","",IF('Физическое развитие'!F20&gt;1.5,"сформирован",IF('Физическое развитие'!F20&lt;0.5,"не сформирован", "в стадии формирования")))</f>
        <v/>
      </c>
      <c r="CC20" s="183" t="str">
        <f>IF('Физическое развитие'!G20="","",IF('Физическое развитие'!G20&gt;1.5,"сформирован",IF('Физическое развитие'!G20&lt;0.5,"не сформирован", "в стадии формирования")))</f>
        <v/>
      </c>
      <c r="CD20" s="94" t="str">
        <f>IF('Физическое развитие'!H20="","",IF('Физическое развитие'!H20&gt;1.5,"сформирован",IF('Физическое развитие'!H20&lt;0.5,"не сформирован", "в стадии формирования")))</f>
        <v/>
      </c>
      <c r="CE20" s="94" t="str">
        <f>IF('Физическое развитие'!I20="","",IF('Физическое развитие'!I20&gt;1.5,"сформирован",IF('Физическое развитие'!I20&lt;0.5,"не сформирован", "в стадии формирования")))</f>
        <v/>
      </c>
      <c r="CF20" s="94" t="str">
        <f>IF('Физическое развитие'!J20="","",IF('Физическое развитие'!J20&gt;1.5,"сформирован",IF('Физическое развитие'!J20&lt;0.5,"не сформирован", "в стадии формирования")))</f>
        <v/>
      </c>
      <c r="CG20" s="94" t="str">
        <f>IF('Физическое развитие'!K20="","",IF('Физическое развитие'!K20&gt;1.5,"сформирован",IF('Физическое развитие'!K20&lt;0.5,"не сформирован", "в стадии формирования")))</f>
        <v/>
      </c>
      <c r="CH20" s="94" t="str">
        <f>IF('Физическое развитие'!L20="","",IF('Физическое развитие'!L20&gt;1.5,"сформирован",IF('Физическое развитие'!L20&lt;0.5,"не сформирован", "в стадии формирования")))</f>
        <v/>
      </c>
      <c r="CI20" s="94" t="str">
        <f>IF('Физическое развитие'!N20="","",IF('Физическое развитие'!N20&gt;1.5,"сформирован",IF('Физическое развитие'!N20&lt;0.5,"не сформирован", "в стадии формирования")))</f>
        <v/>
      </c>
      <c r="CJ20" s="330" t="str">
        <f>IF('Познавательное развитие'!H21="","",IF('Художественно-эстетическое разв'!K21="","",IF('Художественно-эстетическое разв'!L21="","",IF('Художественно-эстетическое разв'!Z21="","",IF('Физическое развитие'!D20="","",IF('Физическое развитие'!E20="","",IF('Физическое развитие'!F20="","",IF('Физическое развитие'!G20="","",IF('Физическое развитие'!H20="","",IF('Физическое развитие'!I20="","",IF('Физическое развитие'!J20="","",IF('Физическое развитие'!K20="","",IF('Физическое развитие'!L20="","",IF('Физическое развитие'!N20="","",('Познавательное развитие'!H21+'Художественно-эстетическое разв'!K21+'Художественно-эстетическое разв'!L21+'Художественно-эстетическое разв'!Z21+'Физическое развитие'!D20+'Физическое развитие'!E20+'Физическое развитие'!F20+'Физическое развитие'!G20+'Физическое развитие'!H20+'Физическое развитие'!I20+'Физическое развитие'!J20+'Физическое развитие'!K20+'Физическое развитие'!L20+'Физическое развитие'!N20)/14))))))))))))))</f>
        <v/>
      </c>
      <c r="CK20" s="257" t="str">
        <f t="shared" si="4"/>
        <v/>
      </c>
      <c r="CL20" s="183" t="str">
        <f>IF('Социально-коммуникативное разви'!G21="","",IF('Социально-коммуникативное разви'!G21&gt;1.5,"сформирован",IF('Социально-коммуникативное разви'!G21&lt;0.5,"не сформирован", "в стадии формирования")))</f>
        <v/>
      </c>
      <c r="CM20" s="94" t="str">
        <f>IF('Социально-коммуникативное разви'!H21="","",IF('Социально-коммуникативное разви'!H21&gt;1.5,"сформирован",IF('Социально-коммуникативное разви'!H21&lt;0.5,"не сформирован", "в стадии формирования")))</f>
        <v/>
      </c>
      <c r="CN20" s="94" t="str">
        <f>IF('Социально-коммуникативное разви'!L21="","",IF('Социально-коммуникативное разви'!L21&gt;1.5,"сформирован",IF('Социально-коммуникативное разви'!L21&lt;0.5,"не сформирован", "в стадии формирования")))</f>
        <v/>
      </c>
      <c r="CO20" s="94" t="str">
        <f>IF('Социально-коммуникативное разви'!P21="","",IF('Социально-коммуникативное разви'!P21&gt;1.5,"сформирован",IF('Социально-коммуникативное разви'!P21&lt;0.5,"не сформирован", "в стадии формирования")))</f>
        <v/>
      </c>
      <c r="CP20" s="94" t="str">
        <f>IF('Социально-коммуникативное разви'!Q21="","",IF('Социально-коммуникативное разви'!Q21&gt;1.5,"сформирован",IF('Социально-коммуникативное разви'!Q21&lt;0.5,"не сформирован", "в стадии формирования")))</f>
        <v/>
      </c>
      <c r="CQ20" s="94" t="str">
        <f>IF('Социально-коммуникативное разви'!T21="","",IF('Социально-коммуникативное разви'!T21&gt;1.5,"сформирован",IF('Социально-коммуникативное разви'!T21&lt;0.5,"не сформирован", "в стадии формирования")))</f>
        <v/>
      </c>
      <c r="CR20" s="94" t="str">
        <f>IF('Социально-коммуникативное разви'!U21="","",IF('Социально-коммуникативное разви'!U21&gt;1.5,"сформирован",IF('Социально-коммуникативное разви'!U21&lt;0.5,"не сформирован", "в стадии формирования")))</f>
        <v/>
      </c>
      <c r="CS20" s="94" t="str">
        <f>IF('Социально-коммуникативное разви'!V21="","",IF('Социально-коммуникативное разви'!V21&gt;1.5,"сформирован",IF('Социально-коммуникативное разви'!V21&lt;0.5,"не сформирован", "в стадии формирования")))</f>
        <v/>
      </c>
      <c r="CT20" s="94" t="str">
        <f>IF('Социально-коммуникативное разви'!W21="","",IF('Социально-коммуникативное разви'!W21&gt;1.5,"сформирован",IF('Социально-коммуникативное разви'!W21&lt;0.5,"не сформирован", "в стадии формирования")))</f>
        <v/>
      </c>
      <c r="CU20" s="94" t="str">
        <f>IF('Социально-коммуникативное разви'!X21="","",IF('Социально-коммуникативное разви'!X21&gt;1.5,"сформирован",IF('Социально-коммуникативное разви'!X21&lt;0.5,"не сформирован", "в стадии формирования")))</f>
        <v/>
      </c>
      <c r="CV20" s="94" t="str">
        <f>IF('Социально-коммуникативное разви'!Y21="","",IF('Социально-коммуникативное разви'!Y21&gt;1.5,"сформирован",IF('Социально-коммуникативное разви'!Y21&lt;0.5,"не сформирован", "в стадии формирования")))</f>
        <v/>
      </c>
      <c r="CW20" s="94" t="str">
        <f>IF('Физическое развитие'!Q20="","",IF('Физическое развитие'!Q20&gt;1.5,"сформирован",IF('Физическое развитие'!Q20&lt;0.5,"не сформирован", "в стадии формирования")))</f>
        <v/>
      </c>
      <c r="CX20" s="94" t="str">
        <f>IF('Физическое развитие'!R20="","",IF('Физическое развитие'!R20&gt;1.5,"сформирован",IF('Физическое развитие'!R20&lt;0.5,"не сформирован", "в стадии формирования")))</f>
        <v/>
      </c>
      <c r="CY20" s="94" t="str">
        <f>IF('Физическое развитие'!S20="","",IF('Физическое развитие'!S20&gt;1.5,"сформирован",IF('Физическое развитие'!S20&lt;0.5,"не сформирован", "в стадии формирования")))</f>
        <v/>
      </c>
      <c r="CZ20" s="330" t="str">
        <f>IF('Социально-коммуникативное разви'!G21="","",IF('Социально-коммуникативное разви'!H21="","",IF('Социально-коммуникативное разви'!L21="","",IF('Социально-коммуникативное разви'!P21="","",IF('Социально-коммуникативное разви'!Q21="","",IF('Социально-коммуникативное разви'!T21="","",IF('Социально-коммуникативное разви'!U21="","",IF('Социально-коммуникативное разви'!V21="","",IF('Социально-коммуникативное разви'!W21="","",IF('Социально-коммуникативное разви'!X21="","",IF('Социально-коммуникативное разви'!Y21="","",IF('Физическое развитие'!Q20="","",IF('Физическое развитие'!R20="","",IF('Физическое развитие'!S20="","",('Социально-коммуникативное разви'!G21+'Социально-коммуникативное разви'!H21+'Социально-коммуникативное разви'!L21+'Социально-коммуникативное разви'!P21+'Социально-коммуникативное разви'!Q21+'Социально-коммуникативное разви'!T21+'Социально-коммуникативное разви'!U21+'Социально-коммуникативное разви'!V21+'Социально-коммуникативное разви'!W21+'Социально-коммуникативное разви'!X21+'Социально-коммуникативное разви'!Y21+'Физическое развитие'!Q20+'Физическое развитие'!R20+'Физическое развитие'!S20)/14))))))))))))))</f>
        <v/>
      </c>
      <c r="DA20" s="257" t="str">
        <f t="shared" si="5"/>
        <v/>
      </c>
      <c r="DB20" s="183" t="str">
        <f>IF('Социально-коммуникативное разви'!T21="","",IF('Социально-коммуникативное разви'!T21&gt;1.5,"сформирован",IF('Социально-коммуникативное разви'!T21&lt;0.5,"не сформирован", "в стадии формирования")))</f>
        <v/>
      </c>
      <c r="DC20" s="94" t="str">
        <f>IF('Социально-коммуникативное разви'!U21="","",IF('Социально-коммуникативное разви'!U21&gt;1.5,"сформирован",IF('Социально-коммуникативное разви'!U21&lt;0.5,"не сформирован", "в стадии формирования")))</f>
        <v/>
      </c>
      <c r="DD20" s="94" t="str">
        <f>IF('Социально-коммуникативное разви'!V21="","",IF('Социально-коммуникативное разви'!V21&gt;1.5,"сформирован",IF('Социально-коммуникативное разви'!V21&lt;0.5,"не сформирован", "в стадии формирования")))</f>
        <v/>
      </c>
      <c r="DE20" s="94" t="str">
        <f>IF('Социально-коммуникативное разви'!W21="","",IF('Социально-коммуникативное разви'!W21&gt;1.5,"сформирован",IF('Социально-коммуникативное разви'!W21&lt;0.5,"не сформирован", "в стадии формирования")))</f>
        <v/>
      </c>
      <c r="DF20" s="94" t="str">
        <f>IF('Социально-коммуникативное разви'!X21="","",IF('Социально-коммуникативное разви'!X21&gt;1.5,"сформирован",IF('Социально-коммуникативное разви'!X21&lt;0.5,"не сформирован", "в стадии формирования")))</f>
        <v/>
      </c>
      <c r="DG20" s="94" t="str">
        <f>IF('Социально-коммуникативное разви'!Y21="","",IF('Социально-коммуникативное разви'!Y21&gt;1.5,"сформирован",IF('Социально-коммуникативное разви'!Y21&lt;0.5,"не сформирован", "в стадии формирования")))</f>
        <v/>
      </c>
      <c r="DH20" s="94" t="str">
        <f>IF('Познавательное развитие'!D21="","",IF('Познавательное развитие'!D21&gt;1.5,"сформирован",IF('Познавательное развитие'!D21&lt;0.5,"не сформирован", "в стадии формирования")))</f>
        <v/>
      </c>
      <c r="DI20" s="94" t="str">
        <f>IF('Познавательное развитие'!E21="","",IF('Познавательное развитие'!E21&gt;1.5,"сформирован",IF('Познавательное развитие'!E21&lt;0.5,"не сформирован", "в стадии формирования")))</f>
        <v/>
      </c>
      <c r="DJ20" s="94" t="str">
        <f>IF('Познавательное развитие'!F21="","",IF('Познавательное развитие'!F21&gt;1.5,"сформирован",IF('Познавательное развитие'!F21&lt;0.5,"не сформирован", "в стадии формирования")))</f>
        <v/>
      </c>
      <c r="DK20" s="94" t="str">
        <f>IF('Познавательное развитие'!G21="","",IF('Познавательное развитие'!G21&gt;1.5,"сформирован",IF('Познавательное развитие'!G21&lt;0.5,"не сформирован", "в стадии формирования")))</f>
        <v/>
      </c>
      <c r="DL20" s="94" t="str">
        <f>IF('Познавательное развитие'!H21="","",IF('Познавательное развитие'!H21&gt;1.5,"сформирован",IF('Познавательное развитие'!H21&lt;0.5,"не сформирован", "в стадии формирования")))</f>
        <v/>
      </c>
      <c r="DM20" s="94" t="str">
        <f>IF('Познавательное развитие'!K21="","",IF('Познавательное развитие'!K21&gt;1.5,"сформирован",IF('Познавательное развитие'!K21&lt;0.5,"не сформирован", "в стадии формирования")))</f>
        <v/>
      </c>
      <c r="DN20" s="94" t="str">
        <f>IF('Познавательное развитие'!L21="","",IF('Познавательное развитие'!L21&gt;1.5,"сформирован",IF('Познавательное развитие'!L21&lt;0.5,"не сформирован", "в стадии формирования")))</f>
        <v/>
      </c>
      <c r="DO20" s="94" t="str">
        <f>IF('Познавательное развитие'!O21="","",IF('Познавательное развитие'!O21&gt;1.5,"сформирован",IF('Познавательное развитие'!O21&lt;0.5,"не сформирован", "в стадии формирования")))</f>
        <v/>
      </c>
      <c r="DP20" s="94" t="str">
        <f>IF('Познавательное развитие'!U21="","",IF('Познавательное развитие'!U21&gt;1.5,"сформирован",IF('Познавательное развитие'!U21&lt;0.5,"не сформирован", "в стадии формирования")))</f>
        <v/>
      </c>
      <c r="DQ20" s="94" t="str">
        <f>IF('Познавательное развитие'!V21="","",IF('Познавательное развитие'!V21&gt;1.5,"сформирован",IF('Познавательное развитие'!V21&lt;0.5,"не сформирован", "в стадии формирования")))</f>
        <v/>
      </c>
      <c r="DR20" s="94" t="str">
        <f>IF('Познавательное развитие'!Z21="","",IF('Познавательное развитие'!Z21&gt;1.5,"сформирован",IF('Познавательное развитие'!Z21&lt;0.5,"не сформирован", "в стадии формирования")))</f>
        <v/>
      </c>
      <c r="DS20" s="94" t="str">
        <f>IF('Познавательное развитие'!AA21="","",IF('Познавательное развитие'!AA21&gt;1.5,"сформирован",IF('Познавательное развитие'!AA21&lt;0.5,"не сформирован", "в стадии формирования")))</f>
        <v/>
      </c>
      <c r="DT20" s="94" t="str">
        <f>IF('Познавательное развитие'!AB21="","",IF('Познавательное развитие'!AB21&gt;1.5,"сформирован",IF('Познавательное развитие'!AB21&lt;0.5,"не сформирован", "в стадии формирования")))</f>
        <v/>
      </c>
      <c r="DU20" s="94" t="str">
        <f>IF('Познавательное развитие'!AC21="","",IF('Познавательное развитие'!AC21&gt;1.5,"сформирован",IF('Познавательное развитие'!AC21&lt;0.5,"не сформирован", "в стадии формирования")))</f>
        <v/>
      </c>
      <c r="DV20" s="94" t="str">
        <f>IF('Познавательное развитие'!AD21="","",IF('Познавательное развитие'!AD21&gt;1.5,"сформирован",IF('Познавательное развитие'!AD21&lt;0.5,"не сформирован", "в стадии формирования")))</f>
        <v/>
      </c>
      <c r="DW20" s="94" t="str">
        <f>IF('Познавательное развитие'!AE21="","",IF('Познавательное развитие'!AE21&gt;1.5,"сформирован",IF('Познавательное развитие'!AE21&lt;0.5,"не сформирован", "в стадии формирования")))</f>
        <v/>
      </c>
      <c r="DX20" s="94" t="str">
        <f>IF('Познавательное развитие'!AF21="","",IF('Познавательное развитие'!AF21&gt;1.5,"сформирован",IF('Познавательное развитие'!AF21&lt;0.5,"не сформирован", "в стадии формирования")))</f>
        <v/>
      </c>
      <c r="DY20" s="94" t="str">
        <f>IF('Познавательное развитие'!AG21="","",IF('Познавательное развитие'!AG21&gt;1.5,"сформирован",IF('Познавательное развитие'!AG21&lt;0.5,"не сформирован", "в стадии формирования")))</f>
        <v/>
      </c>
      <c r="DZ20" s="94" t="str">
        <f>IF('Познавательное развитие'!AH21="","",IF('Познавательное развитие'!AH21&gt;1.5,"сформирован",IF('Познавательное развитие'!AH21&lt;0.5,"не сформирован", "в стадии формирования")))</f>
        <v/>
      </c>
      <c r="EA20" s="94" t="str">
        <f>IF('Речевое развитие'!D20="","",IF('Речевое развитие'!D20&gt;1.5,"сформирован",IF('Речевое развитие'!D20&lt;0.5,"не сформирован", "в стадии формирования")))</f>
        <v/>
      </c>
      <c r="EB20" s="94" t="str">
        <f>IF('Речевое развитие'!J20="","",IF('Речевое развитие'!J20&gt;1.5,"сформирован",IF('Речевое развитие'!J20&lt;0.5,"не сформирован", "в стадии формирования")))</f>
        <v/>
      </c>
      <c r="EC20" s="94" t="str">
        <f>IF('Речевое развитие'!K20="","",IF('Речевое развитие'!K20&gt;1.5,"сформирован",IF('Речевое развитие'!K20&lt;0.5,"не сформирован", "в стадии формирования")))</f>
        <v/>
      </c>
      <c r="ED20" s="94" t="str">
        <f>IF('Речевое развитие'!L20="","",IF('Речевое развитие'!L20&gt;1.5,"сформирован",IF('Речевое развитие'!L20&lt;0.5,"не сформирован", "в стадии формирования")))</f>
        <v/>
      </c>
      <c r="EE20" s="94" t="str">
        <f>IF('Речевое развитие'!M20="","",IF('Речевое развитие'!M20&gt;1.5,"сформирован",IF('Речевое развитие'!M20&lt;0.5,"не сформирован", "в стадии формирования")))</f>
        <v/>
      </c>
      <c r="EF20" s="94" t="str">
        <f>IF('Речевое развитие'!N20="","",IF('Речевое развитие'!N20&gt;1.5,"сформирован",IF('Речевое развитие'!N20&lt;0.5,"не сформирован", "в стадии формирования")))</f>
        <v/>
      </c>
      <c r="EG20" s="330" t="str">
        <f>IF('Социально-коммуникативное разви'!T21="","",IF('Социально-коммуникативное разви'!U21="","",IF('Социально-коммуникативное разви'!V21="","",IF('Социально-коммуникативное разви'!W21="","",IF('Социально-коммуникативное разви'!X21="","",IF('Социально-коммуникативное разви'!Y21="","",IF('Познавательное развитие'!D21="","",IF('Познавательное развитие'!E21="","",IF('Познавательное развитие'!F21="","",IF('Познавательное развитие'!G21="","",IF('Познавательное развитие'!H21="","",IF('Познавательное развитие'!K21="","",IF('Познавательное развитие'!L21="","",IF('Познавательное развитие'!O21="","",IF('Познавательное развитие'!U21="","",IF('Познавательное развитие'!V21="","",IF('Познавательное развитие'!Z21="","",IF('Познавательное развитие'!AA21="","",IF('Познавательное развитие'!AB21="","",IF('Познавательное развитие'!AC21="","",IF('Познавательное развитие'!AD21="","",IF('Познавательное развитие'!AE21="","",IF('Познавательное развитие'!AF21="","",IF('Познавательное развитие'!AG21="","",IF('Познавательное развитие'!AH21="","",IF('Речевое развитие'!D20="","",IF('Речевое развитие'!J20="","",IF('Речевое развитие'!K20="","",IF('Речевое развитие'!L20="","",IF('Речевое развитие'!M20="","",IF('Речевое развитие'!N20="","",('Социально-коммуникативное разви'!T21+'Социально-коммуникативное разви'!U21+'Социально-коммуникативное разви'!V21+'Социально-коммуникативное разви'!W21+'Социально-коммуникативное разви'!X21+'Социально-коммуникативное разви'!Y21+'Познавательное развитие'!D21+'Познавательное развитие'!E21+'Познавательное развитие'!F21+'Познавательное развитие'!G21+'Познавательное развитие'!H21+'Познавательное развитие'!K21+'Познавательное развитие'!L21+'Познавательное развитие'!O21+'Познавательное развитие'!U21+'Познавательное развитие'!V21+'Познавательное развитие'!Z21+'Познавательное развитие'!AA21+'Познавательное развитие'!AB21+'Познавательное развитие'!AC21+'Познавательное развитие'!AD21+'Познавательное развитие'!AE21+'Познавательное развитие'!AF21+'Познавательное развитие'!AG21+'Познавательное развитие'!AH21+'Речевое развитие'!D20+'Речевое развитие'!J20+'Речевое развитие'!K20+'Речевое развитие'!L20+'Речевое развитие'!M20+'Речевое развитие'!N20)/31)))))))))))))))))))))))))))))))</f>
        <v/>
      </c>
      <c r="EH20" s="257" t="str">
        <f t="shared" si="6"/>
        <v/>
      </c>
    </row>
    <row r="21" spans="1:138" x14ac:dyDescent="0.25">
      <c r="A21" s="107">
        <f>список!A19</f>
        <v>18</v>
      </c>
      <c r="B21" s="265" t="str">
        <f>IF(список!B19="","",список!B19)</f>
        <v/>
      </c>
      <c r="C21" s="257">
        <f>IF(список!C19="","",список!C19)</f>
        <v>0</v>
      </c>
      <c r="D21" s="183" t="str">
        <f>IF('Социально-коммуникативное разви'!G22="","",IF('Социально-коммуникативное разви'!G22&gt;1.5,"сформирован",IF('Социально-коммуникативное разви'!G22&lt;0.5,"не сформирован", "в стадии формирования")))</f>
        <v/>
      </c>
      <c r="E21" s="94" t="str">
        <f>IF('Социально-коммуникативное разви'!I22="","",IF('Социально-коммуникативное разви'!I22&gt;1.5,"сформирован",IF('Социально-коммуникативное разви'!I22&lt;0.5,"не сформирован", "в стадии формирования")))</f>
        <v/>
      </c>
      <c r="F21" s="94" t="str">
        <f>IF('Социально-коммуникативное разви'!K22="","",IF('Социально-коммуникативное разви'!K22&gt;1.5,"сформирован",IF('Социально-коммуникативное разви'!K22&lt;0.5,"не сформирован", "в стадии формирования")))</f>
        <v/>
      </c>
      <c r="G21" s="94" t="str">
        <f>IF('Социально-коммуникативное разви'!L22="","",IF('Социально-коммуникативное разви'!L22&gt;1.5,"сформирован",IF('Социально-коммуникативное разви'!L22&lt;0.5,"не сформирован", "в стадии формирования")))</f>
        <v/>
      </c>
      <c r="H21" s="94" t="str">
        <f>IF('Познавательное развитие'!K22="","",IF('Познавательное развитие'!K22&gt;1.5,"сформирован",IF('Познавательное развитие'!K22&lt;0.5,"не сформирован", "в стадии формирования")))</f>
        <v/>
      </c>
      <c r="I21" s="94" t="str">
        <f>IF('Познавательное развитие'!O22="","",IF('Познавательное развитие'!O22&gt;1.5,"сформирован",IF('Познавательное развитие'!O22&lt;0.5,"не сформирован", "в стадии формирования")))</f>
        <v/>
      </c>
      <c r="J21" s="94" t="str">
        <f>IF('Познавательное развитие'!P22="","",IF('Познавательное развитие'!P22&gt;1.5,"сформирован",IF('Познавательное развитие'!P22&lt;0.5,"не сформирован", "в стадии формирования")))</f>
        <v/>
      </c>
      <c r="K21" s="94" t="str">
        <f>IF('Познавательное развитие'!T22="","",IF('Познавательное развитие'!T22&gt;1.5,"сформирован",IF('Познавательное развитие'!T22&lt;0.5,"не сформирован", "в стадии формирования")))</f>
        <v/>
      </c>
      <c r="L21" s="94" t="str">
        <f>IF('Познавательное развитие'!W22="","",IF('Познавательное развитие'!W22&gt;1.5,"сформирован",IF('Познавательное развитие'!W22&lt;0.5,"не сформирован", "в стадии формирования")))</f>
        <v/>
      </c>
      <c r="M21" s="94" t="str">
        <f>IF('Познавательное развитие'!AH22="","",IF('Познавательное развитие'!AH22&gt;1.5,"сформирован",IF('Познавательное развитие'!AH22&lt;0.5,"не сформирован", "в стадии формирования")))</f>
        <v/>
      </c>
      <c r="N21" s="94" t="str">
        <f>IF('Речевое развитие'!E21="","",IF('Речевое развитие'!E21&gt;1.5,"сформирован",IF('Речевое развитие'!E21&lt;0.5,"не сформирован", "в стадии формирования")))</f>
        <v/>
      </c>
      <c r="O21" s="94" t="str">
        <f>IF('Речевое развитие'!F21="","",IF('Речевое развитие'!F21&gt;1.5,"сформирован",IF('Речевое развитие'!F21&lt;0.5,"не сформирован", "в стадии формирования")))</f>
        <v/>
      </c>
      <c r="P21" s="94" t="str">
        <f>IF('Речевое развитие'!M21="","",IF('Речевое развитие'!M21&gt;1.5,"сформирован",IF('Речевое развитие'!M21&lt;0.5,"не сформирован", "в стадии формирования")))</f>
        <v/>
      </c>
      <c r="Q21" s="94" t="str">
        <f>IF('Художественно-эстетическое разв'!F22="","",IF('Художественно-эстетическое разв'!F22&gt;1.5,"сформирован",IF('Художественно-эстетическое разв'!F22&lt;0.5,"не сформирован", "в стадии формирования")))</f>
        <v/>
      </c>
      <c r="R21" s="94" t="str">
        <f>IF('Художественно-эстетическое разв'!L22="","",IF('Художественно-эстетическое разв'!L22&gt;1.5,"сформирован",IF('Художественно-эстетическое разв'!L22&lt;0.5,"не сформирован", "в стадии формирования")))</f>
        <v/>
      </c>
      <c r="S21" s="94" t="str">
        <f>IF('Художественно-эстетическое разв'!O22="","",IF('Художественно-эстетическое разв'!O22&gt;1.5,"сформирован",IF('Художественно-эстетическое разв'!O22&lt;0.5,"не сформирован", "в стадии формирования")))</f>
        <v/>
      </c>
      <c r="T21" s="94" t="str">
        <f>IF('Художественно-эстетическое разв'!P22="","",IF('Художественно-эстетическое разв'!P22&gt;1.5,"сформирован",IF('Художественно-эстетическое разв'!P22&lt;0.5,"не сформирован", "в стадии формирования")))</f>
        <v/>
      </c>
      <c r="U21" s="94" t="str">
        <f>IF('Физическое развитие'!N21="","",IF('Физическое развитие'!N21&gt;1.5,"сформирован",IF('Физическое развитие'!N21&lt;0.5,"не сформирован", "в стадии формирования")))</f>
        <v/>
      </c>
      <c r="V21" s="94" t="str">
        <f>IF('Физическое развитие'!Q21="","",IF('Физическое развитие'!Q21&gt;1.5,"сформирован",IF('Физическое развитие'!Q21&lt;0.5,"не сформирован", "в стадии формирования")))</f>
        <v/>
      </c>
      <c r="W21" s="94" t="str">
        <f>IF('Физическое развитие'!R21="","",IF('Физическое развитие'!R21&gt;1.5,"сформирован",IF('Физическое развитие'!R21&lt;0.5,"не сформирован", "в стадии формирования")))</f>
        <v/>
      </c>
      <c r="X21" s="330" t="str">
        <f>IF('Социально-коммуникативное разви'!G22="","",IF('Социально-коммуникативное разви'!I22="","",IF('Социально-коммуникативное разви'!K22="","",IF('Социально-коммуникативное разви'!L22="","",IF('Познавательное развитие'!K22="","",IF('Познавательное развитие'!O22="","",IF('Познавательное развитие'!P22="","",IF('Познавательное развитие'!T22="","",IF('Познавательное развитие'!W22="","",IF('Познавательное развитие'!AH22="","",IF('Речевое развитие'!E21="","",IF('Речевое развитие'!F21="","",IF('Речевое развитие'!M21="","",IF('Художественно-эстетическое разв'!F22="","",IF('Художественно-эстетическое разв'!L22="","",IF('Художественно-эстетическое разв'!O22="","",IF('Художественно-эстетическое разв'!P22="","",IF('Физическое развитие'!N21="","",IF('Физическое развитие'!Q21="","",IF('Физическое развитие'!R21="","",('Социально-коммуникативное разви'!G22+'Социально-коммуникативное разви'!I22+'Социально-коммуникативное разви'!K22+'Социально-коммуникативное разви'!L22+'Познавательное развитие'!K22+'Познавательное развитие'!O22+'Познавательное развитие'!P22+'Познавательное развитие'!T22+'Познавательное развитие'!W22+'Познавательное развитие'!AH22+'Речевое развитие'!E21+'Речевое развитие'!F21++'Речевое развитие'!M21+'Художественно-эстетическое разв'!F22+'Художественно-эстетическое разв'!L22+'Художественно-эстетическое разв'!O22+'Художественно-эстетическое разв'!P22+'Физическое развитие'!N21+'Физическое развитие'!Q21+'Физическое развитие'!R21)/20))))))))))))))))))))</f>
        <v/>
      </c>
      <c r="Y21" s="257" t="str">
        <f t="shared" si="0"/>
        <v/>
      </c>
      <c r="Z21" s="201" t="str">
        <f>IF('Социально-коммуникативное разви'!E22="","",IF('Социально-коммуникативное разви'!E22&gt;1.5,"сформирован",IF('Социально-коммуникативное разви'!E22&lt;0.5,"не сформирован", "в стадии формирования")))</f>
        <v/>
      </c>
      <c r="AA21" s="96" t="str">
        <f>IF('Социально-коммуникативное разви'!G22="","",IF('Социально-коммуникативное разви'!G22&gt;1.5,"сформирован",IF('Социально-коммуникативное разви'!G22&lt;0.5,"не сформирован", "в стадии формирования")))</f>
        <v/>
      </c>
      <c r="AB21" s="96" t="str">
        <f>IF('Социально-коммуникативное разви'!H22="","",IF('Социально-коммуникативное разви'!H22&gt;1.5,"сформирован",IF('Социально-коммуникативное разви'!H22&lt;0.5,"не сформирован", "в стадии формирования")))</f>
        <v/>
      </c>
      <c r="AC21" s="96" t="str">
        <f>IF('Социально-коммуникативное разви'!L22="","",IF('Социально-коммуникативное разви'!L22&gt;1.5,"сформирован",IF('Социально-коммуникативное разви'!L22&lt;0.5,"не сформирован", "в стадии формирования")))</f>
        <v/>
      </c>
      <c r="AD21" s="96" t="str">
        <f>IF('Социально-коммуникативное разви'!Q22="","",IF('Социально-коммуникативное разви'!Q22&gt;1.5,"сформирован",IF('Социально-коммуникативное разви'!Q22&lt;0.5,"не сформирован", "в стадии формирования")))</f>
        <v/>
      </c>
      <c r="AE21" s="126" t="str">
        <f>IF('Познавательное развитие'!L22="","",IF('Познавательное развитие'!L22&gt;1.5,"сформирован",IF('Познавательное развитие'!L22&lt;0.5,"не сформирован", "в стадии формирования")))</f>
        <v/>
      </c>
      <c r="AF21" s="126" t="str">
        <f>IF('Познавательное развитие'!Q22="","",IF('Познавательное развитие'!Q22&gt;1.5,"сформирован",IF('Познавательное развитие'!Q22&lt;0.5,"не сформирован", "в стадии формирования")))</f>
        <v/>
      </c>
      <c r="AG21" s="126" t="str">
        <f>IF('Речевое развитие'!D21="","",IF('Речевое развитие'!D21&gt;1.5,"сформирован",IF('Речевое развитие'!D21&lt;0.5,"не сформирован", "в стадии формирования")))</f>
        <v/>
      </c>
      <c r="AH21" s="126" t="str">
        <f>IF('Речевое развитие'!F21="","",IF('Речевое развитие'!F21&gt;1.5,"сформирован",IF('Речевое развитие'!F21&lt;0.5,"не сформирован", "в стадии формирования")))</f>
        <v/>
      </c>
      <c r="AI21" s="126" t="str">
        <f>IF('Речевое развитие'!J21="","",IF('Речевое развитие'!J21&gt;1.5,"сформирован",IF('Речевое развитие'!J21&lt;0.5,"не сформирован", "в стадии формирования")))</f>
        <v/>
      </c>
      <c r="AJ21" s="126" t="str">
        <f>IF('Речевое развитие'!L21="","",IF('Речевое развитие'!L21&gt;1.5,"сформирован",IF('Речевое развитие'!L21&lt;0.5,"не сформирован", "в стадии формирования")))</f>
        <v/>
      </c>
      <c r="AK21" s="126" t="str">
        <f>IF('Речевое развитие'!N21="","",IF('Речевое развитие'!N21&gt;1.5,"сформирован",IF('Речевое развитие'!N21&lt;0.5,"не сформирован", "в стадии формирования")))</f>
        <v/>
      </c>
      <c r="AL21" s="331" t="str">
        <f>IF('Социально-коммуникативное разви'!E22="","",IF('Социально-коммуникативное разви'!G22="","",IF('Социально-коммуникативное разви'!H22="","",IF('Социально-коммуникативное разви'!L22="","",IF('Социально-коммуникативное разви'!Q22="","",IF('Познавательное развитие'!L22="","",IF('Познавательное развитие'!Q22="","",IF('Речевое развитие'!D21="","",IF('Речевое развитие'!F21="","",IF('Речевое развитие'!J21="","",IF('Речевое развитие'!L21="","",IF('Речевое развитие'!N21="","",('Социально-коммуникативное разви'!E22+'Социально-коммуникативное разви'!G22+'Социально-коммуникативное разви'!H22+'Социально-коммуникативное разви'!L22+'Социально-коммуникативное разви'!Q22+'Познавательное развитие'!L22+'Познавательное развитие'!Q22+'Речевое развитие'!D21+'Речевое развитие'!F21+'Речевое развитие'!J21+'Речевое развитие'!L21+'Речевое развитие'!N21)/12))))))))))))</f>
        <v/>
      </c>
      <c r="AM21" s="96" t="str">
        <f t="shared" si="1"/>
        <v/>
      </c>
      <c r="AN21" s="183" t="str">
        <f>IF('Социально-коммуникативное разви'!E22="","",IF('Социально-коммуникативное разви'!E22&gt;1.5,"сформирован",IF('Социально-коммуникативное разви'!E22&lt;0.5,"не сформирован", "в стадии формирования")))</f>
        <v/>
      </c>
      <c r="AO21" s="101" t="str">
        <f>IF('Социально-коммуникативное разви'!G22="","",IF('Социально-коммуникативное разви'!G22&gt;1.5,"сформирован",IF('Социально-коммуникативное разви'!G22&lt;0.5,"не сформирован", "в стадии формирования")))</f>
        <v/>
      </c>
      <c r="AP21" s="97" t="str">
        <f>IF('Социально-коммуникативное разви'!H22="","",IF('Социально-коммуникативное разви'!H22&gt;1.5,"сформирован",IF('Социально-коммуникативное разви'!H22&lt;0.5,"не сформирован", "в стадии формирования")))</f>
        <v/>
      </c>
      <c r="AQ21" s="97" t="str">
        <f>IF('Социально-коммуникативное разви'!K22="","",IF('Социально-коммуникативное разви'!K22&gt;1.5,"сформирован",IF('Социально-коммуникативное разви'!K22&lt;0.5,"не сформирован", "в стадии формирования")))</f>
        <v/>
      </c>
      <c r="AR21" s="97" t="str">
        <f>IF('Социально-коммуникативное разви'!L22="","",IF('Социально-коммуникативное разви'!L22&gt;1.5,"сформирован",IF('Социально-коммуникативное разви'!L22&lt;0.5,"не сформирован", "в стадии формирования")))</f>
        <v/>
      </c>
      <c r="AS21" s="97" t="str">
        <f>IF('Социально-коммуникативное разви'!M22="","",IF('Социально-коммуникативное разви'!M22&gt;1.5,"сформирован",IF('Социально-коммуникативное разви'!M22&lt;0.5,"не сформирован", "в стадии формирования")))</f>
        <v/>
      </c>
      <c r="AT21" s="97" t="str">
        <f>IF('Познавательное развитие'!P22="","",IF('Познавательное развитие'!P22&gt;1.5,"сформирован",IF('Познавательное развитие'!P22&lt;0.5,"не сформирован", "в стадии формирования")))</f>
        <v/>
      </c>
      <c r="AU21" s="97" t="str">
        <f>IF('Речевое развитие'!E21="","",IF('Речевое развитие'!E21&gt;1.5,"сформирован",IF('Речевое развитие'!E21&lt;0.5,"не сформирован", "в стадии формирования")))</f>
        <v/>
      </c>
      <c r="AV21" s="97" t="str">
        <f>IF('Речевое развитие'!N21="","",IF('Речевое развитие'!N21&gt;1.5,"сформирован",IF('Речевое развитие'!N21&lt;0.5,"не сформирован", "в стадии формирования")))</f>
        <v/>
      </c>
      <c r="AW21" s="97" t="str">
        <f>IF('Художественно-эстетическое разв'!F22="","",IF('Художественно-эстетическое разв'!F22&gt;1.5,"сформирован",IF('Художественно-эстетическое разв'!F22&lt;0.5,"не сформирован", "в стадии формирования")))</f>
        <v/>
      </c>
      <c r="AX21" s="94" t="str">
        <f>IF('Художественно-эстетическое разв'!O22="","",IF('Художественно-эстетическое разв'!O22&gt;1.5,"сформирован",IF('Художественно-эстетическое разв'!O22&lt;0.5,"не сформирован", "в стадии формирования")))</f>
        <v/>
      </c>
      <c r="AY21" s="108" t="str">
        <f>IF('Художественно-эстетическое разв'!Y22="","",IF('Художественно-эстетическое разв'!Y22&gt;1.5,"сформирован",IF('Художественно-эстетическое разв'!Y22&lt;0.5,"не сформирован", "в стадии формирования")))</f>
        <v/>
      </c>
      <c r="AZ21" s="332" t="str">
        <f>IF('Социально-коммуникативное разви'!E22="","",IF('Социально-коммуникативное разви'!G22="","",IF('Социально-коммуникативное разви'!H22="","",IF('Социально-коммуникативное разви'!K22="","",IF('Социально-коммуникативное разви'!L22="","",IF('Социально-коммуникативное разви'!M22="","",IF('Познавательное развитие'!P22="","",IF('Речевое развитие'!E21="","",IF('Речевое развитие'!N21="","",IF('Художественно-эстетическое разв'!F22="","",IF('Художественно-эстетическое разв'!O22="","",IF('Художественно-эстетическое разв'!Y22="","",('Социально-коммуникативное разви'!E22+'Социально-коммуникативное разви'!G22+'Социально-коммуникативное разви'!H22+'Социально-коммуникативное разви'!K22+'Социально-коммуникативное разви'!L22+'Социально-коммуникативное разви'!M22+'Познавательное развитие'!P22+'Речевое развитие'!E21+'Речевое развитие'!N21+'Художественно-эстетическое разв'!F22+'Художественно-эстетическое разв'!O22+'Художественно-эстетическое разв'!Y22)/12))))))))))))</f>
        <v/>
      </c>
      <c r="BA21" s="257" t="str">
        <f t="shared" si="2"/>
        <v/>
      </c>
      <c r="BB21" s="183" t="str">
        <f>IF('Социально-коммуникативное разви'!D22="","",IF('Социально-коммуникативное разви'!D22&gt;1.5,"сформирован",IF('Социально-коммуникативное разви'!D22&lt;0.5,"не сформирован", "в стадии формирования")))</f>
        <v/>
      </c>
      <c r="BC21" s="94" t="str">
        <f>IF('Социально-коммуникативное разви'!F22="","",IF('Социально-коммуникативное разви'!F22&gt;1.5,"сформирован",IF('Социально-коммуникативное разви'!F22&lt;0.5,"не сформирован", "в стадии формирования")))</f>
        <v/>
      </c>
      <c r="BD21" s="94" t="str">
        <f>IF('Социально-коммуникативное разви'!J22="","",IF('Социально-коммуникативное разви'!J22&gt;1.5,"сформирован",IF('Социально-коммуникативное разви'!J22&lt;0.5,"не сформирован", "в стадии формирования")))</f>
        <v/>
      </c>
      <c r="BE21" s="94" t="str">
        <f>IF('Познавательное развитие'!U22="","",IF('Познавательное развитие'!U22&gt;1.5,"сформирован",IF('Познавательное развитие'!U22&lt;0.5,"не сформирован", "в стадии формирования")))</f>
        <v/>
      </c>
      <c r="BF21" s="94" t="str">
        <f>IF('Познавательное развитие'!V22="","",IF('Познавательное развитие'!V22&gt;1.5,"сформирован",IF('Познавательное развитие'!V22&lt;0.5,"не сформирован", "в стадии формирования")))</f>
        <v/>
      </c>
      <c r="BG21" s="94" t="str">
        <f>IF('Познавательное развитие'!AB22="","",IF('Познавательное развитие'!AB22&gt;1.5,"сформирован",IF('Познавательное развитие'!AB22&lt;0.5,"не сформирован", "в стадии формирования")))</f>
        <v/>
      </c>
      <c r="BH21" s="94" t="str">
        <f>IF('Познавательное развитие'!AD22="","",IF('Познавательное развитие'!AD22&gt;1.5,"сформирован",IF('Познавательное развитие'!AD22&lt;0.5,"не сформирован", "в стадии формирования")))</f>
        <v/>
      </c>
      <c r="BI21" s="94" t="str">
        <f>IF('Речевое развитие'!D21="","",IF('Речевое развитие'!D21&gt;1.5,"сформирован",IF('Речевое развитие'!D21&lt;0.5,"не сформирован", "в стадии формирования")))</f>
        <v/>
      </c>
      <c r="BJ21" s="94" t="str">
        <f>IF('Речевое развитие'!E21="","",IF('Речевое развитие'!E21&gt;1.5,"сформирован",IF('Речевое развитие'!E21&lt;0.5,"не сформирован", "в стадии формирования")))</f>
        <v/>
      </c>
      <c r="BK21" s="94" t="str">
        <f>IF('Речевое развитие'!F21="","",IF('Речевое развитие'!F21&gt;1.5,"сформирован",IF('Речевое развитие'!F21&lt;0.5,"не сформирован", "в стадии формирования")))</f>
        <v/>
      </c>
      <c r="BL21" s="94" t="str">
        <f>IF('Речевое развитие'!G21="","",IF('Речевое развитие'!G21&gt;1.5,"сформирован",IF('Речевое развитие'!G21&lt;0.5,"не сформирован", "в стадии формирования")))</f>
        <v/>
      </c>
      <c r="BM21" s="94" t="str">
        <f>IF('Речевое развитие'!J21="","",IF('Речевое развитие'!J21&gt;1.5,"сформирован",IF('Речевое развитие'!J21&lt;0.5,"не сформирован", "в стадии формирования")))</f>
        <v/>
      </c>
      <c r="BN21" s="94" t="str">
        <f>IF('Речевое развитие'!K21="","",IF('Речевое развитие'!K21&gt;1.5,"сформирован",IF('Речевое развитие'!K21&lt;0.5,"не сформирован", "в стадии формирования")))</f>
        <v/>
      </c>
      <c r="BO21" s="94" t="str">
        <f>IF('Речевое развитие'!L21="","",IF('Речевое развитие'!L21&gt;1.5,"сформирован",IF('Речевое развитие'!L21&lt;0.5,"не сформирован", "в стадии формирования")))</f>
        <v/>
      </c>
      <c r="BP21" s="94" t="str">
        <f>IF('Речевое развитие'!M21="","",IF('Речевое развитие'!M21&gt;1.5,"сформирован",IF('Речевое развитие'!M21&lt;0.5,"не сформирован", "в стадии формирования")))</f>
        <v/>
      </c>
      <c r="BQ21" s="94" t="str">
        <f>IF('Речевое развитие'!N21="","",IF('Речевое развитие'!N21&gt;1.5,"сформирован",IF('Речевое развитие'!N21&lt;0.5,"не сформирован", "в стадии формирования")))</f>
        <v/>
      </c>
      <c r="BR21" s="94" t="str">
        <f>IF('Художественно-эстетическое разв'!D22="","",IF('Художественно-эстетическое разв'!D22&gt;1.5,"сформирован",IF('Художественно-эстетическое разв'!D22&lt;0.5,"не сформирован", "в стадии формирования")))</f>
        <v/>
      </c>
      <c r="BS21" s="94" t="str">
        <f>IF('Художественно-эстетическое разв'!E22="","",IF('Художественно-эстетическое разв'!E22&gt;1.5,"сформирован",IF('Художественно-эстетическое разв'!E22&lt;0.5,"не сформирован", "в стадии формирования")))</f>
        <v/>
      </c>
      <c r="BT21" s="330" t="str">
        <f>IF('Социально-коммуникативное разви'!D22="","",IF('Социально-коммуникативное разви'!F22="","",IF('Социально-коммуникативное разви'!J22="","",IF('Познавательное развитие'!U22="","",IF('Познавательное развитие'!V22="","",IF('Познавательное развитие'!AB22="","",IF('Познавательное развитие'!AD22="","",IF('Речевое развитие'!D21="","",IF('Речевое развитие'!E21="","",IF('Речевое развитие'!F21="","",IF('Речевое развитие'!G21="","",IF('Речевое развитие'!J21="","",IF('Речевое развитие'!K21="","",IF('Речевое развитие'!L21="","",IF('Речевое развитие'!M21="","",IF('Речевое развитие'!N21="","",IF('Художественно-эстетическое разв'!D22="","",IF('Художественно-эстетическое разв'!E22="","",('Социально-коммуникативное разви'!D22+'Социально-коммуникативное разви'!F22+'Социально-коммуникативное разви'!J22+'Познавательное развитие'!U22+'Познавательное развитие'!V22+'Познавательное развитие'!AB22+'Познавательное развитие'!AD22+'Речевое развитие'!D21+'Речевое развитие'!E21+'Речевое развитие'!F21+'Речевое развитие'!G21+'Речевое развитие'!J21+'Речевое развитие'!K21+'Речевое развитие'!L21+'Речевое развитие'!M21+'Речевое развитие'!N21+'Художественно-эстетическое разв'!D22+'Художественно-эстетическое разв'!E22)/18))))))))))))))))))</f>
        <v/>
      </c>
      <c r="BU21" s="257" t="str">
        <f t="shared" si="3"/>
        <v/>
      </c>
      <c r="BV21" s="183" t="str">
        <f>IF('Познавательное развитие'!H22="","",IF('Познавательное развитие'!H22&gt;1.5,"сформирован",IF('Познавательное развитие'!H22&lt;0.5,"не сформирован", "в стадии формирования")))</f>
        <v/>
      </c>
      <c r="BW21" s="94" t="str">
        <f>IF('Художественно-эстетическое разв'!K22="","",IF('Художественно-эстетическое разв'!K22&gt;1.5,"сформирован",IF('Художественно-эстетическое разв'!K22&lt;0.5,"не сформирован", "в стадии формирования")))</f>
        <v/>
      </c>
      <c r="BX21" s="94" t="str">
        <f>IF('Художественно-эстетическое разв'!L22="","",IF('Художественно-эстетическое разв'!L22&gt;1.5,"сформирован",IF('Художественно-эстетическое разв'!L22&lt;0.5,"не сформирован", "в стадии формирования")))</f>
        <v/>
      </c>
      <c r="BY21" s="108" t="str">
        <f>IF('Художественно-эстетическое разв'!Z22="","",IF('Художественно-эстетическое разв'!Z22&gt;1.5,"сформирован",IF('Художественно-эстетическое разв'!Z22&lt;0.5,"не сформирован", "в стадии формирования")))</f>
        <v/>
      </c>
      <c r="BZ21" s="183" t="str">
        <f>IF('Физическое развитие'!D21="","",IF('Физическое развитие'!D21&gt;1.5,"сформирован",IF('Физическое развитие'!D21&lt;0.5,"не сформирован", "в стадии формирования")))</f>
        <v/>
      </c>
      <c r="CA21" s="183" t="str">
        <f>IF('Физическое развитие'!E21="","",IF('Физическое развитие'!E21&gt;1.5,"сформирован",IF('Физическое развитие'!E21&lt;0.5,"не сформирован", "в стадии формирования")))</f>
        <v/>
      </c>
      <c r="CB21" s="183" t="str">
        <f>IF('Физическое развитие'!F21="","",IF('Физическое развитие'!F21&gt;1.5,"сформирован",IF('Физическое развитие'!F21&lt;0.5,"не сформирован", "в стадии формирования")))</f>
        <v/>
      </c>
      <c r="CC21" s="183" t="str">
        <f>IF('Физическое развитие'!G21="","",IF('Физическое развитие'!G21&gt;1.5,"сформирован",IF('Физическое развитие'!G21&lt;0.5,"не сформирован", "в стадии формирования")))</f>
        <v/>
      </c>
      <c r="CD21" s="94" t="str">
        <f>IF('Физическое развитие'!H21="","",IF('Физическое развитие'!H21&gt;1.5,"сформирован",IF('Физическое развитие'!H21&lt;0.5,"не сформирован", "в стадии формирования")))</f>
        <v/>
      </c>
      <c r="CE21" s="94" t="str">
        <f>IF('Физическое развитие'!I21="","",IF('Физическое развитие'!I21&gt;1.5,"сформирован",IF('Физическое развитие'!I21&lt;0.5,"не сформирован", "в стадии формирования")))</f>
        <v/>
      </c>
      <c r="CF21" s="94" t="str">
        <f>IF('Физическое развитие'!J21="","",IF('Физическое развитие'!J21&gt;1.5,"сформирован",IF('Физическое развитие'!J21&lt;0.5,"не сформирован", "в стадии формирования")))</f>
        <v/>
      </c>
      <c r="CG21" s="94" t="str">
        <f>IF('Физическое развитие'!K21="","",IF('Физическое развитие'!K21&gt;1.5,"сформирован",IF('Физическое развитие'!K21&lt;0.5,"не сформирован", "в стадии формирования")))</f>
        <v/>
      </c>
      <c r="CH21" s="94" t="str">
        <f>IF('Физическое развитие'!L21="","",IF('Физическое развитие'!L21&gt;1.5,"сформирован",IF('Физическое развитие'!L21&lt;0.5,"не сформирован", "в стадии формирования")))</f>
        <v/>
      </c>
      <c r="CI21" s="94" t="str">
        <f>IF('Физическое развитие'!N21="","",IF('Физическое развитие'!N21&gt;1.5,"сформирован",IF('Физическое развитие'!N21&lt;0.5,"не сформирован", "в стадии формирования")))</f>
        <v/>
      </c>
      <c r="CJ21" s="330" t="str">
        <f>IF('Познавательное развитие'!H22="","",IF('Художественно-эстетическое разв'!K22="","",IF('Художественно-эстетическое разв'!L22="","",IF('Художественно-эстетическое разв'!Z22="","",IF('Физическое развитие'!D21="","",IF('Физическое развитие'!E21="","",IF('Физическое развитие'!F21="","",IF('Физическое развитие'!G21="","",IF('Физическое развитие'!H21="","",IF('Физическое развитие'!I21="","",IF('Физическое развитие'!J21="","",IF('Физическое развитие'!K21="","",IF('Физическое развитие'!L21="","",IF('Физическое развитие'!N21="","",('Познавательное развитие'!H22+'Художественно-эстетическое разв'!K22+'Художественно-эстетическое разв'!L22+'Художественно-эстетическое разв'!Z22+'Физическое развитие'!D21+'Физическое развитие'!E21+'Физическое развитие'!F21+'Физическое развитие'!G21+'Физическое развитие'!H21+'Физическое развитие'!I21+'Физическое развитие'!J21+'Физическое развитие'!K21+'Физическое развитие'!L21+'Физическое развитие'!N21)/14))))))))))))))</f>
        <v/>
      </c>
      <c r="CK21" s="257" t="str">
        <f t="shared" si="4"/>
        <v/>
      </c>
      <c r="CL21" s="183" t="str">
        <f>IF('Социально-коммуникативное разви'!G22="","",IF('Социально-коммуникативное разви'!G22&gt;1.5,"сформирован",IF('Социально-коммуникативное разви'!G22&lt;0.5,"не сформирован", "в стадии формирования")))</f>
        <v/>
      </c>
      <c r="CM21" s="94" t="str">
        <f>IF('Социально-коммуникативное разви'!H22="","",IF('Социально-коммуникативное разви'!H22&gt;1.5,"сформирован",IF('Социально-коммуникативное разви'!H22&lt;0.5,"не сформирован", "в стадии формирования")))</f>
        <v/>
      </c>
      <c r="CN21" s="94" t="str">
        <f>IF('Социально-коммуникативное разви'!L22="","",IF('Социально-коммуникативное разви'!L22&gt;1.5,"сформирован",IF('Социально-коммуникативное разви'!L22&lt;0.5,"не сформирован", "в стадии формирования")))</f>
        <v/>
      </c>
      <c r="CO21" s="94" t="str">
        <f>IF('Социально-коммуникативное разви'!P22="","",IF('Социально-коммуникативное разви'!P22&gt;1.5,"сформирован",IF('Социально-коммуникативное разви'!P22&lt;0.5,"не сформирован", "в стадии формирования")))</f>
        <v/>
      </c>
      <c r="CP21" s="94" t="str">
        <f>IF('Социально-коммуникативное разви'!Q22="","",IF('Социально-коммуникативное разви'!Q22&gt;1.5,"сформирован",IF('Социально-коммуникативное разви'!Q22&lt;0.5,"не сформирован", "в стадии формирования")))</f>
        <v/>
      </c>
      <c r="CQ21" s="94" t="str">
        <f>IF('Социально-коммуникативное разви'!T22="","",IF('Социально-коммуникативное разви'!T22&gt;1.5,"сформирован",IF('Социально-коммуникативное разви'!T22&lt;0.5,"не сформирован", "в стадии формирования")))</f>
        <v/>
      </c>
      <c r="CR21" s="94" t="str">
        <f>IF('Социально-коммуникативное разви'!U22="","",IF('Социально-коммуникативное разви'!U22&gt;1.5,"сформирован",IF('Социально-коммуникативное разви'!U22&lt;0.5,"не сформирован", "в стадии формирования")))</f>
        <v/>
      </c>
      <c r="CS21" s="94" t="str">
        <f>IF('Социально-коммуникативное разви'!V22="","",IF('Социально-коммуникативное разви'!V22&gt;1.5,"сформирован",IF('Социально-коммуникативное разви'!V22&lt;0.5,"не сформирован", "в стадии формирования")))</f>
        <v/>
      </c>
      <c r="CT21" s="94" t="str">
        <f>IF('Социально-коммуникативное разви'!W22="","",IF('Социально-коммуникативное разви'!W22&gt;1.5,"сформирован",IF('Социально-коммуникативное разви'!W22&lt;0.5,"не сформирован", "в стадии формирования")))</f>
        <v/>
      </c>
      <c r="CU21" s="94" t="str">
        <f>IF('Социально-коммуникативное разви'!X22="","",IF('Социально-коммуникативное разви'!X22&gt;1.5,"сформирован",IF('Социально-коммуникативное разви'!X22&lt;0.5,"не сформирован", "в стадии формирования")))</f>
        <v/>
      </c>
      <c r="CV21" s="94" t="str">
        <f>IF('Социально-коммуникативное разви'!Y22="","",IF('Социально-коммуникативное разви'!Y22&gt;1.5,"сформирован",IF('Социально-коммуникативное разви'!Y22&lt;0.5,"не сформирован", "в стадии формирования")))</f>
        <v/>
      </c>
      <c r="CW21" s="94" t="str">
        <f>IF('Физическое развитие'!Q21="","",IF('Физическое развитие'!Q21&gt;1.5,"сформирован",IF('Физическое развитие'!Q21&lt;0.5,"не сформирован", "в стадии формирования")))</f>
        <v/>
      </c>
      <c r="CX21" s="94" t="str">
        <f>IF('Физическое развитие'!R21="","",IF('Физическое развитие'!R21&gt;1.5,"сформирован",IF('Физическое развитие'!R21&lt;0.5,"не сформирован", "в стадии формирования")))</f>
        <v/>
      </c>
      <c r="CY21" s="94" t="str">
        <f>IF('Физическое развитие'!S21="","",IF('Физическое развитие'!S21&gt;1.5,"сформирован",IF('Физическое развитие'!S21&lt;0.5,"не сформирован", "в стадии формирования")))</f>
        <v/>
      </c>
      <c r="CZ21" s="330" t="str">
        <f>IF('Социально-коммуникативное разви'!G22="","",IF('Социально-коммуникативное разви'!H22="","",IF('Социально-коммуникативное разви'!L22="","",IF('Социально-коммуникативное разви'!P22="","",IF('Социально-коммуникативное разви'!Q22="","",IF('Социально-коммуникативное разви'!T22="","",IF('Социально-коммуникативное разви'!U22="","",IF('Социально-коммуникативное разви'!V22="","",IF('Социально-коммуникативное разви'!W22="","",IF('Социально-коммуникативное разви'!X22="","",IF('Социально-коммуникативное разви'!Y22="","",IF('Физическое развитие'!Q21="","",IF('Физическое развитие'!R21="","",IF('Физическое развитие'!S21="","",('Социально-коммуникативное разви'!G22+'Социально-коммуникативное разви'!H22+'Социально-коммуникативное разви'!L22+'Социально-коммуникативное разви'!P22+'Социально-коммуникативное разви'!Q22+'Социально-коммуникативное разви'!T22+'Социально-коммуникативное разви'!U22+'Социально-коммуникативное разви'!V22+'Социально-коммуникативное разви'!W22+'Социально-коммуникативное разви'!X22+'Социально-коммуникативное разви'!Y22+'Физическое развитие'!Q21+'Физическое развитие'!R21+'Физическое развитие'!S21)/14))))))))))))))</f>
        <v/>
      </c>
      <c r="DA21" s="257" t="str">
        <f t="shared" si="5"/>
        <v/>
      </c>
      <c r="DB21" s="183" t="str">
        <f>IF('Социально-коммуникативное разви'!T22="","",IF('Социально-коммуникативное разви'!T22&gt;1.5,"сформирован",IF('Социально-коммуникативное разви'!T22&lt;0.5,"не сформирован", "в стадии формирования")))</f>
        <v/>
      </c>
      <c r="DC21" s="94" t="str">
        <f>IF('Социально-коммуникативное разви'!U22="","",IF('Социально-коммуникативное разви'!U22&gt;1.5,"сформирован",IF('Социально-коммуникативное разви'!U22&lt;0.5,"не сформирован", "в стадии формирования")))</f>
        <v/>
      </c>
      <c r="DD21" s="94" t="str">
        <f>IF('Социально-коммуникативное разви'!V22="","",IF('Социально-коммуникативное разви'!V22&gt;1.5,"сформирован",IF('Социально-коммуникативное разви'!V22&lt;0.5,"не сформирован", "в стадии формирования")))</f>
        <v/>
      </c>
      <c r="DE21" s="94" t="str">
        <f>IF('Социально-коммуникативное разви'!W22="","",IF('Социально-коммуникативное разви'!W22&gt;1.5,"сформирован",IF('Социально-коммуникативное разви'!W22&lt;0.5,"не сформирован", "в стадии формирования")))</f>
        <v/>
      </c>
      <c r="DF21" s="94" t="str">
        <f>IF('Социально-коммуникативное разви'!X22="","",IF('Социально-коммуникативное разви'!X22&gt;1.5,"сформирован",IF('Социально-коммуникативное разви'!X22&lt;0.5,"не сформирован", "в стадии формирования")))</f>
        <v/>
      </c>
      <c r="DG21" s="94" t="str">
        <f>IF('Социально-коммуникативное разви'!Y22="","",IF('Социально-коммуникативное разви'!Y22&gt;1.5,"сформирован",IF('Социально-коммуникативное разви'!Y22&lt;0.5,"не сформирован", "в стадии формирования")))</f>
        <v/>
      </c>
      <c r="DH21" s="94" t="str">
        <f>IF('Познавательное развитие'!D22="","",IF('Познавательное развитие'!D22&gt;1.5,"сформирован",IF('Познавательное развитие'!D22&lt;0.5,"не сформирован", "в стадии формирования")))</f>
        <v/>
      </c>
      <c r="DI21" s="94" t="str">
        <f>IF('Познавательное развитие'!E22="","",IF('Познавательное развитие'!E22&gt;1.5,"сформирован",IF('Познавательное развитие'!E22&lt;0.5,"не сформирован", "в стадии формирования")))</f>
        <v/>
      </c>
      <c r="DJ21" s="94" t="str">
        <f>IF('Познавательное развитие'!F22="","",IF('Познавательное развитие'!F22&gt;1.5,"сформирован",IF('Познавательное развитие'!F22&lt;0.5,"не сформирован", "в стадии формирования")))</f>
        <v/>
      </c>
      <c r="DK21" s="94" t="str">
        <f>IF('Познавательное развитие'!G22="","",IF('Познавательное развитие'!G22&gt;1.5,"сформирован",IF('Познавательное развитие'!G22&lt;0.5,"не сформирован", "в стадии формирования")))</f>
        <v/>
      </c>
      <c r="DL21" s="94" t="str">
        <f>IF('Познавательное развитие'!H22="","",IF('Познавательное развитие'!H22&gt;1.5,"сформирован",IF('Познавательное развитие'!H22&lt;0.5,"не сформирован", "в стадии формирования")))</f>
        <v/>
      </c>
      <c r="DM21" s="94" t="str">
        <f>IF('Познавательное развитие'!K22="","",IF('Познавательное развитие'!K22&gt;1.5,"сформирован",IF('Познавательное развитие'!K22&lt;0.5,"не сформирован", "в стадии формирования")))</f>
        <v/>
      </c>
      <c r="DN21" s="94" t="str">
        <f>IF('Познавательное развитие'!L22="","",IF('Познавательное развитие'!L22&gt;1.5,"сформирован",IF('Познавательное развитие'!L22&lt;0.5,"не сформирован", "в стадии формирования")))</f>
        <v/>
      </c>
      <c r="DO21" s="94" t="str">
        <f>IF('Познавательное развитие'!O22="","",IF('Познавательное развитие'!O22&gt;1.5,"сформирован",IF('Познавательное развитие'!O22&lt;0.5,"не сформирован", "в стадии формирования")))</f>
        <v/>
      </c>
      <c r="DP21" s="94" t="str">
        <f>IF('Познавательное развитие'!U22="","",IF('Познавательное развитие'!U22&gt;1.5,"сформирован",IF('Познавательное развитие'!U22&lt;0.5,"не сформирован", "в стадии формирования")))</f>
        <v/>
      </c>
      <c r="DQ21" s="94" t="str">
        <f>IF('Познавательное развитие'!V22="","",IF('Познавательное развитие'!V22&gt;1.5,"сформирован",IF('Познавательное развитие'!V22&lt;0.5,"не сформирован", "в стадии формирования")))</f>
        <v/>
      </c>
      <c r="DR21" s="94" t="str">
        <f>IF('Познавательное развитие'!Z22="","",IF('Познавательное развитие'!Z22&gt;1.5,"сформирован",IF('Познавательное развитие'!Z22&lt;0.5,"не сформирован", "в стадии формирования")))</f>
        <v/>
      </c>
      <c r="DS21" s="94" t="str">
        <f>IF('Познавательное развитие'!AA22="","",IF('Познавательное развитие'!AA22&gt;1.5,"сформирован",IF('Познавательное развитие'!AA22&lt;0.5,"не сформирован", "в стадии формирования")))</f>
        <v/>
      </c>
      <c r="DT21" s="94" t="str">
        <f>IF('Познавательное развитие'!AB22="","",IF('Познавательное развитие'!AB22&gt;1.5,"сформирован",IF('Познавательное развитие'!AB22&lt;0.5,"не сформирован", "в стадии формирования")))</f>
        <v/>
      </c>
      <c r="DU21" s="94" t="str">
        <f>IF('Познавательное развитие'!AC22="","",IF('Познавательное развитие'!AC22&gt;1.5,"сформирован",IF('Познавательное развитие'!AC22&lt;0.5,"не сформирован", "в стадии формирования")))</f>
        <v/>
      </c>
      <c r="DV21" s="94" t="str">
        <f>IF('Познавательное развитие'!AD22="","",IF('Познавательное развитие'!AD22&gt;1.5,"сформирован",IF('Познавательное развитие'!AD22&lt;0.5,"не сформирован", "в стадии формирования")))</f>
        <v/>
      </c>
      <c r="DW21" s="94" t="str">
        <f>IF('Познавательное развитие'!AE22="","",IF('Познавательное развитие'!AE22&gt;1.5,"сформирован",IF('Познавательное развитие'!AE22&lt;0.5,"не сформирован", "в стадии формирования")))</f>
        <v/>
      </c>
      <c r="DX21" s="94" t="str">
        <f>IF('Познавательное развитие'!AF22="","",IF('Познавательное развитие'!AF22&gt;1.5,"сформирован",IF('Познавательное развитие'!AF22&lt;0.5,"не сформирован", "в стадии формирования")))</f>
        <v/>
      </c>
      <c r="DY21" s="94" t="str">
        <f>IF('Познавательное развитие'!AG22="","",IF('Познавательное развитие'!AG22&gt;1.5,"сформирован",IF('Познавательное развитие'!AG22&lt;0.5,"не сформирован", "в стадии формирования")))</f>
        <v/>
      </c>
      <c r="DZ21" s="94" t="str">
        <f>IF('Познавательное развитие'!AH22="","",IF('Познавательное развитие'!AH22&gt;1.5,"сформирован",IF('Познавательное развитие'!AH22&lt;0.5,"не сформирован", "в стадии формирования")))</f>
        <v/>
      </c>
      <c r="EA21" s="94" t="str">
        <f>IF('Речевое развитие'!D21="","",IF('Речевое развитие'!D21&gt;1.5,"сформирован",IF('Речевое развитие'!D21&lt;0.5,"не сформирован", "в стадии формирования")))</f>
        <v/>
      </c>
      <c r="EB21" s="94" t="str">
        <f>IF('Речевое развитие'!J21="","",IF('Речевое развитие'!J21&gt;1.5,"сформирован",IF('Речевое развитие'!J21&lt;0.5,"не сформирован", "в стадии формирования")))</f>
        <v/>
      </c>
      <c r="EC21" s="94" t="str">
        <f>IF('Речевое развитие'!K21="","",IF('Речевое развитие'!K21&gt;1.5,"сформирован",IF('Речевое развитие'!K21&lt;0.5,"не сформирован", "в стадии формирования")))</f>
        <v/>
      </c>
      <c r="ED21" s="94" t="str">
        <f>IF('Речевое развитие'!L21="","",IF('Речевое развитие'!L21&gt;1.5,"сформирован",IF('Речевое развитие'!L21&lt;0.5,"не сформирован", "в стадии формирования")))</f>
        <v/>
      </c>
      <c r="EE21" s="94" t="str">
        <f>IF('Речевое развитие'!M21="","",IF('Речевое развитие'!M21&gt;1.5,"сформирован",IF('Речевое развитие'!M21&lt;0.5,"не сформирован", "в стадии формирования")))</f>
        <v/>
      </c>
      <c r="EF21" s="94" t="str">
        <f>IF('Речевое развитие'!N21="","",IF('Речевое развитие'!N21&gt;1.5,"сформирован",IF('Речевое развитие'!N21&lt;0.5,"не сформирован", "в стадии формирования")))</f>
        <v/>
      </c>
      <c r="EG21" s="330" t="str">
        <f>IF('Социально-коммуникативное разви'!T22="","",IF('Социально-коммуникативное разви'!U22="","",IF('Социально-коммуникативное разви'!V22="","",IF('Социально-коммуникативное разви'!W22="","",IF('Социально-коммуникативное разви'!X22="","",IF('Социально-коммуникативное разви'!Y22="","",IF('Познавательное развитие'!D22="","",IF('Познавательное развитие'!E22="","",IF('Познавательное развитие'!F22="","",IF('Познавательное развитие'!G22="","",IF('Познавательное развитие'!H22="","",IF('Познавательное развитие'!K22="","",IF('Познавательное развитие'!L22="","",IF('Познавательное развитие'!O22="","",IF('Познавательное развитие'!U22="","",IF('Познавательное развитие'!V22="","",IF('Познавательное развитие'!Z22="","",IF('Познавательное развитие'!AA22="","",IF('Познавательное развитие'!AB22="","",IF('Познавательное развитие'!AC22="","",IF('Познавательное развитие'!AD22="","",IF('Познавательное развитие'!AE22="","",IF('Познавательное развитие'!AF22="","",IF('Познавательное развитие'!AG22="","",IF('Познавательное развитие'!AH22="","",IF('Речевое развитие'!D21="","",IF('Речевое развитие'!J21="","",IF('Речевое развитие'!K21="","",IF('Речевое развитие'!L21="","",IF('Речевое развитие'!M21="","",IF('Речевое развитие'!N21="","",('Социально-коммуникативное разви'!T22+'Социально-коммуникативное разви'!U22+'Социально-коммуникативное разви'!V22+'Социально-коммуникативное разви'!W22+'Социально-коммуникативное разви'!X22+'Социально-коммуникативное разви'!Y22+'Познавательное развитие'!D22+'Познавательное развитие'!E22+'Познавательное развитие'!F22+'Познавательное развитие'!G22+'Познавательное развитие'!H22+'Познавательное развитие'!K22+'Познавательное развитие'!L22+'Познавательное развитие'!O22+'Познавательное развитие'!U22+'Познавательное развитие'!V22+'Познавательное развитие'!Z22+'Познавательное развитие'!AA22+'Познавательное развитие'!AB22+'Познавательное развитие'!AC22+'Познавательное развитие'!AD22+'Познавательное развитие'!AE22+'Познавательное развитие'!AF22+'Познавательное развитие'!AG22+'Познавательное развитие'!AH22+'Речевое развитие'!D21+'Речевое развитие'!J21+'Речевое развитие'!K21+'Речевое развитие'!L21+'Речевое развитие'!M21+'Речевое развитие'!N21)/31)))))))))))))))))))))))))))))))</f>
        <v/>
      </c>
      <c r="EH21" s="257" t="str">
        <f t="shared" si="6"/>
        <v/>
      </c>
    </row>
    <row r="22" spans="1:138" x14ac:dyDescent="0.25">
      <c r="A22" s="107">
        <f>список!A20</f>
        <v>19</v>
      </c>
      <c r="B22" s="265" t="str">
        <f>IF(список!B20="","",список!B20)</f>
        <v/>
      </c>
      <c r="C22" s="257">
        <f>IF(список!C20="","",список!C20)</f>
        <v>0</v>
      </c>
      <c r="D22" s="183" t="str">
        <f>IF('Социально-коммуникативное разви'!G23="","",IF('Социально-коммуникативное разви'!G23&gt;1.5,"сформирован",IF('Социально-коммуникативное разви'!G23&lt;0.5,"не сформирован", "в стадии формирования")))</f>
        <v/>
      </c>
      <c r="E22" s="94" t="str">
        <f>IF('Социально-коммуникативное разви'!I23="","",IF('Социально-коммуникативное разви'!I23&gt;1.5,"сформирован",IF('Социально-коммуникативное разви'!I23&lt;0.5,"не сформирован", "в стадии формирования")))</f>
        <v/>
      </c>
      <c r="F22" s="94" t="str">
        <f>IF('Социально-коммуникативное разви'!K23="","",IF('Социально-коммуникативное разви'!K23&gt;1.5,"сформирован",IF('Социально-коммуникативное разви'!K23&lt;0.5,"не сформирован", "в стадии формирования")))</f>
        <v/>
      </c>
      <c r="G22" s="94" t="str">
        <f>IF('Социально-коммуникативное разви'!L23="","",IF('Социально-коммуникативное разви'!L23&gt;1.5,"сформирован",IF('Социально-коммуникативное разви'!L23&lt;0.5,"не сформирован", "в стадии формирования")))</f>
        <v/>
      </c>
      <c r="H22" s="94" t="str">
        <f>IF('Познавательное развитие'!K23="","",IF('Познавательное развитие'!K23&gt;1.5,"сформирован",IF('Познавательное развитие'!K23&lt;0.5,"не сформирован", "в стадии формирования")))</f>
        <v/>
      </c>
      <c r="I22" s="94" t="str">
        <f>IF('Познавательное развитие'!O23="","",IF('Познавательное развитие'!O23&gt;1.5,"сформирован",IF('Познавательное развитие'!O23&lt;0.5,"не сформирован", "в стадии формирования")))</f>
        <v/>
      </c>
      <c r="J22" s="94" t="str">
        <f>IF('Познавательное развитие'!P23="","",IF('Познавательное развитие'!P23&gt;1.5,"сформирован",IF('Познавательное развитие'!P23&lt;0.5,"не сформирован", "в стадии формирования")))</f>
        <v/>
      </c>
      <c r="K22" s="94" t="str">
        <f>IF('Познавательное развитие'!T23="","",IF('Познавательное развитие'!T23&gt;1.5,"сформирован",IF('Познавательное развитие'!T23&lt;0.5,"не сформирован", "в стадии формирования")))</f>
        <v/>
      </c>
      <c r="L22" s="94" t="str">
        <f>IF('Познавательное развитие'!W23="","",IF('Познавательное развитие'!W23&gt;1.5,"сформирован",IF('Познавательное развитие'!W23&lt;0.5,"не сформирован", "в стадии формирования")))</f>
        <v/>
      </c>
      <c r="M22" s="94" t="str">
        <f>IF('Познавательное развитие'!AH23="","",IF('Познавательное развитие'!AH23&gt;1.5,"сформирован",IF('Познавательное развитие'!AH23&lt;0.5,"не сформирован", "в стадии формирования")))</f>
        <v/>
      </c>
      <c r="N22" s="94" t="str">
        <f>IF('Речевое развитие'!E22="","",IF('Речевое развитие'!E22&gt;1.5,"сформирован",IF('Речевое развитие'!E22&lt;0.5,"не сформирован", "в стадии формирования")))</f>
        <v/>
      </c>
      <c r="O22" s="94" t="str">
        <f>IF('Речевое развитие'!F22="","",IF('Речевое развитие'!F22&gt;1.5,"сформирован",IF('Речевое развитие'!F22&lt;0.5,"не сформирован", "в стадии формирования")))</f>
        <v/>
      </c>
      <c r="P22" s="94" t="str">
        <f>IF('Речевое развитие'!M22="","",IF('Речевое развитие'!M22&gt;1.5,"сформирован",IF('Речевое развитие'!M22&lt;0.5,"не сформирован", "в стадии формирования")))</f>
        <v/>
      </c>
      <c r="Q22" s="94" t="str">
        <f>IF('Художественно-эстетическое разв'!F23="","",IF('Художественно-эстетическое разв'!F23&gt;1.5,"сформирован",IF('Художественно-эстетическое разв'!F23&lt;0.5,"не сформирован", "в стадии формирования")))</f>
        <v/>
      </c>
      <c r="R22" s="94" t="str">
        <f>IF('Художественно-эстетическое разв'!L23="","",IF('Художественно-эстетическое разв'!L23&gt;1.5,"сформирован",IF('Художественно-эстетическое разв'!L23&lt;0.5,"не сформирован", "в стадии формирования")))</f>
        <v/>
      </c>
      <c r="S22" s="94" t="str">
        <f>IF('Художественно-эстетическое разв'!O23="","",IF('Художественно-эстетическое разв'!O23&gt;1.5,"сформирован",IF('Художественно-эстетическое разв'!O23&lt;0.5,"не сформирован", "в стадии формирования")))</f>
        <v/>
      </c>
      <c r="T22" s="94" t="str">
        <f>IF('Художественно-эстетическое разв'!P23="","",IF('Художественно-эстетическое разв'!P23&gt;1.5,"сформирован",IF('Художественно-эстетическое разв'!P23&lt;0.5,"не сформирован", "в стадии формирования")))</f>
        <v/>
      </c>
      <c r="U22" s="94" t="str">
        <f>IF('Физическое развитие'!N22="","",IF('Физическое развитие'!N22&gt;1.5,"сформирован",IF('Физическое развитие'!N22&lt;0.5,"не сформирован", "в стадии формирования")))</f>
        <v/>
      </c>
      <c r="V22" s="94" t="str">
        <f>IF('Физическое развитие'!Q22="","",IF('Физическое развитие'!Q22&gt;1.5,"сформирован",IF('Физическое развитие'!Q22&lt;0.5,"не сформирован", "в стадии формирования")))</f>
        <v/>
      </c>
      <c r="W22" s="94" t="str">
        <f>IF('Физическое развитие'!R22="","",IF('Физическое развитие'!R22&gt;1.5,"сформирован",IF('Физическое развитие'!R22&lt;0.5,"не сформирован", "в стадии формирования")))</f>
        <v/>
      </c>
      <c r="X22" s="330" t="str">
        <f>IF('Социально-коммуникативное разви'!G23="","",IF('Социально-коммуникативное разви'!I23="","",IF('Социально-коммуникативное разви'!K23="","",IF('Социально-коммуникативное разви'!L23="","",IF('Познавательное развитие'!K23="","",IF('Познавательное развитие'!O23="","",IF('Познавательное развитие'!P23="","",IF('Познавательное развитие'!T23="","",IF('Познавательное развитие'!W23="","",IF('Познавательное развитие'!AH23="","",IF('Речевое развитие'!E22="","",IF('Речевое развитие'!F22="","",IF('Речевое развитие'!M22="","",IF('Художественно-эстетическое разв'!F23="","",IF('Художественно-эстетическое разв'!L23="","",IF('Художественно-эстетическое разв'!O23="","",IF('Художественно-эстетическое разв'!P23="","",IF('Физическое развитие'!N22="","",IF('Физическое развитие'!Q22="","",IF('Физическое развитие'!R22="","",('Социально-коммуникативное разви'!G23+'Социально-коммуникативное разви'!I23+'Социально-коммуникативное разви'!K23+'Социально-коммуникативное разви'!L23+'Познавательное развитие'!K23+'Познавательное развитие'!O23+'Познавательное развитие'!P23+'Познавательное развитие'!T23+'Познавательное развитие'!W23+'Познавательное развитие'!AH23+'Речевое развитие'!E22+'Речевое развитие'!F22++'Речевое развитие'!M22+'Художественно-эстетическое разв'!F23+'Художественно-эстетическое разв'!L23+'Художественно-эстетическое разв'!O23+'Художественно-эстетическое разв'!P23+'Физическое развитие'!N22+'Физическое развитие'!Q22+'Физическое развитие'!R22)/20))))))))))))))))))))</f>
        <v/>
      </c>
      <c r="Y22" s="257" t="str">
        <f t="shared" si="0"/>
        <v/>
      </c>
      <c r="Z22" s="201" t="str">
        <f>IF('Социально-коммуникативное разви'!E23="","",IF('Социально-коммуникативное разви'!E23&gt;1.5,"сформирован",IF('Социально-коммуникативное разви'!E23&lt;0.5,"не сформирован", "в стадии формирования")))</f>
        <v/>
      </c>
      <c r="AA22" s="96" t="str">
        <f>IF('Социально-коммуникативное разви'!G23="","",IF('Социально-коммуникативное разви'!G23&gt;1.5,"сформирован",IF('Социально-коммуникативное разви'!G23&lt;0.5,"не сформирован", "в стадии формирования")))</f>
        <v/>
      </c>
      <c r="AB22" s="96" t="str">
        <f>IF('Социально-коммуникативное разви'!H23="","",IF('Социально-коммуникативное разви'!H23&gt;1.5,"сформирован",IF('Социально-коммуникативное разви'!H23&lt;0.5,"не сформирован", "в стадии формирования")))</f>
        <v/>
      </c>
      <c r="AC22" s="96" t="str">
        <f>IF('Социально-коммуникативное разви'!L23="","",IF('Социально-коммуникативное разви'!L23&gt;1.5,"сформирован",IF('Социально-коммуникативное разви'!L23&lt;0.5,"не сформирован", "в стадии формирования")))</f>
        <v/>
      </c>
      <c r="AD22" s="96" t="str">
        <f>IF('Социально-коммуникативное разви'!Q23="","",IF('Социально-коммуникативное разви'!Q23&gt;1.5,"сформирован",IF('Социально-коммуникативное разви'!Q23&lt;0.5,"не сформирован", "в стадии формирования")))</f>
        <v/>
      </c>
      <c r="AE22" s="126" t="str">
        <f>IF('Познавательное развитие'!L23="","",IF('Познавательное развитие'!L23&gt;1.5,"сформирован",IF('Познавательное развитие'!L23&lt;0.5,"не сформирован", "в стадии формирования")))</f>
        <v/>
      </c>
      <c r="AF22" s="126" t="str">
        <f>IF('Познавательное развитие'!Q23="","",IF('Познавательное развитие'!Q23&gt;1.5,"сформирован",IF('Познавательное развитие'!Q23&lt;0.5,"не сформирован", "в стадии формирования")))</f>
        <v/>
      </c>
      <c r="AG22" s="126" t="str">
        <f>IF('Речевое развитие'!D22="","",IF('Речевое развитие'!D22&gt;1.5,"сформирован",IF('Речевое развитие'!D22&lt;0.5,"не сформирован", "в стадии формирования")))</f>
        <v/>
      </c>
      <c r="AH22" s="126" t="str">
        <f>IF('Речевое развитие'!F22="","",IF('Речевое развитие'!F22&gt;1.5,"сформирован",IF('Речевое развитие'!F22&lt;0.5,"не сформирован", "в стадии формирования")))</f>
        <v/>
      </c>
      <c r="AI22" s="126" t="str">
        <f>IF('Речевое развитие'!J22="","",IF('Речевое развитие'!J22&gt;1.5,"сформирован",IF('Речевое развитие'!J22&lt;0.5,"не сформирован", "в стадии формирования")))</f>
        <v/>
      </c>
      <c r="AJ22" s="126" t="str">
        <f>IF('Речевое развитие'!L22="","",IF('Речевое развитие'!L22&gt;1.5,"сформирован",IF('Речевое развитие'!L22&lt;0.5,"не сформирован", "в стадии формирования")))</f>
        <v/>
      </c>
      <c r="AK22" s="126" t="str">
        <f>IF('Речевое развитие'!N22="","",IF('Речевое развитие'!N22&gt;1.5,"сформирован",IF('Речевое развитие'!N22&lt;0.5,"не сформирован", "в стадии формирования")))</f>
        <v/>
      </c>
      <c r="AL22" s="331" t="str">
        <f>IF('Социально-коммуникативное разви'!E23="","",IF('Социально-коммуникативное разви'!G23="","",IF('Социально-коммуникативное разви'!H23="","",IF('Социально-коммуникативное разви'!L23="","",IF('Социально-коммуникативное разви'!Q23="","",IF('Познавательное развитие'!L23="","",IF('Познавательное развитие'!Q23="","",IF('Речевое развитие'!D22="","",IF('Речевое развитие'!F22="","",IF('Речевое развитие'!J22="","",IF('Речевое развитие'!L22="","",IF('Речевое развитие'!N22="","",('Социально-коммуникативное разви'!E23+'Социально-коммуникативное разви'!G23+'Социально-коммуникативное разви'!H23+'Социально-коммуникативное разви'!L23+'Социально-коммуникативное разви'!Q23+'Познавательное развитие'!L23+'Познавательное развитие'!Q23+'Речевое развитие'!D22+'Речевое развитие'!F22+'Речевое развитие'!J22+'Речевое развитие'!L22+'Речевое развитие'!N22)/12))))))))))))</f>
        <v/>
      </c>
      <c r="AM22" s="96" t="str">
        <f t="shared" si="1"/>
        <v/>
      </c>
      <c r="AN22" s="183" t="str">
        <f>IF('Социально-коммуникативное разви'!E23="","",IF('Социально-коммуникативное разви'!E23&gt;1.5,"сформирован",IF('Социально-коммуникативное разви'!E23&lt;0.5,"не сформирован", "в стадии формирования")))</f>
        <v/>
      </c>
      <c r="AO22" s="101" t="str">
        <f>IF('Социально-коммуникативное разви'!G23="","",IF('Социально-коммуникативное разви'!G23&gt;1.5,"сформирован",IF('Социально-коммуникативное разви'!G23&lt;0.5,"не сформирован", "в стадии формирования")))</f>
        <v/>
      </c>
      <c r="AP22" s="97" t="str">
        <f>IF('Социально-коммуникативное разви'!H23="","",IF('Социально-коммуникативное разви'!H23&gt;1.5,"сформирован",IF('Социально-коммуникативное разви'!H23&lt;0.5,"не сформирован", "в стадии формирования")))</f>
        <v/>
      </c>
      <c r="AQ22" s="97" t="str">
        <f>IF('Социально-коммуникативное разви'!K23="","",IF('Социально-коммуникативное разви'!K23&gt;1.5,"сформирован",IF('Социально-коммуникативное разви'!K23&lt;0.5,"не сформирован", "в стадии формирования")))</f>
        <v/>
      </c>
      <c r="AR22" s="97" t="str">
        <f>IF('Социально-коммуникативное разви'!L23="","",IF('Социально-коммуникативное разви'!L23&gt;1.5,"сформирован",IF('Социально-коммуникативное разви'!L23&lt;0.5,"не сформирован", "в стадии формирования")))</f>
        <v/>
      </c>
      <c r="AS22" s="97" t="str">
        <f>IF('Социально-коммуникативное разви'!M23="","",IF('Социально-коммуникативное разви'!M23&gt;1.5,"сформирован",IF('Социально-коммуникативное разви'!M23&lt;0.5,"не сформирован", "в стадии формирования")))</f>
        <v/>
      </c>
      <c r="AT22" s="97" t="str">
        <f>IF('Познавательное развитие'!P23="","",IF('Познавательное развитие'!P23&gt;1.5,"сформирован",IF('Познавательное развитие'!P23&lt;0.5,"не сформирован", "в стадии формирования")))</f>
        <v/>
      </c>
      <c r="AU22" s="97" t="str">
        <f>IF('Речевое развитие'!E22="","",IF('Речевое развитие'!E22&gt;1.5,"сформирован",IF('Речевое развитие'!E22&lt;0.5,"не сформирован", "в стадии формирования")))</f>
        <v/>
      </c>
      <c r="AV22" s="97" t="str">
        <f>IF('Речевое развитие'!N22="","",IF('Речевое развитие'!N22&gt;1.5,"сформирован",IF('Речевое развитие'!N22&lt;0.5,"не сформирован", "в стадии формирования")))</f>
        <v/>
      </c>
      <c r="AW22" s="97" t="str">
        <f>IF('Художественно-эстетическое разв'!F23="","",IF('Художественно-эстетическое разв'!F23&gt;1.5,"сформирован",IF('Художественно-эстетическое разв'!F23&lt;0.5,"не сформирован", "в стадии формирования")))</f>
        <v/>
      </c>
      <c r="AX22" s="94" t="str">
        <f>IF('Художественно-эстетическое разв'!O23="","",IF('Художественно-эстетическое разв'!O23&gt;1.5,"сформирован",IF('Художественно-эстетическое разв'!O23&lt;0.5,"не сформирован", "в стадии формирования")))</f>
        <v/>
      </c>
      <c r="AY22" s="108" t="str">
        <f>IF('Художественно-эстетическое разв'!Y23="","",IF('Художественно-эстетическое разв'!Y23&gt;1.5,"сформирован",IF('Художественно-эстетическое разв'!Y23&lt;0.5,"не сформирован", "в стадии формирования")))</f>
        <v/>
      </c>
      <c r="AZ22" s="332" t="str">
        <f>IF('Социально-коммуникативное разви'!E23="","",IF('Социально-коммуникативное разви'!G23="","",IF('Социально-коммуникативное разви'!H23="","",IF('Социально-коммуникативное разви'!K23="","",IF('Социально-коммуникативное разви'!L23="","",IF('Социально-коммуникативное разви'!M23="","",IF('Познавательное развитие'!P23="","",IF('Речевое развитие'!E22="","",IF('Речевое развитие'!N22="","",IF('Художественно-эстетическое разв'!F23="","",IF('Художественно-эстетическое разв'!O23="","",IF('Художественно-эстетическое разв'!Y23="","",('Социально-коммуникативное разви'!E23+'Социально-коммуникативное разви'!G23+'Социально-коммуникативное разви'!H23+'Социально-коммуникативное разви'!K23+'Социально-коммуникативное разви'!L23+'Социально-коммуникативное разви'!M23+'Познавательное развитие'!P23+'Речевое развитие'!E22+'Речевое развитие'!N22+'Художественно-эстетическое разв'!F23+'Художественно-эстетическое разв'!O23+'Художественно-эстетическое разв'!Y23)/12))))))))))))</f>
        <v/>
      </c>
      <c r="BA22" s="257" t="str">
        <f t="shared" si="2"/>
        <v/>
      </c>
      <c r="BB22" s="183" t="str">
        <f>IF('Социально-коммуникативное разви'!D23="","",IF('Социально-коммуникативное разви'!D23&gt;1.5,"сформирован",IF('Социально-коммуникативное разви'!D23&lt;0.5,"не сформирован", "в стадии формирования")))</f>
        <v/>
      </c>
      <c r="BC22" s="94" t="str">
        <f>IF('Социально-коммуникативное разви'!F23="","",IF('Социально-коммуникативное разви'!F23&gt;1.5,"сформирован",IF('Социально-коммуникативное разви'!F23&lt;0.5,"не сформирован", "в стадии формирования")))</f>
        <v/>
      </c>
      <c r="BD22" s="94" t="str">
        <f>IF('Социально-коммуникативное разви'!J23="","",IF('Социально-коммуникативное разви'!J23&gt;1.5,"сформирован",IF('Социально-коммуникативное разви'!J23&lt;0.5,"не сформирован", "в стадии формирования")))</f>
        <v/>
      </c>
      <c r="BE22" s="94" t="str">
        <f>IF('Познавательное развитие'!U23="","",IF('Познавательное развитие'!U23&gt;1.5,"сформирован",IF('Познавательное развитие'!U23&lt;0.5,"не сформирован", "в стадии формирования")))</f>
        <v/>
      </c>
      <c r="BF22" s="94" t="str">
        <f>IF('Познавательное развитие'!V23="","",IF('Познавательное развитие'!V23&gt;1.5,"сформирован",IF('Познавательное развитие'!V23&lt;0.5,"не сформирован", "в стадии формирования")))</f>
        <v/>
      </c>
      <c r="BG22" s="94" t="str">
        <f>IF('Познавательное развитие'!AB23="","",IF('Познавательное развитие'!AB23&gt;1.5,"сформирован",IF('Познавательное развитие'!AB23&lt;0.5,"не сформирован", "в стадии формирования")))</f>
        <v/>
      </c>
      <c r="BH22" s="94" t="str">
        <f>IF('Познавательное развитие'!AD23="","",IF('Познавательное развитие'!AD23&gt;1.5,"сформирован",IF('Познавательное развитие'!AD23&lt;0.5,"не сформирован", "в стадии формирования")))</f>
        <v/>
      </c>
      <c r="BI22" s="94" t="str">
        <f>IF('Речевое развитие'!D22="","",IF('Речевое развитие'!D22&gt;1.5,"сформирован",IF('Речевое развитие'!D22&lt;0.5,"не сформирован", "в стадии формирования")))</f>
        <v/>
      </c>
      <c r="BJ22" s="94" t="str">
        <f>IF('Речевое развитие'!E22="","",IF('Речевое развитие'!E22&gt;1.5,"сформирован",IF('Речевое развитие'!E22&lt;0.5,"не сформирован", "в стадии формирования")))</f>
        <v/>
      </c>
      <c r="BK22" s="94" t="str">
        <f>IF('Речевое развитие'!F22="","",IF('Речевое развитие'!F22&gt;1.5,"сформирован",IF('Речевое развитие'!F22&lt;0.5,"не сформирован", "в стадии формирования")))</f>
        <v/>
      </c>
      <c r="BL22" s="94" t="str">
        <f>IF('Речевое развитие'!G22="","",IF('Речевое развитие'!G22&gt;1.5,"сформирован",IF('Речевое развитие'!G22&lt;0.5,"не сформирован", "в стадии формирования")))</f>
        <v/>
      </c>
      <c r="BM22" s="94" t="str">
        <f>IF('Речевое развитие'!J22="","",IF('Речевое развитие'!J22&gt;1.5,"сформирован",IF('Речевое развитие'!J22&lt;0.5,"не сформирован", "в стадии формирования")))</f>
        <v/>
      </c>
      <c r="BN22" s="94" t="str">
        <f>IF('Речевое развитие'!K22="","",IF('Речевое развитие'!K22&gt;1.5,"сформирован",IF('Речевое развитие'!K22&lt;0.5,"не сформирован", "в стадии формирования")))</f>
        <v/>
      </c>
      <c r="BO22" s="94" t="str">
        <f>IF('Речевое развитие'!L22="","",IF('Речевое развитие'!L22&gt;1.5,"сформирован",IF('Речевое развитие'!L22&lt;0.5,"не сформирован", "в стадии формирования")))</f>
        <v/>
      </c>
      <c r="BP22" s="94" t="str">
        <f>IF('Речевое развитие'!M22="","",IF('Речевое развитие'!M22&gt;1.5,"сформирован",IF('Речевое развитие'!M22&lt;0.5,"не сформирован", "в стадии формирования")))</f>
        <v/>
      </c>
      <c r="BQ22" s="94" t="str">
        <f>IF('Речевое развитие'!N22="","",IF('Речевое развитие'!N22&gt;1.5,"сформирован",IF('Речевое развитие'!N22&lt;0.5,"не сформирован", "в стадии формирования")))</f>
        <v/>
      </c>
      <c r="BR22" s="94" t="str">
        <f>IF('Художественно-эстетическое разв'!D23="","",IF('Художественно-эстетическое разв'!D23&gt;1.5,"сформирован",IF('Художественно-эстетическое разв'!D23&lt;0.5,"не сформирован", "в стадии формирования")))</f>
        <v/>
      </c>
      <c r="BS22" s="94" t="str">
        <f>IF('Художественно-эстетическое разв'!E23="","",IF('Художественно-эстетическое разв'!E23&gt;1.5,"сформирован",IF('Художественно-эстетическое разв'!E23&lt;0.5,"не сформирован", "в стадии формирования")))</f>
        <v/>
      </c>
      <c r="BT22" s="330" t="str">
        <f>IF('Социально-коммуникативное разви'!D23="","",IF('Социально-коммуникативное разви'!F23="","",IF('Социально-коммуникативное разви'!J23="","",IF('Познавательное развитие'!U23="","",IF('Познавательное развитие'!V23="","",IF('Познавательное развитие'!AB23="","",IF('Познавательное развитие'!AD23="","",IF('Речевое развитие'!D22="","",IF('Речевое развитие'!E22="","",IF('Речевое развитие'!F22="","",IF('Речевое развитие'!G22="","",IF('Речевое развитие'!J22="","",IF('Речевое развитие'!K22="","",IF('Речевое развитие'!L22="","",IF('Речевое развитие'!M22="","",IF('Речевое развитие'!N22="","",IF('Художественно-эстетическое разв'!D23="","",IF('Художественно-эстетическое разв'!E23="","",('Социально-коммуникативное разви'!D23+'Социально-коммуникативное разви'!F23+'Социально-коммуникативное разви'!J23+'Познавательное развитие'!U23+'Познавательное развитие'!V23+'Познавательное развитие'!AB23+'Познавательное развитие'!AD23+'Речевое развитие'!D22+'Речевое развитие'!E22+'Речевое развитие'!F22+'Речевое развитие'!G22+'Речевое развитие'!J22+'Речевое развитие'!K22+'Речевое развитие'!L22+'Речевое развитие'!M22+'Речевое развитие'!N22+'Художественно-эстетическое разв'!D23+'Художественно-эстетическое разв'!E23)/18))))))))))))))))))</f>
        <v/>
      </c>
      <c r="BU22" s="257" t="str">
        <f t="shared" si="3"/>
        <v/>
      </c>
      <c r="BV22" s="183" t="str">
        <f>IF('Познавательное развитие'!H23="","",IF('Познавательное развитие'!H23&gt;1.5,"сформирован",IF('Познавательное развитие'!H23&lt;0.5,"не сформирован", "в стадии формирования")))</f>
        <v/>
      </c>
      <c r="BW22" s="94" t="str">
        <f>IF('Художественно-эстетическое разв'!K23="","",IF('Художественно-эстетическое разв'!K23&gt;1.5,"сформирован",IF('Художественно-эстетическое разв'!K23&lt;0.5,"не сформирован", "в стадии формирования")))</f>
        <v/>
      </c>
      <c r="BX22" s="94" t="str">
        <f>IF('Художественно-эстетическое разв'!L23="","",IF('Художественно-эстетическое разв'!L23&gt;1.5,"сформирован",IF('Художественно-эстетическое разв'!L23&lt;0.5,"не сформирован", "в стадии формирования")))</f>
        <v/>
      </c>
      <c r="BY22" s="108" t="str">
        <f>IF('Художественно-эстетическое разв'!Z23="","",IF('Художественно-эстетическое разв'!Z23&gt;1.5,"сформирован",IF('Художественно-эстетическое разв'!Z23&lt;0.5,"не сформирован", "в стадии формирования")))</f>
        <v/>
      </c>
      <c r="BZ22" s="183" t="str">
        <f>IF('Физическое развитие'!D22="","",IF('Физическое развитие'!D22&gt;1.5,"сформирован",IF('Физическое развитие'!D22&lt;0.5,"не сформирован", "в стадии формирования")))</f>
        <v/>
      </c>
      <c r="CA22" s="183" t="str">
        <f>IF('Физическое развитие'!E22="","",IF('Физическое развитие'!E22&gt;1.5,"сформирован",IF('Физическое развитие'!E22&lt;0.5,"не сформирован", "в стадии формирования")))</f>
        <v/>
      </c>
      <c r="CB22" s="183" t="str">
        <f>IF('Физическое развитие'!F22="","",IF('Физическое развитие'!F22&gt;1.5,"сформирован",IF('Физическое развитие'!F22&lt;0.5,"не сформирован", "в стадии формирования")))</f>
        <v/>
      </c>
      <c r="CC22" s="183" t="str">
        <f>IF('Физическое развитие'!G22="","",IF('Физическое развитие'!G22&gt;1.5,"сформирован",IF('Физическое развитие'!G22&lt;0.5,"не сформирован", "в стадии формирования")))</f>
        <v/>
      </c>
      <c r="CD22" s="94" t="str">
        <f>IF('Физическое развитие'!H22="","",IF('Физическое развитие'!H22&gt;1.5,"сформирован",IF('Физическое развитие'!H22&lt;0.5,"не сформирован", "в стадии формирования")))</f>
        <v/>
      </c>
      <c r="CE22" s="94" t="str">
        <f>IF('Физическое развитие'!I22="","",IF('Физическое развитие'!I22&gt;1.5,"сформирован",IF('Физическое развитие'!I22&lt;0.5,"не сформирован", "в стадии формирования")))</f>
        <v/>
      </c>
      <c r="CF22" s="94" t="str">
        <f>IF('Физическое развитие'!J22="","",IF('Физическое развитие'!J22&gt;1.5,"сформирован",IF('Физическое развитие'!J22&lt;0.5,"не сформирован", "в стадии формирования")))</f>
        <v/>
      </c>
      <c r="CG22" s="94" t="str">
        <f>IF('Физическое развитие'!K22="","",IF('Физическое развитие'!K22&gt;1.5,"сформирован",IF('Физическое развитие'!K22&lt;0.5,"не сформирован", "в стадии формирования")))</f>
        <v/>
      </c>
      <c r="CH22" s="94" t="str">
        <f>IF('Физическое развитие'!L22="","",IF('Физическое развитие'!L22&gt;1.5,"сформирован",IF('Физическое развитие'!L22&lt;0.5,"не сформирован", "в стадии формирования")))</f>
        <v/>
      </c>
      <c r="CI22" s="94" t="str">
        <f>IF('Физическое развитие'!N22="","",IF('Физическое развитие'!N22&gt;1.5,"сформирован",IF('Физическое развитие'!N22&lt;0.5,"не сформирован", "в стадии формирования")))</f>
        <v/>
      </c>
      <c r="CJ22" s="330" t="str">
        <f>IF('Познавательное развитие'!H23="","",IF('Художественно-эстетическое разв'!K23="","",IF('Художественно-эстетическое разв'!L23="","",IF('Художественно-эстетическое разв'!Z23="","",IF('Физическое развитие'!D22="","",IF('Физическое развитие'!E22="","",IF('Физическое развитие'!F22="","",IF('Физическое развитие'!G22="","",IF('Физическое развитие'!H22="","",IF('Физическое развитие'!I22="","",IF('Физическое развитие'!J22="","",IF('Физическое развитие'!K22="","",IF('Физическое развитие'!L22="","",IF('Физическое развитие'!N22="","",('Познавательное развитие'!H23+'Художественно-эстетическое разв'!K23+'Художественно-эстетическое разв'!L23+'Художественно-эстетическое разв'!Z23+'Физическое развитие'!D22+'Физическое развитие'!E22+'Физическое развитие'!F22+'Физическое развитие'!G22+'Физическое развитие'!H22+'Физическое развитие'!I22+'Физическое развитие'!J22+'Физическое развитие'!K22+'Физическое развитие'!L22+'Физическое развитие'!N22)/14))))))))))))))</f>
        <v/>
      </c>
      <c r="CK22" s="257" t="str">
        <f t="shared" si="4"/>
        <v/>
      </c>
      <c r="CL22" s="183" t="str">
        <f>IF('Социально-коммуникативное разви'!G23="","",IF('Социально-коммуникативное разви'!G23&gt;1.5,"сформирован",IF('Социально-коммуникативное разви'!G23&lt;0.5,"не сформирован", "в стадии формирования")))</f>
        <v/>
      </c>
      <c r="CM22" s="94" t="str">
        <f>IF('Социально-коммуникативное разви'!H23="","",IF('Социально-коммуникативное разви'!H23&gt;1.5,"сформирован",IF('Социально-коммуникативное разви'!H23&lt;0.5,"не сформирован", "в стадии формирования")))</f>
        <v/>
      </c>
      <c r="CN22" s="94" t="str">
        <f>IF('Социально-коммуникативное разви'!L23="","",IF('Социально-коммуникативное разви'!L23&gt;1.5,"сформирован",IF('Социально-коммуникативное разви'!L23&lt;0.5,"не сформирован", "в стадии формирования")))</f>
        <v/>
      </c>
      <c r="CO22" s="94" t="str">
        <f>IF('Социально-коммуникативное разви'!P23="","",IF('Социально-коммуникативное разви'!P23&gt;1.5,"сформирован",IF('Социально-коммуникативное разви'!P23&lt;0.5,"не сформирован", "в стадии формирования")))</f>
        <v/>
      </c>
      <c r="CP22" s="94" t="str">
        <f>IF('Социально-коммуникативное разви'!Q23="","",IF('Социально-коммуникативное разви'!Q23&gt;1.5,"сформирован",IF('Социально-коммуникативное разви'!Q23&lt;0.5,"не сформирован", "в стадии формирования")))</f>
        <v/>
      </c>
      <c r="CQ22" s="94" t="str">
        <f>IF('Социально-коммуникативное разви'!T23="","",IF('Социально-коммуникативное разви'!T23&gt;1.5,"сформирован",IF('Социально-коммуникативное разви'!T23&lt;0.5,"не сформирован", "в стадии формирования")))</f>
        <v/>
      </c>
      <c r="CR22" s="94" t="str">
        <f>IF('Социально-коммуникативное разви'!U23="","",IF('Социально-коммуникативное разви'!U23&gt;1.5,"сформирован",IF('Социально-коммуникативное разви'!U23&lt;0.5,"не сформирован", "в стадии формирования")))</f>
        <v/>
      </c>
      <c r="CS22" s="94" t="str">
        <f>IF('Социально-коммуникативное разви'!V23="","",IF('Социально-коммуникативное разви'!V23&gt;1.5,"сформирован",IF('Социально-коммуникативное разви'!V23&lt;0.5,"не сформирован", "в стадии формирования")))</f>
        <v/>
      </c>
      <c r="CT22" s="94" t="str">
        <f>IF('Социально-коммуникативное разви'!W23="","",IF('Социально-коммуникативное разви'!W23&gt;1.5,"сформирован",IF('Социально-коммуникативное разви'!W23&lt;0.5,"не сформирован", "в стадии формирования")))</f>
        <v/>
      </c>
      <c r="CU22" s="94" t="str">
        <f>IF('Социально-коммуникативное разви'!X23="","",IF('Социально-коммуникативное разви'!X23&gt;1.5,"сформирован",IF('Социально-коммуникативное разви'!X23&lt;0.5,"не сформирован", "в стадии формирования")))</f>
        <v/>
      </c>
      <c r="CV22" s="94" t="str">
        <f>IF('Социально-коммуникативное разви'!Y23="","",IF('Социально-коммуникативное разви'!Y23&gt;1.5,"сформирован",IF('Социально-коммуникативное разви'!Y23&lt;0.5,"не сформирован", "в стадии формирования")))</f>
        <v/>
      </c>
      <c r="CW22" s="94" t="str">
        <f>IF('Физическое развитие'!Q22="","",IF('Физическое развитие'!Q22&gt;1.5,"сформирован",IF('Физическое развитие'!Q22&lt;0.5,"не сформирован", "в стадии формирования")))</f>
        <v/>
      </c>
      <c r="CX22" s="94" t="str">
        <f>IF('Физическое развитие'!R22="","",IF('Физическое развитие'!R22&gt;1.5,"сформирован",IF('Физическое развитие'!R22&lt;0.5,"не сформирован", "в стадии формирования")))</f>
        <v/>
      </c>
      <c r="CY22" s="94" t="str">
        <f>IF('Физическое развитие'!S22="","",IF('Физическое развитие'!S22&gt;1.5,"сформирован",IF('Физическое развитие'!S22&lt;0.5,"не сформирован", "в стадии формирования")))</f>
        <v/>
      </c>
      <c r="CZ22" s="330" t="str">
        <f>IF('Социально-коммуникативное разви'!G23="","",IF('Социально-коммуникативное разви'!H23="","",IF('Социально-коммуникативное разви'!L23="","",IF('Социально-коммуникативное разви'!P23="","",IF('Социально-коммуникативное разви'!Q23="","",IF('Социально-коммуникативное разви'!T23="","",IF('Социально-коммуникативное разви'!U23="","",IF('Социально-коммуникативное разви'!V23="","",IF('Социально-коммуникативное разви'!W23="","",IF('Социально-коммуникативное разви'!X23="","",IF('Социально-коммуникативное разви'!Y23="","",IF('Физическое развитие'!Q22="","",IF('Физическое развитие'!R22="","",IF('Физическое развитие'!S22="","",('Социально-коммуникативное разви'!G23+'Социально-коммуникативное разви'!H23+'Социально-коммуникативное разви'!L23+'Социально-коммуникативное разви'!P23+'Социально-коммуникативное разви'!Q23+'Социально-коммуникативное разви'!T23+'Социально-коммуникативное разви'!U23+'Социально-коммуникативное разви'!V23+'Социально-коммуникативное разви'!W23+'Социально-коммуникативное разви'!X23+'Социально-коммуникативное разви'!Y23+'Физическое развитие'!Q22+'Физическое развитие'!R22+'Физическое развитие'!S22)/14))))))))))))))</f>
        <v/>
      </c>
      <c r="DA22" s="257" t="str">
        <f t="shared" si="5"/>
        <v/>
      </c>
      <c r="DB22" s="183" t="str">
        <f>IF('Социально-коммуникативное разви'!T23="","",IF('Социально-коммуникативное разви'!T23&gt;1.5,"сформирован",IF('Социально-коммуникативное разви'!T23&lt;0.5,"не сформирован", "в стадии формирования")))</f>
        <v/>
      </c>
      <c r="DC22" s="94" t="str">
        <f>IF('Социально-коммуникативное разви'!U23="","",IF('Социально-коммуникативное разви'!U23&gt;1.5,"сформирован",IF('Социально-коммуникативное разви'!U23&lt;0.5,"не сформирован", "в стадии формирования")))</f>
        <v/>
      </c>
      <c r="DD22" s="94" t="str">
        <f>IF('Социально-коммуникативное разви'!V23="","",IF('Социально-коммуникативное разви'!V23&gt;1.5,"сформирован",IF('Социально-коммуникативное разви'!V23&lt;0.5,"не сформирован", "в стадии формирования")))</f>
        <v/>
      </c>
      <c r="DE22" s="94" t="str">
        <f>IF('Социально-коммуникативное разви'!W23="","",IF('Социально-коммуникативное разви'!W23&gt;1.5,"сформирован",IF('Социально-коммуникативное разви'!W23&lt;0.5,"не сформирован", "в стадии формирования")))</f>
        <v/>
      </c>
      <c r="DF22" s="94" t="str">
        <f>IF('Социально-коммуникативное разви'!X23="","",IF('Социально-коммуникативное разви'!X23&gt;1.5,"сформирован",IF('Социально-коммуникативное разви'!X23&lt;0.5,"не сформирован", "в стадии формирования")))</f>
        <v/>
      </c>
      <c r="DG22" s="94" t="str">
        <f>IF('Социально-коммуникативное разви'!Y23="","",IF('Социально-коммуникативное разви'!Y23&gt;1.5,"сформирован",IF('Социально-коммуникативное разви'!Y23&lt;0.5,"не сформирован", "в стадии формирования")))</f>
        <v/>
      </c>
      <c r="DH22" s="94" t="str">
        <f>IF('Познавательное развитие'!D23="","",IF('Познавательное развитие'!D23&gt;1.5,"сформирован",IF('Познавательное развитие'!D23&lt;0.5,"не сформирован", "в стадии формирования")))</f>
        <v/>
      </c>
      <c r="DI22" s="94" t="str">
        <f>IF('Познавательное развитие'!E23="","",IF('Познавательное развитие'!E23&gt;1.5,"сформирован",IF('Познавательное развитие'!E23&lt;0.5,"не сформирован", "в стадии формирования")))</f>
        <v/>
      </c>
      <c r="DJ22" s="94" t="str">
        <f>IF('Познавательное развитие'!F23="","",IF('Познавательное развитие'!F23&gt;1.5,"сформирован",IF('Познавательное развитие'!F23&lt;0.5,"не сформирован", "в стадии формирования")))</f>
        <v/>
      </c>
      <c r="DK22" s="94" t="str">
        <f>IF('Познавательное развитие'!G23="","",IF('Познавательное развитие'!G23&gt;1.5,"сформирован",IF('Познавательное развитие'!G23&lt;0.5,"не сформирован", "в стадии формирования")))</f>
        <v/>
      </c>
      <c r="DL22" s="94" t="str">
        <f>IF('Познавательное развитие'!H23="","",IF('Познавательное развитие'!H23&gt;1.5,"сформирован",IF('Познавательное развитие'!H23&lt;0.5,"не сформирован", "в стадии формирования")))</f>
        <v/>
      </c>
      <c r="DM22" s="94" t="str">
        <f>IF('Познавательное развитие'!K23="","",IF('Познавательное развитие'!K23&gt;1.5,"сформирован",IF('Познавательное развитие'!K23&lt;0.5,"не сформирован", "в стадии формирования")))</f>
        <v/>
      </c>
      <c r="DN22" s="94" t="str">
        <f>IF('Познавательное развитие'!L23="","",IF('Познавательное развитие'!L23&gt;1.5,"сформирован",IF('Познавательное развитие'!L23&lt;0.5,"не сформирован", "в стадии формирования")))</f>
        <v/>
      </c>
      <c r="DO22" s="94" t="str">
        <f>IF('Познавательное развитие'!O23="","",IF('Познавательное развитие'!O23&gt;1.5,"сформирован",IF('Познавательное развитие'!O23&lt;0.5,"не сформирован", "в стадии формирования")))</f>
        <v/>
      </c>
      <c r="DP22" s="94" t="str">
        <f>IF('Познавательное развитие'!U23="","",IF('Познавательное развитие'!U23&gt;1.5,"сформирован",IF('Познавательное развитие'!U23&lt;0.5,"не сформирован", "в стадии формирования")))</f>
        <v/>
      </c>
      <c r="DQ22" s="94" t="str">
        <f>IF('Познавательное развитие'!V23="","",IF('Познавательное развитие'!V23&gt;1.5,"сформирован",IF('Познавательное развитие'!V23&lt;0.5,"не сформирован", "в стадии формирования")))</f>
        <v/>
      </c>
      <c r="DR22" s="94" t="str">
        <f>IF('Познавательное развитие'!Z23="","",IF('Познавательное развитие'!Z23&gt;1.5,"сформирован",IF('Познавательное развитие'!Z23&lt;0.5,"не сформирован", "в стадии формирования")))</f>
        <v/>
      </c>
      <c r="DS22" s="94" t="str">
        <f>IF('Познавательное развитие'!AA23="","",IF('Познавательное развитие'!AA23&gt;1.5,"сформирован",IF('Познавательное развитие'!AA23&lt;0.5,"не сформирован", "в стадии формирования")))</f>
        <v/>
      </c>
      <c r="DT22" s="94" t="str">
        <f>IF('Познавательное развитие'!AB23="","",IF('Познавательное развитие'!AB23&gt;1.5,"сформирован",IF('Познавательное развитие'!AB23&lt;0.5,"не сформирован", "в стадии формирования")))</f>
        <v/>
      </c>
      <c r="DU22" s="94" t="str">
        <f>IF('Познавательное развитие'!AC23="","",IF('Познавательное развитие'!AC23&gt;1.5,"сформирован",IF('Познавательное развитие'!AC23&lt;0.5,"не сформирован", "в стадии формирования")))</f>
        <v/>
      </c>
      <c r="DV22" s="94" t="str">
        <f>IF('Познавательное развитие'!AD23="","",IF('Познавательное развитие'!AD23&gt;1.5,"сформирован",IF('Познавательное развитие'!AD23&lt;0.5,"не сформирован", "в стадии формирования")))</f>
        <v/>
      </c>
      <c r="DW22" s="94" t="str">
        <f>IF('Познавательное развитие'!AE23="","",IF('Познавательное развитие'!AE23&gt;1.5,"сформирован",IF('Познавательное развитие'!AE23&lt;0.5,"не сформирован", "в стадии формирования")))</f>
        <v/>
      </c>
      <c r="DX22" s="94" t="str">
        <f>IF('Познавательное развитие'!AF23="","",IF('Познавательное развитие'!AF23&gt;1.5,"сформирован",IF('Познавательное развитие'!AF23&lt;0.5,"не сформирован", "в стадии формирования")))</f>
        <v/>
      </c>
      <c r="DY22" s="94" t="str">
        <f>IF('Познавательное развитие'!AG23="","",IF('Познавательное развитие'!AG23&gt;1.5,"сформирован",IF('Познавательное развитие'!AG23&lt;0.5,"не сформирован", "в стадии формирования")))</f>
        <v/>
      </c>
      <c r="DZ22" s="94" t="str">
        <f>IF('Познавательное развитие'!AH23="","",IF('Познавательное развитие'!AH23&gt;1.5,"сформирован",IF('Познавательное развитие'!AH23&lt;0.5,"не сформирован", "в стадии формирования")))</f>
        <v/>
      </c>
      <c r="EA22" s="94" t="str">
        <f>IF('Речевое развитие'!D22="","",IF('Речевое развитие'!D22&gt;1.5,"сформирован",IF('Речевое развитие'!D22&lt;0.5,"не сформирован", "в стадии формирования")))</f>
        <v/>
      </c>
      <c r="EB22" s="94" t="str">
        <f>IF('Речевое развитие'!J22="","",IF('Речевое развитие'!J22&gt;1.5,"сформирован",IF('Речевое развитие'!J22&lt;0.5,"не сформирован", "в стадии формирования")))</f>
        <v/>
      </c>
      <c r="EC22" s="94" t="str">
        <f>IF('Речевое развитие'!K22="","",IF('Речевое развитие'!K22&gt;1.5,"сформирован",IF('Речевое развитие'!K22&lt;0.5,"не сформирован", "в стадии формирования")))</f>
        <v/>
      </c>
      <c r="ED22" s="94" t="str">
        <f>IF('Речевое развитие'!L22="","",IF('Речевое развитие'!L22&gt;1.5,"сформирован",IF('Речевое развитие'!L22&lt;0.5,"не сформирован", "в стадии формирования")))</f>
        <v/>
      </c>
      <c r="EE22" s="94" t="str">
        <f>IF('Речевое развитие'!M22="","",IF('Речевое развитие'!M22&gt;1.5,"сформирован",IF('Речевое развитие'!M22&lt;0.5,"не сформирован", "в стадии формирования")))</f>
        <v/>
      </c>
      <c r="EF22" s="94" t="str">
        <f>IF('Речевое развитие'!N22="","",IF('Речевое развитие'!N22&gt;1.5,"сформирован",IF('Речевое развитие'!N22&lt;0.5,"не сформирован", "в стадии формирования")))</f>
        <v/>
      </c>
      <c r="EG22" s="330" t="str">
        <f>IF('Социально-коммуникативное разви'!T23="","",IF('Социально-коммуникативное разви'!U23="","",IF('Социально-коммуникативное разви'!V23="","",IF('Социально-коммуникативное разви'!W23="","",IF('Социально-коммуникативное разви'!X23="","",IF('Социально-коммуникативное разви'!Y23="","",IF('Познавательное развитие'!D23="","",IF('Познавательное развитие'!E23="","",IF('Познавательное развитие'!F23="","",IF('Познавательное развитие'!G23="","",IF('Познавательное развитие'!H23="","",IF('Познавательное развитие'!K23="","",IF('Познавательное развитие'!L23="","",IF('Познавательное развитие'!O23="","",IF('Познавательное развитие'!U23="","",IF('Познавательное развитие'!V23="","",IF('Познавательное развитие'!Z23="","",IF('Познавательное развитие'!AA23="","",IF('Познавательное развитие'!AB23="","",IF('Познавательное развитие'!AC23="","",IF('Познавательное развитие'!AD23="","",IF('Познавательное развитие'!AE23="","",IF('Познавательное развитие'!AF23="","",IF('Познавательное развитие'!AG23="","",IF('Познавательное развитие'!AH23="","",IF('Речевое развитие'!D22="","",IF('Речевое развитие'!J22="","",IF('Речевое развитие'!K22="","",IF('Речевое развитие'!L22="","",IF('Речевое развитие'!M22="","",IF('Речевое развитие'!N22="","",('Социально-коммуникативное разви'!T23+'Социально-коммуникативное разви'!U23+'Социально-коммуникативное разви'!V23+'Социально-коммуникативное разви'!W23+'Социально-коммуникативное разви'!X23+'Социально-коммуникативное разви'!Y23+'Познавательное развитие'!D23+'Познавательное развитие'!E23+'Познавательное развитие'!F23+'Познавательное развитие'!G23+'Познавательное развитие'!H23+'Познавательное развитие'!K23+'Познавательное развитие'!L23+'Познавательное развитие'!O23+'Познавательное развитие'!U23+'Познавательное развитие'!V23+'Познавательное развитие'!Z23+'Познавательное развитие'!AA23+'Познавательное развитие'!AB23+'Познавательное развитие'!AC23+'Познавательное развитие'!AD23+'Познавательное развитие'!AE23+'Познавательное развитие'!AF23+'Познавательное развитие'!AG23+'Познавательное развитие'!AH23+'Речевое развитие'!D22+'Речевое развитие'!J22+'Речевое развитие'!K22+'Речевое развитие'!L22+'Речевое развитие'!M22+'Речевое развитие'!N22)/31)))))))))))))))))))))))))))))))</f>
        <v/>
      </c>
      <c r="EH22" s="257" t="str">
        <f t="shared" si="6"/>
        <v/>
      </c>
    </row>
    <row r="23" spans="1:138" x14ac:dyDescent="0.25">
      <c r="A23" s="107">
        <f>список!A21</f>
        <v>20</v>
      </c>
      <c r="B23" s="265" t="str">
        <f>IF(список!B21="","",список!B21)</f>
        <v/>
      </c>
      <c r="C23" s="257">
        <f>IF(список!C21="","",список!C21)</f>
        <v>0</v>
      </c>
      <c r="D23" s="183" t="str">
        <f>IF('Социально-коммуникативное разви'!G24="","",IF('Социально-коммуникативное разви'!G24&gt;1.5,"сформирован",IF('Социально-коммуникативное разви'!G24&lt;0.5,"не сформирован", "в стадии формирования")))</f>
        <v/>
      </c>
      <c r="E23" s="94" t="str">
        <f>IF('Социально-коммуникативное разви'!I24="","",IF('Социально-коммуникативное разви'!I24&gt;1.5,"сформирован",IF('Социально-коммуникативное разви'!I24&lt;0.5,"не сформирован", "в стадии формирования")))</f>
        <v/>
      </c>
      <c r="F23" s="94" t="str">
        <f>IF('Социально-коммуникативное разви'!K24="","",IF('Социально-коммуникативное разви'!K24&gt;1.5,"сформирован",IF('Социально-коммуникативное разви'!K24&lt;0.5,"не сформирован", "в стадии формирования")))</f>
        <v/>
      </c>
      <c r="G23" s="94" t="str">
        <f>IF('Социально-коммуникативное разви'!L24="","",IF('Социально-коммуникативное разви'!L24&gt;1.5,"сформирован",IF('Социально-коммуникативное разви'!L24&lt;0.5,"не сформирован", "в стадии формирования")))</f>
        <v/>
      </c>
      <c r="H23" s="94" t="str">
        <f>IF('Познавательное развитие'!K24="","",IF('Познавательное развитие'!K24&gt;1.5,"сформирован",IF('Познавательное развитие'!K24&lt;0.5,"не сформирован", "в стадии формирования")))</f>
        <v/>
      </c>
      <c r="I23" s="94" t="str">
        <f>IF('Познавательное развитие'!O24="","",IF('Познавательное развитие'!O24&gt;1.5,"сформирован",IF('Познавательное развитие'!O24&lt;0.5,"не сформирован", "в стадии формирования")))</f>
        <v/>
      </c>
      <c r="J23" s="94" t="str">
        <f>IF('Познавательное развитие'!P24="","",IF('Познавательное развитие'!P24&gt;1.5,"сформирован",IF('Познавательное развитие'!P24&lt;0.5,"не сформирован", "в стадии формирования")))</f>
        <v/>
      </c>
      <c r="K23" s="94" t="str">
        <f>IF('Познавательное развитие'!T24="","",IF('Познавательное развитие'!T24&gt;1.5,"сформирован",IF('Познавательное развитие'!T24&lt;0.5,"не сформирован", "в стадии формирования")))</f>
        <v/>
      </c>
      <c r="L23" s="94" t="str">
        <f>IF('Познавательное развитие'!W24="","",IF('Познавательное развитие'!W24&gt;1.5,"сформирован",IF('Познавательное развитие'!W24&lt;0.5,"не сформирован", "в стадии формирования")))</f>
        <v/>
      </c>
      <c r="M23" s="94" t="str">
        <f>IF('Познавательное развитие'!AH24="","",IF('Познавательное развитие'!AH24&gt;1.5,"сформирован",IF('Познавательное развитие'!AH24&lt;0.5,"не сформирован", "в стадии формирования")))</f>
        <v/>
      </c>
      <c r="N23" s="94" t="str">
        <f>IF('Речевое развитие'!E23="","",IF('Речевое развитие'!E23&gt;1.5,"сформирован",IF('Речевое развитие'!E23&lt;0.5,"не сформирован", "в стадии формирования")))</f>
        <v/>
      </c>
      <c r="O23" s="94" t="str">
        <f>IF('Речевое развитие'!F23="","",IF('Речевое развитие'!F23&gt;1.5,"сформирован",IF('Речевое развитие'!F23&lt;0.5,"не сформирован", "в стадии формирования")))</f>
        <v/>
      </c>
      <c r="P23" s="94" t="str">
        <f>IF('Речевое развитие'!M23="","",IF('Речевое развитие'!M23&gt;1.5,"сформирован",IF('Речевое развитие'!M23&lt;0.5,"не сформирован", "в стадии формирования")))</f>
        <v/>
      </c>
      <c r="Q23" s="94" t="str">
        <f>IF('Художественно-эстетическое разв'!F24="","",IF('Художественно-эстетическое разв'!F24&gt;1.5,"сформирован",IF('Художественно-эстетическое разв'!F24&lt;0.5,"не сформирован", "в стадии формирования")))</f>
        <v/>
      </c>
      <c r="R23" s="94" t="str">
        <f>IF('Художественно-эстетическое разв'!L24="","",IF('Художественно-эстетическое разв'!L24&gt;1.5,"сформирован",IF('Художественно-эстетическое разв'!L24&lt;0.5,"не сформирован", "в стадии формирования")))</f>
        <v/>
      </c>
      <c r="S23" s="94" t="str">
        <f>IF('Художественно-эстетическое разв'!O24="","",IF('Художественно-эстетическое разв'!O24&gt;1.5,"сформирован",IF('Художественно-эстетическое разв'!O24&lt;0.5,"не сформирован", "в стадии формирования")))</f>
        <v/>
      </c>
      <c r="T23" s="94" t="str">
        <f>IF('Художественно-эстетическое разв'!P24="","",IF('Художественно-эстетическое разв'!P24&gt;1.5,"сформирован",IF('Художественно-эстетическое разв'!P24&lt;0.5,"не сформирован", "в стадии формирования")))</f>
        <v/>
      </c>
      <c r="U23" s="94" t="str">
        <f>IF('Физическое развитие'!N23="","",IF('Физическое развитие'!N23&gt;1.5,"сформирован",IF('Физическое развитие'!N23&lt;0.5,"не сформирован", "в стадии формирования")))</f>
        <v/>
      </c>
      <c r="V23" s="94" t="str">
        <f>IF('Физическое развитие'!Q23="","",IF('Физическое развитие'!Q23&gt;1.5,"сформирован",IF('Физическое развитие'!Q23&lt;0.5,"не сформирован", "в стадии формирования")))</f>
        <v/>
      </c>
      <c r="W23" s="94" t="str">
        <f>IF('Физическое развитие'!R23="","",IF('Физическое развитие'!R23&gt;1.5,"сформирован",IF('Физическое развитие'!R23&lt;0.5,"не сформирован", "в стадии формирования")))</f>
        <v/>
      </c>
      <c r="X23" s="330" t="str">
        <f>IF('Социально-коммуникативное разви'!G24="","",IF('Социально-коммуникативное разви'!I24="","",IF('Социально-коммуникативное разви'!K24="","",IF('Социально-коммуникативное разви'!L24="","",IF('Познавательное развитие'!K24="","",IF('Познавательное развитие'!O24="","",IF('Познавательное развитие'!P24="","",IF('Познавательное развитие'!T24="","",IF('Познавательное развитие'!W24="","",IF('Познавательное развитие'!AH24="","",IF('Речевое развитие'!E23="","",IF('Речевое развитие'!F23="","",IF('Речевое развитие'!M23="","",IF('Художественно-эстетическое разв'!F24="","",IF('Художественно-эстетическое разв'!L24="","",IF('Художественно-эстетическое разв'!O24="","",IF('Художественно-эстетическое разв'!P24="","",IF('Физическое развитие'!N23="","",IF('Физическое развитие'!Q23="","",IF('Физическое развитие'!R23="","",('Социально-коммуникативное разви'!G24+'Социально-коммуникативное разви'!I24+'Социально-коммуникативное разви'!K24+'Социально-коммуникативное разви'!L24+'Познавательное развитие'!K24+'Познавательное развитие'!O24+'Познавательное развитие'!P24+'Познавательное развитие'!T24+'Познавательное развитие'!W24+'Познавательное развитие'!AH24+'Речевое развитие'!E23+'Речевое развитие'!F23++'Речевое развитие'!M23+'Художественно-эстетическое разв'!F24+'Художественно-эстетическое разв'!L24+'Художественно-эстетическое разв'!O24+'Художественно-эстетическое разв'!P24+'Физическое развитие'!N23+'Физическое развитие'!Q23+'Физическое развитие'!R23)/20))))))))))))))))))))</f>
        <v/>
      </c>
      <c r="Y23" s="257" t="str">
        <f t="shared" si="0"/>
        <v/>
      </c>
      <c r="Z23" s="201" t="str">
        <f>IF('Социально-коммуникативное разви'!E24="","",IF('Социально-коммуникативное разви'!E24&gt;1.5,"сформирован",IF('Социально-коммуникативное разви'!E24&lt;0.5,"не сформирован", "в стадии формирования")))</f>
        <v/>
      </c>
      <c r="AA23" s="96" t="str">
        <f>IF('Социально-коммуникативное разви'!G24="","",IF('Социально-коммуникативное разви'!G24&gt;1.5,"сформирован",IF('Социально-коммуникативное разви'!G24&lt;0.5,"не сформирован", "в стадии формирования")))</f>
        <v/>
      </c>
      <c r="AB23" s="96" t="str">
        <f>IF('Социально-коммуникативное разви'!H24="","",IF('Социально-коммуникативное разви'!H24&gt;1.5,"сформирован",IF('Социально-коммуникативное разви'!H24&lt;0.5,"не сформирован", "в стадии формирования")))</f>
        <v/>
      </c>
      <c r="AC23" s="96" t="str">
        <f>IF('Социально-коммуникативное разви'!L24="","",IF('Социально-коммуникативное разви'!L24&gt;1.5,"сформирован",IF('Социально-коммуникативное разви'!L24&lt;0.5,"не сформирован", "в стадии формирования")))</f>
        <v/>
      </c>
      <c r="AD23" s="96" t="str">
        <f>IF('Социально-коммуникативное разви'!Q24="","",IF('Социально-коммуникативное разви'!Q24&gt;1.5,"сформирован",IF('Социально-коммуникативное разви'!Q24&lt;0.5,"не сформирован", "в стадии формирования")))</f>
        <v/>
      </c>
      <c r="AE23" s="126" t="str">
        <f>IF('Познавательное развитие'!L24="","",IF('Познавательное развитие'!L24&gt;1.5,"сформирован",IF('Познавательное развитие'!L24&lt;0.5,"не сформирован", "в стадии формирования")))</f>
        <v/>
      </c>
      <c r="AF23" s="126" t="str">
        <f>IF('Познавательное развитие'!Q24="","",IF('Познавательное развитие'!Q24&gt;1.5,"сформирован",IF('Познавательное развитие'!Q24&lt;0.5,"не сформирован", "в стадии формирования")))</f>
        <v/>
      </c>
      <c r="AG23" s="126" t="str">
        <f>IF('Речевое развитие'!D23="","",IF('Речевое развитие'!D23&gt;1.5,"сформирован",IF('Речевое развитие'!D23&lt;0.5,"не сформирован", "в стадии формирования")))</f>
        <v/>
      </c>
      <c r="AH23" s="126" t="str">
        <f>IF('Речевое развитие'!F23="","",IF('Речевое развитие'!F23&gt;1.5,"сформирован",IF('Речевое развитие'!F23&lt;0.5,"не сформирован", "в стадии формирования")))</f>
        <v/>
      </c>
      <c r="AI23" s="126" t="str">
        <f>IF('Речевое развитие'!J23="","",IF('Речевое развитие'!J23&gt;1.5,"сформирован",IF('Речевое развитие'!J23&lt;0.5,"не сформирован", "в стадии формирования")))</f>
        <v/>
      </c>
      <c r="AJ23" s="126" t="str">
        <f>IF('Речевое развитие'!L23="","",IF('Речевое развитие'!L23&gt;1.5,"сформирован",IF('Речевое развитие'!L23&lt;0.5,"не сформирован", "в стадии формирования")))</f>
        <v/>
      </c>
      <c r="AK23" s="126" t="str">
        <f>IF('Речевое развитие'!N23="","",IF('Речевое развитие'!N23&gt;1.5,"сформирован",IF('Речевое развитие'!N23&lt;0.5,"не сформирован", "в стадии формирования")))</f>
        <v/>
      </c>
      <c r="AL23" s="331" t="str">
        <f>IF('Социально-коммуникативное разви'!E24="","",IF('Социально-коммуникативное разви'!G24="","",IF('Социально-коммуникативное разви'!H24="","",IF('Социально-коммуникативное разви'!L24="","",IF('Социально-коммуникативное разви'!Q24="","",IF('Познавательное развитие'!L24="","",IF('Познавательное развитие'!Q24="","",IF('Речевое развитие'!D23="","",IF('Речевое развитие'!F23="","",IF('Речевое развитие'!J23="","",IF('Речевое развитие'!L23="","",IF('Речевое развитие'!N23="","",('Социально-коммуникативное разви'!E24+'Социально-коммуникативное разви'!G24+'Социально-коммуникативное разви'!H24+'Социально-коммуникативное разви'!L24+'Социально-коммуникативное разви'!Q24+'Познавательное развитие'!L24+'Познавательное развитие'!Q24+'Речевое развитие'!D23+'Речевое развитие'!F23+'Речевое развитие'!J23+'Речевое развитие'!L23+'Речевое развитие'!N23)/12))))))))))))</f>
        <v/>
      </c>
      <c r="AM23" s="96" t="str">
        <f t="shared" si="1"/>
        <v/>
      </c>
      <c r="AN23" s="183" t="str">
        <f>IF('Социально-коммуникативное разви'!E24="","",IF('Социально-коммуникативное разви'!E24&gt;1.5,"сформирован",IF('Социально-коммуникативное разви'!E24&lt;0.5,"не сформирован", "в стадии формирования")))</f>
        <v/>
      </c>
      <c r="AO23" s="101" t="str">
        <f>IF('Социально-коммуникативное разви'!G24="","",IF('Социально-коммуникативное разви'!G24&gt;1.5,"сформирован",IF('Социально-коммуникативное разви'!G24&lt;0.5,"не сформирован", "в стадии формирования")))</f>
        <v/>
      </c>
      <c r="AP23" s="97" t="str">
        <f>IF('Социально-коммуникативное разви'!H24="","",IF('Социально-коммуникативное разви'!H24&gt;1.5,"сформирован",IF('Социально-коммуникативное разви'!H24&lt;0.5,"не сформирован", "в стадии формирования")))</f>
        <v/>
      </c>
      <c r="AQ23" s="97" t="str">
        <f>IF('Социально-коммуникативное разви'!K24="","",IF('Социально-коммуникативное разви'!K24&gt;1.5,"сформирован",IF('Социально-коммуникативное разви'!K24&lt;0.5,"не сформирован", "в стадии формирования")))</f>
        <v/>
      </c>
      <c r="AR23" s="97" t="str">
        <f>IF('Социально-коммуникативное разви'!L24="","",IF('Социально-коммуникативное разви'!L24&gt;1.5,"сформирован",IF('Социально-коммуникативное разви'!L24&lt;0.5,"не сформирован", "в стадии формирования")))</f>
        <v/>
      </c>
      <c r="AS23" s="97" t="str">
        <f>IF('Социально-коммуникативное разви'!M24="","",IF('Социально-коммуникативное разви'!M24&gt;1.5,"сформирован",IF('Социально-коммуникативное разви'!M24&lt;0.5,"не сформирован", "в стадии формирования")))</f>
        <v/>
      </c>
      <c r="AT23" s="97" t="str">
        <f>IF('Познавательное развитие'!P24="","",IF('Познавательное развитие'!P24&gt;1.5,"сформирован",IF('Познавательное развитие'!P24&lt;0.5,"не сформирован", "в стадии формирования")))</f>
        <v/>
      </c>
      <c r="AU23" s="97" t="str">
        <f>IF('Речевое развитие'!E23="","",IF('Речевое развитие'!E23&gt;1.5,"сформирован",IF('Речевое развитие'!E23&lt;0.5,"не сформирован", "в стадии формирования")))</f>
        <v/>
      </c>
      <c r="AV23" s="97" t="str">
        <f>IF('Речевое развитие'!N23="","",IF('Речевое развитие'!N23&gt;1.5,"сформирован",IF('Речевое развитие'!N23&lt;0.5,"не сформирован", "в стадии формирования")))</f>
        <v/>
      </c>
      <c r="AW23" s="97" t="str">
        <f>IF('Художественно-эстетическое разв'!F24="","",IF('Художественно-эстетическое разв'!F24&gt;1.5,"сформирован",IF('Художественно-эстетическое разв'!F24&lt;0.5,"не сформирован", "в стадии формирования")))</f>
        <v/>
      </c>
      <c r="AX23" s="94" t="str">
        <f>IF('Художественно-эстетическое разв'!O24="","",IF('Художественно-эстетическое разв'!O24&gt;1.5,"сформирован",IF('Художественно-эстетическое разв'!O24&lt;0.5,"не сформирован", "в стадии формирования")))</f>
        <v/>
      </c>
      <c r="AY23" s="108" t="str">
        <f>IF('Художественно-эстетическое разв'!Y24="","",IF('Художественно-эстетическое разв'!Y24&gt;1.5,"сформирован",IF('Художественно-эстетическое разв'!Y24&lt;0.5,"не сформирован", "в стадии формирования")))</f>
        <v/>
      </c>
      <c r="AZ23" s="332" t="str">
        <f>IF('Социально-коммуникативное разви'!E24="","",IF('Социально-коммуникативное разви'!G24="","",IF('Социально-коммуникативное разви'!H24="","",IF('Социально-коммуникативное разви'!K24="","",IF('Социально-коммуникативное разви'!L24="","",IF('Социально-коммуникативное разви'!M24="","",IF('Познавательное развитие'!P24="","",IF('Речевое развитие'!E23="","",IF('Речевое развитие'!N23="","",IF('Художественно-эстетическое разв'!F24="","",IF('Художественно-эстетическое разв'!O24="","",IF('Художественно-эстетическое разв'!Y24="","",('Социально-коммуникативное разви'!E24+'Социально-коммуникативное разви'!G24+'Социально-коммуникативное разви'!H24+'Социально-коммуникативное разви'!K24+'Социально-коммуникативное разви'!L24+'Социально-коммуникативное разви'!M24+'Познавательное развитие'!P24+'Речевое развитие'!E23+'Речевое развитие'!N23+'Художественно-эстетическое разв'!F24+'Художественно-эстетическое разв'!O24+'Художественно-эстетическое разв'!Y24)/12))))))))))))</f>
        <v/>
      </c>
      <c r="BA23" s="257" t="str">
        <f t="shared" si="2"/>
        <v/>
      </c>
      <c r="BB23" s="183" t="str">
        <f>IF('Социально-коммуникативное разви'!D24="","",IF('Социально-коммуникативное разви'!D24&gt;1.5,"сформирован",IF('Социально-коммуникативное разви'!D24&lt;0.5,"не сформирован", "в стадии формирования")))</f>
        <v/>
      </c>
      <c r="BC23" s="94" t="str">
        <f>IF('Социально-коммуникативное разви'!F24="","",IF('Социально-коммуникативное разви'!F24&gt;1.5,"сформирован",IF('Социально-коммуникативное разви'!F24&lt;0.5,"не сформирован", "в стадии формирования")))</f>
        <v/>
      </c>
      <c r="BD23" s="94" t="str">
        <f>IF('Социально-коммуникативное разви'!J24="","",IF('Социально-коммуникативное разви'!J24&gt;1.5,"сформирован",IF('Социально-коммуникативное разви'!J24&lt;0.5,"не сформирован", "в стадии формирования")))</f>
        <v/>
      </c>
      <c r="BE23" s="94" t="str">
        <f>IF('Познавательное развитие'!U24="","",IF('Познавательное развитие'!U24&gt;1.5,"сформирован",IF('Познавательное развитие'!U24&lt;0.5,"не сформирован", "в стадии формирования")))</f>
        <v/>
      </c>
      <c r="BF23" s="94" t="str">
        <f>IF('Познавательное развитие'!V24="","",IF('Познавательное развитие'!V24&gt;1.5,"сформирован",IF('Познавательное развитие'!V24&lt;0.5,"не сформирован", "в стадии формирования")))</f>
        <v/>
      </c>
      <c r="BG23" s="94" t="str">
        <f>IF('Познавательное развитие'!AB24="","",IF('Познавательное развитие'!AB24&gt;1.5,"сформирован",IF('Познавательное развитие'!AB24&lt;0.5,"не сформирован", "в стадии формирования")))</f>
        <v/>
      </c>
      <c r="BH23" s="94" t="str">
        <f>IF('Познавательное развитие'!AD24="","",IF('Познавательное развитие'!AD24&gt;1.5,"сформирован",IF('Познавательное развитие'!AD24&lt;0.5,"не сформирован", "в стадии формирования")))</f>
        <v/>
      </c>
      <c r="BI23" s="94" t="str">
        <f>IF('Речевое развитие'!D23="","",IF('Речевое развитие'!D23&gt;1.5,"сформирован",IF('Речевое развитие'!D23&lt;0.5,"не сформирован", "в стадии формирования")))</f>
        <v/>
      </c>
      <c r="BJ23" s="94" t="str">
        <f>IF('Речевое развитие'!E23="","",IF('Речевое развитие'!E23&gt;1.5,"сформирован",IF('Речевое развитие'!E23&lt;0.5,"не сформирован", "в стадии формирования")))</f>
        <v/>
      </c>
      <c r="BK23" s="94" t="str">
        <f>IF('Речевое развитие'!F23="","",IF('Речевое развитие'!F23&gt;1.5,"сформирован",IF('Речевое развитие'!F23&lt;0.5,"не сформирован", "в стадии формирования")))</f>
        <v/>
      </c>
      <c r="BL23" s="94" t="str">
        <f>IF('Речевое развитие'!G23="","",IF('Речевое развитие'!G23&gt;1.5,"сформирован",IF('Речевое развитие'!G23&lt;0.5,"не сформирован", "в стадии формирования")))</f>
        <v/>
      </c>
      <c r="BM23" s="94" t="str">
        <f>IF('Речевое развитие'!J23="","",IF('Речевое развитие'!J23&gt;1.5,"сформирован",IF('Речевое развитие'!J23&lt;0.5,"не сформирован", "в стадии формирования")))</f>
        <v/>
      </c>
      <c r="BN23" s="94" t="str">
        <f>IF('Речевое развитие'!K23="","",IF('Речевое развитие'!K23&gt;1.5,"сформирован",IF('Речевое развитие'!K23&lt;0.5,"не сформирован", "в стадии формирования")))</f>
        <v/>
      </c>
      <c r="BO23" s="94" t="str">
        <f>IF('Речевое развитие'!L23="","",IF('Речевое развитие'!L23&gt;1.5,"сформирован",IF('Речевое развитие'!L23&lt;0.5,"не сформирован", "в стадии формирования")))</f>
        <v/>
      </c>
      <c r="BP23" s="94" t="str">
        <f>IF('Речевое развитие'!M23="","",IF('Речевое развитие'!M23&gt;1.5,"сформирован",IF('Речевое развитие'!M23&lt;0.5,"не сформирован", "в стадии формирования")))</f>
        <v/>
      </c>
      <c r="BQ23" s="94" t="str">
        <f>IF('Речевое развитие'!N23="","",IF('Речевое развитие'!N23&gt;1.5,"сформирован",IF('Речевое развитие'!N23&lt;0.5,"не сформирован", "в стадии формирования")))</f>
        <v/>
      </c>
      <c r="BR23" s="94" t="str">
        <f>IF('Художественно-эстетическое разв'!D24="","",IF('Художественно-эстетическое разв'!D24&gt;1.5,"сформирован",IF('Художественно-эстетическое разв'!D24&lt;0.5,"не сформирован", "в стадии формирования")))</f>
        <v/>
      </c>
      <c r="BS23" s="94" t="str">
        <f>IF('Художественно-эстетическое разв'!E24="","",IF('Художественно-эстетическое разв'!E24&gt;1.5,"сформирован",IF('Художественно-эстетическое разв'!E24&lt;0.5,"не сформирован", "в стадии формирования")))</f>
        <v/>
      </c>
      <c r="BT23" s="330" t="str">
        <f>IF('Социально-коммуникативное разви'!D24="","",IF('Социально-коммуникативное разви'!F24="","",IF('Социально-коммуникативное разви'!J24="","",IF('Познавательное развитие'!U24="","",IF('Познавательное развитие'!V24="","",IF('Познавательное развитие'!AB24="","",IF('Познавательное развитие'!AD24="","",IF('Речевое развитие'!D23="","",IF('Речевое развитие'!E23="","",IF('Речевое развитие'!F23="","",IF('Речевое развитие'!G23="","",IF('Речевое развитие'!J23="","",IF('Речевое развитие'!K23="","",IF('Речевое развитие'!L23="","",IF('Речевое развитие'!M23="","",IF('Речевое развитие'!N23="","",IF('Художественно-эстетическое разв'!D24="","",IF('Художественно-эстетическое разв'!E24="","",('Социально-коммуникативное разви'!D24+'Социально-коммуникативное разви'!F24+'Социально-коммуникативное разви'!J24+'Познавательное развитие'!U24+'Познавательное развитие'!V24+'Познавательное развитие'!AB24+'Познавательное развитие'!AD24+'Речевое развитие'!D23+'Речевое развитие'!E23+'Речевое развитие'!F23+'Речевое развитие'!G23+'Речевое развитие'!J23+'Речевое развитие'!K23+'Речевое развитие'!L23+'Речевое развитие'!M23+'Речевое развитие'!N23+'Художественно-эстетическое разв'!D24+'Художественно-эстетическое разв'!E24)/18))))))))))))))))))</f>
        <v/>
      </c>
      <c r="BU23" s="257" t="str">
        <f t="shared" si="3"/>
        <v/>
      </c>
      <c r="BV23" s="183" t="str">
        <f>IF('Познавательное развитие'!H24="","",IF('Познавательное развитие'!H24&gt;1.5,"сформирован",IF('Познавательное развитие'!H24&lt;0.5,"не сформирован", "в стадии формирования")))</f>
        <v/>
      </c>
      <c r="BW23" s="94" t="str">
        <f>IF('Художественно-эстетическое разв'!K24="","",IF('Художественно-эстетическое разв'!K24&gt;1.5,"сформирован",IF('Художественно-эстетическое разв'!K24&lt;0.5,"не сформирован", "в стадии формирования")))</f>
        <v/>
      </c>
      <c r="BX23" s="94" t="str">
        <f>IF('Художественно-эстетическое разв'!L24="","",IF('Художественно-эстетическое разв'!L24&gt;1.5,"сформирован",IF('Художественно-эстетическое разв'!L24&lt;0.5,"не сформирован", "в стадии формирования")))</f>
        <v/>
      </c>
      <c r="BY23" s="108" t="str">
        <f>IF('Художественно-эстетическое разв'!Z24="","",IF('Художественно-эстетическое разв'!Z24&gt;1.5,"сформирован",IF('Художественно-эстетическое разв'!Z24&lt;0.5,"не сформирован", "в стадии формирования")))</f>
        <v/>
      </c>
      <c r="BZ23" s="183" t="str">
        <f>IF('Физическое развитие'!D23="","",IF('Физическое развитие'!D23&gt;1.5,"сформирован",IF('Физическое развитие'!D23&lt;0.5,"не сформирован", "в стадии формирования")))</f>
        <v/>
      </c>
      <c r="CA23" s="183" t="str">
        <f>IF('Физическое развитие'!E23="","",IF('Физическое развитие'!E23&gt;1.5,"сформирован",IF('Физическое развитие'!E23&lt;0.5,"не сформирован", "в стадии формирования")))</f>
        <v/>
      </c>
      <c r="CB23" s="183" t="str">
        <f>IF('Физическое развитие'!F23="","",IF('Физическое развитие'!F23&gt;1.5,"сформирован",IF('Физическое развитие'!F23&lt;0.5,"не сформирован", "в стадии формирования")))</f>
        <v/>
      </c>
      <c r="CC23" s="183" t="str">
        <f>IF('Физическое развитие'!G23="","",IF('Физическое развитие'!G23&gt;1.5,"сформирован",IF('Физическое развитие'!G23&lt;0.5,"не сформирован", "в стадии формирования")))</f>
        <v/>
      </c>
      <c r="CD23" s="94" t="str">
        <f>IF('Физическое развитие'!H23="","",IF('Физическое развитие'!H23&gt;1.5,"сформирован",IF('Физическое развитие'!H23&lt;0.5,"не сформирован", "в стадии формирования")))</f>
        <v/>
      </c>
      <c r="CE23" s="94" t="str">
        <f>IF('Физическое развитие'!I23="","",IF('Физическое развитие'!I23&gt;1.5,"сформирован",IF('Физическое развитие'!I23&lt;0.5,"не сформирован", "в стадии формирования")))</f>
        <v/>
      </c>
      <c r="CF23" s="94" t="str">
        <f>IF('Физическое развитие'!J23="","",IF('Физическое развитие'!J23&gt;1.5,"сформирован",IF('Физическое развитие'!J23&lt;0.5,"не сформирован", "в стадии формирования")))</f>
        <v/>
      </c>
      <c r="CG23" s="94" t="str">
        <f>IF('Физическое развитие'!K23="","",IF('Физическое развитие'!K23&gt;1.5,"сформирован",IF('Физическое развитие'!K23&lt;0.5,"не сформирован", "в стадии формирования")))</f>
        <v/>
      </c>
      <c r="CH23" s="94" t="str">
        <f>IF('Физическое развитие'!L23="","",IF('Физическое развитие'!L23&gt;1.5,"сформирован",IF('Физическое развитие'!L23&lt;0.5,"не сформирован", "в стадии формирования")))</f>
        <v/>
      </c>
      <c r="CI23" s="94" t="str">
        <f>IF('Физическое развитие'!N23="","",IF('Физическое развитие'!N23&gt;1.5,"сформирован",IF('Физическое развитие'!N23&lt;0.5,"не сформирован", "в стадии формирования")))</f>
        <v/>
      </c>
      <c r="CJ23" s="330" t="str">
        <f>IF('Познавательное развитие'!H24="","",IF('Художественно-эстетическое разв'!K24="","",IF('Художественно-эстетическое разв'!L24="","",IF('Художественно-эстетическое разв'!Z24="","",IF('Физическое развитие'!D23="","",IF('Физическое развитие'!E23="","",IF('Физическое развитие'!F23="","",IF('Физическое развитие'!G23="","",IF('Физическое развитие'!H23="","",IF('Физическое развитие'!I23="","",IF('Физическое развитие'!J23="","",IF('Физическое развитие'!K23="","",IF('Физическое развитие'!L23="","",IF('Физическое развитие'!N23="","",('Познавательное развитие'!H24+'Художественно-эстетическое разв'!K24+'Художественно-эстетическое разв'!L24+'Художественно-эстетическое разв'!Z24+'Физическое развитие'!D23+'Физическое развитие'!E23+'Физическое развитие'!F23+'Физическое развитие'!G23+'Физическое развитие'!H23+'Физическое развитие'!I23+'Физическое развитие'!J23+'Физическое развитие'!K23+'Физическое развитие'!L23+'Физическое развитие'!N23)/14))))))))))))))</f>
        <v/>
      </c>
      <c r="CK23" s="257" t="str">
        <f t="shared" si="4"/>
        <v/>
      </c>
      <c r="CL23" s="183" t="str">
        <f>IF('Социально-коммуникативное разви'!G24="","",IF('Социально-коммуникативное разви'!G24&gt;1.5,"сформирован",IF('Социально-коммуникативное разви'!G24&lt;0.5,"не сформирован", "в стадии формирования")))</f>
        <v/>
      </c>
      <c r="CM23" s="94" t="str">
        <f>IF('Социально-коммуникативное разви'!H24="","",IF('Социально-коммуникативное разви'!H24&gt;1.5,"сформирован",IF('Социально-коммуникативное разви'!H24&lt;0.5,"не сформирован", "в стадии формирования")))</f>
        <v/>
      </c>
      <c r="CN23" s="94" t="str">
        <f>IF('Социально-коммуникативное разви'!L24="","",IF('Социально-коммуникативное разви'!L24&gt;1.5,"сформирован",IF('Социально-коммуникативное разви'!L24&lt;0.5,"не сформирован", "в стадии формирования")))</f>
        <v/>
      </c>
      <c r="CO23" s="94" t="str">
        <f>IF('Социально-коммуникативное разви'!P24="","",IF('Социально-коммуникативное разви'!P24&gt;1.5,"сформирован",IF('Социально-коммуникативное разви'!P24&lt;0.5,"не сформирован", "в стадии формирования")))</f>
        <v/>
      </c>
      <c r="CP23" s="94" t="str">
        <f>IF('Социально-коммуникативное разви'!Q24="","",IF('Социально-коммуникативное разви'!Q24&gt;1.5,"сформирован",IF('Социально-коммуникативное разви'!Q24&lt;0.5,"не сформирован", "в стадии формирования")))</f>
        <v/>
      </c>
      <c r="CQ23" s="94" t="str">
        <f>IF('Социально-коммуникативное разви'!T24="","",IF('Социально-коммуникативное разви'!T24&gt;1.5,"сформирован",IF('Социально-коммуникативное разви'!T24&lt;0.5,"не сформирован", "в стадии формирования")))</f>
        <v/>
      </c>
      <c r="CR23" s="94" t="str">
        <f>IF('Социально-коммуникативное разви'!U24="","",IF('Социально-коммуникативное разви'!U24&gt;1.5,"сформирован",IF('Социально-коммуникативное разви'!U24&lt;0.5,"не сформирован", "в стадии формирования")))</f>
        <v/>
      </c>
      <c r="CS23" s="94" t="str">
        <f>IF('Социально-коммуникативное разви'!V24="","",IF('Социально-коммуникативное разви'!V24&gt;1.5,"сформирован",IF('Социально-коммуникативное разви'!V24&lt;0.5,"не сформирован", "в стадии формирования")))</f>
        <v/>
      </c>
      <c r="CT23" s="94" t="str">
        <f>IF('Социально-коммуникативное разви'!W24="","",IF('Социально-коммуникативное разви'!W24&gt;1.5,"сформирован",IF('Социально-коммуникативное разви'!W24&lt;0.5,"не сформирован", "в стадии формирования")))</f>
        <v/>
      </c>
      <c r="CU23" s="94" t="str">
        <f>IF('Социально-коммуникативное разви'!X24="","",IF('Социально-коммуникативное разви'!X24&gt;1.5,"сформирован",IF('Социально-коммуникативное разви'!X24&lt;0.5,"не сформирован", "в стадии формирования")))</f>
        <v/>
      </c>
      <c r="CV23" s="94" t="str">
        <f>IF('Социально-коммуникативное разви'!Y24="","",IF('Социально-коммуникативное разви'!Y24&gt;1.5,"сформирован",IF('Социально-коммуникативное разви'!Y24&lt;0.5,"не сформирован", "в стадии формирования")))</f>
        <v/>
      </c>
      <c r="CW23" s="94" t="str">
        <f>IF('Физическое развитие'!Q23="","",IF('Физическое развитие'!Q23&gt;1.5,"сформирован",IF('Физическое развитие'!Q23&lt;0.5,"не сформирован", "в стадии формирования")))</f>
        <v/>
      </c>
      <c r="CX23" s="94" t="str">
        <f>IF('Физическое развитие'!R23="","",IF('Физическое развитие'!R23&gt;1.5,"сформирован",IF('Физическое развитие'!R23&lt;0.5,"не сформирован", "в стадии формирования")))</f>
        <v/>
      </c>
      <c r="CY23" s="94" t="str">
        <f>IF('Физическое развитие'!S23="","",IF('Физическое развитие'!S23&gt;1.5,"сформирован",IF('Физическое развитие'!S23&lt;0.5,"не сформирован", "в стадии формирования")))</f>
        <v/>
      </c>
      <c r="CZ23" s="330" t="str">
        <f>IF('Социально-коммуникативное разви'!G24="","",IF('Социально-коммуникативное разви'!H24="","",IF('Социально-коммуникативное разви'!L24="","",IF('Социально-коммуникативное разви'!P24="","",IF('Социально-коммуникативное разви'!Q24="","",IF('Социально-коммуникативное разви'!T24="","",IF('Социально-коммуникативное разви'!U24="","",IF('Социально-коммуникативное разви'!V24="","",IF('Социально-коммуникативное разви'!W24="","",IF('Социально-коммуникативное разви'!X24="","",IF('Социально-коммуникативное разви'!Y24="","",IF('Физическое развитие'!Q23="","",IF('Физическое развитие'!R23="","",IF('Физическое развитие'!S23="","",('Социально-коммуникативное разви'!G24+'Социально-коммуникативное разви'!H24+'Социально-коммуникативное разви'!L24+'Социально-коммуникативное разви'!P24+'Социально-коммуникативное разви'!Q24+'Социально-коммуникативное разви'!T24+'Социально-коммуникативное разви'!U24+'Социально-коммуникативное разви'!V24+'Социально-коммуникативное разви'!W24+'Социально-коммуникативное разви'!X24+'Социально-коммуникативное разви'!Y24+'Физическое развитие'!Q23+'Физическое развитие'!R23+'Физическое развитие'!S23)/14))))))))))))))</f>
        <v/>
      </c>
      <c r="DA23" s="257" t="str">
        <f t="shared" si="5"/>
        <v/>
      </c>
      <c r="DB23" s="183" t="str">
        <f>IF('Социально-коммуникативное разви'!T24="","",IF('Социально-коммуникативное разви'!T24&gt;1.5,"сформирован",IF('Социально-коммуникативное разви'!T24&lt;0.5,"не сформирован", "в стадии формирования")))</f>
        <v/>
      </c>
      <c r="DC23" s="94" t="str">
        <f>IF('Социально-коммуникативное разви'!U24="","",IF('Социально-коммуникативное разви'!U24&gt;1.5,"сформирован",IF('Социально-коммуникативное разви'!U24&lt;0.5,"не сформирован", "в стадии формирования")))</f>
        <v/>
      </c>
      <c r="DD23" s="94" t="str">
        <f>IF('Социально-коммуникативное разви'!V24="","",IF('Социально-коммуникативное разви'!V24&gt;1.5,"сформирован",IF('Социально-коммуникативное разви'!V24&lt;0.5,"не сформирован", "в стадии формирования")))</f>
        <v/>
      </c>
      <c r="DE23" s="94" t="str">
        <f>IF('Социально-коммуникативное разви'!W24="","",IF('Социально-коммуникативное разви'!W24&gt;1.5,"сформирован",IF('Социально-коммуникативное разви'!W24&lt;0.5,"не сформирован", "в стадии формирования")))</f>
        <v/>
      </c>
      <c r="DF23" s="94" t="str">
        <f>IF('Социально-коммуникативное разви'!X24="","",IF('Социально-коммуникативное разви'!X24&gt;1.5,"сформирован",IF('Социально-коммуникативное разви'!X24&lt;0.5,"не сформирован", "в стадии формирования")))</f>
        <v/>
      </c>
      <c r="DG23" s="94" t="str">
        <f>IF('Социально-коммуникативное разви'!Y24="","",IF('Социально-коммуникативное разви'!Y24&gt;1.5,"сформирован",IF('Социально-коммуникативное разви'!Y24&lt;0.5,"не сформирован", "в стадии формирования")))</f>
        <v/>
      </c>
      <c r="DH23" s="94" t="str">
        <f>IF('Познавательное развитие'!D24="","",IF('Познавательное развитие'!D24&gt;1.5,"сформирован",IF('Познавательное развитие'!D24&lt;0.5,"не сформирован", "в стадии формирования")))</f>
        <v/>
      </c>
      <c r="DI23" s="94" t="str">
        <f>IF('Познавательное развитие'!E24="","",IF('Познавательное развитие'!E24&gt;1.5,"сформирован",IF('Познавательное развитие'!E24&lt;0.5,"не сформирован", "в стадии формирования")))</f>
        <v/>
      </c>
      <c r="DJ23" s="94" t="str">
        <f>IF('Познавательное развитие'!F24="","",IF('Познавательное развитие'!F24&gt;1.5,"сформирован",IF('Познавательное развитие'!F24&lt;0.5,"не сформирован", "в стадии формирования")))</f>
        <v/>
      </c>
      <c r="DK23" s="94" t="str">
        <f>IF('Познавательное развитие'!G24="","",IF('Познавательное развитие'!G24&gt;1.5,"сформирован",IF('Познавательное развитие'!G24&lt;0.5,"не сформирован", "в стадии формирования")))</f>
        <v/>
      </c>
      <c r="DL23" s="94" t="str">
        <f>IF('Познавательное развитие'!H24="","",IF('Познавательное развитие'!H24&gt;1.5,"сформирован",IF('Познавательное развитие'!H24&lt;0.5,"не сформирован", "в стадии формирования")))</f>
        <v/>
      </c>
      <c r="DM23" s="94" t="str">
        <f>IF('Познавательное развитие'!K24="","",IF('Познавательное развитие'!K24&gt;1.5,"сформирован",IF('Познавательное развитие'!K24&lt;0.5,"не сформирован", "в стадии формирования")))</f>
        <v/>
      </c>
      <c r="DN23" s="94" t="str">
        <f>IF('Познавательное развитие'!L24="","",IF('Познавательное развитие'!L24&gt;1.5,"сформирован",IF('Познавательное развитие'!L24&lt;0.5,"не сформирован", "в стадии формирования")))</f>
        <v/>
      </c>
      <c r="DO23" s="94" t="str">
        <f>IF('Познавательное развитие'!O24="","",IF('Познавательное развитие'!O24&gt;1.5,"сформирован",IF('Познавательное развитие'!O24&lt;0.5,"не сформирован", "в стадии формирования")))</f>
        <v/>
      </c>
      <c r="DP23" s="94" t="str">
        <f>IF('Познавательное развитие'!U24="","",IF('Познавательное развитие'!U24&gt;1.5,"сформирован",IF('Познавательное развитие'!U24&lt;0.5,"не сформирован", "в стадии формирования")))</f>
        <v/>
      </c>
      <c r="DQ23" s="94" t="str">
        <f>IF('Познавательное развитие'!V24="","",IF('Познавательное развитие'!V24&gt;1.5,"сформирован",IF('Познавательное развитие'!V24&lt;0.5,"не сформирован", "в стадии формирования")))</f>
        <v/>
      </c>
      <c r="DR23" s="94" t="str">
        <f>IF('Познавательное развитие'!Z24="","",IF('Познавательное развитие'!Z24&gt;1.5,"сформирован",IF('Познавательное развитие'!Z24&lt;0.5,"не сформирован", "в стадии формирования")))</f>
        <v/>
      </c>
      <c r="DS23" s="94" t="str">
        <f>IF('Познавательное развитие'!AA24="","",IF('Познавательное развитие'!AA24&gt;1.5,"сформирован",IF('Познавательное развитие'!AA24&lt;0.5,"не сформирован", "в стадии формирования")))</f>
        <v/>
      </c>
      <c r="DT23" s="94" t="str">
        <f>IF('Познавательное развитие'!AB24="","",IF('Познавательное развитие'!AB24&gt;1.5,"сформирован",IF('Познавательное развитие'!AB24&lt;0.5,"не сформирован", "в стадии формирования")))</f>
        <v/>
      </c>
      <c r="DU23" s="94" t="str">
        <f>IF('Познавательное развитие'!AC24="","",IF('Познавательное развитие'!AC24&gt;1.5,"сформирован",IF('Познавательное развитие'!AC24&lt;0.5,"не сформирован", "в стадии формирования")))</f>
        <v/>
      </c>
      <c r="DV23" s="94" t="str">
        <f>IF('Познавательное развитие'!AD24="","",IF('Познавательное развитие'!AD24&gt;1.5,"сформирован",IF('Познавательное развитие'!AD24&lt;0.5,"не сформирован", "в стадии формирования")))</f>
        <v/>
      </c>
      <c r="DW23" s="94" t="str">
        <f>IF('Познавательное развитие'!AE24="","",IF('Познавательное развитие'!AE24&gt;1.5,"сформирован",IF('Познавательное развитие'!AE24&lt;0.5,"не сформирован", "в стадии формирования")))</f>
        <v/>
      </c>
      <c r="DX23" s="94" t="str">
        <f>IF('Познавательное развитие'!AF24="","",IF('Познавательное развитие'!AF24&gt;1.5,"сформирован",IF('Познавательное развитие'!AF24&lt;0.5,"не сформирован", "в стадии формирования")))</f>
        <v/>
      </c>
      <c r="DY23" s="94" t="str">
        <f>IF('Познавательное развитие'!AG24="","",IF('Познавательное развитие'!AG24&gt;1.5,"сформирован",IF('Познавательное развитие'!AG24&lt;0.5,"не сформирован", "в стадии формирования")))</f>
        <v/>
      </c>
      <c r="DZ23" s="94" t="str">
        <f>IF('Познавательное развитие'!AH24="","",IF('Познавательное развитие'!AH24&gt;1.5,"сформирован",IF('Познавательное развитие'!AH24&lt;0.5,"не сформирован", "в стадии формирования")))</f>
        <v/>
      </c>
      <c r="EA23" s="94" t="str">
        <f>IF('Речевое развитие'!D23="","",IF('Речевое развитие'!D23&gt;1.5,"сформирован",IF('Речевое развитие'!D23&lt;0.5,"не сформирован", "в стадии формирования")))</f>
        <v/>
      </c>
      <c r="EB23" s="94" t="str">
        <f>IF('Речевое развитие'!J23="","",IF('Речевое развитие'!J23&gt;1.5,"сформирован",IF('Речевое развитие'!J23&lt;0.5,"не сформирован", "в стадии формирования")))</f>
        <v/>
      </c>
      <c r="EC23" s="94" t="str">
        <f>IF('Речевое развитие'!K23="","",IF('Речевое развитие'!K23&gt;1.5,"сформирован",IF('Речевое развитие'!K23&lt;0.5,"не сформирован", "в стадии формирования")))</f>
        <v/>
      </c>
      <c r="ED23" s="94" t="str">
        <f>IF('Речевое развитие'!L23="","",IF('Речевое развитие'!L23&gt;1.5,"сформирован",IF('Речевое развитие'!L23&lt;0.5,"не сформирован", "в стадии формирования")))</f>
        <v/>
      </c>
      <c r="EE23" s="94" t="str">
        <f>IF('Речевое развитие'!M23="","",IF('Речевое развитие'!M23&gt;1.5,"сформирован",IF('Речевое развитие'!M23&lt;0.5,"не сформирован", "в стадии формирования")))</f>
        <v/>
      </c>
      <c r="EF23" s="94" t="str">
        <f>IF('Речевое развитие'!N23="","",IF('Речевое развитие'!N23&gt;1.5,"сформирован",IF('Речевое развитие'!N23&lt;0.5,"не сформирован", "в стадии формирования")))</f>
        <v/>
      </c>
      <c r="EG23" s="330" t="str">
        <f>IF('Социально-коммуникативное разви'!T24="","",IF('Социально-коммуникативное разви'!U24="","",IF('Социально-коммуникативное разви'!V24="","",IF('Социально-коммуникативное разви'!W24="","",IF('Социально-коммуникативное разви'!X24="","",IF('Социально-коммуникативное разви'!Y24="","",IF('Познавательное развитие'!D24="","",IF('Познавательное развитие'!E24="","",IF('Познавательное развитие'!F24="","",IF('Познавательное развитие'!G24="","",IF('Познавательное развитие'!H24="","",IF('Познавательное развитие'!K24="","",IF('Познавательное развитие'!L24="","",IF('Познавательное развитие'!O24="","",IF('Познавательное развитие'!U24="","",IF('Познавательное развитие'!V24="","",IF('Познавательное развитие'!Z24="","",IF('Познавательное развитие'!AA24="","",IF('Познавательное развитие'!AB24="","",IF('Познавательное развитие'!AC24="","",IF('Познавательное развитие'!AD24="","",IF('Познавательное развитие'!AE24="","",IF('Познавательное развитие'!AF24="","",IF('Познавательное развитие'!AG24="","",IF('Познавательное развитие'!AH24="","",IF('Речевое развитие'!D23="","",IF('Речевое развитие'!J23="","",IF('Речевое развитие'!K23="","",IF('Речевое развитие'!L23="","",IF('Речевое развитие'!M23="","",IF('Речевое развитие'!N23="","",('Социально-коммуникативное разви'!T24+'Социально-коммуникативное разви'!U24+'Социально-коммуникативное разви'!V24+'Социально-коммуникативное разви'!W24+'Социально-коммуникативное разви'!X24+'Социально-коммуникативное разви'!Y24+'Познавательное развитие'!D24+'Познавательное развитие'!E24+'Познавательное развитие'!F24+'Познавательное развитие'!G24+'Познавательное развитие'!H24+'Познавательное развитие'!K24+'Познавательное развитие'!L24+'Познавательное развитие'!O24+'Познавательное развитие'!U24+'Познавательное развитие'!V24+'Познавательное развитие'!Z24+'Познавательное развитие'!AA24+'Познавательное развитие'!AB24+'Познавательное развитие'!AC24+'Познавательное развитие'!AD24+'Познавательное развитие'!AE24+'Познавательное развитие'!AF24+'Познавательное развитие'!AG24+'Познавательное развитие'!AH24+'Речевое развитие'!D23+'Речевое развитие'!J23+'Речевое развитие'!K23+'Речевое развитие'!L23+'Речевое развитие'!M23+'Речевое развитие'!N23)/31)))))))))))))))))))))))))))))))</f>
        <v/>
      </c>
      <c r="EH23" s="257" t="str">
        <f t="shared" si="6"/>
        <v/>
      </c>
    </row>
    <row r="24" spans="1:138" x14ac:dyDescent="0.25">
      <c r="A24" s="107">
        <f>список!A22</f>
        <v>21</v>
      </c>
      <c r="B24" s="265" t="str">
        <f>IF(список!B22="","",список!B22)</f>
        <v/>
      </c>
      <c r="C24" s="257">
        <f>IF(список!C22="","",список!C22)</f>
        <v>0</v>
      </c>
      <c r="D24" s="183" t="str">
        <f>IF('Социально-коммуникативное разви'!G25="","",IF('Социально-коммуникативное разви'!G25&gt;1.5,"сформирован",IF('Социально-коммуникативное разви'!G25&lt;0.5,"не сформирован", "в стадии формирования")))</f>
        <v/>
      </c>
      <c r="E24" s="94" t="str">
        <f>IF('Социально-коммуникативное разви'!I25="","",IF('Социально-коммуникативное разви'!I25&gt;1.5,"сформирован",IF('Социально-коммуникативное разви'!I25&lt;0.5,"не сформирован", "в стадии формирования")))</f>
        <v/>
      </c>
      <c r="F24" s="94" t="str">
        <f>IF('Социально-коммуникативное разви'!K25="","",IF('Социально-коммуникативное разви'!K25&gt;1.5,"сформирован",IF('Социально-коммуникативное разви'!K25&lt;0.5,"не сформирован", "в стадии формирования")))</f>
        <v/>
      </c>
      <c r="G24" s="94" t="str">
        <f>IF('Социально-коммуникативное разви'!L25="","",IF('Социально-коммуникативное разви'!L25&gt;1.5,"сформирован",IF('Социально-коммуникативное разви'!L25&lt;0.5,"не сформирован", "в стадии формирования")))</f>
        <v/>
      </c>
      <c r="H24" s="94" t="str">
        <f>IF('Познавательное развитие'!K25="","",IF('Познавательное развитие'!K25&gt;1.5,"сформирован",IF('Познавательное развитие'!K25&lt;0.5,"не сформирован", "в стадии формирования")))</f>
        <v/>
      </c>
      <c r="I24" s="94" t="str">
        <f>IF('Познавательное развитие'!O25="","",IF('Познавательное развитие'!O25&gt;1.5,"сформирован",IF('Познавательное развитие'!O25&lt;0.5,"не сформирован", "в стадии формирования")))</f>
        <v/>
      </c>
      <c r="J24" s="94" t="str">
        <f>IF('Познавательное развитие'!P25="","",IF('Познавательное развитие'!P25&gt;1.5,"сформирован",IF('Познавательное развитие'!P25&lt;0.5,"не сформирован", "в стадии формирования")))</f>
        <v/>
      </c>
      <c r="K24" s="94" t="str">
        <f>IF('Познавательное развитие'!T25="","",IF('Познавательное развитие'!T25&gt;1.5,"сформирован",IF('Познавательное развитие'!T25&lt;0.5,"не сформирован", "в стадии формирования")))</f>
        <v/>
      </c>
      <c r="L24" s="94" t="str">
        <f>IF('Познавательное развитие'!W25="","",IF('Познавательное развитие'!W25&gt;1.5,"сформирован",IF('Познавательное развитие'!W25&lt;0.5,"не сформирован", "в стадии формирования")))</f>
        <v/>
      </c>
      <c r="M24" s="94" t="str">
        <f>IF('Познавательное развитие'!AH25="","",IF('Познавательное развитие'!AH25&gt;1.5,"сформирован",IF('Познавательное развитие'!AH25&lt;0.5,"не сформирован", "в стадии формирования")))</f>
        <v/>
      </c>
      <c r="N24" s="94" t="str">
        <f>IF('Речевое развитие'!E24="","",IF('Речевое развитие'!E24&gt;1.5,"сформирован",IF('Речевое развитие'!E24&lt;0.5,"не сформирован", "в стадии формирования")))</f>
        <v/>
      </c>
      <c r="O24" s="94" t="str">
        <f>IF('Речевое развитие'!F24="","",IF('Речевое развитие'!F24&gt;1.5,"сформирован",IF('Речевое развитие'!F24&lt;0.5,"не сформирован", "в стадии формирования")))</f>
        <v/>
      </c>
      <c r="P24" s="94" t="str">
        <f>IF('Речевое развитие'!M24="","",IF('Речевое развитие'!M24&gt;1.5,"сформирован",IF('Речевое развитие'!M24&lt;0.5,"не сформирован", "в стадии формирования")))</f>
        <v/>
      </c>
      <c r="Q24" s="94" t="str">
        <f>IF('Художественно-эстетическое разв'!F25="","",IF('Художественно-эстетическое разв'!F25&gt;1.5,"сформирован",IF('Художественно-эстетическое разв'!F25&lt;0.5,"не сформирован", "в стадии формирования")))</f>
        <v/>
      </c>
      <c r="R24" s="94" t="str">
        <f>IF('Художественно-эстетическое разв'!L25="","",IF('Художественно-эстетическое разв'!L25&gt;1.5,"сформирован",IF('Художественно-эстетическое разв'!L25&lt;0.5,"не сформирован", "в стадии формирования")))</f>
        <v/>
      </c>
      <c r="S24" s="94" t="str">
        <f>IF('Художественно-эстетическое разв'!O25="","",IF('Художественно-эстетическое разв'!O25&gt;1.5,"сформирован",IF('Художественно-эстетическое разв'!O25&lt;0.5,"не сформирован", "в стадии формирования")))</f>
        <v/>
      </c>
      <c r="T24" s="94" t="str">
        <f>IF('Художественно-эстетическое разв'!P25="","",IF('Художественно-эстетическое разв'!P25&gt;1.5,"сформирован",IF('Художественно-эстетическое разв'!P25&lt;0.5,"не сформирован", "в стадии формирования")))</f>
        <v/>
      </c>
      <c r="U24" s="94" t="str">
        <f>IF('Физическое развитие'!N24="","",IF('Физическое развитие'!N24&gt;1.5,"сформирован",IF('Физическое развитие'!N24&lt;0.5,"не сформирован", "в стадии формирования")))</f>
        <v/>
      </c>
      <c r="V24" s="94" t="str">
        <f>IF('Физическое развитие'!Q24="","",IF('Физическое развитие'!Q24&gt;1.5,"сформирован",IF('Физическое развитие'!Q24&lt;0.5,"не сформирован", "в стадии формирования")))</f>
        <v/>
      </c>
      <c r="W24" s="94" t="str">
        <f>IF('Физическое развитие'!R24="","",IF('Физическое развитие'!R24&gt;1.5,"сформирован",IF('Физическое развитие'!R24&lt;0.5,"не сформирован", "в стадии формирования")))</f>
        <v/>
      </c>
      <c r="X24" s="330" t="str">
        <f>IF('Социально-коммуникативное разви'!G25="","",IF('Социально-коммуникативное разви'!I25="","",IF('Социально-коммуникативное разви'!K25="","",IF('Социально-коммуникативное разви'!L25="","",IF('Познавательное развитие'!K25="","",IF('Познавательное развитие'!O25="","",IF('Познавательное развитие'!P25="","",IF('Познавательное развитие'!T25="","",IF('Познавательное развитие'!W25="","",IF('Познавательное развитие'!AH25="","",IF('Речевое развитие'!E24="","",IF('Речевое развитие'!F24="","",IF('Речевое развитие'!M24="","",IF('Художественно-эстетическое разв'!F25="","",IF('Художественно-эстетическое разв'!L25="","",IF('Художественно-эстетическое разв'!O25="","",IF('Художественно-эстетическое разв'!P25="","",IF('Физическое развитие'!N24="","",IF('Физическое развитие'!Q24="","",IF('Физическое развитие'!R24="","",('Социально-коммуникативное разви'!G25+'Социально-коммуникативное разви'!I25+'Социально-коммуникативное разви'!K25+'Социально-коммуникативное разви'!L25+'Познавательное развитие'!K25+'Познавательное развитие'!O25+'Познавательное развитие'!P25+'Познавательное развитие'!T25+'Познавательное развитие'!W25+'Познавательное развитие'!AH25+'Речевое развитие'!E24+'Речевое развитие'!F24++'Речевое развитие'!M24+'Художественно-эстетическое разв'!F25+'Художественно-эстетическое разв'!L25+'Художественно-эстетическое разв'!O25+'Художественно-эстетическое разв'!P25+'Физическое развитие'!N24+'Физическое развитие'!Q24+'Физическое развитие'!R24)/20))))))))))))))))))))</f>
        <v/>
      </c>
      <c r="Y24" s="257" t="str">
        <f t="shared" si="0"/>
        <v/>
      </c>
      <c r="Z24" s="201" t="str">
        <f>IF('Социально-коммуникативное разви'!E25="","",IF('Социально-коммуникативное разви'!E25&gt;1.5,"сформирован",IF('Социально-коммуникативное разви'!E25&lt;0.5,"не сформирован", "в стадии формирования")))</f>
        <v/>
      </c>
      <c r="AA24" s="96" t="str">
        <f>IF('Социально-коммуникативное разви'!G25="","",IF('Социально-коммуникативное разви'!G25&gt;1.5,"сформирован",IF('Социально-коммуникативное разви'!G25&lt;0.5,"не сформирован", "в стадии формирования")))</f>
        <v/>
      </c>
      <c r="AB24" s="96" t="str">
        <f>IF('Социально-коммуникативное разви'!H25="","",IF('Социально-коммуникативное разви'!H25&gt;1.5,"сформирован",IF('Социально-коммуникативное разви'!H25&lt;0.5,"не сформирован", "в стадии формирования")))</f>
        <v/>
      </c>
      <c r="AC24" s="96" t="str">
        <f>IF('Социально-коммуникативное разви'!L25="","",IF('Социально-коммуникативное разви'!L25&gt;1.5,"сформирован",IF('Социально-коммуникативное разви'!L25&lt;0.5,"не сформирован", "в стадии формирования")))</f>
        <v/>
      </c>
      <c r="AD24" s="96" t="str">
        <f>IF('Социально-коммуникативное разви'!Q25="","",IF('Социально-коммуникативное разви'!Q25&gt;1.5,"сформирован",IF('Социально-коммуникативное разви'!Q25&lt;0.5,"не сформирован", "в стадии формирования")))</f>
        <v/>
      </c>
      <c r="AE24" s="126" t="str">
        <f>IF('Познавательное развитие'!L25="","",IF('Познавательное развитие'!L25&gt;1.5,"сформирован",IF('Познавательное развитие'!L25&lt;0.5,"не сформирован", "в стадии формирования")))</f>
        <v/>
      </c>
      <c r="AF24" s="126" t="str">
        <f>IF('Познавательное развитие'!Q25="","",IF('Познавательное развитие'!Q25&gt;1.5,"сформирован",IF('Познавательное развитие'!Q25&lt;0.5,"не сформирован", "в стадии формирования")))</f>
        <v/>
      </c>
      <c r="AG24" s="126" t="str">
        <f>IF('Речевое развитие'!D24="","",IF('Речевое развитие'!D24&gt;1.5,"сформирован",IF('Речевое развитие'!D24&lt;0.5,"не сформирован", "в стадии формирования")))</f>
        <v/>
      </c>
      <c r="AH24" s="126" t="str">
        <f>IF('Речевое развитие'!F24="","",IF('Речевое развитие'!F24&gt;1.5,"сформирован",IF('Речевое развитие'!F24&lt;0.5,"не сформирован", "в стадии формирования")))</f>
        <v/>
      </c>
      <c r="AI24" s="126" t="str">
        <f>IF('Речевое развитие'!J24="","",IF('Речевое развитие'!J24&gt;1.5,"сформирован",IF('Речевое развитие'!J24&lt;0.5,"не сформирован", "в стадии формирования")))</f>
        <v/>
      </c>
      <c r="AJ24" s="126" t="str">
        <f>IF('Речевое развитие'!L24="","",IF('Речевое развитие'!L24&gt;1.5,"сформирован",IF('Речевое развитие'!L24&lt;0.5,"не сформирован", "в стадии формирования")))</f>
        <v/>
      </c>
      <c r="AK24" s="126" t="str">
        <f>IF('Речевое развитие'!N24="","",IF('Речевое развитие'!N24&gt;1.5,"сформирован",IF('Речевое развитие'!N24&lt;0.5,"не сформирован", "в стадии формирования")))</f>
        <v/>
      </c>
      <c r="AL24" s="331" t="str">
        <f>IF('Социально-коммуникативное разви'!E25="","",IF('Социально-коммуникативное разви'!G25="","",IF('Социально-коммуникативное разви'!H25="","",IF('Социально-коммуникативное разви'!L25="","",IF('Социально-коммуникативное разви'!Q25="","",IF('Познавательное развитие'!L25="","",IF('Познавательное развитие'!Q25="","",IF('Речевое развитие'!D24="","",IF('Речевое развитие'!F24="","",IF('Речевое развитие'!J24="","",IF('Речевое развитие'!L24="","",IF('Речевое развитие'!N24="","",('Социально-коммуникативное разви'!E25+'Социально-коммуникативное разви'!G25+'Социально-коммуникативное разви'!H25+'Социально-коммуникативное разви'!L25+'Социально-коммуникативное разви'!Q25+'Познавательное развитие'!L25+'Познавательное развитие'!Q25+'Речевое развитие'!D24+'Речевое развитие'!F24+'Речевое развитие'!J24+'Речевое развитие'!L24+'Речевое развитие'!N24)/12))))))))))))</f>
        <v/>
      </c>
      <c r="AM24" s="96" t="str">
        <f t="shared" si="1"/>
        <v/>
      </c>
      <c r="AN24" s="183" t="str">
        <f>IF('Социально-коммуникативное разви'!E25="","",IF('Социально-коммуникативное разви'!E25&gt;1.5,"сформирован",IF('Социально-коммуникативное разви'!E25&lt;0.5,"не сформирован", "в стадии формирования")))</f>
        <v/>
      </c>
      <c r="AO24" s="101" t="str">
        <f>IF('Социально-коммуникативное разви'!G25="","",IF('Социально-коммуникативное разви'!G25&gt;1.5,"сформирован",IF('Социально-коммуникативное разви'!G25&lt;0.5,"не сформирован", "в стадии формирования")))</f>
        <v/>
      </c>
      <c r="AP24" s="97" t="str">
        <f>IF('Социально-коммуникативное разви'!H25="","",IF('Социально-коммуникативное разви'!H25&gt;1.5,"сформирован",IF('Социально-коммуникативное разви'!H25&lt;0.5,"не сформирован", "в стадии формирования")))</f>
        <v/>
      </c>
      <c r="AQ24" s="97" t="str">
        <f>IF('Социально-коммуникативное разви'!K25="","",IF('Социально-коммуникативное разви'!K25&gt;1.5,"сформирован",IF('Социально-коммуникативное разви'!K25&lt;0.5,"не сформирован", "в стадии формирования")))</f>
        <v/>
      </c>
      <c r="AR24" s="97" t="str">
        <f>IF('Социально-коммуникативное разви'!L25="","",IF('Социально-коммуникативное разви'!L25&gt;1.5,"сформирован",IF('Социально-коммуникативное разви'!L25&lt;0.5,"не сформирован", "в стадии формирования")))</f>
        <v/>
      </c>
      <c r="AS24" s="97" t="str">
        <f>IF('Социально-коммуникативное разви'!M25="","",IF('Социально-коммуникативное разви'!M25&gt;1.5,"сформирован",IF('Социально-коммуникативное разви'!M25&lt;0.5,"не сформирован", "в стадии формирования")))</f>
        <v/>
      </c>
      <c r="AT24" s="97" t="str">
        <f>IF('Познавательное развитие'!P25="","",IF('Познавательное развитие'!P25&gt;1.5,"сформирован",IF('Познавательное развитие'!P25&lt;0.5,"не сформирован", "в стадии формирования")))</f>
        <v/>
      </c>
      <c r="AU24" s="97" t="str">
        <f>IF('Речевое развитие'!E24="","",IF('Речевое развитие'!E24&gt;1.5,"сформирован",IF('Речевое развитие'!E24&lt;0.5,"не сформирован", "в стадии формирования")))</f>
        <v/>
      </c>
      <c r="AV24" s="97" t="str">
        <f>IF('Речевое развитие'!N24="","",IF('Речевое развитие'!N24&gt;1.5,"сформирован",IF('Речевое развитие'!N24&lt;0.5,"не сформирован", "в стадии формирования")))</f>
        <v/>
      </c>
      <c r="AW24" s="97" t="str">
        <f>IF('Художественно-эстетическое разв'!F25="","",IF('Художественно-эстетическое разв'!F25&gt;1.5,"сформирован",IF('Художественно-эстетическое разв'!F25&lt;0.5,"не сформирован", "в стадии формирования")))</f>
        <v/>
      </c>
      <c r="AX24" s="94" t="str">
        <f>IF('Художественно-эстетическое разв'!O25="","",IF('Художественно-эстетическое разв'!O25&gt;1.5,"сформирован",IF('Художественно-эстетическое разв'!O25&lt;0.5,"не сформирован", "в стадии формирования")))</f>
        <v/>
      </c>
      <c r="AY24" s="108" t="str">
        <f>IF('Художественно-эстетическое разв'!Y25="","",IF('Художественно-эстетическое разв'!Y25&gt;1.5,"сформирован",IF('Художественно-эстетическое разв'!Y25&lt;0.5,"не сформирован", "в стадии формирования")))</f>
        <v/>
      </c>
      <c r="AZ24" s="332" t="str">
        <f>IF('Социально-коммуникативное разви'!E25="","",IF('Социально-коммуникативное разви'!G25="","",IF('Социально-коммуникативное разви'!H25="","",IF('Социально-коммуникативное разви'!K25="","",IF('Социально-коммуникативное разви'!L25="","",IF('Социально-коммуникативное разви'!M25="","",IF('Познавательное развитие'!P25="","",IF('Речевое развитие'!E24="","",IF('Речевое развитие'!N24="","",IF('Художественно-эстетическое разв'!F25="","",IF('Художественно-эстетическое разв'!O25="","",IF('Художественно-эстетическое разв'!Y25="","",('Социально-коммуникативное разви'!E25+'Социально-коммуникативное разви'!G25+'Социально-коммуникативное разви'!H25+'Социально-коммуникативное разви'!K25+'Социально-коммуникативное разви'!L25+'Социально-коммуникативное разви'!M25+'Познавательное развитие'!P25+'Речевое развитие'!E24+'Речевое развитие'!N24+'Художественно-эстетическое разв'!F25+'Художественно-эстетическое разв'!O25+'Художественно-эстетическое разв'!Y25)/12))))))))))))</f>
        <v/>
      </c>
      <c r="BA24" s="257" t="str">
        <f t="shared" si="2"/>
        <v/>
      </c>
      <c r="BB24" s="183" t="str">
        <f>IF('Социально-коммуникативное разви'!D25="","",IF('Социально-коммуникативное разви'!D25&gt;1.5,"сформирован",IF('Социально-коммуникативное разви'!D25&lt;0.5,"не сформирован", "в стадии формирования")))</f>
        <v/>
      </c>
      <c r="BC24" s="94" t="str">
        <f>IF('Социально-коммуникативное разви'!F25="","",IF('Социально-коммуникативное разви'!F25&gt;1.5,"сформирован",IF('Социально-коммуникативное разви'!F25&lt;0.5,"не сформирован", "в стадии формирования")))</f>
        <v/>
      </c>
      <c r="BD24" s="94" t="str">
        <f>IF('Социально-коммуникативное разви'!J25="","",IF('Социально-коммуникативное разви'!J25&gt;1.5,"сформирован",IF('Социально-коммуникативное разви'!J25&lt;0.5,"не сформирован", "в стадии формирования")))</f>
        <v/>
      </c>
      <c r="BE24" s="94" t="str">
        <f>IF('Познавательное развитие'!U25="","",IF('Познавательное развитие'!U25&gt;1.5,"сформирован",IF('Познавательное развитие'!U25&lt;0.5,"не сформирован", "в стадии формирования")))</f>
        <v/>
      </c>
      <c r="BF24" s="94" t="str">
        <f>IF('Познавательное развитие'!V25="","",IF('Познавательное развитие'!V25&gt;1.5,"сформирован",IF('Познавательное развитие'!V25&lt;0.5,"не сформирован", "в стадии формирования")))</f>
        <v/>
      </c>
      <c r="BG24" s="94" t="str">
        <f>IF('Познавательное развитие'!AB25="","",IF('Познавательное развитие'!AB25&gt;1.5,"сформирован",IF('Познавательное развитие'!AB25&lt;0.5,"не сформирован", "в стадии формирования")))</f>
        <v/>
      </c>
      <c r="BH24" s="94" t="str">
        <f>IF('Познавательное развитие'!AD25="","",IF('Познавательное развитие'!AD25&gt;1.5,"сформирован",IF('Познавательное развитие'!AD25&lt;0.5,"не сформирован", "в стадии формирования")))</f>
        <v/>
      </c>
      <c r="BI24" s="94" t="str">
        <f>IF('Речевое развитие'!D24="","",IF('Речевое развитие'!D24&gt;1.5,"сформирован",IF('Речевое развитие'!D24&lt;0.5,"не сформирован", "в стадии формирования")))</f>
        <v/>
      </c>
      <c r="BJ24" s="94" t="str">
        <f>IF('Речевое развитие'!E24="","",IF('Речевое развитие'!E24&gt;1.5,"сформирован",IF('Речевое развитие'!E24&lt;0.5,"не сформирован", "в стадии формирования")))</f>
        <v/>
      </c>
      <c r="BK24" s="94" t="str">
        <f>IF('Речевое развитие'!F24="","",IF('Речевое развитие'!F24&gt;1.5,"сформирован",IF('Речевое развитие'!F24&lt;0.5,"не сформирован", "в стадии формирования")))</f>
        <v/>
      </c>
      <c r="BL24" s="94" t="str">
        <f>IF('Речевое развитие'!G24="","",IF('Речевое развитие'!G24&gt;1.5,"сформирован",IF('Речевое развитие'!G24&lt;0.5,"не сформирован", "в стадии формирования")))</f>
        <v/>
      </c>
      <c r="BM24" s="94" t="str">
        <f>IF('Речевое развитие'!J24="","",IF('Речевое развитие'!J24&gt;1.5,"сформирован",IF('Речевое развитие'!J24&lt;0.5,"не сформирован", "в стадии формирования")))</f>
        <v/>
      </c>
      <c r="BN24" s="94" t="str">
        <f>IF('Речевое развитие'!K24="","",IF('Речевое развитие'!K24&gt;1.5,"сформирован",IF('Речевое развитие'!K24&lt;0.5,"не сформирован", "в стадии формирования")))</f>
        <v/>
      </c>
      <c r="BO24" s="94" t="str">
        <f>IF('Речевое развитие'!L24="","",IF('Речевое развитие'!L24&gt;1.5,"сформирован",IF('Речевое развитие'!L24&lt;0.5,"не сформирован", "в стадии формирования")))</f>
        <v/>
      </c>
      <c r="BP24" s="94" t="str">
        <f>IF('Речевое развитие'!M24="","",IF('Речевое развитие'!M24&gt;1.5,"сформирован",IF('Речевое развитие'!M24&lt;0.5,"не сформирован", "в стадии формирования")))</f>
        <v/>
      </c>
      <c r="BQ24" s="94" t="str">
        <f>IF('Речевое развитие'!N24="","",IF('Речевое развитие'!N24&gt;1.5,"сформирован",IF('Речевое развитие'!N24&lt;0.5,"не сформирован", "в стадии формирования")))</f>
        <v/>
      </c>
      <c r="BR24" s="94" t="str">
        <f>IF('Художественно-эстетическое разв'!D25="","",IF('Художественно-эстетическое разв'!D25&gt;1.5,"сформирован",IF('Художественно-эстетическое разв'!D25&lt;0.5,"не сформирован", "в стадии формирования")))</f>
        <v/>
      </c>
      <c r="BS24" s="94" t="str">
        <f>IF('Художественно-эстетическое разв'!E25="","",IF('Художественно-эстетическое разв'!E25&gt;1.5,"сформирован",IF('Художественно-эстетическое разв'!E25&lt;0.5,"не сформирован", "в стадии формирования")))</f>
        <v/>
      </c>
      <c r="BT24" s="330" t="str">
        <f>IF('Социально-коммуникативное разви'!D25="","",IF('Социально-коммуникативное разви'!F25="","",IF('Социально-коммуникативное разви'!J25="","",IF('Познавательное развитие'!U25="","",IF('Познавательное развитие'!V25="","",IF('Познавательное развитие'!AB25="","",IF('Познавательное развитие'!AD25="","",IF('Речевое развитие'!D24="","",IF('Речевое развитие'!E24="","",IF('Речевое развитие'!F24="","",IF('Речевое развитие'!G24="","",IF('Речевое развитие'!J24="","",IF('Речевое развитие'!K24="","",IF('Речевое развитие'!L24="","",IF('Речевое развитие'!M24="","",IF('Речевое развитие'!N24="","",IF('Художественно-эстетическое разв'!D25="","",IF('Художественно-эстетическое разв'!E25="","",('Социально-коммуникативное разви'!D25+'Социально-коммуникативное разви'!F25+'Социально-коммуникативное разви'!J25+'Познавательное развитие'!U25+'Познавательное развитие'!V25+'Познавательное развитие'!AB25+'Познавательное развитие'!AD25+'Речевое развитие'!D24+'Речевое развитие'!E24+'Речевое развитие'!F24+'Речевое развитие'!G24+'Речевое развитие'!J24+'Речевое развитие'!K24+'Речевое развитие'!L24+'Речевое развитие'!M24+'Речевое развитие'!N24+'Художественно-эстетическое разв'!D25+'Художественно-эстетическое разв'!E25)/18))))))))))))))))))</f>
        <v/>
      </c>
      <c r="BU24" s="257" t="str">
        <f t="shared" si="3"/>
        <v/>
      </c>
      <c r="BV24" s="183" t="str">
        <f>IF('Познавательное развитие'!H25="","",IF('Познавательное развитие'!H25&gt;1.5,"сформирован",IF('Познавательное развитие'!H25&lt;0.5,"не сформирован", "в стадии формирования")))</f>
        <v/>
      </c>
      <c r="BW24" s="94" t="str">
        <f>IF('Художественно-эстетическое разв'!K25="","",IF('Художественно-эстетическое разв'!K25&gt;1.5,"сформирован",IF('Художественно-эстетическое разв'!K25&lt;0.5,"не сформирован", "в стадии формирования")))</f>
        <v/>
      </c>
      <c r="BX24" s="94" t="str">
        <f>IF('Художественно-эстетическое разв'!L25="","",IF('Художественно-эстетическое разв'!L25&gt;1.5,"сформирован",IF('Художественно-эстетическое разв'!L25&lt;0.5,"не сформирован", "в стадии формирования")))</f>
        <v/>
      </c>
      <c r="BY24" s="108" t="str">
        <f>IF('Художественно-эстетическое разв'!Z25="","",IF('Художественно-эстетическое разв'!Z25&gt;1.5,"сформирован",IF('Художественно-эстетическое разв'!Z25&lt;0.5,"не сформирован", "в стадии формирования")))</f>
        <v/>
      </c>
      <c r="BZ24" s="183" t="str">
        <f>IF('Физическое развитие'!D24="","",IF('Физическое развитие'!D24&gt;1.5,"сформирован",IF('Физическое развитие'!D24&lt;0.5,"не сформирован", "в стадии формирования")))</f>
        <v/>
      </c>
      <c r="CA24" s="183" t="str">
        <f>IF('Физическое развитие'!E24="","",IF('Физическое развитие'!E24&gt;1.5,"сформирован",IF('Физическое развитие'!E24&lt;0.5,"не сформирован", "в стадии формирования")))</f>
        <v/>
      </c>
      <c r="CB24" s="183" t="str">
        <f>IF('Физическое развитие'!F24="","",IF('Физическое развитие'!F24&gt;1.5,"сформирован",IF('Физическое развитие'!F24&lt;0.5,"не сформирован", "в стадии формирования")))</f>
        <v/>
      </c>
      <c r="CC24" s="183" t="str">
        <f>IF('Физическое развитие'!G24="","",IF('Физическое развитие'!G24&gt;1.5,"сформирован",IF('Физическое развитие'!G24&lt;0.5,"не сформирован", "в стадии формирования")))</f>
        <v/>
      </c>
      <c r="CD24" s="94" t="str">
        <f>IF('Физическое развитие'!H24="","",IF('Физическое развитие'!H24&gt;1.5,"сформирован",IF('Физическое развитие'!H24&lt;0.5,"не сформирован", "в стадии формирования")))</f>
        <v/>
      </c>
      <c r="CE24" s="94" t="str">
        <f>IF('Физическое развитие'!I24="","",IF('Физическое развитие'!I24&gt;1.5,"сформирован",IF('Физическое развитие'!I24&lt;0.5,"не сформирован", "в стадии формирования")))</f>
        <v/>
      </c>
      <c r="CF24" s="94" t="str">
        <f>IF('Физическое развитие'!J24="","",IF('Физическое развитие'!J24&gt;1.5,"сформирован",IF('Физическое развитие'!J24&lt;0.5,"не сформирован", "в стадии формирования")))</f>
        <v/>
      </c>
      <c r="CG24" s="94" t="str">
        <f>IF('Физическое развитие'!K24="","",IF('Физическое развитие'!K24&gt;1.5,"сформирован",IF('Физическое развитие'!K24&lt;0.5,"не сформирован", "в стадии формирования")))</f>
        <v/>
      </c>
      <c r="CH24" s="94" t="str">
        <f>IF('Физическое развитие'!L24="","",IF('Физическое развитие'!L24&gt;1.5,"сформирован",IF('Физическое развитие'!L24&lt;0.5,"не сформирован", "в стадии формирования")))</f>
        <v/>
      </c>
      <c r="CI24" s="94" t="str">
        <f>IF('Физическое развитие'!N24="","",IF('Физическое развитие'!N24&gt;1.5,"сформирован",IF('Физическое развитие'!N24&lt;0.5,"не сформирован", "в стадии формирования")))</f>
        <v/>
      </c>
      <c r="CJ24" s="330" t="str">
        <f>IF('Познавательное развитие'!H25="","",IF('Художественно-эстетическое разв'!K25="","",IF('Художественно-эстетическое разв'!L25="","",IF('Художественно-эстетическое разв'!Z25="","",IF('Физическое развитие'!D24="","",IF('Физическое развитие'!E24="","",IF('Физическое развитие'!F24="","",IF('Физическое развитие'!G24="","",IF('Физическое развитие'!H24="","",IF('Физическое развитие'!I24="","",IF('Физическое развитие'!J24="","",IF('Физическое развитие'!K24="","",IF('Физическое развитие'!L24="","",IF('Физическое развитие'!N24="","",('Познавательное развитие'!H25+'Художественно-эстетическое разв'!K25+'Художественно-эстетическое разв'!L25+'Художественно-эстетическое разв'!Z25+'Физическое развитие'!D24+'Физическое развитие'!E24+'Физическое развитие'!F24+'Физическое развитие'!G24+'Физическое развитие'!H24+'Физическое развитие'!I24+'Физическое развитие'!J24+'Физическое развитие'!K24+'Физическое развитие'!L24+'Физическое развитие'!N24)/14))))))))))))))</f>
        <v/>
      </c>
      <c r="CK24" s="257" t="str">
        <f t="shared" si="4"/>
        <v/>
      </c>
      <c r="CL24" s="183" t="str">
        <f>IF('Социально-коммуникативное разви'!G25="","",IF('Социально-коммуникативное разви'!G25&gt;1.5,"сформирован",IF('Социально-коммуникативное разви'!G25&lt;0.5,"не сформирован", "в стадии формирования")))</f>
        <v/>
      </c>
      <c r="CM24" s="94" t="str">
        <f>IF('Социально-коммуникативное разви'!H25="","",IF('Социально-коммуникативное разви'!H25&gt;1.5,"сформирован",IF('Социально-коммуникативное разви'!H25&lt;0.5,"не сформирован", "в стадии формирования")))</f>
        <v/>
      </c>
      <c r="CN24" s="94" t="str">
        <f>IF('Социально-коммуникативное разви'!L25="","",IF('Социально-коммуникативное разви'!L25&gt;1.5,"сформирован",IF('Социально-коммуникативное разви'!L25&lt;0.5,"не сформирован", "в стадии формирования")))</f>
        <v/>
      </c>
      <c r="CO24" s="94" t="str">
        <f>IF('Социально-коммуникативное разви'!P25="","",IF('Социально-коммуникативное разви'!P25&gt;1.5,"сформирован",IF('Социально-коммуникативное разви'!P25&lt;0.5,"не сформирован", "в стадии формирования")))</f>
        <v/>
      </c>
      <c r="CP24" s="94" t="str">
        <f>IF('Социально-коммуникативное разви'!Q25="","",IF('Социально-коммуникативное разви'!Q25&gt;1.5,"сформирован",IF('Социально-коммуникативное разви'!Q25&lt;0.5,"не сформирован", "в стадии формирования")))</f>
        <v/>
      </c>
      <c r="CQ24" s="94" t="str">
        <f>IF('Социально-коммуникативное разви'!T25="","",IF('Социально-коммуникативное разви'!T25&gt;1.5,"сформирован",IF('Социально-коммуникативное разви'!T25&lt;0.5,"не сформирован", "в стадии формирования")))</f>
        <v/>
      </c>
      <c r="CR24" s="94" t="str">
        <f>IF('Социально-коммуникативное разви'!U25="","",IF('Социально-коммуникативное разви'!U25&gt;1.5,"сформирован",IF('Социально-коммуникативное разви'!U25&lt;0.5,"не сформирован", "в стадии формирования")))</f>
        <v/>
      </c>
      <c r="CS24" s="94" t="str">
        <f>IF('Социально-коммуникативное разви'!V25="","",IF('Социально-коммуникативное разви'!V25&gt;1.5,"сформирован",IF('Социально-коммуникативное разви'!V25&lt;0.5,"не сформирован", "в стадии формирования")))</f>
        <v/>
      </c>
      <c r="CT24" s="94" t="str">
        <f>IF('Социально-коммуникативное разви'!W25="","",IF('Социально-коммуникативное разви'!W25&gt;1.5,"сформирован",IF('Социально-коммуникативное разви'!W25&lt;0.5,"не сформирован", "в стадии формирования")))</f>
        <v/>
      </c>
      <c r="CU24" s="94" t="str">
        <f>IF('Социально-коммуникативное разви'!X25="","",IF('Социально-коммуникативное разви'!X25&gt;1.5,"сформирован",IF('Социально-коммуникативное разви'!X25&lt;0.5,"не сформирован", "в стадии формирования")))</f>
        <v/>
      </c>
      <c r="CV24" s="94" t="str">
        <f>IF('Социально-коммуникативное разви'!Y25="","",IF('Социально-коммуникативное разви'!Y25&gt;1.5,"сформирован",IF('Социально-коммуникативное разви'!Y25&lt;0.5,"не сформирован", "в стадии формирования")))</f>
        <v/>
      </c>
      <c r="CW24" s="94" t="str">
        <f>IF('Физическое развитие'!Q24="","",IF('Физическое развитие'!Q24&gt;1.5,"сформирован",IF('Физическое развитие'!Q24&lt;0.5,"не сформирован", "в стадии формирования")))</f>
        <v/>
      </c>
      <c r="CX24" s="94" t="str">
        <f>IF('Физическое развитие'!R24="","",IF('Физическое развитие'!R24&gt;1.5,"сформирован",IF('Физическое развитие'!R24&lt;0.5,"не сформирован", "в стадии формирования")))</f>
        <v/>
      </c>
      <c r="CY24" s="94" t="str">
        <f>IF('Физическое развитие'!S24="","",IF('Физическое развитие'!S24&gt;1.5,"сформирован",IF('Физическое развитие'!S24&lt;0.5,"не сформирован", "в стадии формирования")))</f>
        <v/>
      </c>
      <c r="CZ24" s="330" t="str">
        <f>IF('Социально-коммуникативное разви'!G25="","",IF('Социально-коммуникативное разви'!H25="","",IF('Социально-коммуникативное разви'!L25="","",IF('Социально-коммуникативное разви'!P25="","",IF('Социально-коммуникативное разви'!Q25="","",IF('Социально-коммуникативное разви'!T25="","",IF('Социально-коммуникативное разви'!U25="","",IF('Социально-коммуникативное разви'!V25="","",IF('Социально-коммуникативное разви'!W25="","",IF('Социально-коммуникативное разви'!X25="","",IF('Социально-коммуникативное разви'!Y25="","",IF('Физическое развитие'!Q24="","",IF('Физическое развитие'!R24="","",IF('Физическое развитие'!S24="","",('Социально-коммуникативное разви'!G25+'Социально-коммуникативное разви'!H25+'Социально-коммуникативное разви'!L25+'Социально-коммуникативное разви'!P25+'Социально-коммуникативное разви'!Q25+'Социально-коммуникативное разви'!T25+'Социально-коммуникативное разви'!U25+'Социально-коммуникативное разви'!V25+'Социально-коммуникативное разви'!W25+'Социально-коммуникативное разви'!X25+'Социально-коммуникативное разви'!Y25+'Физическое развитие'!Q24+'Физическое развитие'!R24+'Физическое развитие'!S24)/14))))))))))))))</f>
        <v/>
      </c>
      <c r="DA24" s="257" t="str">
        <f t="shared" si="5"/>
        <v/>
      </c>
      <c r="DB24" s="183" t="str">
        <f>IF('Социально-коммуникативное разви'!T25="","",IF('Социально-коммуникативное разви'!T25&gt;1.5,"сформирован",IF('Социально-коммуникативное разви'!T25&lt;0.5,"не сформирован", "в стадии формирования")))</f>
        <v/>
      </c>
      <c r="DC24" s="94" t="str">
        <f>IF('Социально-коммуникативное разви'!U25="","",IF('Социально-коммуникативное разви'!U25&gt;1.5,"сформирован",IF('Социально-коммуникативное разви'!U25&lt;0.5,"не сформирован", "в стадии формирования")))</f>
        <v/>
      </c>
      <c r="DD24" s="94" t="str">
        <f>IF('Социально-коммуникативное разви'!V25="","",IF('Социально-коммуникативное разви'!V25&gt;1.5,"сформирован",IF('Социально-коммуникативное разви'!V25&lt;0.5,"не сформирован", "в стадии формирования")))</f>
        <v/>
      </c>
      <c r="DE24" s="94" t="str">
        <f>IF('Социально-коммуникативное разви'!W25="","",IF('Социально-коммуникативное разви'!W25&gt;1.5,"сформирован",IF('Социально-коммуникативное разви'!W25&lt;0.5,"не сформирован", "в стадии формирования")))</f>
        <v/>
      </c>
      <c r="DF24" s="94" t="str">
        <f>IF('Социально-коммуникативное разви'!X25="","",IF('Социально-коммуникативное разви'!X25&gt;1.5,"сформирован",IF('Социально-коммуникативное разви'!X25&lt;0.5,"не сформирован", "в стадии формирования")))</f>
        <v/>
      </c>
      <c r="DG24" s="94" t="str">
        <f>IF('Социально-коммуникативное разви'!Y25="","",IF('Социально-коммуникативное разви'!Y25&gt;1.5,"сформирован",IF('Социально-коммуникативное разви'!Y25&lt;0.5,"не сформирован", "в стадии формирования")))</f>
        <v/>
      </c>
      <c r="DH24" s="94" t="str">
        <f>IF('Познавательное развитие'!D25="","",IF('Познавательное развитие'!D25&gt;1.5,"сформирован",IF('Познавательное развитие'!D25&lt;0.5,"не сформирован", "в стадии формирования")))</f>
        <v/>
      </c>
      <c r="DI24" s="94" t="str">
        <f>IF('Познавательное развитие'!E25="","",IF('Познавательное развитие'!E25&gt;1.5,"сформирован",IF('Познавательное развитие'!E25&lt;0.5,"не сформирован", "в стадии формирования")))</f>
        <v/>
      </c>
      <c r="DJ24" s="94" t="str">
        <f>IF('Познавательное развитие'!F25="","",IF('Познавательное развитие'!F25&gt;1.5,"сформирован",IF('Познавательное развитие'!F25&lt;0.5,"не сформирован", "в стадии формирования")))</f>
        <v/>
      </c>
      <c r="DK24" s="94" t="str">
        <f>IF('Познавательное развитие'!G25="","",IF('Познавательное развитие'!G25&gt;1.5,"сформирован",IF('Познавательное развитие'!G25&lt;0.5,"не сформирован", "в стадии формирования")))</f>
        <v/>
      </c>
      <c r="DL24" s="94" t="str">
        <f>IF('Познавательное развитие'!H25="","",IF('Познавательное развитие'!H25&gt;1.5,"сформирован",IF('Познавательное развитие'!H25&lt;0.5,"не сформирован", "в стадии формирования")))</f>
        <v/>
      </c>
      <c r="DM24" s="94" t="str">
        <f>IF('Познавательное развитие'!K25="","",IF('Познавательное развитие'!K25&gt;1.5,"сформирован",IF('Познавательное развитие'!K25&lt;0.5,"не сформирован", "в стадии формирования")))</f>
        <v/>
      </c>
      <c r="DN24" s="94" t="str">
        <f>IF('Познавательное развитие'!L25="","",IF('Познавательное развитие'!L25&gt;1.5,"сформирован",IF('Познавательное развитие'!L25&lt;0.5,"не сформирован", "в стадии формирования")))</f>
        <v/>
      </c>
      <c r="DO24" s="94" t="str">
        <f>IF('Познавательное развитие'!O25="","",IF('Познавательное развитие'!O25&gt;1.5,"сформирован",IF('Познавательное развитие'!O25&lt;0.5,"не сформирован", "в стадии формирования")))</f>
        <v/>
      </c>
      <c r="DP24" s="94" t="str">
        <f>IF('Познавательное развитие'!U25="","",IF('Познавательное развитие'!U25&gt;1.5,"сформирован",IF('Познавательное развитие'!U25&lt;0.5,"не сформирован", "в стадии формирования")))</f>
        <v/>
      </c>
      <c r="DQ24" s="94" t="str">
        <f>IF('Познавательное развитие'!V25="","",IF('Познавательное развитие'!V25&gt;1.5,"сформирован",IF('Познавательное развитие'!V25&lt;0.5,"не сформирован", "в стадии формирования")))</f>
        <v/>
      </c>
      <c r="DR24" s="94" t="str">
        <f>IF('Познавательное развитие'!Z25="","",IF('Познавательное развитие'!Z25&gt;1.5,"сформирован",IF('Познавательное развитие'!Z25&lt;0.5,"не сформирован", "в стадии формирования")))</f>
        <v/>
      </c>
      <c r="DS24" s="94" t="str">
        <f>IF('Познавательное развитие'!AA25="","",IF('Познавательное развитие'!AA25&gt;1.5,"сформирован",IF('Познавательное развитие'!AA25&lt;0.5,"не сформирован", "в стадии формирования")))</f>
        <v/>
      </c>
      <c r="DT24" s="94" t="str">
        <f>IF('Познавательное развитие'!AB25="","",IF('Познавательное развитие'!AB25&gt;1.5,"сформирован",IF('Познавательное развитие'!AB25&lt;0.5,"не сформирован", "в стадии формирования")))</f>
        <v/>
      </c>
      <c r="DU24" s="94" t="str">
        <f>IF('Познавательное развитие'!AC25="","",IF('Познавательное развитие'!AC25&gt;1.5,"сформирован",IF('Познавательное развитие'!AC25&lt;0.5,"не сформирован", "в стадии формирования")))</f>
        <v/>
      </c>
      <c r="DV24" s="94" t="str">
        <f>IF('Познавательное развитие'!AD25="","",IF('Познавательное развитие'!AD25&gt;1.5,"сформирован",IF('Познавательное развитие'!AD25&lt;0.5,"не сформирован", "в стадии формирования")))</f>
        <v/>
      </c>
      <c r="DW24" s="94" t="str">
        <f>IF('Познавательное развитие'!AE25="","",IF('Познавательное развитие'!AE25&gt;1.5,"сформирован",IF('Познавательное развитие'!AE25&lt;0.5,"не сформирован", "в стадии формирования")))</f>
        <v/>
      </c>
      <c r="DX24" s="94" t="str">
        <f>IF('Познавательное развитие'!AF25="","",IF('Познавательное развитие'!AF25&gt;1.5,"сформирован",IF('Познавательное развитие'!AF25&lt;0.5,"не сформирован", "в стадии формирования")))</f>
        <v/>
      </c>
      <c r="DY24" s="94" t="str">
        <f>IF('Познавательное развитие'!AG25="","",IF('Познавательное развитие'!AG25&gt;1.5,"сформирован",IF('Познавательное развитие'!AG25&lt;0.5,"не сформирован", "в стадии формирования")))</f>
        <v/>
      </c>
      <c r="DZ24" s="94" t="str">
        <f>IF('Познавательное развитие'!AH25="","",IF('Познавательное развитие'!AH25&gt;1.5,"сформирован",IF('Познавательное развитие'!AH25&lt;0.5,"не сформирован", "в стадии формирования")))</f>
        <v/>
      </c>
      <c r="EA24" s="94" t="str">
        <f>IF('Речевое развитие'!D24="","",IF('Речевое развитие'!D24&gt;1.5,"сформирован",IF('Речевое развитие'!D24&lt;0.5,"не сформирован", "в стадии формирования")))</f>
        <v/>
      </c>
      <c r="EB24" s="94" t="str">
        <f>IF('Речевое развитие'!J24="","",IF('Речевое развитие'!J24&gt;1.5,"сформирован",IF('Речевое развитие'!J24&lt;0.5,"не сформирован", "в стадии формирования")))</f>
        <v/>
      </c>
      <c r="EC24" s="94" t="str">
        <f>IF('Речевое развитие'!K24="","",IF('Речевое развитие'!K24&gt;1.5,"сформирован",IF('Речевое развитие'!K24&lt;0.5,"не сформирован", "в стадии формирования")))</f>
        <v/>
      </c>
      <c r="ED24" s="94" t="str">
        <f>IF('Речевое развитие'!L24="","",IF('Речевое развитие'!L24&gt;1.5,"сформирован",IF('Речевое развитие'!L24&lt;0.5,"не сформирован", "в стадии формирования")))</f>
        <v/>
      </c>
      <c r="EE24" s="94" t="str">
        <f>IF('Речевое развитие'!M24="","",IF('Речевое развитие'!M24&gt;1.5,"сформирован",IF('Речевое развитие'!M24&lt;0.5,"не сформирован", "в стадии формирования")))</f>
        <v/>
      </c>
      <c r="EF24" s="94" t="str">
        <f>IF('Речевое развитие'!N24="","",IF('Речевое развитие'!N24&gt;1.5,"сформирован",IF('Речевое развитие'!N24&lt;0.5,"не сформирован", "в стадии формирования")))</f>
        <v/>
      </c>
      <c r="EG24" s="330" t="str">
        <f>IF('Социально-коммуникативное разви'!T25="","",IF('Социально-коммуникативное разви'!U25="","",IF('Социально-коммуникативное разви'!V25="","",IF('Социально-коммуникативное разви'!W25="","",IF('Социально-коммуникативное разви'!X25="","",IF('Социально-коммуникативное разви'!Y25="","",IF('Познавательное развитие'!D25="","",IF('Познавательное развитие'!E25="","",IF('Познавательное развитие'!F25="","",IF('Познавательное развитие'!G25="","",IF('Познавательное развитие'!H25="","",IF('Познавательное развитие'!K25="","",IF('Познавательное развитие'!L25="","",IF('Познавательное развитие'!O25="","",IF('Познавательное развитие'!U25="","",IF('Познавательное развитие'!V25="","",IF('Познавательное развитие'!Z25="","",IF('Познавательное развитие'!AA25="","",IF('Познавательное развитие'!AB25="","",IF('Познавательное развитие'!AC25="","",IF('Познавательное развитие'!AD25="","",IF('Познавательное развитие'!AE25="","",IF('Познавательное развитие'!AF25="","",IF('Познавательное развитие'!AG25="","",IF('Познавательное развитие'!AH25="","",IF('Речевое развитие'!D24="","",IF('Речевое развитие'!J24="","",IF('Речевое развитие'!K24="","",IF('Речевое развитие'!L24="","",IF('Речевое развитие'!M24="","",IF('Речевое развитие'!N24="","",('Социально-коммуникативное разви'!T25+'Социально-коммуникативное разви'!U25+'Социально-коммуникативное разви'!V25+'Социально-коммуникативное разви'!W25+'Социально-коммуникативное разви'!X25+'Социально-коммуникативное разви'!Y25+'Познавательное развитие'!D25+'Познавательное развитие'!E25+'Познавательное развитие'!F25+'Познавательное развитие'!G25+'Познавательное развитие'!H25+'Познавательное развитие'!K25+'Познавательное развитие'!L25+'Познавательное развитие'!O25+'Познавательное развитие'!U25+'Познавательное развитие'!V25+'Познавательное развитие'!Z25+'Познавательное развитие'!AA25+'Познавательное развитие'!AB25+'Познавательное развитие'!AC25+'Познавательное развитие'!AD25+'Познавательное развитие'!AE25+'Познавательное развитие'!AF25+'Познавательное развитие'!AG25+'Познавательное развитие'!AH25+'Речевое развитие'!D24+'Речевое развитие'!J24+'Речевое развитие'!K24+'Речевое развитие'!L24+'Речевое развитие'!M24+'Речевое развитие'!N24)/31)))))))))))))))))))))))))))))))</f>
        <v/>
      </c>
      <c r="EH24" s="257" t="str">
        <f t="shared" si="6"/>
        <v/>
      </c>
    </row>
    <row r="25" spans="1:138" x14ac:dyDescent="0.25">
      <c r="A25" s="107">
        <f>список!A23</f>
        <v>22</v>
      </c>
      <c r="B25" s="265" t="str">
        <f>IF(список!B23="","",список!B23)</f>
        <v/>
      </c>
      <c r="C25" s="257">
        <f>IF(список!C23="","",список!C23)</f>
        <v>0</v>
      </c>
      <c r="D25" s="183" t="str">
        <f>IF('Социально-коммуникативное разви'!G26="","",IF('Социально-коммуникативное разви'!G26&gt;1.5,"сформирован",IF('Социально-коммуникативное разви'!G26&lt;0.5,"не сформирован", "в стадии формирования")))</f>
        <v/>
      </c>
      <c r="E25" s="94" t="str">
        <f>IF('Социально-коммуникативное разви'!I26="","",IF('Социально-коммуникативное разви'!I26&gt;1.5,"сформирован",IF('Социально-коммуникативное разви'!I26&lt;0.5,"не сформирован", "в стадии формирования")))</f>
        <v/>
      </c>
      <c r="F25" s="94" t="str">
        <f>IF('Социально-коммуникативное разви'!K26="","",IF('Социально-коммуникативное разви'!K26&gt;1.5,"сформирован",IF('Социально-коммуникативное разви'!K26&lt;0.5,"не сформирован", "в стадии формирования")))</f>
        <v/>
      </c>
      <c r="G25" s="94" t="str">
        <f>IF('Социально-коммуникативное разви'!L26="","",IF('Социально-коммуникативное разви'!L26&gt;1.5,"сформирован",IF('Социально-коммуникативное разви'!L26&lt;0.5,"не сформирован", "в стадии формирования")))</f>
        <v/>
      </c>
      <c r="H25" s="94" t="str">
        <f>IF('Познавательное развитие'!K26="","",IF('Познавательное развитие'!K26&gt;1.5,"сформирован",IF('Познавательное развитие'!K26&lt;0.5,"не сформирован", "в стадии формирования")))</f>
        <v/>
      </c>
      <c r="I25" s="94" t="str">
        <f>IF('Познавательное развитие'!O26="","",IF('Познавательное развитие'!O26&gt;1.5,"сформирован",IF('Познавательное развитие'!O26&lt;0.5,"не сформирован", "в стадии формирования")))</f>
        <v/>
      </c>
      <c r="J25" s="94" t="str">
        <f>IF('Познавательное развитие'!P26="","",IF('Познавательное развитие'!P26&gt;1.5,"сформирован",IF('Познавательное развитие'!P26&lt;0.5,"не сформирован", "в стадии формирования")))</f>
        <v/>
      </c>
      <c r="K25" s="94" t="str">
        <f>IF('Познавательное развитие'!T26="","",IF('Познавательное развитие'!T26&gt;1.5,"сформирован",IF('Познавательное развитие'!T26&lt;0.5,"не сформирован", "в стадии формирования")))</f>
        <v/>
      </c>
      <c r="L25" s="94" t="str">
        <f>IF('Познавательное развитие'!W26="","",IF('Познавательное развитие'!W26&gt;1.5,"сформирован",IF('Познавательное развитие'!W26&lt;0.5,"не сформирован", "в стадии формирования")))</f>
        <v/>
      </c>
      <c r="M25" s="94" t="str">
        <f>IF('Познавательное развитие'!AH26="","",IF('Познавательное развитие'!AH26&gt;1.5,"сформирован",IF('Познавательное развитие'!AH26&lt;0.5,"не сформирован", "в стадии формирования")))</f>
        <v/>
      </c>
      <c r="N25" s="94" t="str">
        <f>IF('Речевое развитие'!E25="","",IF('Речевое развитие'!E25&gt;1.5,"сформирован",IF('Речевое развитие'!E25&lt;0.5,"не сформирован", "в стадии формирования")))</f>
        <v/>
      </c>
      <c r="O25" s="94" t="str">
        <f>IF('Речевое развитие'!F25="","",IF('Речевое развитие'!F25&gt;1.5,"сформирован",IF('Речевое развитие'!F25&lt;0.5,"не сформирован", "в стадии формирования")))</f>
        <v/>
      </c>
      <c r="P25" s="94" t="str">
        <f>IF('Речевое развитие'!M25="","",IF('Речевое развитие'!M25&gt;1.5,"сформирован",IF('Речевое развитие'!M25&lt;0.5,"не сформирован", "в стадии формирования")))</f>
        <v/>
      </c>
      <c r="Q25" s="94" t="str">
        <f>IF('Художественно-эстетическое разв'!F26="","",IF('Художественно-эстетическое разв'!F26&gt;1.5,"сформирован",IF('Художественно-эстетическое разв'!F26&lt;0.5,"не сформирован", "в стадии формирования")))</f>
        <v/>
      </c>
      <c r="R25" s="94" t="str">
        <f>IF('Художественно-эстетическое разв'!L26="","",IF('Художественно-эстетическое разв'!L26&gt;1.5,"сформирован",IF('Художественно-эстетическое разв'!L26&lt;0.5,"не сформирован", "в стадии формирования")))</f>
        <v/>
      </c>
      <c r="S25" s="94" t="str">
        <f>IF('Художественно-эстетическое разв'!O26="","",IF('Художественно-эстетическое разв'!O26&gt;1.5,"сформирован",IF('Художественно-эстетическое разв'!O26&lt;0.5,"не сформирован", "в стадии формирования")))</f>
        <v/>
      </c>
      <c r="T25" s="94" t="str">
        <f>IF('Художественно-эстетическое разв'!P26="","",IF('Художественно-эстетическое разв'!P26&gt;1.5,"сформирован",IF('Художественно-эстетическое разв'!P26&lt;0.5,"не сформирован", "в стадии формирования")))</f>
        <v/>
      </c>
      <c r="U25" s="94" t="str">
        <f>IF('Физическое развитие'!N25="","",IF('Физическое развитие'!N25&gt;1.5,"сформирован",IF('Физическое развитие'!N25&lt;0.5,"не сформирован", "в стадии формирования")))</f>
        <v/>
      </c>
      <c r="V25" s="94" t="str">
        <f>IF('Физическое развитие'!Q25="","",IF('Физическое развитие'!Q25&gt;1.5,"сформирован",IF('Физическое развитие'!Q25&lt;0.5,"не сформирован", "в стадии формирования")))</f>
        <v/>
      </c>
      <c r="W25" s="94" t="str">
        <f>IF('Физическое развитие'!R25="","",IF('Физическое развитие'!R25&gt;1.5,"сформирован",IF('Физическое развитие'!R25&lt;0.5,"не сформирован", "в стадии формирования")))</f>
        <v/>
      </c>
      <c r="X25" s="330" t="str">
        <f>IF('Социально-коммуникативное разви'!G26="","",IF('Социально-коммуникативное разви'!I26="","",IF('Социально-коммуникативное разви'!K26="","",IF('Социально-коммуникативное разви'!L26="","",IF('Познавательное развитие'!K26="","",IF('Познавательное развитие'!O26="","",IF('Познавательное развитие'!P26="","",IF('Познавательное развитие'!T26="","",IF('Познавательное развитие'!W26="","",IF('Познавательное развитие'!AH26="","",IF('Речевое развитие'!E25="","",IF('Речевое развитие'!F25="","",IF('Речевое развитие'!M25="","",IF('Художественно-эстетическое разв'!F26="","",IF('Художественно-эстетическое разв'!L26="","",IF('Художественно-эстетическое разв'!O26="","",IF('Художественно-эстетическое разв'!P26="","",IF('Физическое развитие'!N25="","",IF('Физическое развитие'!Q25="","",IF('Физическое развитие'!R25="","",('Социально-коммуникативное разви'!G26+'Социально-коммуникативное разви'!I26+'Социально-коммуникативное разви'!K26+'Социально-коммуникативное разви'!L26+'Познавательное развитие'!K26+'Познавательное развитие'!O26+'Познавательное развитие'!P26+'Познавательное развитие'!T26+'Познавательное развитие'!W26+'Познавательное развитие'!AH26+'Речевое развитие'!E25+'Речевое развитие'!F25++'Речевое развитие'!M25+'Художественно-эстетическое разв'!F26+'Художественно-эстетическое разв'!L26+'Художественно-эстетическое разв'!O26+'Художественно-эстетическое разв'!P26+'Физическое развитие'!N25+'Физическое развитие'!Q25+'Физическое развитие'!R25)/20))))))))))))))))))))</f>
        <v/>
      </c>
      <c r="Y25" s="257" t="str">
        <f t="shared" si="0"/>
        <v/>
      </c>
      <c r="Z25" s="201" t="str">
        <f>IF('Социально-коммуникативное разви'!E26="","",IF('Социально-коммуникативное разви'!E26&gt;1.5,"сформирован",IF('Социально-коммуникативное разви'!E26&lt;0.5,"не сформирован", "в стадии формирования")))</f>
        <v/>
      </c>
      <c r="AA25" s="96" t="str">
        <f>IF('Социально-коммуникативное разви'!G26="","",IF('Социально-коммуникативное разви'!G26&gt;1.5,"сформирован",IF('Социально-коммуникативное разви'!G26&lt;0.5,"не сформирован", "в стадии формирования")))</f>
        <v/>
      </c>
      <c r="AB25" s="96" t="str">
        <f>IF('Социально-коммуникативное разви'!H26="","",IF('Социально-коммуникативное разви'!H26&gt;1.5,"сформирован",IF('Социально-коммуникативное разви'!H26&lt;0.5,"не сформирован", "в стадии формирования")))</f>
        <v/>
      </c>
      <c r="AC25" s="96" t="str">
        <f>IF('Социально-коммуникативное разви'!L26="","",IF('Социально-коммуникативное разви'!L26&gt;1.5,"сформирован",IF('Социально-коммуникативное разви'!L26&lt;0.5,"не сформирован", "в стадии формирования")))</f>
        <v/>
      </c>
      <c r="AD25" s="96" t="str">
        <f>IF('Социально-коммуникативное разви'!Q26="","",IF('Социально-коммуникативное разви'!Q26&gt;1.5,"сформирован",IF('Социально-коммуникативное разви'!Q26&lt;0.5,"не сформирован", "в стадии формирования")))</f>
        <v/>
      </c>
      <c r="AE25" s="126" t="str">
        <f>IF('Познавательное развитие'!L26="","",IF('Познавательное развитие'!L26&gt;1.5,"сформирован",IF('Познавательное развитие'!L26&lt;0.5,"не сформирован", "в стадии формирования")))</f>
        <v/>
      </c>
      <c r="AF25" s="126" t="str">
        <f>IF('Познавательное развитие'!Q26="","",IF('Познавательное развитие'!Q26&gt;1.5,"сформирован",IF('Познавательное развитие'!Q26&lt;0.5,"не сформирован", "в стадии формирования")))</f>
        <v/>
      </c>
      <c r="AG25" s="126" t="str">
        <f>IF('Речевое развитие'!D25="","",IF('Речевое развитие'!D25&gt;1.5,"сформирован",IF('Речевое развитие'!D25&lt;0.5,"не сформирован", "в стадии формирования")))</f>
        <v/>
      </c>
      <c r="AH25" s="126" t="str">
        <f>IF('Речевое развитие'!F25="","",IF('Речевое развитие'!F25&gt;1.5,"сформирован",IF('Речевое развитие'!F25&lt;0.5,"не сформирован", "в стадии формирования")))</f>
        <v/>
      </c>
      <c r="AI25" s="126" t="str">
        <f>IF('Речевое развитие'!J25="","",IF('Речевое развитие'!J25&gt;1.5,"сформирован",IF('Речевое развитие'!J25&lt;0.5,"не сформирован", "в стадии формирования")))</f>
        <v/>
      </c>
      <c r="AJ25" s="126" t="str">
        <f>IF('Речевое развитие'!L25="","",IF('Речевое развитие'!L25&gt;1.5,"сформирован",IF('Речевое развитие'!L25&lt;0.5,"не сформирован", "в стадии формирования")))</f>
        <v/>
      </c>
      <c r="AK25" s="126" t="str">
        <f>IF('Речевое развитие'!N25="","",IF('Речевое развитие'!N25&gt;1.5,"сформирован",IF('Речевое развитие'!N25&lt;0.5,"не сформирован", "в стадии формирования")))</f>
        <v/>
      </c>
      <c r="AL25" s="331" t="str">
        <f>IF('Социально-коммуникативное разви'!E26="","",IF('Социально-коммуникативное разви'!G26="","",IF('Социально-коммуникативное разви'!H26="","",IF('Социально-коммуникативное разви'!L26="","",IF('Социально-коммуникативное разви'!Q26="","",IF('Познавательное развитие'!L26="","",IF('Познавательное развитие'!Q26="","",IF('Речевое развитие'!D25="","",IF('Речевое развитие'!F25="","",IF('Речевое развитие'!J25="","",IF('Речевое развитие'!L25="","",IF('Речевое развитие'!N25="","",('Социально-коммуникативное разви'!E26+'Социально-коммуникативное разви'!G26+'Социально-коммуникативное разви'!H26+'Социально-коммуникативное разви'!L26+'Социально-коммуникативное разви'!Q26+'Познавательное развитие'!L26+'Познавательное развитие'!Q26+'Речевое развитие'!D25+'Речевое развитие'!F25+'Речевое развитие'!J25+'Речевое развитие'!L25+'Речевое развитие'!N25)/12))))))))))))</f>
        <v/>
      </c>
      <c r="AM25" s="96" t="str">
        <f t="shared" si="1"/>
        <v/>
      </c>
      <c r="AN25" s="183" t="str">
        <f>IF('Социально-коммуникативное разви'!E26="","",IF('Социально-коммуникативное разви'!E26&gt;1.5,"сформирован",IF('Социально-коммуникативное разви'!E26&lt;0.5,"не сформирован", "в стадии формирования")))</f>
        <v/>
      </c>
      <c r="AO25" s="101" t="str">
        <f>IF('Социально-коммуникативное разви'!G26="","",IF('Социально-коммуникативное разви'!G26&gt;1.5,"сформирован",IF('Социально-коммуникативное разви'!G26&lt;0.5,"не сформирован", "в стадии формирования")))</f>
        <v/>
      </c>
      <c r="AP25" s="97" t="str">
        <f>IF('Социально-коммуникативное разви'!H26="","",IF('Социально-коммуникативное разви'!H26&gt;1.5,"сформирован",IF('Социально-коммуникативное разви'!H26&lt;0.5,"не сформирован", "в стадии формирования")))</f>
        <v/>
      </c>
      <c r="AQ25" s="97" t="str">
        <f>IF('Социально-коммуникативное разви'!K26="","",IF('Социально-коммуникативное разви'!K26&gt;1.5,"сформирован",IF('Социально-коммуникативное разви'!K26&lt;0.5,"не сформирован", "в стадии формирования")))</f>
        <v/>
      </c>
      <c r="AR25" s="97" t="str">
        <f>IF('Социально-коммуникативное разви'!L26="","",IF('Социально-коммуникативное разви'!L26&gt;1.5,"сформирован",IF('Социально-коммуникативное разви'!L26&lt;0.5,"не сформирован", "в стадии формирования")))</f>
        <v/>
      </c>
      <c r="AS25" s="97" t="str">
        <f>IF('Социально-коммуникативное разви'!M26="","",IF('Социально-коммуникативное разви'!M26&gt;1.5,"сформирован",IF('Социально-коммуникативное разви'!M26&lt;0.5,"не сформирован", "в стадии формирования")))</f>
        <v/>
      </c>
      <c r="AT25" s="97" t="str">
        <f>IF('Познавательное развитие'!P26="","",IF('Познавательное развитие'!P26&gt;1.5,"сформирован",IF('Познавательное развитие'!P26&lt;0.5,"не сформирован", "в стадии формирования")))</f>
        <v/>
      </c>
      <c r="AU25" s="97" t="str">
        <f>IF('Речевое развитие'!E25="","",IF('Речевое развитие'!E25&gt;1.5,"сформирован",IF('Речевое развитие'!E25&lt;0.5,"не сформирован", "в стадии формирования")))</f>
        <v/>
      </c>
      <c r="AV25" s="97" t="str">
        <f>IF('Речевое развитие'!N25="","",IF('Речевое развитие'!N25&gt;1.5,"сформирован",IF('Речевое развитие'!N25&lt;0.5,"не сформирован", "в стадии формирования")))</f>
        <v/>
      </c>
      <c r="AW25" s="97" t="str">
        <f>IF('Художественно-эстетическое разв'!F26="","",IF('Художественно-эстетическое разв'!F26&gt;1.5,"сформирован",IF('Художественно-эстетическое разв'!F26&lt;0.5,"не сформирован", "в стадии формирования")))</f>
        <v/>
      </c>
      <c r="AX25" s="94" t="str">
        <f>IF('Художественно-эстетическое разв'!O26="","",IF('Художественно-эстетическое разв'!O26&gt;1.5,"сформирован",IF('Художественно-эстетическое разв'!O26&lt;0.5,"не сформирован", "в стадии формирования")))</f>
        <v/>
      </c>
      <c r="AY25" s="108" t="str">
        <f>IF('Художественно-эстетическое разв'!Y26="","",IF('Художественно-эстетическое разв'!Y26&gt;1.5,"сформирован",IF('Художественно-эстетическое разв'!Y26&lt;0.5,"не сформирован", "в стадии формирования")))</f>
        <v/>
      </c>
      <c r="AZ25" s="332" t="str">
        <f>IF('Социально-коммуникативное разви'!E26="","",IF('Социально-коммуникативное разви'!G26="","",IF('Социально-коммуникативное разви'!H26="","",IF('Социально-коммуникативное разви'!K26="","",IF('Социально-коммуникативное разви'!L26="","",IF('Социально-коммуникативное разви'!M26="","",IF('Познавательное развитие'!P26="","",IF('Речевое развитие'!E25="","",IF('Речевое развитие'!N25="","",IF('Художественно-эстетическое разв'!F26="","",IF('Художественно-эстетическое разв'!O26="","",IF('Художественно-эстетическое разв'!Y26="","",('Социально-коммуникативное разви'!E26+'Социально-коммуникативное разви'!G26+'Социально-коммуникативное разви'!H26+'Социально-коммуникативное разви'!K26+'Социально-коммуникативное разви'!L26+'Социально-коммуникативное разви'!M26+'Познавательное развитие'!P26+'Речевое развитие'!E25+'Речевое развитие'!N25+'Художественно-эстетическое разв'!F26+'Художественно-эстетическое разв'!O26+'Художественно-эстетическое разв'!Y26)/12))))))))))))</f>
        <v/>
      </c>
      <c r="BA25" s="257" t="str">
        <f t="shared" si="2"/>
        <v/>
      </c>
      <c r="BB25" s="183" t="str">
        <f>IF('Социально-коммуникативное разви'!D26="","",IF('Социально-коммуникативное разви'!D26&gt;1.5,"сформирован",IF('Социально-коммуникативное разви'!D26&lt;0.5,"не сформирован", "в стадии формирования")))</f>
        <v/>
      </c>
      <c r="BC25" s="94" t="str">
        <f>IF('Социально-коммуникативное разви'!F26="","",IF('Социально-коммуникативное разви'!F26&gt;1.5,"сформирован",IF('Социально-коммуникативное разви'!F26&lt;0.5,"не сформирован", "в стадии формирования")))</f>
        <v/>
      </c>
      <c r="BD25" s="94" t="str">
        <f>IF('Социально-коммуникативное разви'!J26="","",IF('Социально-коммуникативное разви'!J26&gt;1.5,"сформирован",IF('Социально-коммуникативное разви'!J26&lt;0.5,"не сформирован", "в стадии формирования")))</f>
        <v/>
      </c>
      <c r="BE25" s="94" t="str">
        <f>IF('Познавательное развитие'!U26="","",IF('Познавательное развитие'!U26&gt;1.5,"сформирован",IF('Познавательное развитие'!U26&lt;0.5,"не сформирован", "в стадии формирования")))</f>
        <v/>
      </c>
      <c r="BF25" s="94" t="str">
        <f>IF('Познавательное развитие'!V26="","",IF('Познавательное развитие'!V26&gt;1.5,"сформирован",IF('Познавательное развитие'!V26&lt;0.5,"не сформирован", "в стадии формирования")))</f>
        <v/>
      </c>
      <c r="BG25" s="94" t="str">
        <f>IF('Познавательное развитие'!AB26="","",IF('Познавательное развитие'!AB26&gt;1.5,"сформирован",IF('Познавательное развитие'!AB26&lt;0.5,"не сформирован", "в стадии формирования")))</f>
        <v/>
      </c>
      <c r="BH25" s="94" t="str">
        <f>IF('Познавательное развитие'!AD26="","",IF('Познавательное развитие'!AD26&gt;1.5,"сформирован",IF('Познавательное развитие'!AD26&lt;0.5,"не сформирован", "в стадии формирования")))</f>
        <v/>
      </c>
      <c r="BI25" s="94" t="str">
        <f>IF('Речевое развитие'!D25="","",IF('Речевое развитие'!D25&gt;1.5,"сформирован",IF('Речевое развитие'!D25&lt;0.5,"не сформирован", "в стадии формирования")))</f>
        <v/>
      </c>
      <c r="BJ25" s="94" t="str">
        <f>IF('Речевое развитие'!E25="","",IF('Речевое развитие'!E25&gt;1.5,"сформирован",IF('Речевое развитие'!E25&lt;0.5,"не сформирован", "в стадии формирования")))</f>
        <v/>
      </c>
      <c r="BK25" s="94" t="str">
        <f>IF('Речевое развитие'!F25="","",IF('Речевое развитие'!F25&gt;1.5,"сформирован",IF('Речевое развитие'!F25&lt;0.5,"не сформирован", "в стадии формирования")))</f>
        <v/>
      </c>
      <c r="BL25" s="94" t="str">
        <f>IF('Речевое развитие'!G25="","",IF('Речевое развитие'!G25&gt;1.5,"сформирован",IF('Речевое развитие'!G25&lt;0.5,"не сформирован", "в стадии формирования")))</f>
        <v/>
      </c>
      <c r="BM25" s="94" t="str">
        <f>IF('Речевое развитие'!J25="","",IF('Речевое развитие'!J25&gt;1.5,"сформирован",IF('Речевое развитие'!J25&lt;0.5,"не сформирован", "в стадии формирования")))</f>
        <v/>
      </c>
      <c r="BN25" s="94" t="str">
        <f>IF('Речевое развитие'!K25="","",IF('Речевое развитие'!K25&gt;1.5,"сформирован",IF('Речевое развитие'!K25&lt;0.5,"не сформирован", "в стадии формирования")))</f>
        <v/>
      </c>
      <c r="BO25" s="94" t="str">
        <f>IF('Речевое развитие'!L25="","",IF('Речевое развитие'!L25&gt;1.5,"сформирован",IF('Речевое развитие'!L25&lt;0.5,"не сформирован", "в стадии формирования")))</f>
        <v/>
      </c>
      <c r="BP25" s="94" t="str">
        <f>IF('Речевое развитие'!M25="","",IF('Речевое развитие'!M25&gt;1.5,"сформирован",IF('Речевое развитие'!M25&lt;0.5,"не сформирован", "в стадии формирования")))</f>
        <v/>
      </c>
      <c r="BQ25" s="94" t="str">
        <f>IF('Речевое развитие'!N25="","",IF('Речевое развитие'!N25&gt;1.5,"сформирован",IF('Речевое развитие'!N25&lt;0.5,"не сформирован", "в стадии формирования")))</f>
        <v/>
      </c>
      <c r="BR25" s="94" t="str">
        <f>IF('Художественно-эстетическое разв'!D26="","",IF('Художественно-эстетическое разв'!D26&gt;1.5,"сформирован",IF('Художественно-эстетическое разв'!D26&lt;0.5,"не сформирован", "в стадии формирования")))</f>
        <v/>
      </c>
      <c r="BS25" s="94" t="str">
        <f>IF('Художественно-эстетическое разв'!E26="","",IF('Художественно-эстетическое разв'!E26&gt;1.5,"сформирован",IF('Художественно-эстетическое разв'!E26&lt;0.5,"не сформирован", "в стадии формирования")))</f>
        <v/>
      </c>
      <c r="BT25" s="330" t="str">
        <f>IF('Социально-коммуникативное разви'!D26="","",IF('Социально-коммуникативное разви'!F26="","",IF('Социально-коммуникативное разви'!J26="","",IF('Познавательное развитие'!U26="","",IF('Познавательное развитие'!V26="","",IF('Познавательное развитие'!AB26="","",IF('Познавательное развитие'!AD26="","",IF('Речевое развитие'!D25="","",IF('Речевое развитие'!E25="","",IF('Речевое развитие'!F25="","",IF('Речевое развитие'!G25="","",IF('Речевое развитие'!J25="","",IF('Речевое развитие'!K25="","",IF('Речевое развитие'!L25="","",IF('Речевое развитие'!M25="","",IF('Речевое развитие'!N25="","",IF('Художественно-эстетическое разв'!D26="","",IF('Художественно-эстетическое разв'!E26="","",('Социально-коммуникативное разви'!D26+'Социально-коммуникативное разви'!F26+'Социально-коммуникативное разви'!J26+'Познавательное развитие'!U26+'Познавательное развитие'!V26+'Познавательное развитие'!AB26+'Познавательное развитие'!AD26+'Речевое развитие'!D25+'Речевое развитие'!E25+'Речевое развитие'!F25+'Речевое развитие'!G25+'Речевое развитие'!J25+'Речевое развитие'!K25+'Речевое развитие'!L25+'Речевое развитие'!M25+'Речевое развитие'!N25+'Художественно-эстетическое разв'!D26+'Художественно-эстетическое разв'!E26)/18))))))))))))))))))</f>
        <v/>
      </c>
      <c r="BU25" s="257" t="str">
        <f t="shared" si="3"/>
        <v/>
      </c>
      <c r="BV25" s="183" t="str">
        <f>IF('Познавательное развитие'!H26="","",IF('Познавательное развитие'!H26&gt;1.5,"сформирован",IF('Познавательное развитие'!H26&lt;0.5,"не сформирован", "в стадии формирования")))</f>
        <v/>
      </c>
      <c r="BW25" s="94" t="str">
        <f>IF('Художественно-эстетическое разв'!K26="","",IF('Художественно-эстетическое разв'!K26&gt;1.5,"сформирован",IF('Художественно-эстетическое разв'!K26&lt;0.5,"не сформирован", "в стадии формирования")))</f>
        <v/>
      </c>
      <c r="BX25" s="94" t="str">
        <f>IF('Художественно-эстетическое разв'!L26="","",IF('Художественно-эстетическое разв'!L26&gt;1.5,"сформирован",IF('Художественно-эстетическое разв'!L26&lt;0.5,"не сформирован", "в стадии формирования")))</f>
        <v/>
      </c>
      <c r="BY25" s="108" t="str">
        <f>IF('Художественно-эстетическое разв'!Z26="","",IF('Художественно-эстетическое разв'!Z26&gt;1.5,"сформирован",IF('Художественно-эстетическое разв'!Z26&lt;0.5,"не сформирован", "в стадии формирования")))</f>
        <v/>
      </c>
      <c r="BZ25" s="183" t="str">
        <f>IF('Физическое развитие'!D25="","",IF('Физическое развитие'!D25&gt;1.5,"сформирован",IF('Физическое развитие'!D25&lt;0.5,"не сформирован", "в стадии формирования")))</f>
        <v/>
      </c>
      <c r="CA25" s="183" t="str">
        <f>IF('Физическое развитие'!E25="","",IF('Физическое развитие'!E25&gt;1.5,"сформирован",IF('Физическое развитие'!E25&lt;0.5,"не сформирован", "в стадии формирования")))</f>
        <v/>
      </c>
      <c r="CB25" s="183" t="str">
        <f>IF('Физическое развитие'!F25="","",IF('Физическое развитие'!F25&gt;1.5,"сформирован",IF('Физическое развитие'!F25&lt;0.5,"не сформирован", "в стадии формирования")))</f>
        <v/>
      </c>
      <c r="CC25" s="183" t="str">
        <f>IF('Физическое развитие'!G25="","",IF('Физическое развитие'!G25&gt;1.5,"сформирован",IF('Физическое развитие'!G25&lt;0.5,"не сформирован", "в стадии формирования")))</f>
        <v/>
      </c>
      <c r="CD25" s="94" t="str">
        <f>IF('Физическое развитие'!H25="","",IF('Физическое развитие'!H25&gt;1.5,"сформирован",IF('Физическое развитие'!H25&lt;0.5,"не сформирован", "в стадии формирования")))</f>
        <v/>
      </c>
      <c r="CE25" s="94" t="str">
        <f>IF('Физическое развитие'!I25="","",IF('Физическое развитие'!I25&gt;1.5,"сформирован",IF('Физическое развитие'!I25&lt;0.5,"не сформирован", "в стадии формирования")))</f>
        <v/>
      </c>
      <c r="CF25" s="94" t="str">
        <f>IF('Физическое развитие'!J25="","",IF('Физическое развитие'!J25&gt;1.5,"сформирован",IF('Физическое развитие'!J25&lt;0.5,"не сформирован", "в стадии формирования")))</f>
        <v/>
      </c>
      <c r="CG25" s="94" t="str">
        <f>IF('Физическое развитие'!K25="","",IF('Физическое развитие'!K25&gt;1.5,"сформирован",IF('Физическое развитие'!K25&lt;0.5,"не сформирован", "в стадии формирования")))</f>
        <v/>
      </c>
      <c r="CH25" s="94" t="str">
        <f>IF('Физическое развитие'!L25="","",IF('Физическое развитие'!L25&gt;1.5,"сформирован",IF('Физическое развитие'!L25&lt;0.5,"не сформирован", "в стадии формирования")))</f>
        <v/>
      </c>
      <c r="CI25" s="94" t="str">
        <f>IF('Физическое развитие'!N25="","",IF('Физическое развитие'!N25&gt;1.5,"сформирован",IF('Физическое развитие'!N25&lt;0.5,"не сформирован", "в стадии формирования")))</f>
        <v/>
      </c>
      <c r="CJ25" s="330" t="str">
        <f>IF('Познавательное развитие'!H26="","",IF('Художественно-эстетическое разв'!K26="","",IF('Художественно-эстетическое разв'!L26="","",IF('Художественно-эстетическое разв'!Z26="","",IF('Физическое развитие'!D25="","",IF('Физическое развитие'!E25="","",IF('Физическое развитие'!F25="","",IF('Физическое развитие'!G25="","",IF('Физическое развитие'!H25="","",IF('Физическое развитие'!I25="","",IF('Физическое развитие'!J25="","",IF('Физическое развитие'!K25="","",IF('Физическое развитие'!L25="","",IF('Физическое развитие'!N25="","",('Познавательное развитие'!H26+'Художественно-эстетическое разв'!K26+'Художественно-эстетическое разв'!L26+'Художественно-эстетическое разв'!Z26+'Физическое развитие'!D25+'Физическое развитие'!E25+'Физическое развитие'!F25+'Физическое развитие'!G25+'Физическое развитие'!H25+'Физическое развитие'!I25+'Физическое развитие'!J25+'Физическое развитие'!K25+'Физическое развитие'!L25+'Физическое развитие'!N25)/14))))))))))))))</f>
        <v/>
      </c>
      <c r="CK25" s="257" t="str">
        <f t="shared" si="4"/>
        <v/>
      </c>
      <c r="CL25" s="183" t="str">
        <f>IF('Социально-коммуникативное разви'!G26="","",IF('Социально-коммуникативное разви'!G26&gt;1.5,"сформирован",IF('Социально-коммуникативное разви'!G26&lt;0.5,"не сформирован", "в стадии формирования")))</f>
        <v/>
      </c>
      <c r="CM25" s="94" t="str">
        <f>IF('Социально-коммуникативное разви'!H26="","",IF('Социально-коммуникативное разви'!H26&gt;1.5,"сформирован",IF('Социально-коммуникативное разви'!H26&lt;0.5,"не сформирован", "в стадии формирования")))</f>
        <v/>
      </c>
      <c r="CN25" s="94" t="str">
        <f>IF('Социально-коммуникативное разви'!L26="","",IF('Социально-коммуникативное разви'!L26&gt;1.5,"сформирован",IF('Социально-коммуникативное разви'!L26&lt;0.5,"не сформирован", "в стадии формирования")))</f>
        <v/>
      </c>
      <c r="CO25" s="94" t="str">
        <f>IF('Социально-коммуникативное разви'!P26="","",IF('Социально-коммуникативное разви'!P26&gt;1.5,"сформирован",IF('Социально-коммуникативное разви'!P26&lt;0.5,"не сформирован", "в стадии формирования")))</f>
        <v/>
      </c>
      <c r="CP25" s="94" t="str">
        <f>IF('Социально-коммуникативное разви'!Q26="","",IF('Социально-коммуникативное разви'!Q26&gt;1.5,"сформирован",IF('Социально-коммуникативное разви'!Q26&lt;0.5,"не сформирован", "в стадии формирования")))</f>
        <v/>
      </c>
      <c r="CQ25" s="94" t="str">
        <f>IF('Социально-коммуникативное разви'!T26="","",IF('Социально-коммуникативное разви'!T26&gt;1.5,"сформирован",IF('Социально-коммуникативное разви'!T26&lt;0.5,"не сформирован", "в стадии формирования")))</f>
        <v/>
      </c>
      <c r="CR25" s="94" t="str">
        <f>IF('Социально-коммуникативное разви'!U26="","",IF('Социально-коммуникативное разви'!U26&gt;1.5,"сформирован",IF('Социально-коммуникативное разви'!U26&lt;0.5,"не сформирован", "в стадии формирования")))</f>
        <v/>
      </c>
      <c r="CS25" s="94" t="str">
        <f>IF('Социально-коммуникативное разви'!V26="","",IF('Социально-коммуникативное разви'!V26&gt;1.5,"сформирован",IF('Социально-коммуникативное разви'!V26&lt;0.5,"не сформирован", "в стадии формирования")))</f>
        <v/>
      </c>
      <c r="CT25" s="94" t="str">
        <f>IF('Социально-коммуникативное разви'!W26="","",IF('Социально-коммуникативное разви'!W26&gt;1.5,"сформирован",IF('Социально-коммуникативное разви'!W26&lt;0.5,"не сформирован", "в стадии формирования")))</f>
        <v/>
      </c>
      <c r="CU25" s="94" t="str">
        <f>IF('Социально-коммуникативное разви'!X26="","",IF('Социально-коммуникативное разви'!X26&gt;1.5,"сформирован",IF('Социально-коммуникативное разви'!X26&lt;0.5,"не сформирован", "в стадии формирования")))</f>
        <v/>
      </c>
      <c r="CV25" s="94" t="str">
        <f>IF('Социально-коммуникативное разви'!Y26="","",IF('Социально-коммуникативное разви'!Y26&gt;1.5,"сформирован",IF('Социально-коммуникативное разви'!Y26&lt;0.5,"не сформирован", "в стадии формирования")))</f>
        <v/>
      </c>
      <c r="CW25" s="94" t="str">
        <f>IF('Физическое развитие'!Q25="","",IF('Физическое развитие'!Q25&gt;1.5,"сформирован",IF('Физическое развитие'!Q25&lt;0.5,"не сформирован", "в стадии формирования")))</f>
        <v/>
      </c>
      <c r="CX25" s="94" t="str">
        <f>IF('Физическое развитие'!R25="","",IF('Физическое развитие'!R25&gt;1.5,"сформирован",IF('Физическое развитие'!R25&lt;0.5,"не сформирован", "в стадии формирования")))</f>
        <v/>
      </c>
      <c r="CY25" s="94" t="str">
        <f>IF('Физическое развитие'!S25="","",IF('Физическое развитие'!S25&gt;1.5,"сформирован",IF('Физическое развитие'!S25&lt;0.5,"не сформирован", "в стадии формирования")))</f>
        <v/>
      </c>
      <c r="CZ25" s="330" t="str">
        <f>IF('Социально-коммуникативное разви'!G26="","",IF('Социально-коммуникативное разви'!H26="","",IF('Социально-коммуникативное разви'!L26="","",IF('Социально-коммуникативное разви'!P26="","",IF('Социально-коммуникативное разви'!Q26="","",IF('Социально-коммуникативное разви'!T26="","",IF('Социально-коммуникативное разви'!U26="","",IF('Социально-коммуникативное разви'!V26="","",IF('Социально-коммуникативное разви'!W26="","",IF('Социально-коммуникативное разви'!X26="","",IF('Социально-коммуникативное разви'!Y26="","",IF('Физическое развитие'!Q25="","",IF('Физическое развитие'!R25="","",IF('Физическое развитие'!S25="","",('Социально-коммуникативное разви'!G26+'Социально-коммуникативное разви'!H26+'Социально-коммуникативное разви'!L26+'Социально-коммуникативное разви'!P26+'Социально-коммуникативное разви'!Q26+'Социально-коммуникативное разви'!T26+'Социально-коммуникативное разви'!U26+'Социально-коммуникативное разви'!V26+'Социально-коммуникативное разви'!W26+'Социально-коммуникативное разви'!X26+'Социально-коммуникативное разви'!Y26+'Физическое развитие'!Q25+'Физическое развитие'!R25+'Физическое развитие'!S25)/14))))))))))))))</f>
        <v/>
      </c>
      <c r="DA25" s="257" t="str">
        <f t="shared" si="5"/>
        <v/>
      </c>
      <c r="DB25" s="183" t="str">
        <f>IF('Социально-коммуникативное разви'!T26="","",IF('Социально-коммуникативное разви'!T26&gt;1.5,"сформирован",IF('Социально-коммуникативное разви'!T26&lt;0.5,"не сформирован", "в стадии формирования")))</f>
        <v/>
      </c>
      <c r="DC25" s="94" t="str">
        <f>IF('Социально-коммуникативное разви'!U26="","",IF('Социально-коммуникативное разви'!U26&gt;1.5,"сформирован",IF('Социально-коммуникативное разви'!U26&lt;0.5,"не сформирован", "в стадии формирования")))</f>
        <v/>
      </c>
      <c r="DD25" s="94" t="str">
        <f>IF('Социально-коммуникативное разви'!V26="","",IF('Социально-коммуникативное разви'!V26&gt;1.5,"сформирован",IF('Социально-коммуникативное разви'!V26&lt;0.5,"не сформирован", "в стадии формирования")))</f>
        <v/>
      </c>
      <c r="DE25" s="94" t="str">
        <f>IF('Социально-коммуникативное разви'!W26="","",IF('Социально-коммуникативное разви'!W26&gt;1.5,"сформирован",IF('Социально-коммуникативное разви'!W26&lt;0.5,"не сформирован", "в стадии формирования")))</f>
        <v/>
      </c>
      <c r="DF25" s="94" t="str">
        <f>IF('Социально-коммуникативное разви'!X26="","",IF('Социально-коммуникативное разви'!X26&gt;1.5,"сформирован",IF('Социально-коммуникативное разви'!X26&lt;0.5,"не сформирован", "в стадии формирования")))</f>
        <v/>
      </c>
      <c r="DG25" s="94" t="str">
        <f>IF('Социально-коммуникативное разви'!Y26="","",IF('Социально-коммуникативное разви'!Y26&gt;1.5,"сформирован",IF('Социально-коммуникативное разви'!Y26&lt;0.5,"не сформирован", "в стадии формирования")))</f>
        <v/>
      </c>
      <c r="DH25" s="94" t="str">
        <f>IF('Познавательное развитие'!D26="","",IF('Познавательное развитие'!D26&gt;1.5,"сформирован",IF('Познавательное развитие'!D26&lt;0.5,"не сформирован", "в стадии формирования")))</f>
        <v/>
      </c>
      <c r="DI25" s="94" t="str">
        <f>IF('Познавательное развитие'!E26="","",IF('Познавательное развитие'!E26&gt;1.5,"сформирован",IF('Познавательное развитие'!E26&lt;0.5,"не сформирован", "в стадии формирования")))</f>
        <v/>
      </c>
      <c r="DJ25" s="94" t="str">
        <f>IF('Познавательное развитие'!F26="","",IF('Познавательное развитие'!F26&gt;1.5,"сформирован",IF('Познавательное развитие'!F26&lt;0.5,"не сформирован", "в стадии формирования")))</f>
        <v/>
      </c>
      <c r="DK25" s="94" t="str">
        <f>IF('Познавательное развитие'!G26="","",IF('Познавательное развитие'!G26&gt;1.5,"сформирован",IF('Познавательное развитие'!G26&lt;0.5,"не сформирован", "в стадии формирования")))</f>
        <v/>
      </c>
      <c r="DL25" s="94" t="str">
        <f>IF('Познавательное развитие'!H26="","",IF('Познавательное развитие'!H26&gt;1.5,"сформирован",IF('Познавательное развитие'!H26&lt;0.5,"не сформирован", "в стадии формирования")))</f>
        <v/>
      </c>
      <c r="DM25" s="94" t="str">
        <f>IF('Познавательное развитие'!K26="","",IF('Познавательное развитие'!K26&gt;1.5,"сформирован",IF('Познавательное развитие'!K26&lt;0.5,"не сформирован", "в стадии формирования")))</f>
        <v/>
      </c>
      <c r="DN25" s="94" t="str">
        <f>IF('Познавательное развитие'!L26="","",IF('Познавательное развитие'!L26&gt;1.5,"сформирован",IF('Познавательное развитие'!L26&lt;0.5,"не сформирован", "в стадии формирования")))</f>
        <v/>
      </c>
      <c r="DO25" s="94" t="str">
        <f>IF('Познавательное развитие'!O26="","",IF('Познавательное развитие'!O26&gt;1.5,"сформирован",IF('Познавательное развитие'!O26&lt;0.5,"не сформирован", "в стадии формирования")))</f>
        <v/>
      </c>
      <c r="DP25" s="94" t="str">
        <f>IF('Познавательное развитие'!U26="","",IF('Познавательное развитие'!U26&gt;1.5,"сформирован",IF('Познавательное развитие'!U26&lt;0.5,"не сформирован", "в стадии формирования")))</f>
        <v/>
      </c>
      <c r="DQ25" s="94" t="str">
        <f>IF('Познавательное развитие'!V26="","",IF('Познавательное развитие'!V26&gt;1.5,"сформирован",IF('Познавательное развитие'!V26&lt;0.5,"не сформирован", "в стадии формирования")))</f>
        <v/>
      </c>
      <c r="DR25" s="94" t="str">
        <f>IF('Познавательное развитие'!Z26="","",IF('Познавательное развитие'!Z26&gt;1.5,"сформирован",IF('Познавательное развитие'!Z26&lt;0.5,"не сформирован", "в стадии формирования")))</f>
        <v/>
      </c>
      <c r="DS25" s="94" t="str">
        <f>IF('Познавательное развитие'!AA26="","",IF('Познавательное развитие'!AA26&gt;1.5,"сформирован",IF('Познавательное развитие'!AA26&lt;0.5,"не сформирован", "в стадии формирования")))</f>
        <v/>
      </c>
      <c r="DT25" s="94" t="str">
        <f>IF('Познавательное развитие'!AB26="","",IF('Познавательное развитие'!AB26&gt;1.5,"сформирован",IF('Познавательное развитие'!AB26&lt;0.5,"не сформирован", "в стадии формирования")))</f>
        <v/>
      </c>
      <c r="DU25" s="94" t="str">
        <f>IF('Познавательное развитие'!AC26="","",IF('Познавательное развитие'!AC26&gt;1.5,"сформирован",IF('Познавательное развитие'!AC26&lt;0.5,"не сформирован", "в стадии формирования")))</f>
        <v/>
      </c>
      <c r="DV25" s="94" t="str">
        <f>IF('Познавательное развитие'!AD26="","",IF('Познавательное развитие'!AD26&gt;1.5,"сформирован",IF('Познавательное развитие'!AD26&lt;0.5,"не сформирован", "в стадии формирования")))</f>
        <v/>
      </c>
      <c r="DW25" s="94" t="str">
        <f>IF('Познавательное развитие'!AE26="","",IF('Познавательное развитие'!AE26&gt;1.5,"сформирован",IF('Познавательное развитие'!AE26&lt;0.5,"не сформирован", "в стадии формирования")))</f>
        <v/>
      </c>
      <c r="DX25" s="94" t="str">
        <f>IF('Познавательное развитие'!AF26="","",IF('Познавательное развитие'!AF26&gt;1.5,"сформирован",IF('Познавательное развитие'!AF26&lt;0.5,"не сформирован", "в стадии формирования")))</f>
        <v/>
      </c>
      <c r="DY25" s="94" t="str">
        <f>IF('Познавательное развитие'!AG26="","",IF('Познавательное развитие'!AG26&gt;1.5,"сформирован",IF('Познавательное развитие'!AG26&lt;0.5,"не сформирован", "в стадии формирования")))</f>
        <v/>
      </c>
      <c r="DZ25" s="94" t="str">
        <f>IF('Познавательное развитие'!AH26="","",IF('Познавательное развитие'!AH26&gt;1.5,"сформирован",IF('Познавательное развитие'!AH26&lt;0.5,"не сформирован", "в стадии формирования")))</f>
        <v/>
      </c>
      <c r="EA25" s="94" t="str">
        <f>IF('Речевое развитие'!D25="","",IF('Речевое развитие'!D25&gt;1.5,"сформирован",IF('Речевое развитие'!D25&lt;0.5,"не сформирован", "в стадии формирования")))</f>
        <v/>
      </c>
      <c r="EB25" s="94" t="str">
        <f>IF('Речевое развитие'!J25="","",IF('Речевое развитие'!J25&gt;1.5,"сформирован",IF('Речевое развитие'!J25&lt;0.5,"не сформирован", "в стадии формирования")))</f>
        <v/>
      </c>
      <c r="EC25" s="94" t="str">
        <f>IF('Речевое развитие'!K25="","",IF('Речевое развитие'!K25&gt;1.5,"сформирован",IF('Речевое развитие'!K25&lt;0.5,"не сформирован", "в стадии формирования")))</f>
        <v/>
      </c>
      <c r="ED25" s="94" t="str">
        <f>IF('Речевое развитие'!L25="","",IF('Речевое развитие'!L25&gt;1.5,"сформирован",IF('Речевое развитие'!L25&lt;0.5,"не сформирован", "в стадии формирования")))</f>
        <v/>
      </c>
      <c r="EE25" s="94" t="str">
        <f>IF('Речевое развитие'!M25="","",IF('Речевое развитие'!M25&gt;1.5,"сформирован",IF('Речевое развитие'!M25&lt;0.5,"не сформирован", "в стадии формирования")))</f>
        <v/>
      </c>
      <c r="EF25" s="94" t="str">
        <f>IF('Речевое развитие'!N25="","",IF('Речевое развитие'!N25&gt;1.5,"сформирован",IF('Речевое развитие'!N25&lt;0.5,"не сформирован", "в стадии формирования")))</f>
        <v/>
      </c>
      <c r="EG25" s="330" t="str">
        <f>IF('Социально-коммуникативное разви'!T26="","",IF('Социально-коммуникативное разви'!U26="","",IF('Социально-коммуникативное разви'!V26="","",IF('Социально-коммуникативное разви'!W26="","",IF('Социально-коммуникативное разви'!X26="","",IF('Социально-коммуникативное разви'!Y26="","",IF('Познавательное развитие'!D26="","",IF('Познавательное развитие'!E26="","",IF('Познавательное развитие'!F26="","",IF('Познавательное развитие'!G26="","",IF('Познавательное развитие'!H26="","",IF('Познавательное развитие'!K26="","",IF('Познавательное развитие'!L26="","",IF('Познавательное развитие'!O26="","",IF('Познавательное развитие'!U26="","",IF('Познавательное развитие'!V26="","",IF('Познавательное развитие'!Z26="","",IF('Познавательное развитие'!AA26="","",IF('Познавательное развитие'!AB26="","",IF('Познавательное развитие'!AC26="","",IF('Познавательное развитие'!AD26="","",IF('Познавательное развитие'!AE26="","",IF('Познавательное развитие'!AF26="","",IF('Познавательное развитие'!AG26="","",IF('Познавательное развитие'!AH26="","",IF('Речевое развитие'!D25="","",IF('Речевое развитие'!J25="","",IF('Речевое развитие'!K25="","",IF('Речевое развитие'!L25="","",IF('Речевое развитие'!M25="","",IF('Речевое развитие'!N25="","",('Социально-коммуникативное разви'!T26+'Социально-коммуникативное разви'!U26+'Социально-коммуникативное разви'!V26+'Социально-коммуникативное разви'!W26+'Социально-коммуникативное разви'!X26+'Социально-коммуникативное разви'!Y26+'Познавательное развитие'!D26+'Познавательное развитие'!E26+'Познавательное развитие'!F26+'Познавательное развитие'!G26+'Познавательное развитие'!H26+'Познавательное развитие'!K26+'Познавательное развитие'!L26+'Познавательное развитие'!O26+'Познавательное развитие'!U26+'Познавательное развитие'!V26+'Познавательное развитие'!Z26+'Познавательное развитие'!AA26+'Познавательное развитие'!AB26+'Познавательное развитие'!AC26+'Познавательное развитие'!AD26+'Познавательное развитие'!AE26+'Познавательное развитие'!AF26+'Познавательное развитие'!AG26+'Познавательное развитие'!AH26+'Речевое развитие'!D25+'Речевое развитие'!J25+'Речевое развитие'!K25+'Речевое развитие'!L25+'Речевое развитие'!M25+'Речевое развитие'!N25)/31)))))))))))))))))))))))))))))))</f>
        <v/>
      </c>
      <c r="EH25" s="257" t="str">
        <f t="shared" si="6"/>
        <v/>
      </c>
    </row>
    <row r="26" spans="1:138" x14ac:dyDescent="0.25">
      <c r="A26" s="107">
        <f>список!A24</f>
        <v>23</v>
      </c>
      <c r="B26" s="265" t="str">
        <f>IF(список!B24="","",список!B24)</f>
        <v/>
      </c>
      <c r="C26" s="257">
        <f>IF(список!C24="","",список!C24)</f>
        <v>0</v>
      </c>
      <c r="D26" s="183" t="str">
        <f>IF('Социально-коммуникативное разви'!G27="","",IF('Социально-коммуникативное разви'!G27&gt;1.5,"сформирован",IF('Социально-коммуникативное разви'!G27&lt;0.5,"не сформирован", "в стадии формирования")))</f>
        <v/>
      </c>
      <c r="E26" s="94" t="str">
        <f>IF('Социально-коммуникативное разви'!I27="","",IF('Социально-коммуникативное разви'!I27&gt;1.5,"сформирован",IF('Социально-коммуникативное разви'!I27&lt;0.5,"не сформирован", "в стадии формирования")))</f>
        <v/>
      </c>
      <c r="F26" s="94" t="str">
        <f>IF('Социально-коммуникативное разви'!K27="","",IF('Социально-коммуникативное разви'!K27&gt;1.5,"сформирован",IF('Социально-коммуникативное разви'!K27&lt;0.5,"не сформирован", "в стадии формирования")))</f>
        <v/>
      </c>
      <c r="G26" s="94" t="str">
        <f>IF('Социально-коммуникативное разви'!L27="","",IF('Социально-коммуникативное разви'!L27&gt;1.5,"сформирован",IF('Социально-коммуникативное разви'!L27&lt;0.5,"не сформирован", "в стадии формирования")))</f>
        <v/>
      </c>
      <c r="H26" s="94" t="str">
        <f>IF('Познавательное развитие'!K27="","",IF('Познавательное развитие'!K27&gt;1.5,"сформирован",IF('Познавательное развитие'!K27&lt;0.5,"не сформирован", "в стадии формирования")))</f>
        <v/>
      </c>
      <c r="I26" s="94" t="str">
        <f>IF('Познавательное развитие'!O27="","",IF('Познавательное развитие'!O27&gt;1.5,"сформирован",IF('Познавательное развитие'!O27&lt;0.5,"не сформирован", "в стадии формирования")))</f>
        <v/>
      </c>
      <c r="J26" s="94" t="str">
        <f>IF('Познавательное развитие'!P27="","",IF('Познавательное развитие'!P27&gt;1.5,"сформирован",IF('Познавательное развитие'!P27&lt;0.5,"не сформирован", "в стадии формирования")))</f>
        <v/>
      </c>
      <c r="K26" s="94" t="str">
        <f>IF('Познавательное развитие'!T27="","",IF('Познавательное развитие'!T27&gt;1.5,"сформирован",IF('Познавательное развитие'!T27&lt;0.5,"не сформирован", "в стадии формирования")))</f>
        <v/>
      </c>
      <c r="L26" s="94" t="str">
        <f>IF('Познавательное развитие'!W27="","",IF('Познавательное развитие'!W27&gt;1.5,"сформирован",IF('Познавательное развитие'!W27&lt;0.5,"не сформирован", "в стадии формирования")))</f>
        <v/>
      </c>
      <c r="M26" s="94" t="str">
        <f>IF('Познавательное развитие'!AH27="","",IF('Познавательное развитие'!AH27&gt;1.5,"сформирован",IF('Познавательное развитие'!AH27&lt;0.5,"не сформирован", "в стадии формирования")))</f>
        <v/>
      </c>
      <c r="N26" s="94" t="str">
        <f>IF('Речевое развитие'!E26="","",IF('Речевое развитие'!E26&gt;1.5,"сформирован",IF('Речевое развитие'!E26&lt;0.5,"не сформирован", "в стадии формирования")))</f>
        <v/>
      </c>
      <c r="O26" s="94" t="str">
        <f>IF('Речевое развитие'!F26="","",IF('Речевое развитие'!F26&gt;1.5,"сформирован",IF('Речевое развитие'!F26&lt;0.5,"не сформирован", "в стадии формирования")))</f>
        <v/>
      </c>
      <c r="P26" s="94" t="str">
        <f>IF('Речевое развитие'!M26="","",IF('Речевое развитие'!M26&gt;1.5,"сформирован",IF('Речевое развитие'!M26&lt;0.5,"не сформирован", "в стадии формирования")))</f>
        <v/>
      </c>
      <c r="Q26" s="94" t="str">
        <f>IF('Художественно-эстетическое разв'!F27="","",IF('Художественно-эстетическое разв'!F27&gt;1.5,"сформирован",IF('Художественно-эстетическое разв'!F27&lt;0.5,"не сформирован", "в стадии формирования")))</f>
        <v/>
      </c>
      <c r="R26" s="94" t="str">
        <f>IF('Художественно-эстетическое разв'!L27="","",IF('Художественно-эстетическое разв'!L27&gt;1.5,"сформирован",IF('Художественно-эстетическое разв'!L27&lt;0.5,"не сформирован", "в стадии формирования")))</f>
        <v/>
      </c>
      <c r="S26" s="94" t="str">
        <f>IF('Художественно-эстетическое разв'!O27="","",IF('Художественно-эстетическое разв'!O27&gt;1.5,"сформирован",IF('Художественно-эстетическое разв'!O27&lt;0.5,"не сформирован", "в стадии формирования")))</f>
        <v/>
      </c>
      <c r="T26" s="94" t="str">
        <f>IF('Художественно-эстетическое разв'!P27="","",IF('Художественно-эстетическое разв'!P27&gt;1.5,"сформирован",IF('Художественно-эстетическое разв'!P27&lt;0.5,"не сформирован", "в стадии формирования")))</f>
        <v/>
      </c>
      <c r="U26" s="94" t="str">
        <f>IF('Физическое развитие'!N26="","",IF('Физическое развитие'!N26&gt;1.5,"сформирован",IF('Физическое развитие'!N26&lt;0.5,"не сформирован", "в стадии формирования")))</f>
        <v/>
      </c>
      <c r="V26" s="94" t="str">
        <f>IF('Физическое развитие'!Q26="","",IF('Физическое развитие'!Q26&gt;1.5,"сформирован",IF('Физическое развитие'!Q26&lt;0.5,"не сформирован", "в стадии формирования")))</f>
        <v/>
      </c>
      <c r="W26" s="94" t="str">
        <f>IF('Физическое развитие'!R26="","",IF('Физическое развитие'!R26&gt;1.5,"сформирован",IF('Физическое развитие'!R26&lt;0.5,"не сформирован", "в стадии формирования")))</f>
        <v/>
      </c>
      <c r="X26" s="330" t="str">
        <f>IF('Социально-коммуникативное разви'!G27="","",IF('Социально-коммуникативное разви'!I27="","",IF('Социально-коммуникативное разви'!K27="","",IF('Социально-коммуникативное разви'!L27="","",IF('Познавательное развитие'!K27="","",IF('Познавательное развитие'!O27="","",IF('Познавательное развитие'!P27="","",IF('Познавательное развитие'!T27="","",IF('Познавательное развитие'!W27="","",IF('Познавательное развитие'!AH27="","",IF('Речевое развитие'!E26="","",IF('Речевое развитие'!F26="","",IF('Речевое развитие'!M26="","",IF('Художественно-эстетическое разв'!F27="","",IF('Художественно-эстетическое разв'!L27="","",IF('Художественно-эстетическое разв'!O27="","",IF('Художественно-эстетическое разв'!P27="","",IF('Физическое развитие'!N26="","",IF('Физическое развитие'!Q26="","",IF('Физическое развитие'!R26="","",('Социально-коммуникативное разви'!G27+'Социально-коммуникативное разви'!I27+'Социально-коммуникативное разви'!K27+'Социально-коммуникативное разви'!L27+'Познавательное развитие'!K27+'Познавательное развитие'!O27+'Познавательное развитие'!P27+'Познавательное развитие'!T27+'Познавательное развитие'!W27+'Познавательное развитие'!AH27+'Речевое развитие'!E26+'Речевое развитие'!F26++'Речевое развитие'!M26+'Художественно-эстетическое разв'!F27+'Художественно-эстетическое разв'!L27+'Художественно-эстетическое разв'!O27+'Художественно-эстетическое разв'!P27+'Физическое развитие'!N26+'Физическое развитие'!Q26+'Физическое развитие'!R26)/20))))))))))))))))))))</f>
        <v/>
      </c>
      <c r="Y26" s="257" t="str">
        <f t="shared" si="0"/>
        <v/>
      </c>
      <c r="Z26" s="201" t="str">
        <f>IF('Социально-коммуникативное разви'!E27="","",IF('Социально-коммуникативное разви'!E27&gt;1.5,"сформирован",IF('Социально-коммуникативное разви'!E27&lt;0.5,"не сформирован", "в стадии формирования")))</f>
        <v/>
      </c>
      <c r="AA26" s="96" t="str">
        <f>IF('Социально-коммуникативное разви'!G27="","",IF('Социально-коммуникативное разви'!G27&gt;1.5,"сформирован",IF('Социально-коммуникативное разви'!G27&lt;0.5,"не сформирован", "в стадии формирования")))</f>
        <v/>
      </c>
      <c r="AB26" s="96" t="str">
        <f>IF('Социально-коммуникативное разви'!H27="","",IF('Социально-коммуникативное разви'!H27&gt;1.5,"сформирован",IF('Социально-коммуникативное разви'!H27&lt;0.5,"не сформирован", "в стадии формирования")))</f>
        <v/>
      </c>
      <c r="AC26" s="96" t="str">
        <f>IF('Социально-коммуникативное разви'!L27="","",IF('Социально-коммуникативное разви'!L27&gt;1.5,"сформирован",IF('Социально-коммуникативное разви'!L27&lt;0.5,"не сформирован", "в стадии формирования")))</f>
        <v/>
      </c>
      <c r="AD26" s="96" t="str">
        <f>IF('Социально-коммуникативное разви'!Q27="","",IF('Социально-коммуникативное разви'!Q27&gt;1.5,"сформирован",IF('Социально-коммуникативное разви'!Q27&lt;0.5,"не сформирован", "в стадии формирования")))</f>
        <v/>
      </c>
      <c r="AE26" s="126" t="str">
        <f>IF('Познавательное развитие'!L27="","",IF('Познавательное развитие'!L27&gt;1.5,"сформирован",IF('Познавательное развитие'!L27&lt;0.5,"не сформирован", "в стадии формирования")))</f>
        <v/>
      </c>
      <c r="AF26" s="126" t="str">
        <f>IF('Познавательное развитие'!Q27="","",IF('Познавательное развитие'!Q27&gt;1.5,"сформирован",IF('Познавательное развитие'!Q27&lt;0.5,"не сформирован", "в стадии формирования")))</f>
        <v/>
      </c>
      <c r="AG26" s="126" t="str">
        <f>IF('Речевое развитие'!D26="","",IF('Речевое развитие'!D26&gt;1.5,"сформирован",IF('Речевое развитие'!D26&lt;0.5,"не сформирован", "в стадии формирования")))</f>
        <v/>
      </c>
      <c r="AH26" s="126" t="str">
        <f>IF('Речевое развитие'!F26="","",IF('Речевое развитие'!F26&gt;1.5,"сформирован",IF('Речевое развитие'!F26&lt;0.5,"не сформирован", "в стадии формирования")))</f>
        <v/>
      </c>
      <c r="AI26" s="126" t="str">
        <f>IF('Речевое развитие'!J26="","",IF('Речевое развитие'!J26&gt;1.5,"сформирован",IF('Речевое развитие'!J26&lt;0.5,"не сформирован", "в стадии формирования")))</f>
        <v/>
      </c>
      <c r="AJ26" s="126" t="str">
        <f>IF('Речевое развитие'!L26="","",IF('Речевое развитие'!L26&gt;1.5,"сформирован",IF('Речевое развитие'!L26&lt;0.5,"не сформирован", "в стадии формирования")))</f>
        <v/>
      </c>
      <c r="AK26" s="126" t="str">
        <f>IF('Речевое развитие'!N26="","",IF('Речевое развитие'!N26&gt;1.5,"сформирован",IF('Речевое развитие'!N26&lt;0.5,"не сформирован", "в стадии формирования")))</f>
        <v/>
      </c>
      <c r="AL26" s="331" t="str">
        <f>IF('Социально-коммуникативное разви'!E27="","",IF('Социально-коммуникативное разви'!G27="","",IF('Социально-коммуникативное разви'!H27="","",IF('Социально-коммуникативное разви'!L27="","",IF('Социально-коммуникативное разви'!Q27="","",IF('Познавательное развитие'!L27="","",IF('Познавательное развитие'!Q27="","",IF('Речевое развитие'!D26="","",IF('Речевое развитие'!F26="","",IF('Речевое развитие'!J26="","",IF('Речевое развитие'!L26="","",IF('Речевое развитие'!N26="","",('Социально-коммуникативное разви'!E27+'Социально-коммуникативное разви'!G27+'Социально-коммуникативное разви'!H27+'Социально-коммуникативное разви'!L27+'Социально-коммуникативное разви'!Q27+'Познавательное развитие'!L27+'Познавательное развитие'!Q27+'Речевое развитие'!D26+'Речевое развитие'!F26+'Речевое развитие'!J26+'Речевое развитие'!L26+'Речевое развитие'!N26)/12))))))))))))</f>
        <v/>
      </c>
      <c r="AM26" s="96" t="str">
        <f t="shared" si="1"/>
        <v/>
      </c>
      <c r="AN26" s="183" t="str">
        <f>IF('Социально-коммуникативное разви'!E27="","",IF('Социально-коммуникативное разви'!E27&gt;1.5,"сформирован",IF('Социально-коммуникативное разви'!E27&lt;0.5,"не сформирован", "в стадии формирования")))</f>
        <v/>
      </c>
      <c r="AO26" s="101" t="str">
        <f>IF('Социально-коммуникативное разви'!G27="","",IF('Социально-коммуникативное разви'!G27&gt;1.5,"сформирован",IF('Социально-коммуникативное разви'!G27&lt;0.5,"не сформирован", "в стадии формирования")))</f>
        <v/>
      </c>
      <c r="AP26" s="97" t="str">
        <f>IF('Социально-коммуникативное разви'!H27="","",IF('Социально-коммуникативное разви'!H27&gt;1.5,"сформирован",IF('Социально-коммуникативное разви'!H27&lt;0.5,"не сформирован", "в стадии формирования")))</f>
        <v/>
      </c>
      <c r="AQ26" s="97" t="str">
        <f>IF('Социально-коммуникативное разви'!K27="","",IF('Социально-коммуникативное разви'!K27&gt;1.5,"сформирован",IF('Социально-коммуникативное разви'!K27&lt;0.5,"не сформирован", "в стадии формирования")))</f>
        <v/>
      </c>
      <c r="AR26" s="97" t="str">
        <f>IF('Социально-коммуникативное разви'!L27="","",IF('Социально-коммуникативное разви'!L27&gt;1.5,"сформирован",IF('Социально-коммуникативное разви'!L27&lt;0.5,"не сформирован", "в стадии формирования")))</f>
        <v/>
      </c>
      <c r="AS26" s="97" t="str">
        <f>IF('Социально-коммуникативное разви'!M27="","",IF('Социально-коммуникативное разви'!M27&gt;1.5,"сформирован",IF('Социально-коммуникативное разви'!M27&lt;0.5,"не сформирован", "в стадии формирования")))</f>
        <v/>
      </c>
      <c r="AT26" s="97" t="str">
        <f>IF('Познавательное развитие'!P27="","",IF('Познавательное развитие'!P27&gt;1.5,"сформирован",IF('Познавательное развитие'!P27&lt;0.5,"не сформирован", "в стадии формирования")))</f>
        <v/>
      </c>
      <c r="AU26" s="97" t="str">
        <f>IF('Речевое развитие'!E26="","",IF('Речевое развитие'!E26&gt;1.5,"сформирован",IF('Речевое развитие'!E26&lt;0.5,"не сформирован", "в стадии формирования")))</f>
        <v/>
      </c>
      <c r="AV26" s="97" t="str">
        <f>IF('Речевое развитие'!N26="","",IF('Речевое развитие'!N26&gt;1.5,"сформирован",IF('Речевое развитие'!N26&lt;0.5,"не сформирован", "в стадии формирования")))</f>
        <v/>
      </c>
      <c r="AW26" s="97" t="str">
        <f>IF('Художественно-эстетическое разв'!F27="","",IF('Художественно-эстетическое разв'!F27&gt;1.5,"сформирован",IF('Художественно-эстетическое разв'!F27&lt;0.5,"не сформирован", "в стадии формирования")))</f>
        <v/>
      </c>
      <c r="AX26" s="94" t="str">
        <f>IF('Художественно-эстетическое разв'!O27="","",IF('Художественно-эстетическое разв'!O27&gt;1.5,"сформирован",IF('Художественно-эстетическое разв'!O27&lt;0.5,"не сформирован", "в стадии формирования")))</f>
        <v/>
      </c>
      <c r="AY26" s="108" t="str">
        <f>IF('Художественно-эстетическое разв'!Y27="","",IF('Художественно-эстетическое разв'!Y27&gt;1.5,"сформирован",IF('Художественно-эстетическое разв'!Y27&lt;0.5,"не сформирован", "в стадии формирования")))</f>
        <v/>
      </c>
      <c r="AZ26" s="332" t="str">
        <f>IF('Социально-коммуникативное разви'!E27="","",IF('Социально-коммуникативное разви'!G27="","",IF('Социально-коммуникативное разви'!H27="","",IF('Социально-коммуникативное разви'!K27="","",IF('Социально-коммуникативное разви'!L27="","",IF('Социально-коммуникативное разви'!M27="","",IF('Познавательное развитие'!P27="","",IF('Речевое развитие'!E26="","",IF('Речевое развитие'!N26="","",IF('Художественно-эстетическое разв'!F27="","",IF('Художественно-эстетическое разв'!O27="","",IF('Художественно-эстетическое разв'!Y27="","",('Социально-коммуникативное разви'!E27+'Социально-коммуникативное разви'!G27+'Социально-коммуникативное разви'!H27+'Социально-коммуникативное разви'!K27+'Социально-коммуникативное разви'!L27+'Социально-коммуникативное разви'!M27+'Познавательное развитие'!P27+'Речевое развитие'!E26+'Речевое развитие'!N26+'Художественно-эстетическое разв'!F27+'Художественно-эстетическое разв'!O27+'Художественно-эстетическое разв'!Y27)/12))))))))))))</f>
        <v/>
      </c>
      <c r="BA26" s="257" t="str">
        <f t="shared" si="2"/>
        <v/>
      </c>
      <c r="BB26" s="183" t="str">
        <f>IF('Социально-коммуникативное разви'!D27="","",IF('Социально-коммуникативное разви'!D27&gt;1.5,"сформирован",IF('Социально-коммуникативное разви'!D27&lt;0.5,"не сформирован", "в стадии формирования")))</f>
        <v/>
      </c>
      <c r="BC26" s="94" t="str">
        <f>IF('Социально-коммуникативное разви'!F27="","",IF('Социально-коммуникативное разви'!F27&gt;1.5,"сформирован",IF('Социально-коммуникативное разви'!F27&lt;0.5,"не сформирован", "в стадии формирования")))</f>
        <v/>
      </c>
      <c r="BD26" s="94" t="str">
        <f>IF('Социально-коммуникативное разви'!J27="","",IF('Социально-коммуникативное разви'!J27&gt;1.5,"сформирован",IF('Социально-коммуникативное разви'!J27&lt;0.5,"не сформирован", "в стадии формирования")))</f>
        <v/>
      </c>
      <c r="BE26" s="94" t="str">
        <f>IF('Познавательное развитие'!U27="","",IF('Познавательное развитие'!U27&gt;1.5,"сформирован",IF('Познавательное развитие'!U27&lt;0.5,"не сформирован", "в стадии формирования")))</f>
        <v/>
      </c>
      <c r="BF26" s="94" t="str">
        <f>IF('Познавательное развитие'!V27="","",IF('Познавательное развитие'!V27&gt;1.5,"сформирован",IF('Познавательное развитие'!V27&lt;0.5,"не сформирован", "в стадии формирования")))</f>
        <v/>
      </c>
      <c r="BG26" s="94" t="str">
        <f>IF('Познавательное развитие'!AB27="","",IF('Познавательное развитие'!AB27&gt;1.5,"сформирован",IF('Познавательное развитие'!AB27&lt;0.5,"не сформирован", "в стадии формирования")))</f>
        <v/>
      </c>
      <c r="BH26" s="94" t="str">
        <f>IF('Познавательное развитие'!AD27="","",IF('Познавательное развитие'!AD27&gt;1.5,"сформирован",IF('Познавательное развитие'!AD27&lt;0.5,"не сформирован", "в стадии формирования")))</f>
        <v/>
      </c>
      <c r="BI26" s="94" t="str">
        <f>IF('Речевое развитие'!D26="","",IF('Речевое развитие'!D26&gt;1.5,"сформирован",IF('Речевое развитие'!D26&lt;0.5,"не сформирован", "в стадии формирования")))</f>
        <v/>
      </c>
      <c r="BJ26" s="94" t="str">
        <f>IF('Речевое развитие'!E26="","",IF('Речевое развитие'!E26&gt;1.5,"сформирован",IF('Речевое развитие'!E26&lt;0.5,"не сформирован", "в стадии формирования")))</f>
        <v/>
      </c>
      <c r="BK26" s="94" t="str">
        <f>IF('Речевое развитие'!F26="","",IF('Речевое развитие'!F26&gt;1.5,"сформирован",IF('Речевое развитие'!F26&lt;0.5,"не сформирован", "в стадии формирования")))</f>
        <v/>
      </c>
      <c r="BL26" s="94" t="str">
        <f>IF('Речевое развитие'!G26="","",IF('Речевое развитие'!G26&gt;1.5,"сформирован",IF('Речевое развитие'!G26&lt;0.5,"не сформирован", "в стадии формирования")))</f>
        <v/>
      </c>
      <c r="BM26" s="94" t="str">
        <f>IF('Речевое развитие'!J26="","",IF('Речевое развитие'!J26&gt;1.5,"сформирован",IF('Речевое развитие'!J26&lt;0.5,"не сформирован", "в стадии формирования")))</f>
        <v/>
      </c>
      <c r="BN26" s="94" t="str">
        <f>IF('Речевое развитие'!K26="","",IF('Речевое развитие'!K26&gt;1.5,"сформирован",IF('Речевое развитие'!K26&lt;0.5,"не сформирован", "в стадии формирования")))</f>
        <v/>
      </c>
      <c r="BO26" s="94" t="str">
        <f>IF('Речевое развитие'!L26="","",IF('Речевое развитие'!L26&gt;1.5,"сформирован",IF('Речевое развитие'!L26&lt;0.5,"не сформирован", "в стадии формирования")))</f>
        <v/>
      </c>
      <c r="BP26" s="94" t="str">
        <f>IF('Речевое развитие'!M26="","",IF('Речевое развитие'!M26&gt;1.5,"сформирован",IF('Речевое развитие'!M26&lt;0.5,"не сформирован", "в стадии формирования")))</f>
        <v/>
      </c>
      <c r="BQ26" s="94" t="str">
        <f>IF('Речевое развитие'!N26="","",IF('Речевое развитие'!N26&gt;1.5,"сформирован",IF('Речевое развитие'!N26&lt;0.5,"не сформирован", "в стадии формирования")))</f>
        <v/>
      </c>
      <c r="BR26" s="94" t="str">
        <f>IF('Художественно-эстетическое разв'!D27="","",IF('Художественно-эстетическое разв'!D27&gt;1.5,"сформирован",IF('Художественно-эстетическое разв'!D27&lt;0.5,"не сформирован", "в стадии формирования")))</f>
        <v/>
      </c>
      <c r="BS26" s="94" t="str">
        <f>IF('Художественно-эстетическое разв'!E27="","",IF('Художественно-эстетическое разв'!E27&gt;1.5,"сформирован",IF('Художественно-эстетическое разв'!E27&lt;0.5,"не сформирован", "в стадии формирования")))</f>
        <v/>
      </c>
      <c r="BT26" s="330" t="str">
        <f>IF('Социально-коммуникативное разви'!D27="","",IF('Социально-коммуникативное разви'!F27="","",IF('Социально-коммуникативное разви'!J27="","",IF('Познавательное развитие'!U27="","",IF('Познавательное развитие'!V27="","",IF('Познавательное развитие'!AB27="","",IF('Познавательное развитие'!AD27="","",IF('Речевое развитие'!D26="","",IF('Речевое развитие'!E26="","",IF('Речевое развитие'!F26="","",IF('Речевое развитие'!G26="","",IF('Речевое развитие'!J26="","",IF('Речевое развитие'!K26="","",IF('Речевое развитие'!L26="","",IF('Речевое развитие'!M26="","",IF('Речевое развитие'!N26="","",IF('Художественно-эстетическое разв'!D27="","",IF('Художественно-эстетическое разв'!E27="","",('Социально-коммуникативное разви'!D27+'Социально-коммуникативное разви'!F27+'Социально-коммуникативное разви'!J27+'Познавательное развитие'!U27+'Познавательное развитие'!V27+'Познавательное развитие'!AB27+'Познавательное развитие'!AD27+'Речевое развитие'!D26+'Речевое развитие'!E26+'Речевое развитие'!F26+'Речевое развитие'!G26+'Речевое развитие'!J26+'Речевое развитие'!K26+'Речевое развитие'!L26+'Речевое развитие'!M26+'Речевое развитие'!N26+'Художественно-эстетическое разв'!D27+'Художественно-эстетическое разв'!E27)/18))))))))))))))))))</f>
        <v/>
      </c>
      <c r="BU26" s="257" t="str">
        <f t="shared" si="3"/>
        <v/>
      </c>
      <c r="BV26" s="183" t="str">
        <f>IF('Познавательное развитие'!H27="","",IF('Познавательное развитие'!H27&gt;1.5,"сформирован",IF('Познавательное развитие'!H27&lt;0.5,"не сформирован", "в стадии формирования")))</f>
        <v/>
      </c>
      <c r="BW26" s="94" t="str">
        <f>IF('Художественно-эстетическое разв'!K27="","",IF('Художественно-эстетическое разв'!K27&gt;1.5,"сформирован",IF('Художественно-эстетическое разв'!K27&lt;0.5,"не сформирован", "в стадии формирования")))</f>
        <v/>
      </c>
      <c r="BX26" s="94" t="str">
        <f>IF('Художественно-эстетическое разв'!L27="","",IF('Художественно-эстетическое разв'!L27&gt;1.5,"сформирован",IF('Художественно-эстетическое разв'!L27&lt;0.5,"не сформирован", "в стадии формирования")))</f>
        <v/>
      </c>
      <c r="BY26" s="108" t="str">
        <f>IF('Художественно-эстетическое разв'!Z27="","",IF('Художественно-эстетическое разв'!Z27&gt;1.5,"сформирован",IF('Художественно-эстетическое разв'!Z27&lt;0.5,"не сформирован", "в стадии формирования")))</f>
        <v/>
      </c>
      <c r="BZ26" s="183" t="str">
        <f>IF('Физическое развитие'!D26="","",IF('Физическое развитие'!D26&gt;1.5,"сформирован",IF('Физическое развитие'!D26&lt;0.5,"не сформирован", "в стадии формирования")))</f>
        <v/>
      </c>
      <c r="CA26" s="183" t="str">
        <f>IF('Физическое развитие'!E26="","",IF('Физическое развитие'!E26&gt;1.5,"сформирован",IF('Физическое развитие'!E26&lt;0.5,"не сформирован", "в стадии формирования")))</f>
        <v/>
      </c>
      <c r="CB26" s="183" t="str">
        <f>IF('Физическое развитие'!F26="","",IF('Физическое развитие'!F26&gt;1.5,"сформирован",IF('Физическое развитие'!F26&lt;0.5,"не сформирован", "в стадии формирования")))</f>
        <v/>
      </c>
      <c r="CC26" s="183" t="str">
        <f>IF('Физическое развитие'!G26="","",IF('Физическое развитие'!G26&gt;1.5,"сформирован",IF('Физическое развитие'!G26&lt;0.5,"не сформирован", "в стадии формирования")))</f>
        <v/>
      </c>
      <c r="CD26" s="94" t="str">
        <f>IF('Физическое развитие'!H26="","",IF('Физическое развитие'!H26&gt;1.5,"сформирован",IF('Физическое развитие'!H26&lt;0.5,"не сформирован", "в стадии формирования")))</f>
        <v/>
      </c>
      <c r="CE26" s="94" t="str">
        <f>IF('Физическое развитие'!I26="","",IF('Физическое развитие'!I26&gt;1.5,"сформирован",IF('Физическое развитие'!I26&lt;0.5,"не сформирован", "в стадии формирования")))</f>
        <v/>
      </c>
      <c r="CF26" s="94" t="str">
        <f>IF('Физическое развитие'!J26="","",IF('Физическое развитие'!J26&gt;1.5,"сформирован",IF('Физическое развитие'!J26&lt;0.5,"не сформирован", "в стадии формирования")))</f>
        <v/>
      </c>
      <c r="CG26" s="94" t="str">
        <f>IF('Физическое развитие'!K26="","",IF('Физическое развитие'!K26&gt;1.5,"сформирован",IF('Физическое развитие'!K26&lt;0.5,"не сформирован", "в стадии формирования")))</f>
        <v/>
      </c>
      <c r="CH26" s="94" t="str">
        <f>IF('Физическое развитие'!L26="","",IF('Физическое развитие'!L26&gt;1.5,"сформирован",IF('Физическое развитие'!L26&lt;0.5,"не сформирован", "в стадии формирования")))</f>
        <v/>
      </c>
      <c r="CI26" s="94" t="str">
        <f>IF('Физическое развитие'!N26="","",IF('Физическое развитие'!N26&gt;1.5,"сформирован",IF('Физическое развитие'!N26&lt;0.5,"не сформирован", "в стадии формирования")))</f>
        <v/>
      </c>
      <c r="CJ26" s="330" t="str">
        <f>IF('Познавательное развитие'!H27="","",IF('Художественно-эстетическое разв'!K27="","",IF('Художественно-эстетическое разв'!L27="","",IF('Художественно-эстетическое разв'!Z27="","",IF('Физическое развитие'!D26="","",IF('Физическое развитие'!E26="","",IF('Физическое развитие'!F26="","",IF('Физическое развитие'!G26="","",IF('Физическое развитие'!H26="","",IF('Физическое развитие'!I26="","",IF('Физическое развитие'!J26="","",IF('Физическое развитие'!K26="","",IF('Физическое развитие'!L26="","",IF('Физическое развитие'!N26="","",('Познавательное развитие'!H27+'Художественно-эстетическое разв'!K27+'Художественно-эстетическое разв'!L27+'Художественно-эстетическое разв'!Z27+'Физическое развитие'!D26+'Физическое развитие'!E26+'Физическое развитие'!F26+'Физическое развитие'!G26+'Физическое развитие'!H26+'Физическое развитие'!I26+'Физическое развитие'!J26+'Физическое развитие'!K26+'Физическое развитие'!L26+'Физическое развитие'!N26)/14))))))))))))))</f>
        <v/>
      </c>
      <c r="CK26" s="257" t="str">
        <f t="shared" si="4"/>
        <v/>
      </c>
      <c r="CL26" s="183" t="str">
        <f>IF('Социально-коммуникативное разви'!G27="","",IF('Социально-коммуникативное разви'!G27&gt;1.5,"сформирован",IF('Социально-коммуникативное разви'!G27&lt;0.5,"не сформирован", "в стадии формирования")))</f>
        <v/>
      </c>
      <c r="CM26" s="94" t="str">
        <f>IF('Социально-коммуникативное разви'!H27="","",IF('Социально-коммуникативное разви'!H27&gt;1.5,"сформирован",IF('Социально-коммуникативное разви'!H27&lt;0.5,"не сформирован", "в стадии формирования")))</f>
        <v/>
      </c>
      <c r="CN26" s="94" t="str">
        <f>IF('Социально-коммуникативное разви'!L27="","",IF('Социально-коммуникативное разви'!L27&gt;1.5,"сформирован",IF('Социально-коммуникативное разви'!L27&lt;0.5,"не сформирован", "в стадии формирования")))</f>
        <v/>
      </c>
      <c r="CO26" s="94" t="str">
        <f>IF('Социально-коммуникативное разви'!P27="","",IF('Социально-коммуникативное разви'!P27&gt;1.5,"сформирован",IF('Социально-коммуникативное разви'!P27&lt;0.5,"не сформирован", "в стадии формирования")))</f>
        <v/>
      </c>
      <c r="CP26" s="94" t="str">
        <f>IF('Социально-коммуникативное разви'!Q27="","",IF('Социально-коммуникативное разви'!Q27&gt;1.5,"сформирован",IF('Социально-коммуникативное разви'!Q27&lt;0.5,"не сформирован", "в стадии формирования")))</f>
        <v/>
      </c>
      <c r="CQ26" s="94" t="str">
        <f>IF('Социально-коммуникативное разви'!T27="","",IF('Социально-коммуникативное разви'!T27&gt;1.5,"сформирован",IF('Социально-коммуникативное разви'!T27&lt;0.5,"не сформирован", "в стадии формирования")))</f>
        <v/>
      </c>
      <c r="CR26" s="94" t="str">
        <f>IF('Социально-коммуникативное разви'!U27="","",IF('Социально-коммуникативное разви'!U27&gt;1.5,"сформирован",IF('Социально-коммуникативное разви'!U27&lt;0.5,"не сформирован", "в стадии формирования")))</f>
        <v/>
      </c>
      <c r="CS26" s="94" t="str">
        <f>IF('Социально-коммуникативное разви'!V27="","",IF('Социально-коммуникативное разви'!V27&gt;1.5,"сформирован",IF('Социально-коммуникативное разви'!V27&lt;0.5,"не сформирован", "в стадии формирования")))</f>
        <v/>
      </c>
      <c r="CT26" s="94" t="str">
        <f>IF('Социально-коммуникативное разви'!W27="","",IF('Социально-коммуникативное разви'!W27&gt;1.5,"сформирован",IF('Социально-коммуникативное разви'!W27&lt;0.5,"не сформирован", "в стадии формирования")))</f>
        <v/>
      </c>
      <c r="CU26" s="94" t="str">
        <f>IF('Социально-коммуникативное разви'!X27="","",IF('Социально-коммуникативное разви'!X27&gt;1.5,"сформирован",IF('Социально-коммуникативное разви'!X27&lt;0.5,"не сформирован", "в стадии формирования")))</f>
        <v/>
      </c>
      <c r="CV26" s="94" t="str">
        <f>IF('Социально-коммуникативное разви'!Y27="","",IF('Социально-коммуникативное разви'!Y27&gt;1.5,"сформирован",IF('Социально-коммуникативное разви'!Y27&lt;0.5,"не сформирован", "в стадии формирования")))</f>
        <v/>
      </c>
      <c r="CW26" s="94" t="str">
        <f>IF('Физическое развитие'!Q26="","",IF('Физическое развитие'!Q26&gt;1.5,"сформирован",IF('Физическое развитие'!Q26&lt;0.5,"не сформирован", "в стадии формирования")))</f>
        <v/>
      </c>
      <c r="CX26" s="94" t="str">
        <f>IF('Физическое развитие'!R26="","",IF('Физическое развитие'!R26&gt;1.5,"сформирован",IF('Физическое развитие'!R26&lt;0.5,"не сформирован", "в стадии формирования")))</f>
        <v/>
      </c>
      <c r="CY26" s="94" t="str">
        <f>IF('Физическое развитие'!S26="","",IF('Физическое развитие'!S26&gt;1.5,"сформирован",IF('Физическое развитие'!S26&lt;0.5,"не сформирован", "в стадии формирования")))</f>
        <v/>
      </c>
      <c r="CZ26" s="330" t="str">
        <f>IF('Социально-коммуникативное разви'!G27="","",IF('Социально-коммуникативное разви'!H27="","",IF('Социально-коммуникативное разви'!L27="","",IF('Социально-коммуникативное разви'!P27="","",IF('Социально-коммуникативное разви'!Q27="","",IF('Социально-коммуникативное разви'!T27="","",IF('Социально-коммуникативное разви'!U27="","",IF('Социально-коммуникативное разви'!V27="","",IF('Социально-коммуникативное разви'!W27="","",IF('Социально-коммуникативное разви'!X27="","",IF('Социально-коммуникативное разви'!Y27="","",IF('Физическое развитие'!Q26="","",IF('Физическое развитие'!R26="","",IF('Физическое развитие'!S26="","",('Социально-коммуникативное разви'!G27+'Социально-коммуникативное разви'!H27+'Социально-коммуникативное разви'!L27+'Социально-коммуникативное разви'!P27+'Социально-коммуникативное разви'!Q27+'Социально-коммуникативное разви'!T27+'Социально-коммуникативное разви'!U27+'Социально-коммуникативное разви'!V27+'Социально-коммуникативное разви'!W27+'Социально-коммуникативное разви'!X27+'Социально-коммуникативное разви'!Y27+'Физическое развитие'!Q26+'Физическое развитие'!R26+'Физическое развитие'!S26)/14))))))))))))))</f>
        <v/>
      </c>
      <c r="DA26" s="257" t="str">
        <f t="shared" si="5"/>
        <v/>
      </c>
      <c r="DB26" s="183" t="str">
        <f>IF('Социально-коммуникативное разви'!T27="","",IF('Социально-коммуникативное разви'!T27&gt;1.5,"сформирован",IF('Социально-коммуникативное разви'!T27&lt;0.5,"не сформирован", "в стадии формирования")))</f>
        <v/>
      </c>
      <c r="DC26" s="94" t="str">
        <f>IF('Социально-коммуникативное разви'!U27="","",IF('Социально-коммуникативное разви'!U27&gt;1.5,"сформирован",IF('Социально-коммуникативное разви'!U27&lt;0.5,"не сформирован", "в стадии формирования")))</f>
        <v/>
      </c>
      <c r="DD26" s="94" t="str">
        <f>IF('Социально-коммуникативное разви'!V27="","",IF('Социально-коммуникативное разви'!V27&gt;1.5,"сформирован",IF('Социально-коммуникативное разви'!V27&lt;0.5,"не сформирован", "в стадии формирования")))</f>
        <v/>
      </c>
      <c r="DE26" s="94" t="str">
        <f>IF('Социально-коммуникативное разви'!W27="","",IF('Социально-коммуникативное разви'!W27&gt;1.5,"сформирован",IF('Социально-коммуникативное разви'!W27&lt;0.5,"не сформирован", "в стадии формирования")))</f>
        <v/>
      </c>
      <c r="DF26" s="94" t="str">
        <f>IF('Социально-коммуникативное разви'!X27="","",IF('Социально-коммуникативное разви'!X27&gt;1.5,"сформирован",IF('Социально-коммуникативное разви'!X27&lt;0.5,"не сформирован", "в стадии формирования")))</f>
        <v/>
      </c>
      <c r="DG26" s="94" t="str">
        <f>IF('Социально-коммуникативное разви'!Y27="","",IF('Социально-коммуникативное разви'!Y27&gt;1.5,"сформирован",IF('Социально-коммуникативное разви'!Y27&lt;0.5,"не сформирован", "в стадии формирования")))</f>
        <v/>
      </c>
      <c r="DH26" s="94" t="str">
        <f>IF('Познавательное развитие'!D27="","",IF('Познавательное развитие'!D27&gt;1.5,"сформирован",IF('Познавательное развитие'!D27&lt;0.5,"не сформирован", "в стадии формирования")))</f>
        <v/>
      </c>
      <c r="DI26" s="94" t="str">
        <f>IF('Познавательное развитие'!E27="","",IF('Познавательное развитие'!E27&gt;1.5,"сформирован",IF('Познавательное развитие'!E27&lt;0.5,"не сформирован", "в стадии формирования")))</f>
        <v/>
      </c>
      <c r="DJ26" s="94" t="str">
        <f>IF('Познавательное развитие'!F27="","",IF('Познавательное развитие'!F27&gt;1.5,"сформирован",IF('Познавательное развитие'!F27&lt;0.5,"не сформирован", "в стадии формирования")))</f>
        <v/>
      </c>
      <c r="DK26" s="94" t="str">
        <f>IF('Познавательное развитие'!G27="","",IF('Познавательное развитие'!G27&gt;1.5,"сформирован",IF('Познавательное развитие'!G27&lt;0.5,"не сформирован", "в стадии формирования")))</f>
        <v/>
      </c>
      <c r="DL26" s="94" t="str">
        <f>IF('Познавательное развитие'!H27="","",IF('Познавательное развитие'!H27&gt;1.5,"сформирован",IF('Познавательное развитие'!H27&lt;0.5,"не сформирован", "в стадии формирования")))</f>
        <v/>
      </c>
      <c r="DM26" s="94" t="str">
        <f>IF('Познавательное развитие'!K27="","",IF('Познавательное развитие'!K27&gt;1.5,"сформирован",IF('Познавательное развитие'!K27&lt;0.5,"не сформирован", "в стадии формирования")))</f>
        <v/>
      </c>
      <c r="DN26" s="94" t="str">
        <f>IF('Познавательное развитие'!L27="","",IF('Познавательное развитие'!L27&gt;1.5,"сформирован",IF('Познавательное развитие'!L27&lt;0.5,"не сформирован", "в стадии формирования")))</f>
        <v/>
      </c>
      <c r="DO26" s="94" t="str">
        <f>IF('Познавательное развитие'!O27="","",IF('Познавательное развитие'!O27&gt;1.5,"сформирован",IF('Познавательное развитие'!O27&lt;0.5,"не сформирован", "в стадии формирования")))</f>
        <v/>
      </c>
      <c r="DP26" s="94" t="str">
        <f>IF('Познавательное развитие'!U27="","",IF('Познавательное развитие'!U27&gt;1.5,"сформирован",IF('Познавательное развитие'!U27&lt;0.5,"не сформирован", "в стадии формирования")))</f>
        <v/>
      </c>
      <c r="DQ26" s="94" t="str">
        <f>IF('Познавательное развитие'!V27="","",IF('Познавательное развитие'!V27&gt;1.5,"сформирован",IF('Познавательное развитие'!V27&lt;0.5,"не сформирован", "в стадии формирования")))</f>
        <v/>
      </c>
      <c r="DR26" s="94" t="str">
        <f>IF('Познавательное развитие'!Z27="","",IF('Познавательное развитие'!Z27&gt;1.5,"сформирован",IF('Познавательное развитие'!Z27&lt;0.5,"не сформирован", "в стадии формирования")))</f>
        <v/>
      </c>
      <c r="DS26" s="94" t="str">
        <f>IF('Познавательное развитие'!AA27="","",IF('Познавательное развитие'!AA27&gt;1.5,"сформирован",IF('Познавательное развитие'!AA27&lt;0.5,"не сформирован", "в стадии формирования")))</f>
        <v/>
      </c>
      <c r="DT26" s="94" t="str">
        <f>IF('Познавательное развитие'!AB27="","",IF('Познавательное развитие'!AB27&gt;1.5,"сформирован",IF('Познавательное развитие'!AB27&lt;0.5,"не сформирован", "в стадии формирования")))</f>
        <v/>
      </c>
      <c r="DU26" s="94" t="str">
        <f>IF('Познавательное развитие'!AC27="","",IF('Познавательное развитие'!AC27&gt;1.5,"сформирован",IF('Познавательное развитие'!AC27&lt;0.5,"не сформирован", "в стадии формирования")))</f>
        <v/>
      </c>
      <c r="DV26" s="94" t="str">
        <f>IF('Познавательное развитие'!AD27="","",IF('Познавательное развитие'!AD27&gt;1.5,"сформирован",IF('Познавательное развитие'!AD27&lt;0.5,"не сформирован", "в стадии формирования")))</f>
        <v/>
      </c>
      <c r="DW26" s="94" t="str">
        <f>IF('Познавательное развитие'!AE27="","",IF('Познавательное развитие'!AE27&gt;1.5,"сформирован",IF('Познавательное развитие'!AE27&lt;0.5,"не сформирован", "в стадии формирования")))</f>
        <v/>
      </c>
      <c r="DX26" s="94" t="str">
        <f>IF('Познавательное развитие'!AF27="","",IF('Познавательное развитие'!AF27&gt;1.5,"сформирован",IF('Познавательное развитие'!AF27&lt;0.5,"не сформирован", "в стадии формирования")))</f>
        <v/>
      </c>
      <c r="DY26" s="94" t="str">
        <f>IF('Познавательное развитие'!AG27="","",IF('Познавательное развитие'!AG27&gt;1.5,"сформирован",IF('Познавательное развитие'!AG27&lt;0.5,"не сформирован", "в стадии формирования")))</f>
        <v/>
      </c>
      <c r="DZ26" s="94" t="str">
        <f>IF('Познавательное развитие'!AH27="","",IF('Познавательное развитие'!AH27&gt;1.5,"сформирован",IF('Познавательное развитие'!AH27&lt;0.5,"не сформирован", "в стадии формирования")))</f>
        <v/>
      </c>
      <c r="EA26" s="94" t="str">
        <f>IF('Речевое развитие'!D26="","",IF('Речевое развитие'!D26&gt;1.5,"сформирован",IF('Речевое развитие'!D26&lt;0.5,"не сформирован", "в стадии формирования")))</f>
        <v/>
      </c>
      <c r="EB26" s="94" t="str">
        <f>IF('Речевое развитие'!J26="","",IF('Речевое развитие'!J26&gt;1.5,"сформирован",IF('Речевое развитие'!J26&lt;0.5,"не сформирован", "в стадии формирования")))</f>
        <v/>
      </c>
      <c r="EC26" s="94" t="str">
        <f>IF('Речевое развитие'!K26="","",IF('Речевое развитие'!K26&gt;1.5,"сформирован",IF('Речевое развитие'!K26&lt;0.5,"не сформирован", "в стадии формирования")))</f>
        <v/>
      </c>
      <c r="ED26" s="94" t="str">
        <f>IF('Речевое развитие'!L26="","",IF('Речевое развитие'!L26&gt;1.5,"сформирован",IF('Речевое развитие'!L26&lt;0.5,"не сформирован", "в стадии формирования")))</f>
        <v/>
      </c>
      <c r="EE26" s="94" t="str">
        <f>IF('Речевое развитие'!M26="","",IF('Речевое развитие'!M26&gt;1.5,"сформирован",IF('Речевое развитие'!M26&lt;0.5,"не сформирован", "в стадии формирования")))</f>
        <v/>
      </c>
      <c r="EF26" s="94" t="str">
        <f>IF('Речевое развитие'!N26="","",IF('Речевое развитие'!N26&gt;1.5,"сформирован",IF('Речевое развитие'!N26&lt;0.5,"не сформирован", "в стадии формирования")))</f>
        <v/>
      </c>
      <c r="EG26" s="330" t="str">
        <f>IF('Социально-коммуникативное разви'!T27="","",IF('Социально-коммуникативное разви'!U27="","",IF('Социально-коммуникативное разви'!V27="","",IF('Социально-коммуникативное разви'!W27="","",IF('Социально-коммуникативное разви'!X27="","",IF('Социально-коммуникативное разви'!Y27="","",IF('Познавательное развитие'!D27="","",IF('Познавательное развитие'!E27="","",IF('Познавательное развитие'!F27="","",IF('Познавательное развитие'!G27="","",IF('Познавательное развитие'!H27="","",IF('Познавательное развитие'!K27="","",IF('Познавательное развитие'!L27="","",IF('Познавательное развитие'!O27="","",IF('Познавательное развитие'!U27="","",IF('Познавательное развитие'!V27="","",IF('Познавательное развитие'!Z27="","",IF('Познавательное развитие'!AA27="","",IF('Познавательное развитие'!AB27="","",IF('Познавательное развитие'!AC27="","",IF('Познавательное развитие'!AD27="","",IF('Познавательное развитие'!AE27="","",IF('Познавательное развитие'!AF27="","",IF('Познавательное развитие'!AG27="","",IF('Познавательное развитие'!AH27="","",IF('Речевое развитие'!D26="","",IF('Речевое развитие'!J26="","",IF('Речевое развитие'!K26="","",IF('Речевое развитие'!L26="","",IF('Речевое развитие'!M26="","",IF('Речевое развитие'!N26="","",('Социально-коммуникативное разви'!T27+'Социально-коммуникативное разви'!U27+'Социально-коммуникативное разви'!V27+'Социально-коммуникативное разви'!W27+'Социально-коммуникативное разви'!X27+'Социально-коммуникативное разви'!Y27+'Познавательное развитие'!D27+'Познавательное развитие'!E27+'Познавательное развитие'!F27+'Познавательное развитие'!G27+'Познавательное развитие'!H27+'Познавательное развитие'!K27+'Познавательное развитие'!L27+'Познавательное развитие'!O27+'Познавательное развитие'!U27+'Познавательное развитие'!V27+'Познавательное развитие'!Z27+'Познавательное развитие'!AA27+'Познавательное развитие'!AB27+'Познавательное развитие'!AC27+'Познавательное развитие'!AD27+'Познавательное развитие'!AE27+'Познавательное развитие'!AF27+'Познавательное развитие'!AG27+'Познавательное развитие'!AH27+'Речевое развитие'!D26+'Речевое развитие'!J26+'Речевое развитие'!K26+'Речевое развитие'!L26+'Речевое развитие'!M26+'Речевое развитие'!N26)/31)))))))))))))))))))))))))))))))</f>
        <v/>
      </c>
      <c r="EH26" s="257" t="str">
        <f t="shared" si="6"/>
        <v/>
      </c>
    </row>
    <row r="27" spans="1:138" x14ac:dyDescent="0.25">
      <c r="A27" s="107">
        <f>список!A25</f>
        <v>24</v>
      </c>
      <c r="B27" s="265" t="str">
        <f>IF(список!B25="","",список!B25)</f>
        <v/>
      </c>
      <c r="C27" s="257">
        <f>IF(список!C25="","",список!C25)</f>
        <v>0</v>
      </c>
      <c r="D27" s="183" t="str">
        <f>IF('Социально-коммуникативное разви'!G28="","",IF('Социально-коммуникативное разви'!G28&gt;1.5,"сформирован",IF('Социально-коммуникативное разви'!G28&lt;0.5,"не сформирован", "в стадии формирования")))</f>
        <v/>
      </c>
      <c r="E27" s="94" t="str">
        <f>IF('Социально-коммуникативное разви'!I28="","",IF('Социально-коммуникативное разви'!I28&gt;1.5,"сформирован",IF('Социально-коммуникативное разви'!I28&lt;0.5,"не сформирован", "в стадии формирования")))</f>
        <v/>
      </c>
      <c r="F27" s="94" t="str">
        <f>IF('Социально-коммуникативное разви'!K28="","",IF('Социально-коммуникативное разви'!K28&gt;1.5,"сформирован",IF('Социально-коммуникативное разви'!K28&lt;0.5,"не сформирован", "в стадии формирования")))</f>
        <v/>
      </c>
      <c r="G27" s="94" t="str">
        <f>IF('Социально-коммуникативное разви'!L28="","",IF('Социально-коммуникативное разви'!L28&gt;1.5,"сформирован",IF('Социально-коммуникативное разви'!L28&lt;0.5,"не сформирован", "в стадии формирования")))</f>
        <v/>
      </c>
      <c r="H27" s="94" t="str">
        <f>IF('Познавательное развитие'!K28="","",IF('Познавательное развитие'!K28&gt;1.5,"сформирован",IF('Познавательное развитие'!K28&lt;0.5,"не сформирован", "в стадии формирования")))</f>
        <v/>
      </c>
      <c r="I27" s="94" t="str">
        <f>IF('Познавательное развитие'!O28="","",IF('Познавательное развитие'!O28&gt;1.5,"сформирован",IF('Познавательное развитие'!O28&lt;0.5,"не сформирован", "в стадии формирования")))</f>
        <v/>
      </c>
      <c r="J27" s="94" t="str">
        <f>IF('Познавательное развитие'!P28="","",IF('Познавательное развитие'!P28&gt;1.5,"сформирован",IF('Познавательное развитие'!P28&lt;0.5,"не сформирован", "в стадии формирования")))</f>
        <v/>
      </c>
      <c r="K27" s="94" t="str">
        <f>IF('Познавательное развитие'!T28="","",IF('Познавательное развитие'!T28&gt;1.5,"сформирован",IF('Познавательное развитие'!T28&lt;0.5,"не сформирован", "в стадии формирования")))</f>
        <v/>
      </c>
      <c r="L27" s="94" t="str">
        <f>IF('Познавательное развитие'!W28="","",IF('Познавательное развитие'!W28&gt;1.5,"сформирован",IF('Познавательное развитие'!W28&lt;0.5,"не сформирован", "в стадии формирования")))</f>
        <v/>
      </c>
      <c r="M27" s="94" t="str">
        <f>IF('Познавательное развитие'!AH28="","",IF('Познавательное развитие'!AH28&gt;1.5,"сформирован",IF('Познавательное развитие'!AH28&lt;0.5,"не сформирован", "в стадии формирования")))</f>
        <v/>
      </c>
      <c r="N27" s="94" t="str">
        <f>IF('Речевое развитие'!E27="","",IF('Речевое развитие'!E27&gt;1.5,"сформирован",IF('Речевое развитие'!E27&lt;0.5,"не сформирован", "в стадии формирования")))</f>
        <v/>
      </c>
      <c r="O27" s="94" t="str">
        <f>IF('Речевое развитие'!F27="","",IF('Речевое развитие'!F27&gt;1.5,"сформирован",IF('Речевое развитие'!F27&lt;0.5,"не сформирован", "в стадии формирования")))</f>
        <v/>
      </c>
      <c r="P27" s="94" t="str">
        <f>IF('Речевое развитие'!M27="","",IF('Речевое развитие'!M27&gt;1.5,"сформирован",IF('Речевое развитие'!M27&lt;0.5,"не сформирован", "в стадии формирования")))</f>
        <v/>
      </c>
      <c r="Q27" s="94" t="str">
        <f>IF('Художественно-эстетическое разв'!F28="","",IF('Художественно-эстетическое разв'!F28&gt;1.5,"сформирован",IF('Художественно-эстетическое разв'!F28&lt;0.5,"не сформирован", "в стадии формирования")))</f>
        <v/>
      </c>
      <c r="R27" s="94" t="str">
        <f>IF('Художественно-эстетическое разв'!L28="","",IF('Художественно-эстетическое разв'!L28&gt;1.5,"сформирован",IF('Художественно-эстетическое разв'!L28&lt;0.5,"не сформирован", "в стадии формирования")))</f>
        <v/>
      </c>
      <c r="S27" s="94" t="str">
        <f>IF('Художественно-эстетическое разв'!O28="","",IF('Художественно-эстетическое разв'!O28&gt;1.5,"сформирован",IF('Художественно-эстетическое разв'!O28&lt;0.5,"не сформирован", "в стадии формирования")))</f>
        <v/>
      </c>
      <c r="T27" s="94" t="str">
        <f>IF('Художественно-эстетическое разв'!P28="","",IF('Художественно-эстетическое разв'!P28&gt;1.5,"сформирован",IF('Художественно-эстетическое разв'!P28&lt;0.5,"не сформирован", "в стадии формирования")))</f>
        <v/>
      </c>
      <c r="U27" s="94" t="str">
        <f>IF('Физическое развитие'!N27="","",IF('Физическое развитие'!N27&gt;1.5,"сформирован",IF('Физическое развитие'!N27&lt;0.5,"не сформирован", "в стадии формирования")))</f>
        <v/>
      </c>
      <c r="V27" s="94" t="str">
        <f>IF('Физическое развитие'!Q27="","",IF('Физическое развитие'!Q27&gt;1.5,"сформирован",IF('Физическое развитие'!Q27&lt;0.5,"не сформирован", "в стадии формирования")))</f>
        <v/>
      </c>
      <c r="W27" s="94" t="str">
        <f>IF('Физическое развитие'!R27="","",IF('Физическое развитие'!R27&gt;1.5,"сформирован",IF('Физическое развитие'!R27&lt;0.5,"не сформирован", "в стадии формирования")))</f>
        <v/>
      </c>
      <c r="X27" s="330" t="str">
        <f>IF('Социально-коммуникативное разви'!G28="","",IF('Социально-коммуникативное разви'!I28="","",IF('Социально-коммуникативное разви'!K28="","",IF('Социально-коммуникативное разви'!L28="","",IF('Познавательное развитие'!K28="","",IF('Познавательное развитие'!O28="","",IF('Познавательное развитие'!P28="","",IF('Познавательное развитие'!T28="","",IF('Познавательное развитие'!W28="","",IF('Познавательное развитие'!AH28="","",IF('Речевое развитие'!E27="","",IF('Речевое развитие'!F27="","",IF('Речевое развитие'!M27="","",IF('Художественно-эстетическое разв'!F28="","",IF('Художественно-эстетическое разв'!L28="","",IF('Художественно-эстетическое разв'!O28="","",IF('Художественно-эстетическое разв'!P28="","",IF('Физическое развитие'!N27="","",IF('Физическое развитие'!Q27="","",IF('Физическое развитие'!R27="","",('Социально-коммуникативное разви'!G28+'Социально-коммуникативное разви'!I28+'Социально-коммуникативное разви'!K28+'Социально-коммуникативное разви'!L28+'Познавательное развитие'!K28+'Познавательное развитие'!O28+'Познавательное развитие'!P28+'Познавательное развитие'!T28+'Познавательное развитие'!W28+'Познавательное развитие'!AH28+'Речевое развитие'!E27+'Речевое развитие'!F27++'Речевое развитие'!M27+'Художественно-эстетическое разв'!F28+'Художественно-эстетическое разв'!L28+'Художественно-эстетическое разв'!O28+'Художественно-эстетическое разв'!P28+'Физическое развитие'!N27+'Физическое развитие'!Q27+'Физическое развитие'!R27)/20))))))))))))))))))))</f>
        <v/>
      </c>
      <c r="Y27" s="257" t="str">
        <f t="shared" si="0"/>
        <v/>
      </c>
      <c r="Z27" s="201" t="str">
        <f>IF('Социально-коммуникативное разви'!E28="","",IF('Социально-коммуникативное разви'!E28&gt;1.5,"сформирован",IF('Социально-коммуникативное разви'!E28&lt;0.5,"не сформирован", "в стадии формирования")))</f>
        <v/>
      </c>
      <c r="AA27" s="96" t="str">
        <f>IF('Социально-коммуникативное разви'!G28="","",IF('Социально-коммуникативное разви'!G28&gt;1.5,"сформирован",IF('Социально-коммуникативное разви'!G28&lt;0.5,"не сформирован", "в стадии формирования")))</f>
        <v/>
      </c>
      <c r="AB27" s="96" t="str">
        <f>IF('Социально-коммуникативное разви'!H28="","",IF('Социально-коммуникативное разви'!H28&gt;1.5,"сформирован",IF('Социально-коммуникативное разви'!H28&lt;0.5,"не сформирован", "в стадии формирования")))</f>
        <v/>
      </c>
      <c r="AC27" s="96" t="str">
        <f>IF('Социально-коммуникативное разви'!L28="","",IF('Социально-коммуникативное разви'!L28&gt;1.5,"сформирован",IF('Социально-коммуникативное разви'!L28&lt;0.5,"не сформирован", "в стадии формирования")))</f>
        <v/>
      </c>
      <c r="AD27" s="96" t="str">
        <f>IF('Социально-коммуникативное разви'!Q28="","",IF('Социально-коммуникативное разви'!Q28&gt;1.5,"сформирован",IF('Социально-коммуникативное разви'!Q28&lt;0.5,"не сформирован", "в стадии формирования")))</f>
        <v/>
      </c>
      <c r="AE27" s="126" t="str">
        <f>IF('Познавательное развитие'!L28="","",IF('Познавательное развитие'!L28&gt;1.5,"сформирован",IF('Познавательное развитие'!L28&lt;0.5,"не сформирован", "в стадии формирования")))</f>
        <v/>
      </c>
      <c r="AF27" s="126" t="str">
        <f>IF('Познавательное развитие'!Q28="","",IF('Познавательное развитие'!Q28&gt;1.5,"сформирован",IF('Познавательное развитие'!Q28&lt;0.5,"не сформирован", "в стадии формирования")))</f>
        <v/>
      </c>
      <c r="AG27" s="126" t="str">
        <f>IF('Речевое развитие'!D27="","",IF('Речевое развитие'!D27&gt;1.5,"сформирован",IF('Речевое развитие'!D27&lt;0.5,"не сформирован", "в стадии формирования")))</f>
        <v/>
      </c>
      <c r="AH27" s="126" t="str">
        <f>IF('Речевое развитие'!F27="","",IF('Речевое развитие'!F27&gt;1.5,"сформирован",IF('Речевое развитие'!F27&lt;0.5,"не сформирован", "в стадии формирования")))</f>
        <v/>
      </c>
      <c r="AI27" s="126" t="str">
        <f>IF('Речевое развитие'!J27="","",IF('Речевое развитие'!J27&gt;1.5,"сформирован",IF('Речевое развитие'!J27&lt;0.5,"не сформирован", "в стадии формирования")))</f>
        <v/>
      </c>
      <c r="AJ27" s="126" t="str">
        <f>IF('Речевое развитие'!L27="","",IF('Речевое развитие'!L27&gt;1.5,"сформирован",IF('Речевое развитие'!L27&lt;0.5,"не сформирован", "в стадии формирования")))</f>
        <v/>
      </c>
      <c r="AK27" s="126" t="str">
        <f>IF('Речевое развитие'!N27="","",IF('Речевое развитие'!N27&gt;1.5,"сформирован",IF('Речевое развитие'!N27&lt;0.5,"не сформирован", "в стадии формирования")))</f>
        <v/>
      </c>
      <c r="AL27" s="331" t="str">
        <f>IF('Социально-коммуникативное разви'!E28="","",IF('Социально-коммуникативное разви'!G28="","",IF('Социально-коммуникативное разви'!H28="","",IF('Социально-коммуникативное разви'!L28="","",IF('Социально-коммуникативное разви'!Q28="","",IF('Познавательное развитие'!L28="","",IF('Познавательное развитие'!Q28="","",IF('Речевое развитие'!D27="","",IF('Речевое развитие'!F27="","",IF('Речевое развитие'!J27="","",IF('Речевое развитие'!L27="","",IF('Речевое развитие'!N27="","",('Социально-коммуникативное разви'!E28+'Социально-коммуникативное разви'!G28+'Социально-коммуникативное разви'!H28+'Социально-коммуникативное разви'!L28+'Социально-коммуникативное разви'!Q28+'Познавательное развитие'!L28+'Познавательное развитие'!Q28+'Речевое развитие'!D27+'Речевое развитие'!F27+'Речевое развитие'!J27+'Речевое развитие'!L27+'Речевое развитие'!N27)/12))))))))))))</f>
        <v/>
      </c>
      <c r="AM27" s="96" t="str">
        <f t="shared" si="1"/>
        <v/>
      </c>
      <c r="AN27" s="183" t="str">
        <f>IF('Социально-коммуникативное разви'!E28="","",IF('Социально-коммуникативное разви'!E28&gt;1.5,"сформирован",IF('Социально-коммуникативное разви'!E28&lt;0.5,"не сформирован", "в стадии формирования")))</f>
        <v/>
      </c>
      <c r="AO27" s="101" t="str">
        <f>IF('Социально-коммуникативное разви'!G28="","",IF('Социально-коммуникативное разви'!G28&gt;1.5,"сформирован",IF('Социально-коммуникативное разви'!G28&lt;0.5,"не сформирован", "в стадии формирования")))</f>
        <v/>
      </c>
      <c r="AP27" s="97" t="str">
        <f>IF('Социально-коммуникативное разви'!H28="","",IF('Социально-коммуникативное разви'!H28&gt;1.5,"сформирован",IF('Социально-коммуникативное разви'!H28&lt;0.5,"не сформирован", "в стадии формирования")))</f>
        <v/>
      </c>
      <c r="AQ27" s="97" t="str">
        <f>IF('Социально-коммуникативное разви'!K28="","",IF('Социально-коммуникативное разви'!K28&gt;1.5,"сформирован",IF('Социально-коммуникативное разви'!K28&lt;0.5,"не сформирован", "в стадии формирования")))</f>
        <v/>
      </c>
      <c r="AR27" s="97" t="str">
        <f>IF('Социально-коммуникативное разви'!L28="","",IF('Социально-коммуникативное разви'!L28&gt;1.5,"сформирован",IF('Социально-коммуникативное разви'!L28&lt;0.5,"не сформирован", "в стадии формирования")))</f>
        <v/>
      </c>
      <c r="AS27" s="97" t="str">
        <f>IF('Социально-коммуникативное разви'!M28="","",IF('Социально-коммуникативное разви'!M28&gt;1.5,"сформирован",IF('Социально-коммуникативное разви'!M28&lt;0.5,"не сформирован", "в стадии формирования")))</f>
        <v/>
      </c>
      <c r="AT27" s="97" t="str">
        <f>IF('Познавательное развитие'!P28="","",IF('Познавательное развитие'!P28&gt;1.5,"сформирован",IF('Познавательное развитие'!P28&lt;0.5,"не сформирован", "в стадии формирования")))</f>
        <v/>
      </c>
      <c r="AU27" s="97" t="str">
        <f>IF('Речевое развитие'!E27="","",IF('Речевое развитие'!E27&gt;1.5,"сформирован",IF('Речевое развитие'!E27&lt;0.5,"не сформирован", "в стадии формирования")))</f>
        <v/>
      </c>
      <c r="AV27" s="97" t="str">
        <f>IF('Речевое развитие'!N27="","",IF('Речевое развитие'!N27&gt;1.5,"сформирован",IF('Речевое развитие'!N27&lt;0.5,"не сформирован", "в стадии формирования")))</f>
        <v/>
      </c>
      <c r="AW27" s="97" t="str">
        <f>IF('Художественно-эстетическое разв'!F28="","",IF('Художественно-эстетическое разв'!F28&gt;1.5,"сформирован",IF('Художественно-эстетическое разв'!F28&lt;0.5,"не сформирован", "в стадии формирования")))</f>
        <v/>
      </c>
      <c r="AX27" s="94" t="str">
        <f>IF('Художественно-эстетическое разв'!O28="","",IF('Художественно-эстетическое разв'!O28&gt;1.5,"сформирован",IF('Художественно-эстетическое разв'!O28&lt;0.5,"не сформирован", "в стадии формирования")))</f>
        <v/>
      </c>
      <c r="AY27" s="108" t="str">
        <f>IF('Художественно-эстетическое разв'!Y28="","",IF('Художественно-эстетическое разв'!Y28&gt;1.5,"сформирован",IF('Художественно-эстетическое разв'!Y28&lt;0.5,"не сформирован", "в стадии формирования")))</f>
        <v/>
      </c>
      <c r="AZ27" s="332" t="str">
        <f>IF('Социально-коммуникативное разви'!E28="","",IF('Социально-коммуникативное разви'!G28="","",IF('Социально-коммуникативное разви'!H28="","",IF('Социально-коммуникативное разви'!K28="","",IF('Социально-коммуникативное разви'!L28="","",IF('Социально-коммуникативное разви'!M28="","",IF('Познавательное развитие'!P28="","",IF('Речевое развитие'!E27="","",IF('Речевое развитие'!N27="","",IF('Художественно-эстетическое разв'!F28="","",IF('Художественно-эстетическое разв'!O28="","",IF('Художественно-эстетическое разв'!Y28="","",('Социально-коммуникативное разви'!E28+'Социально-коммуникативное разви'!G28+'Социально-коммуникативное разви'!H28+'Социально-коммуникативное разви'!K28+'Социально-коммуникативное разви'!L28+'Социально-коммуникативное разви'!M28+'Познавательное развитие'!P28+'Речевое развитие'!E27+'Речевое развитие'!N27+'Художественно-эстетическое разв'!F28+'Художественно-эстетическое разв'!O28+'Художественно-эстетическое разв'!Y28)/12))))))))))))</f>
        <v/>
      </c>
      <c r="BA27" s="257" t="str">
        <f t="shared" si="2"/>
        <v/>
      </c>
      <c r="BB27" s="183" t="str">
        <f>IF('Социально-коммуникативное разви'!D28="","",IF('Социально-коммуникативное разви'!D28&gt;1.5,"сформирован",IF('Социально-коммуникативное разви'!D28&lt;0.5,"не сформирован", "в стадии формирования")))</f>
        <v/>
      </c>
      <c r="BC27" s="94" t="str">
        <f>IF('Социально-коммуникативное разви'!F28="","",IF('Социально-коммуникативное разви'!F28&gt;1.5,"сформирован",IF('Социально-коммуникативное разви'!F28&lt;0.5,"не сформирован", "в стадии формирования")))</f>
        <v/>
      </c>
      <c r="BD27" s="94" t="str">
        <f>IF('Социально-коммуникативное разви'!J28="","",IF('Социально-коммуникативное разви'!J28&gt;1.5,"сформирован",IF('Социально-коммуникативное разви'!J28&lt;0.5,"не сформирован", "в стадии формирования")))</f>
        <v/>
      </c>
      <c r="BE27" s="94" t="str">
        <f>IF('Познавательное развитие'!U28="","",IF('Познавательное развитие'!U28&gt;1.5,"сформирован",IF('Познавательное развитие'!U28&lt;0.5,"не сформирован", "в стадии формирования")))</f>
        <v/>
      </c>
      <c r="BF27" s="94" t="str">
        <f>IF('Познавательное развитие'!V28="","",IF('Познавательное развитие'!V28&gt;1.5,"сформирован",IF('Познавательное развитие'!V28&lt;0.5,"не сформирован", "в стадии формирования")))</f>
        <v/>
      </c>
      <c r="BG27" s="94" t="str">
        <f>IF('Познавательное развитие'!AB28="","",IF('Познавательное развитие'!AB28&gt;1.5,"сформирован",IF('Познавательное развитие'!AB28&lt;0.5,"не сформирован", "в стадии формирования")))</f>
        <v/>
      </c>
      <c r="BH27" s="94" t="str">
        <f>IF('Познавательное развитие'!AD28="","",IF('Познавательное развитие'!AD28&gt;1.5,"сформирован",IF('Познавательное развитие'!AD28&lt;0.5,"не сформирован", "в стадии формирования")))</f>
        <v/>
      </c>
      <c r="BI27" s="94" t="str">
        <f>IF('Речевое развитие'!D27="","",IF('Речевое развитие'!D27&gt;1.5,"сформирован",IF('Речевое развитие'!D27&lt;0.5,"не сформирован", "в стадии формирования")))</f>
        <v/>
      </c>
      <c r="BJ27" s="94" t="str">
        <f>IF('Речевое развитие'!E27="","",IF('Речевое развитие'!E27&gt;1.5,"сформирован",IF('Речевое развитие'!E27&lt;0.5,"не сформирован", "в стадии формирования")))</f>
        <v/>
      </c>
      <c r="BK27" s="94" t="str">
        <f>IF('Речевое развитие'!F27="","",IF('Речевое развитие'!F27&gt;1.5,"сформирован",IF('Речевое развитие'!F27&lt;0.5,"не сформирован", "в стадии формирования")))</f>
        <v/>
      </c>
      <c r="BL27" s="94" t="str">
        <f>IF('Речевое развитие'!G27="","",IF('Речевое развитие'!G27&gt;1.5,"сформирован",IF('Речевое развитие'!G27&lt;0.5,"не сформирован", "в стадии формирования")))</f>
        <v/>
      </c>
      <c r="BM27" s="94" t="str">
        <f>IF('Речевое развитие'!J27="","",IF('Речевое развитие'!J27&gt;1.5,"сформирован",IF('Речевое развитие'!J27&lt;0.5,"не сформирован", "в стадии формирования")))</f>
        <v/>
      </c>
      <c r="BN27" s="94" t="str">
        <f>IF('Речевое развитие'!K27="","",IF('Речевое развитие'!K27&gt;1.5,"сформирован",IF('Речевое развитие'!K27&lt;0.5,"не сформирован", "в стадии формирования")))</f>
        <v/>
      </c>
      <c r="BO27" s="94" t="str">
        <f>IF('Речевое развитие'!L27="","",IF('Речевое развитие'!L27&gt;1.5,"сформирован",IF('Речевое развитие'!L27&lt;0.5,"не сформирован", "в стадии формирования")))</f>
        <v/>
      </c>
      <c r="BP27" s="94" t="str">
        <f>IF('Речевое развитие'!M27="","",IF('Речевое развитие'!M27&gt;1.5,"сформирован",IF('Речевое развитие'!M27&lt;0.5,"не сформирован", "в стадии формирования")))</f>
        <v/>
      </c>
      <c r="BQ27" s="94" t="str">
        <f>IF('Речевое развитие'!N27="","",IF('Речевое развитие'!N27&gt;1.5,"сформирован",IF('Речевое развитие'!N27&lt;0.5,"не сформирован", "в стадии формирования")))</f>
        <v/>
      </c>
      <c r="BR27" s="94" t="str">
        <f>IF('Художественно-эстетическое разв'!D28="","",IF('Художественно-эстетическое разв'!D28&gt;1.5,"сформирован",IF('Художественно-эстетическое разв'!D28&lt;0.5,"не сформирован", "в стадии формирования")))</f>
        <v/>
      </c>
      <c r="BS27" s="94" t="str">
        <f>IF('Художественно-эстетическое разв'!E28="","",IF('Художественно-эстетическое разв'!E28&gt;1.5,"сформирован",IF('Художественно-эстетическое разв'!E28&lt;0.5,"не сформирован", "в стадии формирования")))</f>
        <v/>
      </c>
      <c r="BT27" s="330" t="str">
        <f>IF('Социально-коммуникативное разви'!D28="","",IF('Социально-коммуникативное разви'!F28="","",IF('Социально-коммуникативное разви'!J28="","",IF('Познавательное развитие'!U28="","",IF('Познавательное развитие'!V28="","",IF('Познавательное развитие'!AB28="","",IF('Познавательное развитие'!AD28="","",IF('Речевое развитие'!D27="","",IF('Речевое развитие'!E27="","",IF('Речевое развитие'!F27="","",IF('Речевое развитие'!G27="","",IF('Речевое развитие'!J27="","",IF('Речевое развитие'!K27="","",IF('Речевое развитие'!L27="","",IF('Речевое развитие'!M27="","",IF('Речевое развитие'!N27="","",IF('Художественно-эстетическое разв'!D28="","",IF('Художественно-эстетическое разв'!E28="","",('Социально-коммуникативное разви'!D28+'Социально-коммуникативное разви'!F28+'Социально-коммуникативное разви'!J28+'Познавательное развитие'!U28+'Познавательное развитие'!V28+'Познавательное развитие'!AB28+'Познавательное развитие'!AD28+'Речевое развитие'!D27+'Речевое развитие'!E27+'Речевое развитие'!F27+'Речевое развитие'!G27+'Речевое развитие'!J27+'Речевое развитие'!K27+'Речевое развитие'!L27+'Речевое развитие'!M27+'Речевое развитие'!N27+'Художественно-эстетическое разв'!D28+'Художественно-эстетическое разв'!E28)/18))))))))))))))))))</f>
        <v/>
      </c>
      <c r="BU27" s="257" t="str">
        <f t="shared" si="3"/>
        <v/>
      </c>
      <c r="BV27" s="183" t="str">
        <f>IF('Познавательное развитие'!H28="","",IF('Познавательное развитие'!H28&gt;1.5,"сформирован",IF('Познавательное развитие'!H28&lt;0.5,"не сформирован", "в стадии формирования")))</f>
        <v/>
      </c>
      <c r="BW27" s="94" t="str">
        <f>IF('Художественно-эстетическое разв'!K28="","",IF('Художественно-эстетическое разв'!K28&gt;1.5,"сформирован",IF('Художественно-эстетическое разв'!K28&lt;0.5,"не сформирован", "в стадии формирования")))</f>
        <v/>
      </c>
      <c r="BX27" s="94" t="str">
        <f>IF('Художественно-эстетическое разв'!L28="","",IF('Художественно-эстетическое разв'!L28&gt;1.5,"сформирован",IF('Художественно-эстетическое разв'!L28&lt;0.5,"не сформирован", "в стадии формирования")))</f>
        <v/>
      </c>
      <c r="BY27" s="108" t="str">
        <f>IF('Художественно-эстетическое разв'!Z28="","",IF('Художественно-эстетическое разв'!Z28&gt;1.5,"сформирован",IF('Художественно-эстетическое разв'!Z28&lt;0.5,"не сформирован", "в стадии формирования")))</f>
        <v/>
      </c>
      <c r="BZ27" s="183" t="str">
        <f>IF('Физическое развитие'!D27="","",IF('Физическое развитие'!D27&gt;1.5,"сформирован",IF('Физическое развитие'!D27&lt;0.5,"не сформирован", "в стадии формирования")))</f>
        <v/>
      </c>
      <c r="CA27" s="183" t="str">
        <f>IF('Физическое развитие'!E27="","",IF('Физическое развитие'!E27&gt;1.5,"сформирован",IF('Физическое развитие'!E27&lt;0.5,"не сформирован", "в стадии формирования")))</f>
        <v/>
      </c>
      <c r="CB27" s="183" t="str">
        <f>IF('Физическое развитие'!F27="","",IF('Физическое развитие'!F27&gt;1.5,"сформирован",IF('Физическое развитие'!F27&lt;0.5,"не сформирован", "в стадии формирования")))</f>
        <v/>
      </c>
      <c r="CC27" s="183" t="str">
        <f>IF('Физическое развитие'!G27="","",IF('Физическое развитие'!G27&gt;1.5,"сформирован",IF('Физическое развитие'!G27&lt;0.5,"не сформирован", "в стадии формирования")))</f>
        <v/>
      </c>
      <c r="CD27" s="94" t="str">
        <f>IF('Физическое развитие'!H27="","",IF('Физическое развитие'!H27&gt;1.5,"сформирован",IF('Физическое развитие'!H27&lt;0.5,"не сформирован", "в стадии формирования")))</f>
        <v/>
      </c>
      <c r="CE27" s="94" t="str">
        <f>IF('Физическое развитие'!I27="","",IF('Физическое развитие'!I27&gt;1.5,"сформирован",IF('Физическое развитие'!I27&lt;0.5,"не сформирован", "в стадии формирования")))</f>
        <v/>
      </c>
      <c r="CF27" s="94" t="str">
        <f>IF('Физическое развитие'!J27="","",IF('Физическое развитие'!J27&gt;1.5,"сформирован",IF('Физическое развитие'!J27&lt;0.5,"не сформирован", "в стадии формирования")))</f>
        <v/>
      </c>
      <c r="CG27" s="94" t="str">
        <f>IF('Физическое развитие'!K27="","",IF('Физическое развитие'!K27&gt;1.5,"сформирован",IF('Физическое развитие'!K27&lt;0.5,"не сформирован", "в стадии формирования")))</f>
        <v/>
      </c>
      <c r="CH27" s="94" t="str">
        <f>IF('Физическое развитие'!L27="","",IF('Физическое развитие'!L27&gt;1.5,"сформирован",IF('Физическое развитие'!L27&lt;0.5,"не сформирован", "в стадии формирования")))</f>
        <v/>
      </c>
      <c r="CI27" s="94" t="str">
        <f>IF('Физическое развитие'!N27="","",IF('Физическое развитие'!N27&gt;1.5,"сформирован",IF('Физическое развитие'!N27&lt;0.5,"не сформирован", "в стадии формирования")))</f>
        <v/>
      </c>
      <c r="CJ27" s="330" t="str">
        <f>IF('Познавательное развитие'!H28="","",IF('Художественно-эстетическое разв'!K28="","",IF('Художественно-эстетическое разв'!L28="","",IF('Художественно-эстетическое разв'!Z28="","",IF('Физическое развитие'!D27="","",IF('Физическое развитие'!E27="","",IF('Физическое развитие'!F27="","",IF('Физическое развитие'!G27="","",IF('Физическое развитие'!H27="","",IF('Физическое развитие'!I27="","",IF('Физическое развитие'!J27="","",IF('Физическое развитие'!K27="","",IF('Физическое развитие'!L27="","",IF('Физическое развитие'!N27="","",('Познавательное развитие'!H28+'Художественно-эстетическое разв'!K28+'Художественно-эстетическое разв'!L28+'Художественно-эстетическое разв'!Z28+'Физическое развитие'!D27+'Физическое развитие'!E27+'Физическое развитие'!F27+'Физическое развитие'!G27+'Физическое развитие'!H27+'Физическое развитие'!I27+'Физическое развитие'!J27+'Физическое развитие'!K27+'Физическое развитие'!L27+'Физическое развитие'!N27)/14))))))))))))))</f>
        <v/>
      </c>
      <c r="CK27" s="257" t="str">
        <f t="shared" si="4"/>
        <v/>
      </c>
      <c r="CL27" s="183" t="str">
        <f>IF('Социально-коммуникативное разви'!G28="","",IF('Социально-коммуникативное разви'!G28&gt;1.5,"сформирован",IF('Социально-коммуникативное разви'!G28&lt;0.5,"не сформирован", "в стадии формирования")))</f>
        <v/>
      </c>
      <c r="CM27" s="94" t="str">
        <f>IF('Социально-коммуникативное разви'!H28="","",IF('Социально-коммуникативное разви'!H28&gt;1.5,"сформирован",IF('Социально-коммуникативное разви'!H28&lt;0.5,"не сформирован", "в стадии формирования")))</f>
        <v/>
      </c>
      <c r="CN27" s="94" t="str">
        <f>IF('Социально-коммуникативное разви'!L28="","",IF('Социально-коммуникативное разви'!L28&gt;1.5,"сформирован",IF('Социально-коммуникативное разви'!L28&lt;0.5,"не сформирован", "в стадии формирования")))</f>
        <v/>
      </c>
      <c r="CO27" s="94" t="str">
        <f>IF('Социально-коммуникативное разви'!P28="","",IF('Социально-коммуникативное разви'!P28&gt;1.5,"сформирован",IF('Социально-коммуникативное разви'!P28&lt;0.5,"не сформирован", "в стадии формирования")))</f>
        <v/>
      </c>
      <c r="CP27" s="94" t="str">
        <f>IF('Социально-коммуникативное разви'!Q28="","",IF('Социально-коммуникативное разви'!Q28&gt;1.5,"сформирован",IF('Социально-коммуникативное разви'!Q28&lt;0.5,"не сформирован", "в стадии формирования")))</f>
        <v/>
      </c>
      <c r="CQ27" s="94" t="str">
        <f>IF('Социально-коммуникативное разви'!T28="","",IF('Социально-коммуникативное разви'!T28&gt;1.5,"сформирован",IF('Социально-коммуникативное разви'!T28&lt;0.5,"не сформирован", "в стадии формирования")))</f>
        <v/>
      </c>
      <c r="CR27" s="94" t="str">
        <f>IF('Социально-коммуникативное разви'!U28="","",IF('Социально-коммуникативное разви'!U28&gt;1.5,"сформирован",IF('Социально-коммуникативное разви'!U28&lt;0.5,"не сформирован", "в стадии формирования")))</f>
        <v/>
      </c>
      <c r="CS27" s="94" t="str">
        <f>IF('Социально-коммуникативное разви'!V28="","",IF('Социально-коммуникативное разви'!V28&gt;1.5,"сформирован",IF('Социально-коммуникативное разви'!V28&lt;0.5,"не сформирован", "в стадии формирования")))</f>
        <v/>
      </c>
      <c r="CT27" s="94" t="str">
        <f>IF('Социально-коммуникативное разви'!W28="","",IF('Социально-коммуникативное разви'!W28&gt;1.5,"сформирован",IF('Социально-коммуникативное разви'!W28&lt;0.5,"не сформирован", "в стадии формирования")))</f>
        <v/>
      </c>
      <c r="CU27" s="94" t="str">
        <f>IF('Социально-коммуникативное разви'!X28="","",IF('Социально-коммуникативное разви'!X28&gt;1.5,"сформирован",IF('Социально-коммуникативное разви'!X28&lt;0.5,"не сформирован", "в стадии формирования")))</f>
        <v/>
      </c>
      <c r="CV27" s="94" t="str">
        <f>IF('Социально-коммуникативное разви'!Y28="","",IF('Социально-коммуникативное разви'!Y28&gt;1.5,"сформирован",IF('Социально-коммуникативное разви'!Y28&lt;0.5,"не сформирован", "в стадии формирования")))</f>
        <v/>
      </c>
      <c r="CW27" s="94" t="str">
        <f>IF('Физическое развитие'!Q27="","",IF('Физическое развитие'!Q27&gt;1.5,"сформирован",IF('Физическое развитие'!Q27&lt;0.5,"не сформирован", "в стадии формирования")))</f>
        <v/>
      </c>
      <c r="CX27" s="94" t="str">
        <f>IF('Физическое развитие'!R27="","",IF('Физическое развитие'!R27&gt;1.5,"сформирован",IF('Физическое развитие'!R27&lt;0.5,"не сформирован", "в стадии формирования")))</f>
        <v/>
      </c>
      <c r="CY27" s="94" t="str">
        <f>IF('Физическое развитие'!S27="","",IF('Физическое развитие'!S27&gt;1.5,"сформирован",IF('Физическое развитие'!S27&lt;0.5,"не сформирован", "в стадии формирования")))</f>
        <v/>
      </c>
      <c r="CZ27" s="330" t="str">
        <f>IF('Социально-коммуникативное разви'!G28="","",IF('Социально-коммуникативное разви'!H28="","",IF('Социально-коммуникативное разви'!L28="","",IF('Социально-коммуникативное разви'!P28="","",IF('Социально-коммуникативное разви'!Q28="","",IF('Социально-коммуникативное разви'!T28="","",IF('Социально-коммуникативное разви'!U28="","",IF('Социально-коммуникативное разви'!V28="","",IF('Социально-коммуникативное разви'!W28="","",IF('Социально-коммуникативное разви'!X28="","",IF('Социально-коммуникативное разви'!Y28="","",IF('Физическое развитие'!Q27="","",IF('Физическое развитие'!R27="","",IF('Физическое развитие'!S27="","",('Социально-коммуникативное разви'!G28+'Социально-коммуникативное разви'!H28+'Социально-коммуникативное разви'!L28+'Социально-коммуникативное разви'!P28+'Социально-коммуникативное разви'!Q28+'Социально-коммуникативное разви'!T28+'Социально-коммуникативное разви'!U28+'Социально-коммуникативное разви'!V28+'Социально-коммуникативное разви'!W28+'Социально-коммуникативное разви'!X28+'Социально-коммуникативное разви'!Y28+'Физическое развитие'!Q27+'Физическое развитие'!R27+'Физическое развитие'!S27)/14))))))))))))))</f>
        <v/>
      </c>
      <c r="DA27" s="257" t="str">
        <f t="shared" si="5"/>
        <v/>
      </c>
      <c r="DB27" s="183" t="str">
        <f>IF('Социально-коммуникативное разви'!T28="","",IF('Социально-коммуникативное разви'!T28&gt;1.5,"сформирован",IF('Социально-коммуникативное разви'!T28&lt;0.5,"не сформирован", "в стадии формирования")))</f>
        <v/>
      </c>
      <c r="DC27" s="94" t="str">
        <f>IF('Социально-коммуникативное разви'!U28="","",IF('Социально-коммуникативное разви'!U28&gt;1.5,"сформирован",IF('Социально-коммуникативное разви'!U28&lt;0.5,"не сформирован", "в стадии формирования")))</f>
        <v/>
      </c>
      <c r="DD27" s="94" t="str">
        <f>IF('Социально-коммуникативное разви'!V28="","",IF('Социально-коммуникативное разви'!V28&gt;1.5,"сформирован",IF('Социально-коммуникативное разви'!V28&lt;0.5,"не сформирован", "в стадии формирования")))</f>
        <v/>
      </c>
      <c r="DE27" s="94" t="str">
        <f>IF('Социально-коммуникативное разви'!W28="","",IF('Социально-коммуникативное разви'!W28&gt;1.5,"сформирован",IF('Социально-коммуникативное разви'!W28&lt;0.5,"не сформирован", "в стадии формирования")))</f>
        <v/>
      </c>
      <c r="DF27" s="94" t="str">
        <f>IF('Социально-коммуникативное разви'!X28="","",IF('Социально-коммуникативное разви'!X28&gt;1.5,"сформирован",IF('Социально-коммуникативное разви'!X28&lt;0.5,"не сформирован", "в стадии формирования")))</f>
        <v/>
      </c>
      <c r="DG27" s="94" t="str">
        <f>IF('Социально-коммуникативное разви'!Y28="","",IF('Социально-коммуникативное разви'!Y28&gt;1.5,"сформирован",IF('Социально-коммуникативное разви'!Y28&lt;0.5,"не сформирован", "в стадии формирования")))</f>
        <v/>
      </c>
      <c r="DH27" s="94" t="str">
        <f>IF('Познавательное развитие'!D28="","",IF('Познавательное развитие'!D28&gt;1.5,"сформирован",IF('Познавательное развитие'!D28&lt;0.5,"не сформирован", "в стадии формирования")))</f>
        <v/>
      </c>
      <c r="DI27" s="94" t="str">
        <f>IF('Познавательное развитие'!E28="","",IF('Познавательное развитие'!E28&gt;1.5,"сформирован",IF('Познавательное развитие'!E28&lt;0.5,"не сформирован", "в стадии формирования")))</f>
        <v/>
      </c>
      <c r="DJ27" s="94" t="str">
        <f>IF('Познавательное развитие'!F28="","",IF('Познавательное развитие'!F28&gt;1.5,"сформирован",IF('Познавательное развитие'!F28&lt;0.5,"не сформирован", "в стадии формирования")))</f>
        <v/>
      </c>
      <c r="DK27" s="94" t="str">
        <f>IF('Познавательное развитие'!G28="","",IF('Познавательное развитие'!G28&gt;1.5,"сформирован",IF('Познавательное развитие'!G28&lt;0.5,"не сформирован", "в стадии формирования")))</f>
        <v/>
      </c>
      <c r="DL27" s="94" t="str">
        <f>IF('Познавательное развитие'!H28="","",IF('Познавательное развитие'!H28&gt;1.5,"сформирован",IF('Познавательное развитие'!H28&lt;0.5,"не сформирован", "в стадии формирования")))</f>
        <v/>
      </c>
      <c r="DM27" s="94" t="str">
        <f>IF('Познавательное развитие'!K28="","",IF('Познавательное развитие'!K28&gt;1.5,"сформирован",IF('Познавательное развитие'!K28&lt;0.5,"не сформирован", "в стадии формирования")))</f>
        <v/>
      </c>
      <c r="DN27" s="94" t="str">
        <f>IF('Познавательное развитие'!L28="","",IF('Познавательное развитие'!L28&gt;1.5,"сформирован",IF('Познавательное развитие'!L28&lt;0.5,"не сформирован", "в стадии формирования")))</f>
        <v/>
      </c>
      <c r="DO27" s="94" t="str">
        <f>IF('Познавательное развитие'!O28="","",IF('Познавательное развитие'!O28&gt;1.5,"сформирован",IF('Познавательное развитие'!O28&lt;0.5,"не сформирован", "в стадии формирования")))</f>
        <v/>
      </c>
      <c r="DP27" s="94" t="str">
        <f>IF('Познавательное развитие'!U28="","",IF('Познавательное развитие'!U28&gt;1.5,"сформирован",IF('Познавательное развитие'!U28&lt;0.5,"не сформирован", "в стадии формирования")))</f>
        <v/>
      </c>
      <c r="DQ27" s="94" t="str">
        <f>IF('Познавательное развитие'!V28="","",IF('Познавательное развитие'!V28&gt;1.5,"сформирован",IF('Познавательное развитие'!V28&lt;0.5,"не сформирован", "в стадии формирования")))</f>
        <v/>
      </c>
      <c r="DR27" s="94" t="str">
        <f>IF('Познавательное развитие'!Z28="","",IF('Познавательное развитие'!Z28&gt;1.5,"сформирован",IF('Познавательное развитие'!Z28&lt;0.5,"не сформирован", "в стадии формирования")))</f>
        <v/>
      </c>
      <c r="DS27" s="94" t="str">
        <f>IF('Познавательное развитие'!AA28="","",IF('Познавательное развитие'!AA28&gt;1.5,"сформирован",IF('Познавательное развитие'!AA28&lt;0.5,"не сформирован", "в стадии формирования")))</f>
        <v/>
      </c>
      <c r="DT27" s="94" t="str">
        <f>IF('Познавательное развитие'!AB28="","",IF('Познавательное развитие'!AB28&gt;1.5,"сформирован",IF('Познавательное развитие'!AB28&lt;0.5,"не сформирован", "в стадии формирования")))</f>
        <v/>
      </c>
      <c r="DU27" s="94" t="str">
        <f>IF('Познавательное развитие'!AC28="","",IF('Познавательное развитие'!AC28&gt;1.5,"сформирован",IF('Познавательное развитие'!AC28&lt;0.5,"не сформирован", "в стадии формирования")))</f>
        <v/>
      </c>
      <c r="DV27" s="94" t="str">
        <f>IF('Познавательное развитие'!AD28="","",IF('Познавательное развитие'!AD28&gt;1.5,"сформирован",IF('Познавательное развитие'!AD28&lt;0.5,"не сформирован", "в стадии формирования")))</f>
        <v/>
      </c>
      <c r="DW27" s="94" t="str">
        <f>IF('Познавательное развитие'!AE28="","",IF('Познавательное развитие'!AE28&gt;1.5,"сформирован",IF('Познавательное развитие'!AE28&lt;0.5,"не сформирован", "в стадии формирования")))</f>
        <v/>
      </c>
      <c r="DX27" s="94" t="str">
        <f>IF('Познавательное развитие'!AF28="","",IF('Познавательное развитие'!AF28&gt;1.5,"сформирован",IF('Познавательное развитие'!AF28&lt;0.5,"не сформирован", "в стадии формирования")))</f>
        <v/>
      </c>
      <c r="DY27" s="94" t="str">
        <f>IF('Познавательное развитие'!AG28="","",IF('Познавательное развитие'!AG28&gt;1.5,"сформирован",IF('Познавательное развитие'!AG28&lt;0.5,"не сформирован", "в стадии формирования")))</f>
        <v/>
      </c>
      <c r="DZ27" s="94" t="str">
        <f>IF('Познавательное развитие'!AH28="","",IF('Познавательное развитие'!AH28&gt;1.5,"сформирован",IF('Познавательное развитие'!AH28&lt;0.5,"не сформирован", "в стадии формирования")))</f>
        <v/>
      </c>
      <c r="EA27" s="94" t="str">
        <f>IF('Речевое развитие'!D27="","",IF('Речевое развитие'!D27&gt;1.5,"сформирован",IF('Речевое развитие'!D27&lt;0.5,"не сформирован", "в стадии формирования")))</f>
        <v/>
      </c>
      <c r="EB27" s="94" t="str">
        <f>IF('Речевое развитие'!J27="","",IF('Речевое развитие'!J27&gt;1.5,"сформирован",IF('Речевое развитие'!J27&lt;0.5,"не сформирован", "в стадии формирования")))</f>
        <v/>
      </c>
      <c r="EC27" s="94" t="str">
        <f>IF('Речевое развитие'!K27="","",IF('Речевое развитие'!K27&gt;1.5,"сформирован",IF('Речевое развитие'!K27&lt;0.5,"не сформирован", "в стадии формирования")))</f>
        <v/>
      </c>
      <c r="ED27" s="94" t="str">
        <f>IF('Речевое развитие'!L27="","",IF('Речевое развитие'!L27&gt;1.5,"сформирован",IF('Речевое развитие'!L27&lt;0.5,"не сформирован", "в стадии формирования")))</f>
        <v/>
      </c>
      <c r="EE27" s="94" t="str">
        <f>IF('Речевое развитие'!M27="","",IF('Речевое развитие'!M27&gt;1.5,"сформирован",IF('Речевое развитие'!M27&lt;0.5,"не сформирован", "в стадии формирования")))</f>
        <v/>
      </c>
      <c r="EF27" s="94" t="str">
        <f>IF('Речевое развитие'!N27="","",IF('Речевое развитие'!N27&gt;1.5,"сформирован",IF('Речевое развитие'!N27&lt;0.5,"не сформирован", "в стадии формирования")))</f>
        <v/>
      </c>
      <c r="EG27" s="330" t="str">
        <f>IF('Социально-коммуникативное разви'!T28="","",IF('Социально-коммуникативное разви'!U28="","",IF('Социально-коммуникативное разви'!V28="","",IF('Социально-коммуникативное разви'!W28="","",IF('Социально-коммуникативное разви'!X28="","",IF('Социально-коммуникативное разви'!Y28="","",IF('Познавательное развитие'!D28="","",IF('Познавательное развитие'!E28="","",IF('Познавательное развитие'!F28="","",IF('Познавательное развитие'!G28="","",IF('Познавательное развитие'!H28="","",IF('Познавательное развитие'!K28="","",IF('Познавательное развитие'!L28="","",IF('Познавательное развитие'!O28="","",IF('Познавательное развитие'!U28="","",IF('Познавательное развитие'!V28="","",IF('Познавательное развитие'!Z28="","",IF('Познавательное развитие'!AA28="","",IF('Познавательное развитие'!AB28="","",IF('Познавательное развитие'!AC28="","",IF('Познавательное развитие'!AD28="","",IF('Познавательное развитие'!AE28="","",IF('Познавательное развитие'!AF28="","",IF('Познавательное развитие'!AG28="","",IF('Познавательное развитие'!AH28="","",IF('Речевое развитие'!D27="","",IF('Речевое развитие'!J27="","",IF('Речевое развитие'!K27="","",IF('Речевое развитие'!L27="","",IF('Речевое развитие'!M27="","",IF('Речевое развитие'!N27="","",('Социально-коммуникативное разви'!T28+'Социально-коммуникативное разви'!U28+'Социально-коммуникативное разви'!V28+'Социально-коммуникативное разви'!W28+'Социально-коммуникативное разви'!X28+'Социально-коммуникативное разви'!Y28+'Познавательное развитие'!D28+'Познавательное развитие'!E28+'Познавательное развитие'!F28+'Познавательное развитие'!G28+'Познавательное развитие'!H28+'Познавательное развитие'!K28+'Познавательное развитие'!L28+'Познавательное развитие'!O28+'Познавательное развитие'!U28+'Познавательное развитие'!V28+'Познавательное развитие'!Z28+'Познавательное развитие'!AA28+'Познавательное развитие'!AB28+'Познавательное развитие'!AC28+'Познавательное развитие'!AD28+'Познавательное развитие'!AE28+'Познавательное развитие'!AF28+'Познавательное развитие'!AG28+'Познавательное развитие'!AH28+'Речевое развитие'!D27+'Речевое развитие'!J27+'Речевое развитие'!K27+'Речевое развитие'!L27+'Речевое развитие'!M27+'Речевое развитие'!N27)/31)))))))))))))))))))))))))))))))</f>
        <v/>
      </c>
      <c r="EH27" s="257" t="str">
        <f t="shared" si="6"/>
        <v/>
      </c>
    </row>
    <row r="28" spans="1:138" x14ac:dyDescent="0.25">
      <c r="A28" s="107">
        <f>список!A26</f>
        <v>25</v>
      </c>
      <c r="B28" s="265" t="str">
        <f>IF(список!B26="","",список!B26)</f>
        <v/>
      </c>
      <c r="C28" s="257">
        <f>IF(список!C26="","",список!C26)</f>
        <v>0</v>
      </c>
      <c r="D28" s="183" t="str">
        <f>IF('Социально-коммуникативное разви'!G29="","",IF('Социально-коммуникативное разви'!G29&gt;1.5,"сформирован",IF('Социально-коммуникативное разви'!G29&lt;0.5,"не сформирован", "в стадии формирования")))</f>
        <v/>
      </c>
      <c r="E28" s="94" t="str">
        <f>IF('Социально-коммуникативное разви'!I29="","",IF('Социально-коммуникативное разви'!I29&gt;1.5,"сформирован",IF('Социально-коммуникативное разви'!I29&lt;0.5,"не сформирован", "в стадии формирования")))</f>
        <v/>
      </c>
      <c r="F28" s="94" t="str">
        <f>IF('Социально-коммуникативное разви'!K29="","",IF('Социально-коммуникативное разви'!K29&gt;1.5,"сформирован",IF('Социально-коммуникативное разви'!K29&lt;0.5,"не сформирован", "в стадии формирования")))</f>
        <v/>
      </c>
      <c r="G28" s="94" t="str">
        <f>IF('Социально-коммуникативное разви'!L29="","",IF('Социально-коммуникативное разви'!L29&gt;1.5,"сформирован",IF('Социально-коммуникативное разви'!L29&lt;0.5,"не сформирован", "в стадии формирования")))</f>
        <v/>
      </c>
      <c r="H28" s="94" t="str">
        <f>IF('Познавательное развитие'!K29="","",IF('Познавательное развитие'!K29&gt;1.5,"сформирован",IF('Познавательное развитие'!K29&lt;0.5,"не сформирован", "в стадии формирования")))</f>
        <v/>
      </c>
      <c r="I28" s="94" t="str">
        <f>IF('Познавательное развитие'!O29="","",IF('Познавательное развитие'!O29&gt;1.5,"сформирован",IF('Познавательное развитие'!O29&lt;0.5,"не сформирован", "в стадии формирования")))</f>
        <v/>
      </c>
      <c r="J28" s="94" t="str">
        <f>IF('Познавательное развитие'!P29="","",IF('Познавательное развитие'!P29&gt;1.5,"сформирован",IF('Познавательное развитие'!P29&lt;0.5,"не сформирован", "в стадии формирования")))</f>
        <v/>
      </c>
      <c r="K28" s="94" t="str">
        <f>IF('Познавательное развитие'!T29="","",IF('Познавательное развитие'!T29&gt;1.5,"сформирован",IF('Познавательное развитие'!T29&lt;0.5,"не сформирован", "в стадии формирования")))</f>
        <v/>
      </c>
      <c r="L28" s="94" t="str">
        <f>IF('Познавательное развитие'!W29="","",IF('Познавательное развитие'!W29&gt;1.5,"сформирован",IF('Познавательное развитие'!W29&lt;0.5,"не сформирован", "в стадии формирования")))</f>
        <v/>
      </c>
      <c r="M28" s="94" t="str">
        <f>IF('Познавательное развитие'!AH29="","",IF('Познавательное развитие'!AH29&gt;1.5,"сформирован",IF('Познавательное развитие'!AH29&lt;0.5,"не сформирован", "в стадии формирования")))</f>
        <v/>
      </c>
      <c r="N28" s="94" t="str">
        <f>IF('Речевое развитие'!E28="","",IF('Речевое развитие'!E28&gt;1.5,"сформирован",IF('Речевое развитие'!E28&lt;0.5,"не сформирован", "в стадии формирования")))</f>
        <v/>
      </c>
      <c r="O28" s="94" t="str">
        <f>IF('Речевое развитие'!F28="","",IF('Речевое развитие'!F28&gt;1.5,"сформирован",IF('Речевое развитие'!F28&lt;0.5,"не сформирован", "в стадии формирования")))</f>
        <v/>
      </c>
      <c r="P28" s="94" t="str">
        <f>IF('Речевое развитие'!M28="","",IF('Речевое развитие'!M28&gt;1.5,"сформирован",IF('Речевое развитие'!M28&lt;0.5,"не сформирован", "в стадии формирования")))</f>
        <v/>
      </c>
      <c r="Q28" s="94" t="str">
        <f>IF('Художественно-эстетическое разв'!F29="","",IF('Художественно-эстетическое разв'!F29&gt;1.5,"сформирован",IF('Художественно-эстетическое разв'!F29&lt;0.5,"не сформирован", "в стадии формирования")))</f>
        <v/>
      </c>
      <c r="R28" s="94" t="str">
        <f>IF('Художественно-эстетическое разв'!L29="","",IF('Художественно-эстетическое разв'!L29&gt;1.5,"сформирован",IF('Художественно-эстетическое разв'!L29&lt;0.5,"не сформирован", "в стадии формирования")))</f>
        <v/>
      </c>
      <c r="S28" s="94" t="str">
        <f>IF('Художественно-эстетическое разв'!O29="","",IF('Художественно-эстетическое разв'!O29&gt;1.5,"сформирован",IF('Художественно-эстетическое разв'!O29&lt;0.5,"не сформирован", "в стадии формирования")))</f>
        <v/>
      </c>
      <c r="T28" s="94" t="str">
        <f>IF('Художественно-эстетическое разв'!P29="","",IF('Художественно-эстетическое разв'!P29&gt;1.5,"сформирован",IF('Художественно-эстетическое разв'!P29&lt;0.5,"не сформирован", "в стадии формирования")))</f>
        <v/>
      </c>
      <c r="U28" s="94" t="str">
        <f>IF('Физическое развитие'!N28="","",IF('Физическое развитие'!N28&gt;1.5,"сформирован",IF('Физическое развитие'!N28&lt;0.5,"не сформирован", "в стадии формирования")))</f>
        <v/>
      </c>
      <c r="V28" s="94" t="str">
        <f>IF('Физическое развитие'!Q28="","",IF('Физическое развитие'!Q28&gt;1.5,"сформирован",IF('Физическое развитие'!Q28&lt;0.5,"не сформирован", "в стадии формирования")))</f>
        <v/>
      </c>
      <c r="W28" s="94" t="str">
        <f>IF('Физическое развитие'!R28="","",IF('Физическое развитие'!R28&gt;1.5,"сформирован",IF('Физическое развитие'!R28&lt;0.5,"не сформирован", "в стадии формирования")))</f>
        <v/>
      </c>
      <c r="X28" s="330" t="str">
        <f>IF('Социально-коммуникативное разви'!G29="","",IF('Социально-коммуникативное разви'!I29="","",IF('Социально-коммуникативное разви'!K29="","",IF('Социально-коммуникативное разви'!L29="","",IF('Познавательное развитие'!K29="","",IF('Познавательное развитие'!O29="","",IF('Познавательное развитие'!P29="","",IF('Познавательное развитие'!T29="","",IF('Познавательное развитие'!W29="","",IF('Познавательное развитие'!AH29="","",IF('Речевое развитие'!E28="","",IF('Речевое развитие'!F28="","",IF('Речевое развитие'!M28="","",IF('Художественно-эстетическое разв'!F29="","",IF('Художественно-эстетическое разв'!L29="","",IF('Художественно-эстетическое разв'!O29="","",IF('Художественно-эстетическое разв'!P29="","",IF('Физическое развитие'!N28="","",IF('Физическое развитие'!Q28="","",IF('Физическое развитие'!R28="","",('Социально-коммуникативное разви'!G29+'Социально-коммуникативное разви'!I29+'Социально-коммуникативное разви'!K29+'Социально-коммуникативное разви'!L29+'Познавательное развитие'!K29+'Познавательное развитие'!O29+'Познавательное развитие'!P29+'Познавательное развитие'!T29+'Познавательное развитие'!W29+'Познавательное развитие'!AH29+'Речевое развитие'!E28+'Речевое развитие'!F28++'Речевое развитие'!M28+'Художественно-эстетическое разв'!F29+'Художественно-эстетическое разв'!L29+'Художественно-эстетическое разв'!O29+'Художественно-эстетическое разв'!P29+'Физическое развитие'!N28+'Физическое развитие'!Q28+'Физическое развитие'!R28)/20))))))))))))))))))))</f>
        <v/>
      </c>
      <c r="Y28" s="257" t="str">
        <f t="shared" si="0"/>
        <v/>
      </c>
      <c r="Z28" s="201" t="str">
        <f>IF('Социально-коммуникативное разви'!E29="","",IF('Социально-коммуникативное разви'!E29&gt;1.5,"сформирован",IF('Социально-коммуникативное разви'!E29&lt;0.5,"не сформирован", "в стадии формирования")))</f>
        <v/>
      </c>
      <c r="AA28" s="96" t="str">
        <f>IF('Социально-коммуникативное разви'!G29="","",IF('Социально-коммуникативное разви'!G29&gt;1.5,"сформирован",IF('Социально-коммуникативное разви'!G29&lt;0.5,"не сформирован", "в стадии формирования")))</f>
        <v/>
      </c>
      <c r="AB28" s="96" t="str">
        <f>IF('Социально-коммуникативное разви'!H29="","",IF('Социально-коммуникативное разви'!H29&gt;1.5,"сформирован",IF('Социально-коммуникативное разви'!H29&lt;0.5,"не сформирован", "в стадии формирования")))</f>
        <v/>
      </c>
      <c r="AC28" s="96" t="str">
        <f>IF('Социально-коммуникативное разви'!L29="","",IF('Социально-коммуникативное разви'!L29&gt;1.5,"сформирован",IF('Социально-коммуникативное разви'!L29&lt;0.5,"не сформирован", "в стадии формирования")))</f>
        <v/>
      </c>
      <c r="AD28" s="96" t="str">
        <f>IF('Социально-коммуникативное разви'!Q29="","",IF('Социально-коммуникативное разви'!Q29&gt;1.5,"сформирован",IF('Социально-коммуникативное разви'!Q29&lt;0.5,"не сформирован", "в стадии формирования")))</f>
        <v/>
      </c>
      <c r="AE28" s="126" t="str">
        <f>IF('Познавательное развитие'!L29="","",IF('Познавательное развитие'!L29&gt;1.5,"сформирован",IF('Познавательное развитие'!L29&lt;0.5,"не сформирован", "в стадии формирования")))</f>
        <v/>
      </c>
      <c r="AF28" s="126" t="str">
        <f>IF('Познавательное развитие'!Q29="","",IF('Познавательное развитие'!Q29&gt;1.5,"сформирован",IF('Познавательное развитие'!Q29&lt;0.5,"не сформирован", "в стадии формирования")))</f>
        <v/>
      </c>
      <c r="AG28" s="126" t="str">
        <f>IF('Речевое развитие'!D28="","",IF('Речевое развитие'!D28&gt;1.5,"сформирован",IF('Речевое развитие'!D28&lt;0.5,"не сформирован", "в стадии формирования")))</f>
        <v/>
      </c>
      <c r="AH28" s="126" t="str">
        <f>IF('Речевое развитие'!F28="","",IF('Речевое развитие'!F28&gt;1.5,"сформирован",IF('Речевое развитие'!F28&lt;0.5,"не сформирован", "в стадии формирования")))</f>
        <v/>
      </c>
      <c r="AI28" s="126" t="str">
        <f>IF('Речевое развитие'!J28="","",IF('Речевое развитие'!J28&gt;1.5,"сформирован",IF('Речевое развитие'!J28&lt;0.5,"не сформирован", "в стадии формирования")))</f>
        <v/>
      </c>
      <c r="AJ28" s="126" t="str">
        <f>IF('Речевое развитие'!L28="","",IF('Речевое развитие'!L28&gt;1.5,"сформирован",IF('Речевое развитие'!L28&lt;0.5,"не сформирован", "в стадии формирования")))</f>
        <v/>
      </c>
      <c r="AK28" s="126" t="str">
        <f>IF('Речевое развитие'!N28="","",IF('Речевое развитие'!N28&gt;1.5,"сформирован",IF('Речевое развитие'!N28&lt;0.5,"не сформирован", "в стадии формирования")))</f>
        <v/>
      </c>
      <c r="AL28" s="331" t="str">
        <f>IF('Социально-коммуникативное разви'!E29="","",IF('Социально-коммуникативное разви'!G29="","",IF('Социально-коммуникативное разви'!H29="","",IF('Социально-коммуникативное разви'!L29="","",IF('Социально-коммуникативное разви'!Q29="","",IF('Познавательное развитие'!L29="","",IF('Познавательное развитие'!Q29="","",IF('Речевое развитие'!D28="","",IF('Речевое развитие'!F28="","",IF('Речевое развитие'!J28="","",IF('Речевое развитие'!L28="","",IF('Речевое развитие'!N28="","",('Социально-коммуникативное разви'!E29+'Социально-коммуникативное разви'!G29+'Социально-коммуникативное разви'!H29+'Социально-коммуникативное разви'!L29+'Социально-коммуникативное разви'!Q29+'Познавательное развитие'!L29+'Познавательное развитие'!Q29+'Речевое развитие'!D28+'Речевое развитие'!F28+'Речевое развитие'!J28+'Речевое развитие'!L28+'Речевое развитие'!N28)/12))))))))))))</f>
        <v/>
      </c>
      <c r="AM28" s="96" t="str">
        <f t="shared" si="1"/>
        <v/>
      </c>
      <c r="AN28" s="183" t="str">
        <f>IF('Социально-коммуникативное разви'!E29="","",IF('Социально-коммуникативное разви'!E29&gt;1.5,"сформирован",IF('Социально-коммуникативное разви'!E29&lt;0.5,"не сформирован", "в стадии формирования")))</f>
        <v/>
      </c>
      <c r="AO28" s="101" t="str">
        <f>IF('Социально-коммуникативное разви'!G29="","",IF('Социально-коммуникативное разви'!G29&gt;1.5,"сформирован",IF('Социально-коммуникативное разви'!G29&lt;0.5,"не сформирован", "в стадии формирования")))</f>
        <v/>
      </c>
      <c r="AP28" s="97" t="str">
        <f>IF('Социально-коммуникативное разви'!H29="","",IF('Социально-коммуникативное разви'!H29&gt;1.5,"сформирован",IF('Социально-коммуникативное разви'!H29&lt;0.5,"не сформирован", "в стадии формирования")))</f>
        <v/>
      </c>
      <c r="AQ28" s="97" t="str">
        <f>IF('Социально-коммуникативное разви'!K29="","",IF('Социально-коммуникативное разви'!K29&gt;1.5,"сформирован",IF('Социально-коммуникативное разви'!K29&lt;0.5,"не сформирован", "в стадии формирования")))</f>
        <v/>
      </c>
      <c r="AR28" s="97" t="str">
        <f>IF('Социально-коммуникативное разви'!L29="","",IF('Социально-коммуникативное разви'!L29&gt;1.5,"сформирован",IF('Социально-коммуникативное разви'!L29&lt;0.5,"не сформирован", "в стадии формирования")))</f>
        <v/>
      </c>
      <c r="AS28" s="97" t="str">
        <f>IF('Социально-коммуникативное разви'!M29="","",IF('Социально-коммуникативное разви'!M29&gt;1.5,"сформирован",IF('Социально-коммуникативное разви'!M29&lt;0.5,"не сформирован", "в стадии формирования")))</f>
        <v/>
      </c>
      <c r="AT28" s="97" t="str">
        <f>IF('Познавательное развитие'!P29="","",IF('Познавательное развитие'!P29&gt;1.5,"сформирован",IF('Познавательное развитие'!P29&lt;0.5,"не сформирован", "в стадии формирования")))</f>
        <v/>
      </c>
      <c r="AU28" s="97" t="str">
        <f>IF('Речевое развитие'!E28="","",IF('Речевое развитие'!E28&gt;1.5,"сформирован",IF('Речевое развитие'!E28&lt;0.5,"не сформирован", "в стадии формирования")))</f>
        <v/>
      </c>
      <c r="AV28" s="97" t="str">
        <f>IF('Речевое развитие'!N28="","",IF('Речевое развитие'!N28&gt;1.5,"сформирован",IF('Речевое развитие'!N28&lt;0.5,"не сформирован", "в стадии формирования")))</f>
        <v/>
      </c>
      <c r="AW28" s="97" t="str">
        <f>IF('Художественно-эстетическое разв'!F29="","",IF('Художественно-эстетическое разв'!F29&gt;1.5,"сформирован",IF('Художественно-эстетическое разв'!F29&lt;0.5,"не сформирован", "в стадии формирования")))</f>
        <v/>
      </c>
      <c r="AX28" s="94" t="str">
        <f>IF('Художественно-эстетическое разв'!O29="","",IF('Художественно-эстетическое разв'!O29&gt;1.5,"сформирован",IF('Художественно-эстетическое разв'!O29&lt;0.5,"не сформирован", "в стадии формирования")))</f>
        <v/>
      </c>
      <c r="AY28" s="108" t="str">
        <f>IF('Художественно-эстетическое разв'!Y29="","",IF('Художественно-эстетическое разв'!Y29&gt;1.5,"сформирован",IF('Художественно-эстетическое разв'!Y29&lt;0.5,"не сформирован", "в стадии формирования")))</f>
        <v/>
      </c>
      <c r="AZ28" s="332" t="str">
        <f>IF('Социально-коммуникативное разви'!E29="","",IF('Социально-коммуникативное разви'!G29="","",IF('Социально-коммуникативное разви'!H29="","",IF('Социально-коммуникативное разви'!K29="","",IF('Социально-коммуникативное разви'!L29="","",IF('Социально-коммуникативное разви'!M29="","",IF('Познавательное развитие'!P29="","",IF('Речевое развитие'!E28="","",IF('Речевое развитие'!N28="","",IF('Художественно-эстетическое разв'!F29="","",IF('Художественно-эстетическое разв'!O29="","",IF('Художественно-эстетическое разв'!Y29="","",('Социально-коммуникативное разви'!E29+'Социально-коммуникативное разви'!G29+'Социально-коммуникативное разви'!H29+'Социально-коммуникативное разви'!K29+'Социально-коммуникативное разви'!L29+'Социально-коммуникативное разви'!M29+'Познавательное развитие'!P29+'Речевое развитие'!E28+'Речевое развитие'!N28+'Художественно-эстетическое разв'!F29+'Художественно-эстетическое разв'!O29+'Художественно-эстетическое разв'!Y29)/12))))))))))))</f>
        <v/>
      </c>
      <c r="BA28" s="257" t="str">
        <f t="shared" si="2"/>
        <v/>
      </c>
      <c r="BB28" s="183" t="str">
        <f>IF('Социально-коммуникативное разви'!D29="","",IF('Социально-коммуникативное разви'!D29&gt;1.5,"сформирован",IF('Социально-коммуникативное разви'!D29&lt;0.5,"не сформирован", "в стадии формирования")))</f>
        <v/>
      </c>
      <c r="BC28" s="94" t="str">
        <f>IF('Социально-коммуникативное разви'!F29="","",IF('Социально-коммуникативное разви'!F29&gt;1.5,"сформирован",IF('Социально-коммуникативное разви'!F29&lt;0.5,"не сформирован", "в стадии формирования")))</f>
        <v/>
      </c>
      <c r="BD28" s="94" t="str">
        <f>IF('Социально-коммуникативное разви'!J29="","",IF('Социально-коммуникативное разви'!J29&gt;1.5,"сформирован",IF('Социально-коммуникативное разви'!J29&lt;0.5,"не сформирован", "в стадии формирования")))</f>
        <v/>
      </c>
      <c r="BE28" s="94" t="str">
        <f>IF('Познавательное развитие'!U29="","",IF('Познавательное развитие'!U29&gt;1.5,"сформирован",IF('Познавательное развитие'!U29&lt;0.5,"не сформирован", "в стадии формирования")))</f>
        <v/>
      </c>
      <c r="BF28" s="94" t="str">
        <f>IF('Познавательное развитие'!V29="","",IF('Познавательное развитие'!V29&gt;1.5,"сформирован",IF('Познавательное развитие'!V29&lt;0.5,"не сформирован", "в стадии формирования")))</f>
        <v/>
      </c>
      <c r="BG28" s="94" t="str">
        <f>IF('Познавательное развитие'!AB29="","",IF('Познавательное развитие'!AB29&gt;1.5,"сформирован",IF('Познавательное развитие'!AB29&lt;0.5,"не сформирован", "в стадии формирования")))</f>
        <v/>
      </c>
      <c r="BH28" s="94" t="str">
        <f>IF('Познавательное развитие'!AD29="","",IF('Познавательное развитие'!AD29&gt;1.5,"сформирован",IF('Познавательное развитие'!AD29&lt;0.5,"не сформирован", "в стадии формирования")))</f>
        <v/>
      </c>
      <c r="BI28" s="94" t="str">
        <f>IF('Речевое развитие'!D28="","",IF('Речевое развитие'!D28&gt;1.5,"сформирован",IF('Речевое развитие'!D28&lt;0.5,"не сформирован", "в стадии формирования")))</f>
        <v/>
      </c>
      <c r="BJ28" s="94" t="str">
        <f>IF('Речевое развитие'!E28="","",IF('Речевое развитие'!E28&gt;1.5,"сформирован",IF('Речевое развитие'!E28&lt;0.5,"не сформирован", "в стадии формирования")))</f>
        <v/>
      </c>
      <c r="BK28" s="94" t="str">
        <f>IF('Речевое развитие'!F28="","",IF('Речевое развитие'!F28&gt;1.5,"сформирован",IF('Речевое развитие'!F28&lt;0.5,"не сформирован", "в стадии формирования")))</f>
        <v/>
      </c>
      <c r="BL28" s="94" t="str">
        <f>IF('Речевое развитие'!G28="","",IF('Речевое развитие'!G28&gt;1.5,"сформирован",IF('Речевое развитие'!G28&lt;0.5,"не сформирован", "в стадии формирования")))</f>
        <v/>
      </c>
      <c r="BM28" s="94" t="str">
        <f>IF('Речевое развитие'!J28="","",IF('Речевое развитие'!J28&gt;1.5,"сформирован",IF('Речевое развитие'!J28&lt;0.5,"не сформирован", "в стадии формирования")))</f>
        <v/>
      </c>
      <c r="BN28" s="94" t="str">
        <f>IF('Речевое развитие'!K28="","",IF('Речевое развитие'!K28&gt;1.5,"сформирован",IF('Речевое развитие'!K28&lt;0.5,"не сформирован", "в стадии формирования")))</f>
        <v/>
      </c>
      <c r="BO28" s="94" t="str">
        <f>IF('Речевое развитие'!L28="","",IF('Речевое развитие'!L28&gt;1.5,"сформирован",IF('Речевое развитие'!L28&lt;0.5,"не сформирован", "в стадии формирования")))</f>
        <v/>
      </c>
      <c r="BP28" s="94" t="str">
        <f>IF('Речевое развитие'!M28="","",IF('Речевое развитие'!M28&gt;1.5,"сформирован",IF('Речевое развитие'!M28&lt;0.5,"не сформирован", "в стадии формирования")))</f>
        <v/>
      </c>
      <c r="BQ28" s="94" t="str">
        <f>IF('Речевое развитие'!N28="","",IF('Речевое развитие'!N28&gt;1.5,"сформирован",IF('Речевое развитие'!N28&lt;0.5,"не сформирован", "в стадии формирования")))</f>
        <v/>
      </c>
      <c r="BR28" s="94" t="str">
        <f>IF('Художественно-эстетическое разв'!D29="","",IF('Художественно-эстетическое разв'!D29&gt;1.5,"сформирован",IF('Художественно-эстетическое разв'!D29&lt;0.5,"не сформирован", "в стадии формирования")))</f>
        <v/>
      </c>
      <c r="BS28" s="94" t="str">
        <f>IF('Художественно-эстетическое разв'!E29="","",IF('Художественно-эстетическое разв'!E29&gt;1.5,"сформирован",IF('Художественно-эстетическое разв'!E29&lt;0.5,"не сформирован", "в стадии формирования")))</f>
        <v/>
      </c>
      <c r="BT28" s="330" t="str">
        <f>IF('Социально-коммуникативное разви'!D29="","",IF('Социально-коммуникативное разви'!F29="","",IF('Социально-коммуникативное разви'!J29="","",IF('Познавательное развитие'!U29="","",IF('Познавательное развитие'!V29="","",IF('Познавательное развитие'!AB29="","",IF('Познавательное развитие'!AD29="","",IF('Речевое развитие'!D28="","",IF('Речевое развитие'!E28="","",IF('Речевое развитие'!F28="","",IF('Речевое развитие'!G28="","",IF('Речевое развитие'!J28="","",IF('Речевое развитие'!K28="","",IF('Речевое развитие'!L28="","",IF('Речевое развитие'!M28="","",IF('Речевое развитие'!N28="","",IF('Художественно-эстетическое разв'!D29="","",IF('Художественно-эстетическое разв'!E29="","",('Социально-коммуникативное разви'!D29+'Социально-коммуникативное разви'!F29+'Социально-коммуникативное разви'!J29+'Познавательное развитие'!U29+'Познавательное развитие'!V29+'Познавательное развитие'!AB29+'Познавательное развитие'!AD29+'Речевое развитие'!D28+'Речевое развитие'!E28+'Речевое развитие'!F28+'Речевое развитие'!G28+'Речевое развитие'!J28+'Речевое развитие'!K28+'Речевое развитие'!L28+'Речевое развитие'!M28+'Речевое развитие'!N28+'Художественно-эстетическое разв'!D29+'Художественно-эстетическое разв'!E29)/18))))))))))))))))))</f>
        <v/>
      </c>
      <c r="BU28" s="257" t="str">
        <f t="shared" si="3"/>
        <v/>
      </c>
      <c r="BV28" s="183" t="str">
        <f>IF('Познавательное развитие'!H29="","",IF('Познавательное развитие'!H29&gt;1.5,"сформирован",IF('Познавательное развитие'!H29&lt;0.5,"не сформирован", "в стадии формирования")))</f>
        <v/>
      </c>
      <c r="BW28" s="94" t="str">
        <f>IF('Художественно-эстетическое разв'!K29="","",IF('Художественно-эстетическое разв'!K29&gt;1.5,"сформирован",IF('Художественно-эстетическое разв'!K29&lt;0.5,"не сформирован", "в стадии формирования")))</f>
        <v/>
      </c>
      <c r="BX28" s="94" t="str">
        <f>IF('Художественно-эстетическое разв'!L29="","",IF('Художественно-эстетическое разв'!L29&gt;1.5,"сформирован",IF('Художественно-эстетическое разв'!L29&lt;0.5,"не сформирован", "в стадии формирования")))</f>
        <v/>
      </c>
      <c r="BY28" s="108" t="str">
        <f>IF('Художественно-эстетическое разв'!Z29="","",IF('Художественно-эстетическое разв'!Z29&gt;1.5,"сформирован",IF('Художественно-эстетическое разв'!Z29&lt;0.5,"не сформирован", "в стадии формирования")))</f>
        <v/>
      </c>
      <c r="BZ28" s="183" t="str">
        <f>IF('Физическое развитие'!D28="","",IF('Физическое развитие'!D28&gt;1.5,"сформирован",IF('Физическое развитие'!D28&lt;0.5,"не сформирован", "в стадии формирования")))</f>
        <v/>
      </c>
      <c r="CA28" s="183" t="str">
        <f>IF('Физическое развитие'!E28="","",IF('Физическое развитие'!E28&gt;1.5,"сформирован",IF('Физическое развитие'!E28&lt;0.5,"не сформирован", "в стадии формирования")))</f>
        <v/>
      </c>
      <c r="CB28" s="183" t="str">
        <f>IF('Физическое развитие'!F28="","",IF('Физическое развитие'!F28&gt;1.5,"сформирован",IF('Физическое развитие'!F28&lt;0.5,"не сформирован", "в стадии формирования")))</f>
        <v/>
      </c>
      <c r="CC28" s="183" t="str">
        <f>IF('Физическое развитие'!G28="","",IF('Физическое развитие'!G28&gt;1.5,"сформирован",IF('Физическое развитие'!G28&lt;0.5,"не сформирован", "в стадии формирования")))</f>
        <v/>
      </c>
      <c r="CD28" s="94" t="str">
        <f>IF('Физическое развитие'!H28="","",IF('Физическое развитие'!H28&gt;1.5,"сформирован",IF('Физическое развитие'!H28&lt;0.5,"не сформирован", "в стадии формирования")))</f>
        <v/>
      </c>
      <c r="CE28" s="94" t="str">
        <f>IF('Физическое развитие'!I28="","",IF('Физическое развитие'!I28&gt;1.5,"сформирован",IF('Физическое развитие'!I28&lt;0.5,"не сформирован", "в стадии формирования")))</f>
        <v/>
      </c>
      <c r="CF28" s="94" t="str">
        <f>IF('Физическое развитие'!J28="","",IF('Физическое развитие'!J28&gt;1.5,"сформирован",IF('Физическое развитие'!J28&lt;0.5,"не сформирован", "в стадии формирования")))</f>
        <v/>
      </c>
      <c r="CG28" s="94" t="str">
        <f>IF('Физическое развитие'!K28="","",IF('Физическое развитие'!K28&gt;1.5,"сформирован",IF('Физическое развитие'!K28&lt;0.5,"не сформирован", "в стадии формирования")))</f>
        <v/>
      </c>
      <c r="CH28" s="94" t="str">
        <f>IF('Физическое развитие'!L28="","",IF('Физическое развитие'!L28&gt;1.5,"сформирован",IF('Физическое развитие'!L28&lt;0.5,"не сформирован", "в стадии формирования")))</f>
        <v/>
      </c>
      <c r="CI28" s="94" t="str">
        <f>IF('Физическое развитие'!N28="","",IF('Физическое развитие'!N28&gt;1.5,"сформирован",IF('Физическое развитие'!N28&lt;0.5,"не сформирован", "в стадии формирования")))</f>
        <v/>
      </c>
      <c r="CJ28" s="330" t="str">
        <f>IF('Познавательное развитие'!H29="","",IF('Художественно-эстетическое разв'!K29="","",IF('Художественно-эстетическое разв'!L29="","",IF('Художественно-эстетическое разв'!Z29="","",IF('Физическое развитие'!D28="","",IF('Физическое развитие'!E28="","",IF('Физическое развитие'!F28="","",IF('Физическое развитие'!G28="","",IF('Физическое развитие'!H28="","",IF('Физическое развитие'!I28="","",IF('Физическое развитие'!J28="","",IF('Физическое развитие'!K28="","",IF('Физическое развитие'!L28="","",IF('Физическое развитие'!N28="","",('Познавательное развитие'!H29+'Художественно-эстетическое разв'!K29+'Художественно-эстетическое разв'!L29+'Художественно-эстетическое разв'!Z29+'Физическое развитие'!D28+'Физическое развитие'!E28+'Физическое развитие'!F28+'Физическое развитие'!G28+'Физическое развитие'!H28+'Физическое развитие'!I28+'Физическое развитие'!J28+'Физическое развитие'!K28+'Физическое развитие'!L28+'Физическое развитие'!N28)/14))))))))))))))</f>
        <v/>
      </c>
      <c r="CK28" s="257" t="str">
        <f t="shared" si="4"/>
        <v/>
      </c>
      <c r="CL28" s="183" t="str">
        <f>IF('Социально-коммуникативное разви'!G29="","",IF('Социально-коммуникативное разви'!G29&gt;1.5,"сформирован",IF('Социально-коммуникативное разви'!G29&lt;0.5,"не сформирован", "в стадии формирования")))</f>
        <v/>
      </c>
      <c r="CM28" s="94" t="str">
        <f>IF('Социально-коммуникативное разви'!H29="","",IF('Социально-коммуникативное разви'!H29&gt;1.5,"сформирован",IF('Социально-коммуникативное разви'!H29&lt;0.5,"не сформирован", "в стадии формирования")))</f>
        <v/>
      </c>
      <c r="CN28" s="94" t="str">
        <f>IF('Социально-коммуникативное разви'!L29="","",IF('Социально-коммуникативное разви'!L29&gt;1.5,"сформирован",IF('Социально-коммуникативное разви'!L29&lt;0.5,"не сформирован", "в стадии формирования")))</f>
        <v/>
      </c>
      <c r="CO28" s="94" t="str">
        <f>IF('Социально-коммуникативное разви'!P29="","",IF('Социально-коммуникативное разви'!P29&gt;1.5,"сформирован",IF('Социально-коммуникативное разви'!P29&lt;0.5,"не сформирован", "в стадии формирования")))</f>
        <v/>
      </c>
      <c r="CP28" s="94" t="str">
        <f>IF('Социально-коммуникативное разви'!Q29="","",IF('Социально-коммуникативное разви'!Q29&gt;1.5,"сформирован",IF('Социально-коммуникативное разви'!Q29&lt;0.5,"не сформирован", "в стадии формирования")))</f>
        <v/>
      </c>
      <c r="CQ28" s="94" t="str">
        <f>IF('Социально-коммуникативное разви'!T29="","",IF('Социально-коммуникативное разви'!T29&gt;1.5,"сформирован",IF('Социально-коммуникативное разви'!T29&lt;0.5,"не сформирован", "в стадии формирования")))</f>
        <v/>
      </c>
      <c r="CR28" s="94" t="str">
        <f>IF('Социально-коммуникативное разви'!U29="","",IF('Социально-коммуникативное разви'!U29&gt;1.5,"сформирован",IF('Социально-коммуникативное разви'!U29&lt;0.5,"не сформирован", "в стадии формирования")))</f>
        <v/>
      </c>
      <c r="CS28" s="94" t="str">
        <f>IF('Социально-коммуникативное разви'!V29="","",IF('Социально-коммуникативное разви'!V29&gt;1.5,"сформирован",IF('Социально-коммуникативное разви'!V29&lt;0.5,"не сформирован", "в стадии формирования")))</f>
        <v/>
      </c>
      <c r="CT28" s="94" t="str">
        <f>IF('Социально-коммуникативное разви'!W29="","",IF('Социально-коммуникативное разви'!W29&gt;1.5,"сформирован",IF('Социально-коммуникативное разви'!W29&lt;0.5,"не сформирован", "в стадии формирования")))</f>
        <v/>
      </c>
      <c r="CU28" s="94" t="str">
        <f>IF('Социально-коммуникативное разви'!X29="","",IF('Социально-коммуникативное разви'!X29&gt;1.5,"сформирован",IF('Социально-коммуникативное разви'!X29&lt;0.5,"не сформирован", "в стадии формирования")))</f>
        <v/>
      </c>
      <c r="CV28" s="94" t="str">
        <f>IF('Социально-коммуникативное разви'!Y29="","",IF('Социально-коммуникативное разви'!Y29&gt;1.5,"сформирован",IF('Социально-коммуникативное разви'!Y29&lt;0.5,"не сформирован", "в стадии формирования")))</f>
        <v/>
      </c>
      <c r="CW28" s="94" t="str">
        <f>IF('Физическое развитие'!Q28="","",IF('Физическое развитие'!Q28&gt;1.5,"сформирован",IF('Физическое развитие'!Q28&lt;0.5,"не сформирован", "в стадии формирования")))</f>
        <v/>
      </c>
      <c r="CX28" s="94" t="str">
        <f>IF('Физическое развитие'!R28="","",IF('Физическое развитие'!R28&gt;1.5,"сформирован",IF('Физическое развитие'!R28&lt;0.5,"не сформирован", "в стадии формирования")))</f>
        <v/>
      </c>
      <c r="CY28" s="94" t="str">
        <f>IF('Физическое развитие'!S28="","",IF('Физическое развитие'!S28&gt;1.5,"сформирован",IF('Физическое развитие'!S28&lt;0.5,"не сформирован", "в стадии формирования")))</f>
        <v/>
      </c>
      <c r="CZ28" s="330" t="str">
        <f>IF('Социально-коммуникативное разви'!G29="","",IF('Социально-коммуникативное разви'!H29="","",IF('Социально-коммуникативное разви'!L29="","",IF('Социально-коммуникативное разви'!P29="","",IF('Социально-коммуникативное разви'!Q29="","",IF('Социально-коммуникативное разви'!T29="","",IF('Социально-коммуникативное разви'!U29="","",IF('Социально-коммуникативное разви'!V29="","",IF('Социально-коммуникативное разви'!W29="","",IF('Социально-коммуникативное разви'!X29="","",IF('Социально-коммуникативное разви'!Y29="","",IF('Физическое развитие'!Q28="","",IF('Физическое развитие'!R28="","",IF('Физическое развитие'!S28="","",('Социально-коммуникативное разви'!G29+'Социально-коммуникативное разви'!H29+'Социально-коммуникативное разви'!L29+'Социально-коммуникативное разви'!P29+'Социально-коммуникативное разви'!Q29+'Социально-коммуникативное разви'!T29+'Социально-коммуникативное разви'!U29+'Социально-коммуникативное разви'!V29+'Социально-коммуникативное разви'!W29+'Социально-коммуникативное разви'!X29+'Социально-коммуникативное разви'!Y29+'Физическое развитие'!Q28+'Физическое развитие'!R28+'Физическое развитие'!S28)/14))))))))))))))</f>
        <v/>
      </c>
      <c r="DA28" s="257" t="str">
        <f t="shared" si="5"/>
        <v/>
      </c>
      <c r="DB28" s="183" t="str">
        <f>IF('Социально-коммуникативное разви'!T29="","",IF('Социально-коммуникативное разви'!T29&gt;1.5,"сформирован",IF('Социально-коммуникативное разви'!T29&lt;0.5,"не сформирован", "в стадии формирования")))</f>
        <v/>
      </c>
      <c r="DC28" s="94" t="str">
        <f>IF('Социально-коммуникативное разви'!U29="","",IF('Социально-коммуникативное разви'!U29&gt;1.5,"сформирован",IF('Социально-коммуникативное разви'!U29&lt;0.5,"не сформирован", "в стадии формирования")))</f>
        <v/>
      </c>
      <c r="DD28" s="94" t="str">
        <f>IF('Социально-коммуникативное разви'!V29="","",IF('Социально-коммуникативное разви'!V29&gt;1.5,"сформирован",IF('Социально-коммуникативное разви'!V29&lt;0.5,"не сформирован", "в стадии формирования")))</f>
        <v/>
      </c>
      <c r="DE28" s="94" t="str">
        <f>IF('Социально-коммуникативное разви'!W29="","",IF('Социально-коммуникативное разви'!W29&gt;1.5,"сформирован",IF('Социально-коммуникативное разви'!W29&lt;0.5,"не сформирован", "в стадии формирования")))</f>
        <v/>
      </c>
      <c r="DF28" s="94" t="str">
        <f>IF('Социально-коммуникативное разви'!X29="","",IF('Социально-коммуникативное разви'!X29&gt;1.5,"сформирован",IF('Социально-коммуникативное разви'!X29&lt;0.5,"не сформирован", "в стадии формирования")))</f>
        <v/>
      </c>
      <c r="DG28" s="94" t="str">
        <f>IF('Социально-коммуникативное разви'!Y29="","",IF('Социально-коммуникативное разви'!Y29&gt;1.5,"сформирован",IF('Социально-коммуникативное разви'!Y29&lt;0.5,"не сформирован", "в стадии формирования")))</f>
        <v/>
      </c>
      <c r="DH28" s="94" t="str">
        <f>IF('Познавательное развитие'!D29="","",IF('Познавательное развитие'!D29&gt;1.5,"сформирован",IF('Познавательное развитие'!D29&lt;0.5,"не сформирован", "в стадии формирования")))</f>
        <v/>
      </c>
      <c r="DI28" s="94" t="str">
        <f>IF('Познавательное развитие'!E29="","",IF('Познавательное развитие'!E29&gt;1.5,"сформирован",IF('Познавательное развитие'!E29&lt;0.5,"не сформирован", "в стадии формирования")))</f>
        <v/>
      </c>
      <c r="DJ28" s="94" t="str">
        <f>IF('Познавательное развитие'!F29="","",IF('Познавательное развитие'!F29&gt;1.5,"сформирован",IF('Познавательное развитие'!F29&lt;0.5,"не сформирован", "в стадии формирования")))</f>
        <v/>
      </c>
      <c r="DK28" s="94" t="str">
        <f>IF('Познавательное развитие'!G29="","",IF('Познавательное развитие'!G29&gt;1.5,"сформирован",IF('Познавательное развитие'!G29&lt;0.5,"не сформирован", "в стадии формирования")))</f>
        <v/>
      </c>
      <c r="DL28" s="94" t="str">
        <f>IF('Познавательное развитие'!H29="","",IF('Познавательное развитие'!H29&gt;1.5,"сформирован",IF('Познавательное развитие'!H29&lt;0.5,"не сформирован", "в стадии формирования")))</f>
        <v/>
      </c>
      <c r="DM28" s="94" t="str">
        <f>IF('Познавательное развитие'!K29="","",IF('Познавательное развитие'!K29&gt;1.5,"сформирован",IF('Познавательное развитие'!K29&lt;0.5,"не сформирован", "в стадии формирования")))</f>
        <v/>
      </c>
      <c r="DN28" s="94" t="str">
        <f>IF('Познавательное развитие'!L29="","",IF('Познавательное развитие'!L29&gt;1.5,"сформирован",IF('Познавательное развитие'!L29&lt;0.5,"не сформирован", "в стадии формирования")))</f>
        <v/>
      </c>
      <c r="DO28" s="94" t="str">
        <f>IF('Познавательное развитие'!O29="","",IF('Познавательное развитие'!O29&gt;1.5,"сформирован",IF('Познавательное развитие'!O29&lt;0.5,"не сформирован", "в стадии формирования")))</f>
        <v/>
      </c>
      <c r="DP28" s="94" t="str">
        <f>IF('Познавательное развитие'!U29="","",IF('Познавательное развитие'!U29&gt;1.5,"сформирован",IF('Познавательное развитие'!U29&lt;0.5,"не сформирован", "в стадии формирования")))</f>
        <v/>
      </c>
      <c r="DQ28" s="94" t="str">
        <f>IF('Познавательное развитие'!V29="","",IF('Познавательное развитие'!V29&gt;1.5,"сформирован",IF('Познавательное развитие'!V29&lt;0.5,"не сформирован", "в стадии формирования")))</f>
        <v/>
      </c>
      <c r="DR28" s="94" t="str">
        <f>IF('Познавательное развитие'!Z29="","",IF('Познавательное развитие'!Z29&gt;1.5,"сформирован",IF('Познавательное развитие'!Z29&lt;0.5,"не сформирован", "в стадии формирования")))</f>
        <v/>
      </c>
      <c r="DS28" s="94" t="str">
        <f>IF('Познавательное развитие'!AA29="","",IF('Познавательное развитие'!AA29&gt;1.5,"сформирован",IF('Познавательное развитие'!AA29&lt;0.5,"не сформирован", "в стадии формирования")))</f>
        <v/>
      </c>
      <c r="DT28" s="94" t="str">
        <f>IF('Познавательное развитие'!AB29="","",IF('Познавательное развитие'!AB29&gt;1.5,"сформирован",IF('Познавательное развитие'!AB29&lt;0.5,"не сформирован", "в стадии формирования")))</f>
        <v/>
      </c>
      <c r="DU28" s="94" t="str">
        <f>IF('Познавательное развитие'!AC29="","",IF('Познавательное развитие'!AC29&gt;1.5,"сформирован",IF('Познавательное развитие'!AC29&lt;0.5,"не сформирован", "в стадии формирования")))</f>
        <v/>
      </c>
      <c r="DV28" s="94" t="str">
        <f>IF('Познавательное развитие'!AD29="","",IF('Познавательное развитие'!AD29&gt;1.5,"сформирован",IF('Познавательное развитие'!AD29&lt;0.5,"не сформирован", "в стадии формирования")))</f>
        <v/>
      </c>
      <c r="DW28" s="94" t="str">
        <f>IF('Познавательное развитие'!AE29="","",IF('Познавательное развитие'!AE29&gt;1.5,"сформирован",IF('Познавательное развитие'!AE29&lt;0.5,"не сформирован", "в стадии формирования")))</f>
        <v/>
      </c>
      <c r="DX28" s="94" t="str">
        <f>IF('Познавательное развитие'!AF29="","",IF('Познавательное развитие'!AF29&gt;1.5,"сформирован",IF('Познавательное развитие'!AF29&lt;0.5,"не сформирован", "в стадии формирования")))</f>
        <v/>
      </c>
      <c r="DY28" s="94" t="str">
        <f>IF('Познавательное развитие'!AG29="","",IF('Познавательное развитие'!AG29&gt;1.5,"сформирован",IF('Познавательное развитие'!AG29&lt;0.5,"не сформирован", "в стадии формирования")))</f>
        <v/>
      </c>
      <c r="DZ28" s="94" t="str">
        <f>IF('Познавательное развитие'!AH29="","",IF('Познавательное развитие'!AH29&gt;1.5,"сформирован",IF('Познавательное развитие'!AH29&lt;0.5,"не сформирован", "в стадии формирования")))</f>
        <v/>
      </c>
      <c r="EA28" s="94" t="str">
        <f>IF('Речевое развитие'!D28="","",IF('Речевое развитие'!D28&gt;1.5,"сформирован",IF('Речевое развитие'!D28&lt;0.5,"не сформирован", "в стадии формирования")))</f>
        <v/>
      </c>
      <c r="EB28" s="94" t="str">
        <f>IF('Речевое развитие'!J28="","",IF('Речевое развитие'!J28&gt;1.5,"сформирован",IF('Речевое развитие'!J28&lt;0.5,"не сформирован", "в стадии формирования")))</f>
        <v/>
      </c>
      <c r="EC28" s="94" t="str">
        <f>IF('Речевое развитие'!K28="","",IF('Речевое развитие'!K28&gt;1.5,"сформирован",IF('Речевое развитие'!K28&lt;0.5,"не сформирован", "в стадии формирования")))</f>
        <v/>
      </c>
      <c r="ED28" s="94" t="str">
        <f>IF('Речевое развитие'!L28="","",IF('Речевое развитие'!L28&gt;1.5,"сформирован",IF('Речевое развитие'!L28&lt;0.5,"не сформирован", "в стадии формирования")))</f>
        <v/>
      </c>
      <c r="EE28" s="94" t="str">
        <f>IF('Речевое развитие'!M28="","",IF('Речевое развитие'!M28&gt;1.5,"сформирован",IF('Речевое развитие'!M28&lt;0.5,"не сформирован", "в стадии формирования")))</f>
        <v/>
      </c>
      <c r="EF28" s="94" t="str">
        <f>IF('Речевое развитие'!N28="","",IF('Речевое развитие'!N28&gt;1.5,"сформирован",IF('Речевое развитие'!N28&lt;0.5,"не сформирован", "в стадии формирования")))</f>
        <v/>
      </c>
      <c r="EG28" s="330" t="str">
        <f>IF('Социально-коммуникативное разви'!T29="","",IF('Социально-коммуникативное разви'!U29="","",IF('Социально-коммуникативное разви'!V29="","",IF('Социально-коммуникативное разви'!W29="","",IF('Социально-коммуникативное разви'!X29="","",IF('Социально-коммуникативное разви'!Y29="","",IF('Познавательное развитие'!D29="","",IF('Познавательное развитие'!E29="","",IF('Познавательное развитие'!F29="","",IF('Познавательное развитие'!G29="","",IF('Познавательное развитие'!H29="","",IF('Познавательное развитие'!K29="","",IF('Познавательное развитие'!L29="","",IF('Познавательное развитие'!O29="","",IF('Познавательное развитие'!U29="","",IF('Познавательное развитие'!V29="","",IF('Познавательное развитие'!Z29="","",IF('Познавательное развитие'!AA29="","",IF('Познавательное развитие'!AB29="","",IF('Познавательное развитие'!AC29="","",IF('Познавательное развитие'!AD29="","",IF('Познавательное развитие'!AE29="","",IF('Познавательное развитие'!AF29="","",IF('Познавательное развитие'!AG29="","",IF('Познавательное развитие'!AH29="","",IF('Речевое развитие'!D28="","",IF('Речевое развитие'!J28="","",IF('Речевое развитие'!K28="","",IF('Речевое развитие'!L28="","",IF('Речевое развитие'!M28="","",IF('Речевое развитие'!N28="","",('Социально-коммуникативное разви'!T29+'Социально-коммуникативное разви'!U29+'Социально-коммуникативное разви'!V29+'Социально-коммуникативное разви'!W29+'Социально-коммуникативное разви'!X29+'Социально-коммуникативное разви'!Y29+'Познавательное развитие'!D29+'Познавательное развитие'!E29+'Познавательное развитие'!F29+'Познавательное развитие'!G29+'Познавательное развитие'!H29+'Познавательное развитие'!K29+'Познавательное развитие'!L29+'Познавательное развитие'!O29+'Познавательное развитие'!U29+'Познавательное развитие'!V29+'Познавательное развитие'!Z29+'Познавательное развитие'!AA29+'Познавательное развитие'!AB29+'Познавательное развитие'!AC29+'Познавательное развитие'!AD29+'Познавательное развитие'!AE29+'Познавательное развитие'!AF29+'Познавательное развитие'!AG29+'Познавательное развитие'!AH29+'Речевое развитие'!D28+'Речевое развитие'!J28+'Речевое развитие'!K28+'Речевое развитие'!L28+'Речевое развитие'!M28+'Речевое развитие'!N28)/31)))))))))))))))))))))))))))))))</f>
        <v/>
      </c>
      <c r="EH28" s="257" t="str">
        <f t="shared" si="6"/>
        <v/>
      </c>
    </row>
    <row r="29" spans="1:138" x14ac:dyDescent="0.25">
      <c r="A29" s="107">
        <f>список!A27</f>
        <v>26</v>
      </c>
      <c r="B29" s="265" t="str">
        <f>IF(список!B27="","",список!B27)</f>
        <v/>
      </c>
      <c r="C29" s="257">
        <f>IF(список!C27="","",список!C27)</f>
        <v>0</v>
      </c>
      <c r="D29" s="183" t="str">
        <f>IF('Социально-коммуникативное разви'!G30="","",IF('Социально-коммуникативное разви'!G30&gt;1.5,"сформирован",IF('Социально-коммуникативное разви'!G30&lt;0.5,"не сформирован", "в стадии формирования")))</f>
        <v/>
      </c>
      <c r="E29" s="94" t="str">
        <f>IF('Социально-коммуникативное разви'!I30="","",IF('Социально-коммуникативное разви'!I30&gt;1.5,"сформирован",IF('Социально-коммуникативное разви'!I30&lt;0.5,"не сформирован", "в стадии формирования")))</f>
        <v/>
      </c>
      <c r="F29" s="94" t="str">
        <f>IF('Социально-коммуникативное разви'!K30="","",IF('Социально-коммуникативное разви'!K30&gt;1.5,"сформирован",IF('Социально-коммуникативное разви'!K30&lt;0.5,"не сформирован", "в стадии формирования")))</f>
        <v/>
      </c>
      <c r="G29" s="94" t="str">
        <f>IF('Социально-коммуникативное разви'!L30="","",IF('Социально-коммуникативное разви'!L30&gt;1.5,"сформирован",IF('Социально-коммуникативное разви'!L30&lt;0.5,"не сформирован", "в стадии формирования")))</f>
        <v/>
      </c>
      <c r="H29" s="94" t="str">
        <f>IF('Познавательное развитие'!K30="","",IF('Познавательное развитие'!K30&gt;1.5,"сформирован",IF('Познавательное развитие'!K30&lt;0.5,"не сформирован", "в стадии формирования")))</f>
        <v/>
      </c>
      <c r="I29" s="94" t="str">
        <f>IF('Познавательное развитие'!O30="","",IF('Познавательное развитие'!O30&gt;1.5,"сформирован",IF('Познавательное развитие'!O30&lt;0.5,"не сформирован", "в стадии формирования")))</f>
        <v/>
      </c>
      <c r="J29" s="94" t="str">
        <f>IF('Познавательное развитие'!P30="","",IF('Познавательное развитие'!P30&gt;1.5,"сформирован",IF('Познавательное развитие'!P30&lt;0.5,"не сформирован", "в стадии формирования")))</f>
        <v/>
      </c>
      <c r="K29" s="94" t="str">
        <f>IF('Познавательное развитие'!T30="","",IF('Познавательное развитие'!T30&gt;1.5,"сформирован",IF('Познавательное развитие'!T30&lt;0.5,"не сформирован", "в стадии формирования")))</f>
        <v/>
      </c>
      <c r="L29" s="94" t="str">
        <f>IF('Познавательное развитие'!W30="","",IF('Познавательное развитие'!W30&gt;1.5,"сформирован",IF('Познавательное развитие'!W30&lt;0.5,"не сформирован", "в стадии формирования")))</f>
        <v/>
      </c>
      <c r="M29" s="94" t="str">
        <f>IF('Познавательное развитие'!AH30="","",IF('Познавательное развитие'!AH30&gt;1.5,"сформирован",IF('Познавательное развитие'!AH30&lt;0.5,"не сформирован", "в стадии формирования")))</f>
        <v/>
      </c>
      <c r="N29" s="94" t="str">
        <f>IF('Речевое развитие'!E29="","",IF('Речевое развитие'!E29&gt;1.5,"сформирован",IF('Речевое развитие'!E29&lt;0.5,"не сформирован", "в стадии формирования")))</f>
        <v/>
      </c>
      <c r="O29" s="94" t="str">
        <f>IF('Речевое развитие'!F29="","",IF('Речевое развитие'!F29&gt;1.5,"сформирован",IF('Речевое развитие'!F29&lt;0.5,"не сформирован", "в стадии формирования")))</f>
        <v/>
      </c>
      <c r="P29" s="94" t="str">
        <f>IF('Речевое развитие'!M29="","",IF('Речевое развитие'!M29&gt;1.5,"сформирован",IF('Речевое развитие'!M29&lt;0.5,"не сформирован", "в стадии формирования")))</f>
        <v/>
      </c>
      <c r="Q29" s="94" t="str">
        <f>IF('Художественно-эстетическое разв'!F30="","",IF('Художественно-эстетическое разв'!F30&gt;1.5,"сформирован",IF('Художественно-эстетическое разв'!F30&lt;0.5,"не сформирован", "в стадии формирования")))</f>
        <v/>
      </c>
      <c r="R29" s="94" t="str">
        <f>IF('Художественно-эстетическое разв'!L30="","",IF('Художественно-эстетическое разв'!L30&gt;1.5,"сформирован",IF('Художественно-эстетическое разв'!L30&lt;0.5,"не сформирован", "в стадии формирования")))</f>
        <v/>
      </c>
      <c r="S29" s="94" t="str">
        <f>IF('Художественно-эстетическое разв'!O30="","",IF('Художественно-эстетическое разв'!O30&gt;1.5,"сформирован",IF('Художественно-эстетическое разв'!O30&lt;0.5,"не сформирован", "в стадии формирования")))</f>
        <v/>
      </c>
      <c r="T29" s="94" t="str">
        <f>IF('Художественно-эстетическое разв'!P30="","",IF('Художественно-эстетическое разв'!P30&gt;1.5,"сформирован",IF('Художественно-эстетическое разв'!P30&lt;0.5,"не сформирован", "в стадии формирования")))</f>
        <v/>
      </c>
      <c r="U29" s="94" t="str">
        <f>IF('Физическое развитие'!N29="","",IF('Физическое развитие'!N29&gt;1.5,"сформирован",IF('Физическое развитие'!N29&lt;0.5,"не сформирован", "в стадии формирования")))</f>
        <v/>
      </c>
      <c r="V29" s="94" t="str">
        <f>IF('Физическое развитие'!Q29="","",IF('Физическое развитие'!Q29&gt;1.5,"сформирован",IF('Физическое развитие'!Q29&lt;0.5,"не сформирован", "в стадии формирования")))</f>
        <v/>
      </c>
      <c r="W29" s="94" t="str">
        <f>IF('Физическое развитие'!R29="","",IF('Физическое развитие'!R29&gt;1.5,"сформирован",IF('Физическое развитие'!R29&lt;0.5,"не сформирован", "в стадии формирования")))</f>
        <v/>
      </c>
      <c r="X29" s="330" t="str">
        <f>IF('Социально-коммуникативное разви'!G30="","",IF('Социально-коммуникативное разви'!I30="","",IF('Социально-коммуникативное разви'!K30="","",IF('Социально-коммуникативное разви'!L30="","",IF('Познавательное развитие'!K30="","",IF('Познавательное развитие'!O30="","",IF('Познавательное развитие'!P30="","",IF('Познавательное развитие'!T30="","",IF('Познавательное развитие'!W30="","",IF('Познавательное развитие'!AH30="","",IF('Речевое развитие'!E29="","",IF('Речевое развитие'!F29="","",IF('Речевое развитие'!M29="","",IF('Художественно-эстетическое разв'!F30="","",IF('Художественно-эстетическое разв'!L30="","",IF('Художественно-эстетическое разв'!O30="","",IF('Художественно-эстетическое разв'!P30="","",IF('Физическое развитие'!N29="","",IF('Физическое развитие'!Q29="","",IF('Физическое развитие'!R29="","",('Социально-коммуникативное разви'!G30+'Социально-коммуникативное разви'!I30+'Социально-коммуникативное разви'!K30+'Социально-коммуникативное разви'!L30+'Познавательное развитие'!K30+'Познавательное развитие'!O30+'Познавательное развитие'!P30+'Познавательное развитие'!T30+'Познавательное развитие'!W30+'Познавательное развитие'!AH30+'Речевое развитие'!E29+'Речевое развитие'!F29++'Речевое развитие'!M29+'Художественно-эстетическое разв'!F30+'Художественно-эстетическое разв'!L30+'Художественно-эстетическое разв'!O30+'Художественно-эстетическое разв'!P30+'Физическое развитие'!N29+'Физическое развитие'!Q29+'Физическое развитие'!R29)/20))))))))))))))))))))</f>
        <v/>
      </c>
      <c r="Y29" s="257" t="str">
        <f t="shared" si="0"/>
        <v/>
      </c>
      <c r="Z29" s="201" t="str">
        <f>IF('Социально-коммуникативное разви'!E30="","",IF('Социально-коммуникативное разви'!E30&gt;1.5,"сформирован",IF('Социально-коммуникативное разви'!E30&lt;0.5,"не сформирован", "в стадии формирования")))</f>
        <v/>
      </c>
      <c r="AA29" s="96" t="str">
        <f>IF('Социально-коммуникативное разви'!G30="","",IF('Социально-коммуникативное разви'!G30&gt;1.5,"сформирован",IF('Социально-коммуникативное разви'!G30&lt;0.5,"не сформирован", "в стадии формирования")))</f>
        <v/>
      </c>
      <c r="AB29" s="96" t="str">
        <f>IF('Социально-коммуникативное разви'!H30="","",IF('Социально-коммуникативное разви'!H30&gt;1.5,"сформирован",IF('Социально-коммуникативное разви'!H30&lt;0.5,"не сформирован", "в стадии формирования")))</f>
        <v/>
      </c>
      <c r="AC29" s="96" t="str">
        <f>IF('Социально-коммуникативное разви'!L30="","",IF('Социально-коммуникативное разви'!L30&gt;1.5,"сформирован",IF('Социально-коммуникативное разви'!L30&lt;0.5,"не сформирован", "в стадии формирования")))</f>
        <v/>
      </c>
      <c r="AD29" s="96" t="str">
        <f>IF('Социально-коммуникативное разви'!Q30="","",IF('Социально-коммуникативное разви'!Q30&gt;1.5,"сформирован",IF('Социально-коммуникативное разви'!Q30&lt;0.5,"не сформирован", "в стадии формирования")))</f>
        <v/>
      </c>
      <c r="AE29" s="126" t="str">
        <f>IF('Познавательное развитие'!L30="","",IF('Познавательное развитие'!L30&gt;1.5,"сформирован",IF('Познавательное развитие'!L30&lt;0.5,"не сформирован", "в стадии формирования")))</f>
        <v/>
      </c>
      <c r="AF29" s="126" t="str">
        <f>IF('Познавательное развитие'!Q30="","",IF('Познавательное развитие'!Q30&gt;1.5,"сформирован",IF('Познавательное развитие'!Q30&lt;0.5,"не сформирован", "в стадии формирования")))</f>
        <v/>
      </c>
      <c r="AG29" s="126" t="str">
        <f>IF('Речевое развитие'!D29="","",IF('Речевое развитие'!D29&gt;1.5,"сформирован",IF('Речевое развитие'!D29&lt;0.5,"не сформирован", "в стадии формирования")))</f>
        <v/>
      </c>
      <c r="AH29" s="126" t="str">
        <f>IF('Речевое развитие'!F29="","",IF('Речевое развитие'!F29&gt;1.5,"сформирован",IF('Речевое развитие'!F29&lt;0.5,"не сформирован", "в стадии формирования")))</f>
        <v/>
      </c>
      <c r="AI29" s="126" t="str">
        <f>IF('Речевое развитие'!J29="","",IF('Речевое развитие'!J29&gt;1.5,"сформирован",IF('Речевое развитие'!J29&lt;0.5,"не сформирован", "в стадии формирования")))</f>
        <v/>
      </c>
      <c r="AJ29" s="126" t="str">
        <f>IF('Речевое развитие'!L29="","",IF('Речевое развитие'!L29&gt;1.5,"сформирован",IF('Речевое развитие'!L29&lt;0.5,"не сформирован", "в стадии формирования")))</f>
        <v/>
      </c>
      <c r="AK29" s="126" t="str">
        <f>IF('Речевое развитие'!N29="","",IF('Речевое развитие'!N29&gt;1.5,"сформирован",IF('Речевое развитие'!N29&lt;0.5,"не сформирован", "в стадии формирования")))</f>
        <v/>
      </c>
      <c r="AL29" s="331" t="str">
        <f>IF('Социально-коммуникативное разви'!E30="","",IF('Социально-коммуникативное разви'!G30="","",IF('Социально-коммуникативное разви'!H30="","",IF('Социально-коммуникативное разви'!L30="","",IF('Социально-коммуникативное разви'!Q30="","",IF('Познавательное развитие'!L30="","",IF('Познавательное развитие'!Q30="","",IF('Речевое развитие'!D29="","",IF('Речевое развитие'!F29="","",IF('Речевое развитие'!J29="","",IF('Речевое развитие'!L29="","",IF('Речевое развитие'!N29="","",('Социально-коммуникативное разви'!E30+'Социально-коммуникативное разви'!G30+'Социально-коммуникативное разви'!H30+'Социально-коммуникативное разви'!L30+'Социально-коммуникативное разви'!Q30+'Познавательное развитие'!L30+'Познавательное развитие'!Q30+'Речевое развитие'!D29+'Речевое развитие'!F29+'Речевое развитие'!J29+'Речевое развитие'!L29+'Речевое развитие'!N29)/12))))))))))))</f>
        <v/>
      </c>
      <c r="AM29" s="96" t="str">
        <f t="shared" si="1"/>
        <v/>
      </c>
      <c r="AN29" s="183" t="str">
        <f>IF('Социально-коммуникативное разви'!E30="","",IF('Социально-коммуникативное разви'!E30&gt;1.5,"сформирован",IF('Социально-коммуникативное разви'!E30&lt;0.5,"не сформирован", "в стадии формирования")))</f>
        <v/>
      </c>
      <c r="AO29" s="101" t="str">
        <f>IF('Социально-коммуникативное разви'!G30="","",IF('Социально-коммуникативное разви'!G30&gt;1.5,"сформирован",IF('Социально-коммуникативное разви'!G30&lt;0.5,"не сформирован", "в стадии формирования")))</f>
        <v/>
      </c>
      <c r="AP29" s="97" t="str">
        <f>IF('Социально-коммуникативное разви'!H30="","",IF('Социально-коммуникативное разви'!H30&gt;1.5,"сформирован",IF('Социально-коммуникативное разви'!H30&lt;0.5,"не сформирован", "в стадии формирования")))</f>
        <v/>
      </c>
      <c r="AQ29" s="97" t="str">
        <f>IF('Социально-коммуникативное разви'!K30="","",IF('Социально-коммуникативное разви'!K30&gt;1.5,"сформирован",IF('Социально-коммуникативное разви'!K30&lt;0.5,"не сформирован", "в стадии формирования")))</f>
        <v/>
      </c>
      <c r="AR29" s="97" t="str">
        <f>IF('Социально-коммуникативное разви'!L30="","",IF('Социально-коммуникативное разви'!L30&gt;1.5,"сформирован",IF('Социально-коммуникативное разви'!L30&lt;0.5,"не сформирован", "в стадии формирования")))</f>
        <v/>
      </c>
      <c r="AS29" s="97" t="str">
        <f>IF('Социально-коммуникативное разви'!M30="","",IF('Социально-коммуникативное разви'!M30&gt;1.5,"сформирован",IF('Социально-коммуникативное разви'!M30&lt;0.5,"не сформирован", "в стадии формирования")))</f>
        <v/>
      </c>
      <c r="AT29" s="97" t="str">
        <f>IF('Познавательное развитие'!P30="","",IF('Познавательное развитие'!P30&gt;1.5,"сформирован",IF('Познавательное развитие'!P30&lt;0.5,"не сформирован", "в стадии формирования")))</f>
        <v/>
      </c>
      <c r="AU29" s="97" t="str">
        <f>IF('Речевое развитие'!E29="","",IF('Речевое развитие'!E29&gt;1.5,"сформирован",IF('Речевое развитие'!E29&lt;0.5,"не сформирован", "в стадии формирования")))</f>
        <v/>
      </c>
      <c r="AV29" s="97" t="str">
        <f>IF('Речевое развитие'!N29="","",IF('Речевое развитие'!N29&gt;1.5,"сформирован",IF('Речевое развитие'!N29&lt;0.5,"не сформирован", "в стадии формирования")))</f>
        <v/>
      </c>
      <c r="AW29" s="97" t="str">
        <f>IF('Художественно-эстетическое разв'!F30="","",IF('Художественно-эстетическое разв'!F30&gt;1.5,"сформирован",IF('Художественно-эстетическое разв'!F30&lt;0.5,"не сформирован", "в стадии формирования")))</f>
        <v/>
      </c>
      <c r="AX29" s="94" t="str">
        <f>IF('Художественно-эстетическое разв'!O30="","",IF('Художественно-эстетическое разв'!O30&gt;1.5,"сформирован",IF('Художественно-эстетическое разв'!O30&lt;0.5,"не сформирован", "в стадии формирования")))</f>
        <v/>
      </c>
      <c r="AY29" s="108" t="str">
        <f>IF('Художественно-эстетическое разв'!Y30="","",IF('Художественно-эстетическое разв'!Y30&gt;1.5,"сформирован",IF('Художественно-эстетическое разв'!Y30&lt;0.5,"не сформирован", "в стадии формирования")))</f>
        <v/>
      </c>
      <c r="AZ29" s="332" t="str">
        <f>IF('Социально-коммуникативное разви'!E30="","",IF('Социально-коммуникативное разви'!G30="","",IF('Социально-коммуникативное разви'!H30="","",IF('Социально-коммуникативное разви'!K30="","",IF('Социально-коммуникативное разви'!L30="","",IF('Социально-коммуникативное разви'!M30="","",IF('Познавательное развитие'!P30="","",IF('Речевое развитие'!E29="","",IF('Речевое развитие'!N29="","",IF('Художественно-эстетическое разв'!F30="","",IF('Художественно-эстетическое разв'!O30="","",IF('Художественно-эстетическое разв'!Y30="","",('Социально-коммуникативное разви'!E30+'Социально-коммуникативное разви'!G30+'Социально-коммуникативное разви'!H30+'Социально-коммуникативное разви'!K30+'Социально-коммуникативное разви'!L30+'Социально-коммуникативное разви'!M30+'Познавательное развитие'!P30+'Речевое развитие'!E29+'Речевое развитие'!N29+'Художественно-эстетическое разв'!F30+'Художественно-эстетическое разв'!O30+'Художественно-эстетическое разв'!Y30)/12))))))))))))</f>
        <v/>
      </c>
      <c r="BA29" s="257" t="str">
        <f t="shared" si="2"/>
        <v/>
      </c>
      <c r="BB29" s="183" t="str">
        <f>IF('Социально-коммуникативное разви'!D30="","",IF('Социально-коммуникативное разви'!D30&gt;1.5,"сформирован",IF('Социально-коммуникативное разви'!D30&lt;0.5,"не сформирован", "в стадии формирования")))</f>
        <v/>
      </c>
      <c r="BC29" s="94" t="str">
        <f>IF('Социально-коммуникативное разви'!F30="","",IF('Социально-коммуникативное разви'!F30&gt;1.5,"сформирован",IF('Социально-коммуникативное разви'!F30&lt;0.5,"не сформирован", "в стадии формирования")))</f>
        <v/>
      </c>
      <c r="BD29" s="94" t="str">
        <f>IF('Социально-коммуникативное разви'!J30="","",IF('Социально-коммуникативное разви'!J30&gt;1.5,"сформирован",IF('Социально-коммуникативное разви'!J30&lt;0.5,"не сформирован", "в стадии формирования")))</f>
        <v/>
      </c>
      <c r="BE29" s="94" t="str">
        <f>IF('Познавательное развитие'!U30="","",IF('Познавательное развитие'!U30&gt;1.5,"сформирован",IF('Познавательное развитие'!U30&lt;0.5,"не сформирован", "в стадии формирования")))</f>
        <v/>
      </c>
      <c r="BF29" s="94" t="str">
        <f>IF('Познавательное развитие'!V30="","",IF('Познавательное развитие'!V30&gt;1.5,"сформирован",IF('Познавательное развитие'!V30&lt;0.5,"не сформирован", "в стадии формирования")))</f>
        <v/>
      </c>
      <c r="BG29" s="94" t="str">
        <f>IF('Познавательное развитие'!AB30="","",IF('Познавательное развитие'!AB30&gt;1.5,"сформирован",IF('Познавательное развитие'!AB30&lt;0.5,"не сформирован", "в стадии формирования")))</f>
        <v/>
      </c>
      <c r="BH29" s="94" t="str">
        <f>IF('Познавательное развитие'!AD30="","",IF('Познавательное развитие'!AD30&gt;1.5,"сформирован",IF('Познавательное развитие'!AD30&lt;0.5,"не сформирован", "в стадии формирования")))</f>
        <v/>
      </c>
      <c r="BI29" s="94" t="str">
        <f>IF('Речевое развитие'!D29="","",IF('Речевое развитие'!D29&gt;1.5,"сформирован",IF('Речевое развитие'!D29&lt;0.5,"не сформирован", "в стадии формирования")))</f>
        <v/>
      </c>
      <c r="BJ29" s="94" t="str">
        <f>IF('Речевое развитие'!E29="","",IF('Речевое развитие'!E29&gt;1.5,"сформирован",IF('Речевое развитие'!E29&lt;0.5,"не сформирован", "в стадии формирования")))</f>
        <v/>
      </c>
      <c r="BK29" s="94" t="str">
        <f>IF('Речевое развитие'!F29="","",IF('Речевое развитие'!F29&gt;1.5,"сформирован",IF('Речевое развитие'!F29&lt;0.5,"не сформирован", "в стадии формирования")))</f>
        <v/>
      </c>
      <c r="BL29" s="94" t="str">
        <f>IF('Речевое развитие'!G29="","",IF('Речевое развитие'!G29&gt;1.5,"сформирован",IF('Речевое развитие'!G29&lt;0.5,"не сформирован", "в стадии формирования")))</f>
        <v/>
      </c>
      <c r="BM29" s="94" t="str">
        <f>IF('Речевое развитие'!J29="","",IF('Речевое развитие'!J29&gt;1.5,"сформирован",IF('Речевое развитие'!J29&lt;0.5,"не сформирован", "в стадии формирования")))</f>
        <v/>
      </c>
      <c r="BN29" s="94" t="str">
        <f>IF('Речевое развитие'!K29="","",IF('Речевое развитие'!K29&gt;1.5,"сформирован",IF('Речевое развитие'!K29&lt;0.5,"не сформирован", "в стадии формирования")))</f>
        <v/>
      </c>
      <c r="BO29" s="94" t="str">
        <f>IF('Речевое развитие'!L29="","",IF('Речевое развитие'!L29&gt;1.5,"сформирован",IF('Речевое развитие'!L29&lt;0.5,"не сформирован", "в стадии формирования")))</f>
        <v/>
      </c>
      <c r="BP29" s="94" t="str">
        <f>IF('Речевое развитие'!M29="","",IF('Речевое развитие'!M29&gt;1.5,"сформирован",IF('Речевое развитие'!M29&lt;0.5,"не сформирован", "в стадии формирования")))</f>
        <v/>
      </c>
      <c r="BQ29" s="94" t="str">
        <f>IF('Речевое развитие'!N29="","",IF('Речевое развитие'!N29&gt;1.5,"сформирован",IF('Речевое развитие'!N29&lt;0.5,"не сформирован", "в стадии формирования")))</f>
        <v/>
      </c>
      <c r="BR29" s="94" t="str">
        <f>IF('Художественно-эстетическое разв'!D30="","",IF('Художественно-эстетическое разв'!D30&gt;1.5,"сформирован",IF('Художественно-эстетическое разв'!D30&lt;0.5,"не сформирован", "в стадии формирования")))</f>
        <v/>
      </c>
      <c r="BS29" s="94" t="str">
        <f>IF('Художественно-эстетическое разв'!E30="","",IF('Художественно-эстетическое разв'!E30&gt;1.5,"сформирован",IF('Художественно-эстетическое разв'!E30&lt;0.5,"не сформирован", "в стадии формирования")))</f>
        <v/>
      </c>
      <c r="BT29" s="330" t="str">
        <f>IF('Социально-коммуникативное разви'!D30="","",IF('Социально-коммуникативное разви'!F30="","",IF('Социально-коммуникативное разви'!J30="","",IF('Познавательное развитие'!U30="","",IF('Познавательное развитие'!V30="","",IF('Познавательное развитие'!AB30="","",IF('Познавательное развитие'!AD30="","",IF('Речевое развитие'!D29="","",IF('Речевое развитие'!E29="","",IF('Речевое развитие'!F29="","",IF('Речевое развитие'!G29="","",IF('Речевое развитие'!J29="","",IF('Речевое развитие'!K29="","",IF('Речевое развитие'!L29="","",IF('Речевое развитие'!M29="","",IF('Речевое развитие'!N29="","",IF('Художественно-эстетическое разв'!D30="","",IF('Художественно-эстетическое разв'!E30="","",('Социально-коммуникативное разви'!D30+'Социально-коммуникативное разви'!F30+'Социально-коммуникативное разви'!J30+'Познавательное развитие'!U30+'Познавательное развитие'!V30+'Познавательное развитие'!AB30+'Познавательное развитие'!AD30+'Речевое развитие'!D29+'Речевое развитие'!E29+'Речевое развитие'!F29+'Речевое развитие'!G29+'Речевое развитие'!J29+'Речевое развитие'!K29+'Речевое развитие'!L29+'Речевое развитие'!M29+'Речевое развитие'!N29+'Художественно-эстетическое разв'!D30+'Художественно-эстетическое разв'!E30)/18))))))))))))))))))</f>
        <v/>
      </c>
      <c r="BU29" s="257" t="str">
        <f t="shared" si="3"/>
        <v/>
      </c>
      <c r="BV29" s="183" t="str">
        <f>IF('Познавательное развитие'!H30="","",IF('Познавательное развитие'!H30&gt;1.5,"сформирован",IF('Познавательное развитие'!H30&lt;0.5,"не сформирован", "в стадии формирования")))</f>
        <v/>
      </c>
      <c r="BW29" s="94" t="str">
        <f>IF('Художественно-эстетическое разв'!K30="","",IF('Художественно-эстетическое разв'!K30&gt;1.5,"сформирован",IF('Художественно-эстетическое разв'!K30&lt;0.5,"не сформирован", "в стадии формирования")))</f>
        <v/>
      </c>
      <c r="BX29" s="94" t="str">
        <f>IF('Художественно-эстетическое разв'!L30="","",IF('Художественно-эстетическое разв'!L30&gt;1.5,"сформирован",IF('Художественно-эстетическое разв'!L30&lt;0.5,"не сформирован", "в стадии формирования")))</f>
        <v/>
      </c>
      <c r="BY29" s="108" t="str">
        <f>IF('Художественно-эстетическое разв'!Z30="","",IF('Художественно-эстетическое разв'!Z30&gt;1.5,"сформирован",IF('Художественно-эстетическое разв'!Z30&lt;0.5,"не сформирован", "в стадии формирования")))</f>
        <v/>
      </c>
      <c r="BZ29" s="183" t="str">
        <f>IF('Физическое развитие'!D29="","",IF('Физическое развитие'!D29&gt;1.5,"сформирован",IF('Физическое развитие'!D29&lt;0.5,"не сформирован", "в стадии формирования")))</f>
        <v/>
      </c>
      <c r="CA29" s="183" t="str">
        <f>IF('Физическое развитие'!E29="","",IF('Физическое развитие'!E29&gt;1.5,"сформирован",IF('Физическое развитие'!E29&lt;0.5,"не сформирован", "в стадии формирования")))</f>
        <v/>
      </c>
      <c r="CB29" s="183" t="str">
        <f>IF('Физическое развитие'!F29="","",IF('Физическое развитие'!F29&gt;1.5,"сформирован",IF('Физическое развитие'!F29&lt;0.5,"не сформирован", "в стадии формирования")))</f>
        <v/>
      </c>
      <c r="CC29" s="183" t="str">
        <f>IF('Физическое развитие'!G29="","",IF('Физическое развитие'!G29&gt;1.5,"сформирован",IF('Физическое развитие'!G29&lt;0.5,"не сформирован", "в стадии формирования")))</f>
        <v/>
      </c>
      <c r="CD29" s="94" t="str">
        <f>IF('Физическое развитие'!H29="","",IF('Физическое развитие'!H29&gt;1.5,"сформирован",IF('Физическое развитие'!H29&lt;0.5,"не сформирован", "в стадии формирования")))</f>
        <v/>
      </c>
      <c r="CE29" s="94" t="str">
        <f>IF('Физическое развитие'!I29="","",IF('Физическое развитие'!I29&gt;1.5,"сформирован",IF('Физическое развитие'!I29&lt;0.5,"не сформирован", "в стадии формирования")))</f>
        <v/>
      </c>
      <c r="CF29" s="94" t="str">
        <f>IF('Физическое развитие'!J29="","",IF('Физическое развитие'!J29&gt;1.5,"сформирован",IF('Физическое развитие'!J29&lt;0.5,"не сформирован", "в стадии формирования")))</f>
        <v/>
      </c>
      <c r="CG29" s="94" t="str">
        <f>IF('Физическое развитие'!K29="","",IF('Физическое развитие'!K29&gt;1.5,"сформирован",IF('Физическое развитие'!K29&lt;0.5,"не сформирован", "в стадии формирования")))</f>
        <v/>
      </c>
      <c r="CH29" s="94" t="str">
        <f>IF('Физическое развитие'!L29="","",IF('Физическое развитие'!L29&gt;1.5,"сформирован",IF('Физическое развитие'!L29&lt;0.5,"не сформирован", "в стадии формирования")))</f>
        <v/>
      </c>
      <c r="CI29" s="94" t="str">
        <f>IF('Физическое развитие'!N29="","",IF('Физическое развитие'!N29&gt;1.5,"сформирован",IF('Физическое развитие'!N29&lt;0.5,"не сформирован", "в стадии формирования")))</f>
        <v/>
      </c>
      <c r="CJ29" s="330" t="str">
        <f>IF('Познавательное развитие'!H30="","",IF('Художественно-эстетическое разв'!K30="","",IF('Художественно-эстетическое разв'!L30="","",IF('Художественно-эстетическое разв'!Z30="","",IF('Физическое развитие'!D29="","",IF('Физическое развитие'!E29="","",IF('Физическое развитие'!F29="","",IF('Физическое развитие'!G29="","",IF('Физическое развитие'!H29="","",IF('Физическое развитие'!I29="","",IF('Физическое развитие'!J29="","",IF('Физическое развитие'!K29="","",IF('Физическое развитие'!L29="","",IF('Физическое развитие'!N29="","",('Познавательное развитие'!H30+'Художественно-эстетическое разв'!K30+'Художественно-эстетическое разв'!L30+'Художественно-эстетическое разв'!Z30+'Физическое развитие'!D29+'Физическое развитие'!E29+'Физическое развитие'!F29+'Физическое развитие'!G29+'Физическое развитие'!H29+'Физическое развитие'!I29+'Физическое развитие'!J29+'Физическое развитие'!K29+'Физическое развитие'!L29+'Физическое развитие'!N29)/14))))))))))))))</f>
        <v/>
      </c>
      <c r="CK29" s="257" t="str">
        <f t="shared" si="4"/>
        <v/>
      </c>
      <c r="CL29" s="183" t="str">
        <f>IF('Социально-коммуникативное разви'!G30="","",IF('Социально-коммуникативное разви'!G30&gt;1.5,"сформирован",IF('Социально-коммуникативное разви'!G30&lt;0.5,"не сформирован", "в стадии формирования")))</f>
        <v/>
      </c>
      <c r="CM29" s="94" t="str">
        <f>IF('Социально-коммуникативное разви'!H30="","",IF('Социально-коммуникативное разви'!H30&gt;1.5,"сформирован",IF('Социально-коммуникативное разви'!H30&lt;0.5,"не сформирован", "в стадии формирования")))</f>
        <v/>
      </c>
      <c r="CN29" s="94" t="str">
        <f>IF('Социально-коммуникативное разви'!L30="","",IF('Социально-коммуникативное разви'!L30&gt;1.5,"сформирован",IF('Социально-коммуникативное разви'!L30&lt;0.5,"не сформирован", "в стадии формирования")))</f>
        <v/>
      </c>
      <c r="CO29" s="94" t="str">
        <f>IF('Социально-коммуникативное разви'!P30="","",IF('Социально-коммуникативное разви'!P30&gt;1.5,"сформирован",IF('Социально-коммуникативное разви'!P30&lt;0.5,"не сформирован", "в стадии формирования")))</f>
        <v/>
      </c>
      <c r="CP29" s="94" t="str">
        <f>IF('Социально-коммуникативное разви'!Q30="","",IF('Социально-коммуникативное разви'!Q30&gt;1.5,"сформирован",IF('Социально-коммуникативное разви'!Q30&lt;0.5,"не сформирован", "в стадии формирования")))</f>
        <v/>
      </c>
      <c r="CQ29" s="94" t="str">
        <f>IF('Социально-коммуникативное разви'!T30="","",IF('Социально-коммуникативное разви'!T30&gt;1.5,"сформирован",IF('Социально-коммуникативное разви'!T30&lt;0.5,"не сформирован", "в стадии формирования")))</f>
        <v/>
      </c>
      <c r="CR29" s="94" t="str">
        <f>IF('Социально-коммуникативное разви'!U30="","",IF('Социально-коммуникативное разви'!U30&gt;1.5,"сформирован",IF('Социально-коммуникативное разви'!U30&lt;0.5,"не сформирован", "в стадии формирования")))</f>
        <v/>
      </c>
      <c r="CS29" s="94" t="str">
        <f>IF('Социально-коммуникативное разви'!V30="","",IF('Социально-коммуникативное разви'!V30&gt;1.5,"сформирован",IF('Социально-коммуникативное разви'!V30&lt;0.5,"не сформирован", "в стадии формирования")))</f>
        <v/>
      </c>
      <c r="CT29" s="94" t="str">
        <f>IF('Социально-коммуникативное разви'!W30="","",IF('Социально-коммуникативное разви'!W30&gt;1.5,"сформирован",IF('Социально-коммуникативное разви'!W30&lt;0.5,"не сформирован", "в стадии формирования")))</f>
        <v/>
      </c>
      <c r="CU29" s="94" t="str">
        <f>IF('Социально-коммуникативное разви'!X30="","",IF('Социально-коммуникативное разви'!X30&gt;1.5,"сформирован",IF('Социально-коммуникативное разви'!X30&lt;0.5,"не сформирован", "в стадии формирования")))</f>
        <v/>
      </c>
      <c r="CV29" s="94" t="str">
        <f>IF('Социально-коммуникативное разви'!Y30="","",IF('Социально-коммуникативное разви'!Y30&gt;1.5,"сформирован",IF('Социально-коммуникативное разви'!Y30&lt;0.5,"не сформирован", "в стадии формирования")))</f>
        <v/>
      </c>
      <c r="CW29" s="94" t="str">
        <f>IF('Физическое развитие'!Q29="","",IF('Физическое развитие'!Q29&gt;1.5,"сформирован",IF('Физическое развитие'!Q29&lt;0.5,"не сформирован", "в стадии формирования")))</f>
        <v/>
      </c>
      <c r="CX29" s="94" t="str">
        <f>IF('Физическое развитие'!R29="","",IF('Физическое развитие'!R29&gt;1.5,"сформирован",IF('Физическое развитие'!R29&lt;0.5,"не сформирован", "в стадии формирования")))</f>
        <v/>
      </c>
      <c r="CY29" s="94" t="str">
        <f>IF('Физическое развитие'!S29="","",IF('Физическое развитие'!S29&gt;1.5,"сформирован",IF('Физическое развитие'!S29&lt;0.5,"не сформирован", "в стадии формирования")))</f>
        <v/>
      </c>
      <c r="CZ29" s="330" t="str">
        <f>IF('Социально-коммуникативное разви'!G30="","",IF('Социально-коммуникативное разви'!H30="","",IF('Социально-коммуникативное разви'!L30="","",IF('Социально-коммуникативное разви'!P30="","",IF('Социально-коммуникативное разви'!Q30="","",IF('Социально-коммуникативное разви'!T30="","",IF('Социально-коммуникативное разви'!U30="","",IF('Социально-коммуникативное разви'!V30="","",IF('Социально-коммуникативное разви'!W30="","",IF('Социально-коммуникативное разви'!X30="","",IF('Социально-коммуникативное разви'!Y30="","",IF('Физическое развитие'!Q29="","",IF('Физическое развитие'!R29="","",IF('Физическое развитие'!S29="","",('Социально-коммуникативное разви'!G30+'Социально-коммуникативное разви'!H30+'Социально-коммуникативное разви'!L30+'Социально-коммуникативное разви'!P30+'Социально-коммуникативное разви'!Q30+'Социально-коммуникативное разви'!T30+'Социально-коммуникативное разви'!U30+'Социально-коммуникативное разви'!V30+'Социально-коммуникативное разви'!W30+'Социально-коммуникативное разви'!X30+'Социально-коммуникативное разви'!Y30+'Физическое развитие'!Q29+'Физическое развитие'!R29+'Физическое развитие'!S29)/14))))))))))))))</f>
        <v/>
      </c>
      <c r="DA29" s="257" t="str">
        <f t="shared" si="5"/>
        <v/>
      </c>
      <c r="DB29" s="183" t="str">
        <f>IF('Социально-коммуникативное разви'!T30="","",IF('Социально-коммуникативное разви'!T30&gt;1.5,"сформирован",IF('Социально-коммуникативное разви'!T30&lt;0.5,"не сформирован", "в стадии формирования")))</f>
        <v/>
      </c>
      <c r="DC29" s="94" t="str">
        <f>IF('Социально-коммуникативное разви'!U30="","",IF('Социально-коммуникативное разви'!U30&gt;1.5,"сформирован",IF('Социально-коммуникативное разви'!U30&lt;0.5,"не сформирован", "в стадии формирования")))</f>
        <v/>
      </c>
      <c r="DD29" s="94" t="str">
        <f>IF('Социально-коммуникативное разви'!V30="","",IF('Социально-коммуникативное разви'!V30&gt;1.5,"сформирован",IF('Социально-коммуникативное разви'!V30&lt;0.5,"не сформирован", "в стадии формирования")))</f>
        <v/>
      </c>
      <c r="DE29" s="94" t="str">
        <f>IF('Социально-коммуникативное разви'!W30="","",IF('Социально-коммуникативное разви'!W30&gt;1.5,"сформирован",IF('Социально-коммуникативное разви'!W30&lt;0.5,"не сформирован", "в стадии формирования")))</f>
        <v/>
      </c>
      <c r="DF29" s="94" t="str">
        <f>IF('Социально-коммуникативное разви'!X30="","",IF('Социально-коммуникативное разви'!X30&gt;1.5,"сформирован",IF('Социально-коммуникативное разви'!X30&lt;0.5,"не сформирован", "в стадии формирования")))</f>
        <v/>
      </c>
      <c r="DG29" s="94" t="str">
        <f>IF('Социально-коммуникативное разви'!Y30="","",IF('Социально-коммуникативное разви'!Y30&gt;1.5,"сформирован",IF('Социально-коммуникативное разви'!Y30&lt;0.5,"не сформирован", "в стадии формирования")))</f>
        <v/>
      </c>
      <c r="DH29" s="94" t="str">
        <f>IF('Познавательное развитие'!D30="","",IF('Познавательное развитие'!D30&gt;1.5,"сформирован",IF('Познавательное развитие'!D30&lt;0.5,"не сформирован", "в стадии формирования")))</f>
        <v/>
      </c>
      <c r="DI29" s="94" t="str">
        <f>IF('Познавательное развитие'!E30="","",IF('Познавательное развитие'!E30&gt;1.5,"сформирован",IF('Познавательное развитие'!E30&lt;0.5,"не сформирован", "в стадии формирования")))</f>
        <v/>
      </c>
      <c r="DJ29" s="94" t="str">
        <f>IF('Познавательное развитие'!F30="","",IF('Познавательное развитие'!F30&gt;1.5,"сформирован",IF('Познавательное развитие'!F30&lt;0.5,"не сформирован", "в стадии формирования")))</f>
        <v/>
      </c>
      <c r="DK29" s="94" t="str">
        <f>IF('Познавательное развитие'!G30="","",IF('Познавательное развитие'!G30&gt;1.5,"сформирован",IF('Познавательное развитие'!G30&lt;0.5,"не сформирован", "в стадии формирования")))</f>
        <v/>
      </c>
      <c r="DL29" s="94" t="str">
        <f>IF('Познавательное развитие'!H30="","",IF('Познавательное развитие'!H30&gt;1.5,"сформирован",IF('Познавательное развитие'!H30&lt;0.5,"не сформирован", "в стадии формирования")))</f>
        <v/>
      </c>
      <c r="DM29" s="94" t="str">
        <f>IF('Познавательное развитие'!K30="","",IF('Познавательное развитие'!K30&gt;1.5,"сформирован",IF('Познавательное развитие'!K30&lt;0.5,"не сформирован", "в стадии формирования")))</f>
        <v/>
      </c>
      <c r="DN29" s="94" t="str">
        <f>IF('Познавательное развитие'!L30="","",IF('Познавательное развитие'!L30&gt;1.5,"сформирован",IF('Познавательное развитие'!L30&lt;0.5,"не сформирован", "в стадии формирования")))</f>
        <v/>
      </c>
      <c r="DO29" s="94" t="str">
        <f>IF('Познавательное развитие'!O30="","",IF('Познавательное развитие'!O30&gt;1.5,"сформирован",IF('Познавательное развитие'!O30&lt;0.5,"не сформирован", "в стадии формирования")))</f>
        <v/>
      </c>
      <c r="DP29" s="94" t="str">
        <f>IF('Познавательное развитие'!U30="","",IF('Познавательное развитие'!U30&gt;1.5,"сформирован",IF('Познавательное развитие'!U30&lt;0.5,"не сформирован", "в стадии формирования")))</f>
        <v/>
      </c>
      <c r="DQ29" s="94" t="str">
        <f>IF('Познавательное развитие'!V30="","",IF('Познавательное развитие'!V30&gt;1.5,"сформирован",IF('Познавательное развитие'!V30&lt;0.5,"не сформирован", "в стадии формирования")))</f>
        <v/>
      </c>
      <c r="DR29" s="94" t="str">
        <f>IF('Познавательное развитие'!Z30="","",IF('Познавательное развитие'!Z30&gt;1.5,"сформирован",IF('Познавательное развитие'!Z30&lt;0.5,"не сформирован", "в стадии формирования")))</f>
        <v/>
      </c>
      <c r="DS29" s="94" t="str">
        <f>IF('Познавательное развитие'!AA30="","",IF('Познавательное развитие'!AA30&gt;1.5,"сформирован",IF('Познавательное развитие'!AA30&lt;0.5,"не сформирован", "в стадии формирования")))</f>
        <v/>
      </c>
      <c r="DT29" s="94" t="str">
        <f>IF('Познавательное развитие'!AB30="","",IF('Познавательное развитие'!AB30&gt;1.5,"сформирован",IF('Познавательное развитие'!AB30&lt;0.5,"не сформирован", "в стадии формирования")))</f>
        <v/>
      </c>
      <c r="DU29" s="94" t="str">
        <f>IF('Познавательное развитие'!AC30="","",IF('Познавательное развитие'!AC30&gt;1.5,"сформирован",IF('Познавательное развитие'!AC30&lt;0.5,"не сформирован", "в стадии формирования")))</f>
        <v/>
      </c>
      <c r="DV29" s="94" t="str">
        <f>IF('Познавательное развитие'!AD30="","",IF('Познавательное развитие'!AD30&gt;1.5,"сформирован",IF('Познавательное развитие'!AD30&lt;0.5,"не сформирован", "в стадии формирования")))</f>
        <v/>
      </c>
      <c r="DW29" s="94" t="str">
        <f>IF('Познавательное развитие'!AE30="","",IF('Познавательное развитие'!AE30&gt;1.5,"сформирован",IF('Познавательное развитие'!AE30&lt;0.5,"не сформирован", "в стадии формирования")))</f>
        <v/>
      </c>
      <c r="DX29" s="94" t="str">
        <f>IF('Познавательное развитие'!AF30="","",IF('Познавательное развитие'!AF30&gt;1.5,"сформирован",IF('Познавательное развитие'!AF30&lt;0.5,"не сформирован", "в стадии формирования")))</f>
        <v/>
      </c>
      <c r="DY29" s="94" t="str">
        <f>IF('Познавательное развитие'!AG30="","",IF('Познавательное развитие'!AG30&gt;1.5,"сформирован",IF('Познавательное развитие'!AG30&lt;0.5,"не сформирован", "в стадии формирования")))</f>
        <v/>
      </c>
      <c r="DZ29" s="94" t="str">
        <f>IF('Познавательное развитие'!AH30="","",IF('Познавательное развитие'!AH30&gt;1.5,"сформирован",IF('Познавательное развитие'!AH30&lt;0.5,"не сформирован", "в стадии формирования")))</f>
        <v/>
      </c>
      <c r="EA29" s="94" t="str">
        <f>IF('Речевое развитие'!D29="","",IF('Речевое развитие'!D29&gt;1.5,"сформирован",IF('Речевое развитие'!D29&lt;0.5,"не сформирован", "в стадии формирования")))</f>
        <v/>
      </c>
      <c r="EB29" s="94" t="str">
        <f>IF('Речевое развитие'!J29="","",IF('Речевое развитие'!J29&gt;1.5,"сформирован",IF('Речевое развитие'!J29&lt;0.5,"не сформирован", "в стадии формирования")))</f>
        <v/>
      </c>
      <c r="EC29" s="94" t="str">
        <f>IF('Речевое развитие'!K29="","",IF('Речевое развитие'!K29&gt;1.5,"сформирован",IF('Речевое развитие'!K29&lt;0.5,"не сформирован", "в стадии формирования")))</f>
        <v/>
      </c>
      <c r="ED29" s="94" t="str">
        <f>IF('Речевое развитие'!L29="","",IF('Речевое развитие'!L29&gt;1.5,"сформирован",IF('Речевое развитие'!L29&lt;0.5,"не сформирован", "в стадии формирования")))</f>
        <v/>
      </c>
      <c r="EE29" s="94" t="str">
        <f>IF('Речевое развитие'!M29="","",IF('Речевое развитие'!M29&gt;1.5,"сформирован",IF('Речевое развитие'!M29&lt;0.5,"не сформирован", "в стадии формирования")))</f>
        <v/>
      </c>
      <c r="EF29" s="94" t="str">
        <f>IF('Речевое развитие'!N29="","",IF('Речевое развитие'!N29&gt;1.5,"сформирован",IF('Речевое развитие'!N29&lt;0.5,"не сформирован", "в стадии формирования")))</f>
        <v/>
      </c>
      <c r="EG29" s="330" t="str">
        <f>IF('Социально-коммуникативное разви'!T30="","",IF('Социально-коммуникативное разви'!U30="","",IF('Социально-коммуникативное разви'!V30="","",IF('Социально-коммуникативное разви'!W30="","",IF('Социально-коммуникативное разви'!X30="","",IF('Социально-коммуникативное разви'!Y30="","",IF('Познавательное развитие'!D30="","",IF('Познавательное развитие'!E30="","",IF('Познавательное развитие'!F30="","",IF('Познавательное развитие'!G30="","",IF('Познавательное развитие'!H30="","",IF('Познавательное развитие'!K30="","",IF('Познавательное развитие'!L30="","",IF('Познавательное развитие'!O30="","",IF('Познавательное развитие'!U30="","",IF('Познавательное развитие'!V30="","",IF('Познавательное развитие'!Z30="","",IF('Познавательное развитие'!AA30="","",IF('Познавательное развитие'!AB30="","",IF('Познавательное развитие'!AC30="","",IF('Познавательное развитие'!AD30="","",IF('Познавательное развитие'!AE30="","",IF('Познавательное развитие'!AF30="","",IF('Познавательное развитие'!AG30="","",IF('Познавательное развитие'!AH30="","",IF('Речевое развитие'!D29="","",IF('Речевое развитие'!J29="","",IF('Речевое развитие'!K29="","",IF('Речевое развитие'!L29="","",IF('Речевое развитие'!M29="","",IF('Речевое развитие'!N29="","",('Социально-коммуникативное разви'!T30+'Социально-коммуникативное разви'!U30+'Социально-коммуникативное разви'!V30+'Социально-коммуникативное разви'!W30+'Социально-коммуникативное разви'!X30+'Социально-коммуникативное разви'!Y30+'Познавательное развитие'!D30+'Познавательное развитие'!E30+'Познавательное развитие'!F30+'Познавательное развитие'!G30+'Познавательное развитие'!H30+'Познавательное развитие'!K30+'Познавательное развитие'!L30+'Познавательное развитие'!O30+'Познавательное развитие'!U30+'Познавательное развитие'!V30+'Познавательное развитие'!Z30+'Познавательное развитие'!AA30+'Познавательное развитие'!AB30+'Познавательное развитие'!AC30+'Познавательное развитие'!AD30+'Познавательное развитие'!AE30+'Познавательное развитие'!AF30+'Познавательное развитие'!AG30+'Познавательное развитие'!AH30+'Речевое развитие'!D29+'Речевое развитие'!J29+'Речевое развитие'!K29+'Речевое развитие'!L29+'Речевое развитие'!M29+'Речевое развитие'!N29)/31)))))))))))))))))))))))))))))))</f>
        <v/>
      </c>
      <c r="EH29" s="257" t="str">
        <f t="shared" si="6"/>
        <v/>
      </c>
    </row>
    <row r="30" spans="1:138" x14ac:dyDescent="0.25">
      <c r="A30" s="107">
        <f>список!A28</f>
        <v>27</v>
      </c>
      <c r="B30" s="265" t="str">
        <f>IF(список!B28="","",список!B28)</f>
        <v/>
      </c>
      <c r="C30" s="257">
        <f>IF(список!C28="","",список!C28)</f>
        <v>0</v>
      </c>
      <c r="D30" s="183" t="str">
        <f>IF('Социально-коммуникативное разви'!G31="","",IF('Социально-коммуникативное разви'!G31&gt;1.5,"сформирован",IF('Социально-коммуникативное разви'!G31&lt;0.5,"не сформирован", "в стадии формирования")))</f>
        <v/>
      </c>
      <c r="E30" s="94" t="str">
        <f>IF('Социально-коммуникативное разви'!I31="","",IF('Социально-коммуникативное разви'!I31&gt;1.5,"сформирован",IF('Социально-коммуникативное разви'!I31&lt;0.5,"не сформирован", "в стадии формирования")))</f>
        <v/>
      </c>
      <c r="F30" s="94" t="str">
        <f>IF('Социально-коммуникативное разви'!K31="","",IF('Социально-коммуникативное разви'!K31&gt;1.5,"сформирован",IF('Социально-коммуникативное разви'!K31&lt;0.5,"не сформирован", "в стадии формирования")))</f>
        <v/>
      </c>
      <c r="G30" s="94" t="str">
        <f>IF('Социально-коммуникативное разви'!L31="","",IF('Социально-коммуникативное разви'!L31&gt;1.5,"сформирован",IF('Социально-коммуникативное разви'!L31&lt;0.5,"не сформирован", "в стадии формирования")))</f>
        <v/>
      </c>
      <c r="H30" s="94" t="str">
        <f>IF('Познавательное развитие'!K31="","",IF('Познавательное развитие'!K31&gt;1.5,"сформирован",IF('Познавательное развитие'!K31&lt;0.5,"не сформирован", "в стадии формирования")))</f>
        <v/>
      </c>
      <c r="I30" s="94" t="str">
        <f>IF('Познавательное развитие'!O31="","",IF('Познавательное развитие'!O31&gt;1.5,"сформирован",IF('Познавательное развитие'!O31&lt;0.5,"не сформирован", "в стадии формирования")))</f>
        <v/>
      </c>
      <c r="J30" s="94" t="str">
        <f>IF('Познавательное развитие'!P31="","",IF('Познавательное развитие'!P31&gt;1.5,"сформирован",IF('Познавательное развитие'!P31&lt;0.5,"не сформирован", "в стадии формирования")))</f>
        <v/>
      </c>
      <c r="K30" s="94" t="str">
        <f>IF('Познавательное развитие'!T31="","",IF('Познавательное развитие'!T31&gt;1.5,"сформирован",IF('Познавательное развитие'!T31&lt;0.5,"не сформирован", "в стадии формирования")))</f>
        <v/>
      </c>
      <c r="L30" s="94" t="str">
        <f>IF('Познавательное развитие'!W31="","",IF('Познавательное развитие'!W31&gt;1.5,"сформирован",IF('Познавательное развитие'!W31&lt;0.5,"не сформирован", "в стадии формирования")))</f>
        <v/>
      </c>
      <c r="M30" s="94" t="str">
        <f>IF('Познавательное развитие'!AH31="","",IF('Познавательное развитие'!AH31&gt;1.5,"сформирован",IF('Познавательное развитие'!AH31&lt;0.5,"не сформирован", "в стадии формирования")))</f>
        <v/>
      </c>
      <c r="N30" s="94" t="str">
        <f>IF('Речевое развитие'!E30="","",IF('Речевое развитие'!E30&gt;1.5,"сформирован",IF('Речевое развитие'!E30&lt;0.5,"не сформирован", "в стадии формирования")))</f>
        <v/>
      </c>
      <c r="O30" s="94" t="str">
        <f>IF('Речевое развитие'!F30="","",IF('Речевое развитие'!F30&gt;1.5,"сформирован",IF('Речевое развитие'!F30&lt;0.5,"не сформирован", "в стадии формирования")))</f>
        <v/>
      </c>
      <c r="P30" s="94" t="str">
        <f>IF('Речевое развитие'!M30="","",IF('Речевое развитие'!M30&gt;1.5,"сформирован",IF('Речевое развитие'!M30&lt;0.5,"не сформирован", "в стадии формирования")))</f>
        <v/>
      </c>
      <c r="Q30" s="94" t="str">
        <f>IF('Художественно-эстетическое разв'!F31="","",IF('Художественно-эстетическое разв'!F31&gt;1.5,"сформирован",IF('Художественно-эстетическое разв'!F31&lt;0.5,"не сформирован", "в стадии формирования")))</f>
        <v/>
      </c>
      <c r="R30" s="94" t="str">
        <f>IF('Художественно-эстетическое разв'!L31="","",IF('Художественно-эстетическое разв'!L31&gt;1.5,"сформирован",IF('Художественно-эстетическое разв'!L31&lt;0.5,"не сформирован", "в стадии формирования")))</f>
        <v/>
      </c>
      <c r="S30" s="94" t="str">
        <f>IF('Художественно-эстетическое разв'!O31="","",IF('Художественно-эстетическое разв'!O31&gt;1.5,"сформирован",IF('Художественно-эстетическое разв'!O31&lt;0.5,"не сформирован", "в стадии формирования")))</f>
        <v/>
      </c>
      <c r="T30" s="94" t="str">
        <f>IF('Художественно-эстетическое разв'!P31="","",IF('Художественно-эстетическое разв'!P31&gt;1.5,"сформирован",IF('Художественно-эстетическое разв'!P31&lt;0.5,"не сформирован", "в стадии формирования")))</f>
        <v/>
      </c>
      <c r="U30" s="94" t="str">
        <f>IF('Физическое развитие'!N30="","",IF('Физическое развитие'!N30&gt;1.5,"сформирован",IF('Физическое развитие'!N30&lt;0.5,"не сформирован", "в стадии формирования")))</f>
        <v/>
      </c>
      <c r="V30" s="94" t="str">
        <f>IF('Физическое развитие'!Q30="","",IF('Физическое развитие'!Q30&gt;1.5,"сформирован",IF('Физическое развитие'!Q30&lt;0.5,"не сформирован", "в стадии формирования")))</f>
        <v/>
      </c>
      <c r="W30" s="94" t="str">
        <f>IF('Физическое развитие'!R30="","",IF('Физическое развитие'!R30&gt;1.5,"сформирован",IF('Физическое развитие'!R30&lt;0.5,"не сформирован", "в стадии формирования")))</f>
        <v/>
      </c>
      <c r="X30" s="330" t="str">
        <f>IF('Социально-коммуникативное разви'!G31="","",IF('Социально-коммуникативное разви'!I31="","",IF('Социально-коммуникативное разви'!K31="","",IF('Социально-коммуникативное разви'!L31="","",IF('Познавательное развитие'!K31="","",IF('Познавательное развитие'!O31="","",IF('Познавательное развитие'!P31="","",IF('Познавательное развитие'!T31="","",IF('Познавательное развитие'!W31="","",IF('Познавательное развитие'!AH31="","",IF('Речевое развитие'!E30="","",IF('Речевое развитие'!F30="","",IF('Речевое развитие'!M30="","",IF('Художественно-эстетическое разв'!F31="","",IF('Художественно-эстетическое разв'!L31="","",IF('Художественно-эстетическое разв'!O31="","",IF('Художественно-эстетическое разв'!P31="","",IF('Физическое развитие'!N30="","",IF('Физическое развитие'!Q30="","",IF('Физическое развитие'!R30="","",('Социально-коммуникативное разви'!G31+'Социально-коммуникативное разви'!I31+'Социально-коммуникативное разви'!K31+'Социально-коммуникативное разви'!L31+'Познавательное развитие'!K31+'Познавательное развитие'!O31+'Познавательное развитие'!P31+'Познавательное развитие'!T31+'Познавательное развитие'!W31+'Познавательное развитие'!AH31+'Речевое развитие'!E30+'Речевое развитие'!F30++'Речевое развитие'!M30+'Художественно-эстетическое разв'!F31+'Художественно-эстетическое разв'!L31+'Художественно-эстетическое разв'!O31+'Художественно-эстетическое разв'!P31+'Физическое развитие'!N30+'Физическое развитие'!Q30+'Физическое развитие'!R30)/20))))))))))))))))))))</f>
        <v/>
      </c>
      <c r="Y30" s="257" t="str">
        <f t="shared" si="0"/>
        <v/>
      </c>
      <c r="Z30" s="201" t="str">
        <f>IF('Социально-коммуникативное разви'!E31="","",IF('Социально-коммуникативное разви'!E31&gt;1.5,"сформирован",IF('Социально-коммуникативное разви'!E31&lt;0.5,"не сформирован", "в стадии формирования")))</f>
        <v/>
      </c>
      <c r="AA30" s="96" t="str">
        <f>IF('Социально-коммуникативное разви'!G31="","",IF('Социально-коммуникативное разви'!G31&gt;1.5,"сформирован",IF('Социально-коммуникативное разви'!G31&lt;0.5,"не сформирован", "в стадии формирования")))</f>
        <v/>
      </c>
      <c r="AB30" s="96" t="str">
        <f>IF('Социально-коммуникативное разви'!H31="","",IF('Социально-коммуникативное разви'!H31&gt;1.5,"сформирован",IF('Социально-коммуникативное разви'!H31&lt;0.5,"не сформирован", "в стадии формирования")))</f>
        <v/>
      </c>
      <c r="AC30" s="96" t="str">
        <f>IF('Социально-коммуникативное разви'!L31="","",IF('Социально-коммуникативное разви'!L31&gt;1.5,"сформирован",IF('Социально-коммуникативное разви'!L31&lt;0.5,"не сформирован", "в стадии формирования")))</f>
        <v/>
      </c>
      <c r="AD30" s="96" t="str">
        <f>IF('Социально-коммуникативное разви'!Q31="","",IF('Социально-коммуникативное разви'!Q31&gt;1.5,"сформирован",IF('Социально-коммуникативное разви'!Q31&lt;0.5,"не сформирован", "в стадии формирования")))</f>
        <v/>
      </c>
      <c r="AE30" s="126" t="str">
        <f>IF('Познавательное развитие'!L31="","",IF('Познавательное развитие'!L31&gt;1.5,"сформирован",IF('Познавательное развитие'!L31&lt;0.5,"не сформирован", "в стадии формирования")))</f>
        <v/>
      </c>
      <c r="AF30" s="126" t="str">
        <f>IF('Познавательное развитие'!Q31="","",IF('Познавательное развитие'!Q31&gt;1.5,"сформирован",IF('Познавательное развитие'!Q31&lt;0.5,"не сформирован", "в стадии формирования")))</f>
        <v/>
      </c>
      <c r="AG30" s="126" t="str">
        <f>IF('Речевое развитие'!D30="","",IF('Речевое развитие'!D30&gt;1.5,"сформирован",IF('Речевое развитие'!D30&lt;0.5,"не сформирован", "в стадии формирования")))</f>
        <v/>
      </c>
      <c r="AH30" s="126" t="str">
        <f>IF('Речевое развитие'!F30="","",IF('Речевое развитие'!F30&gt;1.5,"сформирован",IF('Речевое развитие'!F30&lt;0.5,"не сформирован", "в стадии формирования")))</f>
        <v/>
      </c>
      <c r="AI30" s="126" t="str">
        <f>IF('Речевое развитие'!J30="","",IF('Речевое развитие'!J30&gt;1.5,"сформирован",IF('Речевое развитие'!J30&lt;0.5,"не сформирован", "в стадии формирования")))</f>
        <v/>
      </c>
      <c r="AJ30" s="126" t="str">
        <f>IF('Речевое развитие'!L30="","",IF('Речевое развитие'!L30&gt;1.5,"сформирован",IF('Речевое развитие'!L30&lt;0.5,"не сформирован", "в стадии формирования")))</f>
        <v/>
      </c>
      <c r="AK30" s="126" t="str">
        <f>IF('Речевое развитие'!N30="","",IF('Речевое развитие'!N30&gt;1.5,"сформирован",IF('Речевое развитие'!N30&lt;0.5,"не сформирован", "в стадии формирования")))</f>
        <v/>
      </c>
      <c r="AL30" s="331" t="str">
        <f>IF('Социально-коммуникативное разви'!E31="","",IF('Социально-коммуникативное разви'!G31="","",IF('Социально-коммуникативное разви'!H31="","",IF('Социально-коммуникативное разви'!L31="","",IF('Социально-коммуникативное разви'!Q31="","",IF('Познавательное развитие'!L31="","",IF('Познавательное развитие'!Q31="","",IF('Речевое развитие'!D30="","",IF('Речевое развитие'!F30="","",IF('Речевое развитие'!J30="","",IF('Речевое развитие'!L30="","",IF('Речевое развитие'!N30="","",('Социально-коммуникативное разви'!E31+'Социально-коммуникативное разви'!G31+'Социально-коммуникативное разви'!H31+'Социально-коммуникативное разви'!L31+'Социально-коммуникативное разви'!Q31+'Познавательное развитие'!L31+'Познавательное развитие'!Q31+'Речевое развитие'!D30+'Речевое развитие'!F30+'Речевое развитие'!J30+'Речевое развитие'!L30+'Речевое развитие'!N30)/12))))))))))))</f>
        <v/>
      </c>
      <c r="AM30" s="96" t="str">
        <f t="shared" si="1"/>
        <v/>
      </c>
      <c r="AN30" s="183" t="str">
        <f>IF('Социально-коммуникативное разви'!E31="","",IF('Социально-коммуникативное разви'!E31&gt;1.5,"сформирован",IF('Социально-коммуникативное разви'!E31&lt;0.5,"не сформирован", "в стадии формирования")))</f>
        <v/>
      </c>
      <c r="AO30" s="101" t="str">
        <f>IF('Социально-коммуникативное разви'!G31="","",IF('Социально-коммуникативное разви'!G31&gt;1.5,"сформирован",IF('Социально-коммуникативное разви'!G31&lt;0.5,"не сформирован", "в стадии формирования")))</f>
        <v/>
      </c>
      <c r="AP30" s="97" t="str">
        <f>IF('Социально-коммуникативное разви'!H31="","",IF('Социально-коммуникативное разви'!H31&gt;1.5,"сформирован",IF('Социально-коммуникативное разви'!H31&lt;0.5,"не сформирован", "в стадии формирования")))</f>
        <v/>
      </c>
      <c r="AQ30" s="97" t="str">
        <f>IF('Социально-коммуникативное разви'!K31="","",IF('Социально-коммуникативное разви'!K31&gt;1.5,"сформирован",IF('Социально-коммуникативное разви'!K31&lt;0.5,"не сформирован", "в стадии формирования")))</f>
        <v/>
      </c>
      <c r="AR30" s="97" t="str">
        <f>IF('Социально-коммуникативное разви'!L31="","",IF('Социально-коммуникативное разви'!L31&gt;1.5,"сформирован",IF('Социально-коммуникативное разви'!L31&lt;0.5,"не сформирован", "в стадии формирования")))</f>
        <v/>
      </c>
      <c r="AS30" s="97" t="str">
        <f>IF('Социально-коммуникативное разви'!M31="","",IF('Социально-коммуникативное разви'!M31&gt;1.5,"сформирован",IF('Социально-коммуникативное разви'!M31&lt;0.5,"не сформирован", "в стадии формирования")))</f>
        <v/>
      </c>
      <c r="AT30" s="97" t="str">
        <f>IF('Познавательное развитие'!P31="","",IF('Познавательное развитие'!P31&gt;1.5,"сформирован",IF('Познавательное развитие'!P31&lt;0.5,"не сформирован", "в стадии формирования")))</f>
        <v/>
      </c>
      <c r="AU30" s="97" t="str">
        <f>IF('Речевое развитие'!E30="","",IF('Речевое развитие'!E30&gt;1.5,"сформирован",IF('Речевое развитие'!E30&lt;0.5,"не сформирован", "в стадии формирования")))</f>
        <v/>
      </c>
      <c r="AV30" s="97" t="str">
        <f>IF('Речевое развитие'!N30="","",IF('Речевое развитие'!N30&gt;1.5,"сформирован",IF('Речевое развитие'!N30&lt;0.5,"не сформирован", "в стадии формирования")))</f>
        <v/>
      </c>
      <c r="AW30" s="97" t="str">
        <f>IF('Художественно-эстетическое разв'!F31="","",IF('Художественно-эстетическое разв'!F31&gt;1.5,"сформирован",IF('Художественно-эстетическое разв'!F31&lt;0.5,"не сформирован", "в стадии формирования")))</f>
        <v/>
      </c>
      <c r="AX30" s="94" t="str">
        <f>IF('Художественно-эстетическое разв'!O31="","",IF('Художественно-эстетическое разв'!O31&gt;1.5,"сформирован",IF('Художественно-эстетическое разв'!O31&lt;0.5,"не сформирован", "в стадии формирования")))</f>
        <v/>
      </c>
      <c r="AY30" s="108" t="str">
        <f>IF('Художественно-эстетическое разв'!Y31="","",IF('Художественно-эстетическое разв'!Y31&gt;1.5,"сформирован",IF('Художественно-эстетическое разв'!Y31&lt;0.5,"не сформирован", "в стадии формирования")))</f>
        <v/>
      </c>
      <c r="AZ30" s="332" t="str">
        <f>IF('Социально-коммуникативное разви'!E31="","",IF('Социально-коммуникативное разви'!G31="","",IF('Социально-коммуникативное разви'!H31="","",IF('Социально-коммуникативное разви'!K31="","",IF('Социально-коммуникативное разви'!L31="","",IF('Социально-коммуникативное разви'!M31="","",IF('Познавательное развитие'!P31="","",IF('Речевое развитие'!E30="","",IF('Речевое развитие'!N30="","",IF('Художественно-эстетическое разв'!F31="","",IF('Художественно-эстетическое разв'!O31="","",IF('Художественно-эстетическое разв'!Y31="","",('Социально-коммуникативное разви'!E31+'Социально-коммуникативное разви'!G31+'Социально-коммуникативное разви'!H31+'Социально-коммуникативное разви'!K31+'Социально-коммуникативное разви'!L31+'Социально-коммуникативное разви'!M31+'Познавательное развитие'!P31+'Речевое развитие'!E30+'Речевое развитие'!N30+'Художественно-эстетическое разв'!F31+'Художественно-эстетическое разв'!O31+'Художественно-эстетическое разв'!Y31)/12))))))))))))</f>
        <v/>
      </c>
      <c r="BA30" s="257" t="str">
        <f t="shared" si="2"/>
        <v/>
      </c>
      <c r="BB30" s="183" t="str">
        <f>IF('Социально-коммуникативное разви'!D31="","",IF('Социально-коммуникативное разви'!D31&gt;1.5,"сформирован",IF('Социально-коммуникативное разви'!D31&lt;0.5,"не сформирован", "в стадии формирования")))</f>
        <v/>
      </c>
      <c r="BC30" s="94" t="str">
        <f>IF('Социально-коммуникативное разви'!F31="","",IF('Социально-коммуникативное разви'!F31&gt;1.5,"сформирован",IF('Социально-коммуникативное разви'!F31&lt;0.5,"не сформирован", "в стадии формирования")))</f>
        <v/>
      </c>
      <c r="BD30" s="94" t="str">
        <f>IF('Социально-коммуникативное разви'!J31="","",IF('Социально-коммуникативное разви'!J31&gt;1.5,"сформирован",IF('Социально-коммуникативное разви'!J31&lt;0.5,"не сформирован", "в стадии формирования")))</f>
        <v/>
      </c>
      <c r="BE30" s="94" t="str">
        <f>IF('Познавательное развитие'!U31="","",IF('Познавательное развитие'!U31&gt;1.5,"сформирован",IF('Познавательное развитие'!U31&lt;0.5,"не сформирован", "в стадии формирования")))</f>
        <v/>
      </c>
      <c r="BF30" s="94" t="str">
        <f>IF('Познавательное развитие'!V31="","",IF('Познавательное развитие'!V31&gt;1.5,"сформирован",IF('Познавательное развитие'!V31&lt;0.5,"не сформирован", "в стадии формирования")))</f>
        <v/>
      </c>
      <c r="BG30" s="94" t="str">
        <f>IF('Познавательное развитие'!AB31="","",IF('Познавательное развитие'!AB31&gt;1.5,"сформирован",IF('Познавательное развитие'!AB31&lt;0.5,"не сформирован", "в стадии формирования")))</f>
        <v/>
      </c>
      <c r="BH30" s="94" t="str">
        <f>IF('Познавательное развитие'!AD31="","",IF('Познавательное развитие'!AD31&gt;1.5,"сформирован",IF('Познавательное развитие'!AD31&lt;0.5,"не сформирован", "в стадии формирования")))</f>
        <v/>
      </c>
      <c r="BI30" s="94" t="str">
        <f>IF('Речевое развитие'!D30="","",IF('Речевое развитие'!D30&gt;1.5,"сформирован",IF('Речевое развитие'!D30&lt;0.5,"не сформирован", "в стадии формирования")))</f>
        <v/>
      </c>
      <c r="BJ30" s="94" t="str">
        <f>IF('Речевое развитие'!E30="","",IF('Речевое развитие'!E30&gt;1.5,"сформирован",IF('Речевое развитие'!E30&lt;0.5,"не сформирован", "в стадии формирования")))</f>
        <v/>
      </c>
      <c r="BK30" s="94" t="str">
        <f>IF('Речевое развитие'!F30="","",IF('Речевое развитие'!F30&gt;1.5,"сформирован",IF('Речевое развитие'!F30&lt;0.5,"не сформирован", "в стадии формирования")))</f>
        <v/>
      </c>
      <c r="BL30" s="94" t="str">
        <f>IF('Речевое развитие'!G30="","",IF('Речевое развитие'!G30&gt;1.5,"сформирован",IF('Речевое развитие'!G30&lt;0.5,"не сформирован", "в стадии формирования")))</f>
        <v/>
      </c>
      <c r="BM30" s="94" t="str">
        <f>IF('Речевое развитие'!J30="","",IF('Речевое развитие'!J30&gt;1.5,"сформирован",IF('Речевое развитие'!J30&lt;0.5,"не сформирован", "в стадии формирования")))</f>
        <v/>
      </c>
      <c r="BN30" s="94" t="str">
        <f>IF('Речевое развитие'!K30="","",IF('Речевое развитие'!K30&gt;1.5,"сформирован",IF('Речевое развитие'!K30&lt;0.5,"не сформирован", "в стадии формирования")))</f>
        <v/>
      </c>
      <c r="BO30" s="94" t="str">
        <f>IF('Речевое развитие'!L30="","",IF('Речевое развитие'!L30&gt;1.5,"сформирован",IF('Речевое развитие'!L30&lt;0.5,"не сформирован", "в стадии формирования")))</f>
        <v/>
      </c>
      <c r="BP30" s="94" t="str">
        <f>IF('Речевое развитие'!M30="","",IF('Речевое развитие'!M30&gt;1.5,"сформирован",IF('Речевое развитие'!M30&lt;0.5,"не сформирован", "в стадии формирования")))</f>
        <v/>
      </c>
      <c r="BQ30" s="94" t="str">
        <f>IF('Речевое развитие'!N30="","",IF('Речевое развитие'!N30&gt;1.5,"сформирован",IF('Речевое развитие'!N30&lt;0.5,"не сформирован", "в стадии формирования")))</f>
        <v/>
      </c>
      <c r="BR30" s="94" t="str">
        <f>IF('Художественно-эстетическое разв'!D31="","",IF('Художественно-эстетическое разв'!D31&gt;1.5,"сформирован",IF('Художественно-эстетическое разв'!D31&lt;0.5,"не сформирован", "в стадии формирования")))</f>
        <v/>
      </c>
      <c r="BS30" s="94" t="str">
        <f>IF('Художественно-эстетическое разв'!E31="","",IF('Художественно-эстетическое разв'!E31&gt;1.5,"сформирован",IF('Художественно-эстетическое разв'!E31&lt;0.5,"не сформирован", "в стадии формирования")))</f>
        <v/>
      </c>
      <c r="BT30" s="330" t="str">
        <f>IF('Социально-коммуникативное разви'!D31="","",IF('Социально-коммуникативное разви'!F31="","",IF('Социально-коммуникативное разви'!J31="","",IF('Познавательное развитие'!U31="","",IF('Познавательное развитие'!V31="","",IF('Познавательное развитие'!AB31="","",IF('Познавательное развитие'!AD31="","",IF('Речевое развитие'!D30="","",IF('Речевое развитие'!E30="","",IF('Речевое развитие'!F30="","",IF('Речевое развитие'!G30="","",IF('Речевое развитие'!J30="","",IF('Речевое развитие'!K30="","",IF('Речевое развитие'!L30="","",IF('Речевое развитие'!M30="","",IF('Речевое развитие'!N30="","",IF('Художественно-эстетическое разв'!D31="","",IF('Художественно-эстетическое разв'!E31="","",('Социально-коммуникативное разви'!D31+'Социально-коммуникативное разви'!F31+'Социально-коммуникативное разви'!J31+'Познавательное развитие'!U31+'Познавательное развитие'!V31+'Познавательное развитие'!AB31+'Познавательное развитие'!AD31+'Речевое развитие'!D30+'Речевое развитие'!E30+'Речевое развитие'!F30+'Речевое развитие'!G30+'Речевое развитие'!J30+'Речевое развитие'!K30+'Речевое развитие'!L30+'Речевое развитие'!M30+'Речевое развитие'!N30+'Художественно-эстетическое разв'!D31+'Художественно-эстетическое разв'!E31)/18))))))))))))))))))</f>
        <v/>
      </c>
      <c r="BU30" s="257" t="str">
        <f t="shared" si="3"/>
        <v/>
      </c>
      <c r="BV30" s="183" t="str">
        <f>IF('Познавательное развитие'!H31="","",IF('Познавательное развитие'!H31&gt;1.5,"сформирован",IF('Познавательное развитие'!H31&lt;0.5,"не сформирован", "в стадии формирования")))</f>
        <v/>
      </c>
      <c r="BW30" s="94" t="str">
        <f>IF('Художественно-эстетическое разв'!K31="","",IF('Художественно-эстетическое разв'!K31&gt;1.5,"сформирован",IF('Художественно-эстетическое разв'!K31&lt;0.5,"не сформирован", "в стадии формирования")))</f>
        <v/>
      </c>
      <c r="BX30" s="94" t="str">
        <f>IF('Художественно-эстетическое разв'!L31="","",IF('Художественно-эстетическое разв'!L31&gt;1.5,"сформирован",IF('Художественно-эстетическое разв'!L31&lt;0.5,"не сформирован", "в стадии формирования")))</f>
        <v/>
      </c>
      <c r="BY30" s="108" t="str">
        <f>IF('Художественно-эстетическое разв'!Z31="","",IF('Художественно-эстетическое разв'!Z31&gt;1.5,"сформирован",IF('Художественно-эстетическое разв'!Z31&lt;0.5,"не сформирован", "в стадии формирования")))</f>
        <v/>
      </c>
      <c r="BZ30" s="183" t="str">
        <f>IF('Физическое развитие'!D30="","",IF('Физическое развитие'!D30&gt;1.5,"сформирован",IF('Физическое развитие'!D30&lt;0.5,"не сформирован", "в стадии формирования")))</f>
        <v/>
      </c>
      <c r="CA30" s="183" t="str">
        <f>IF('Физическое развитие'!E30="","",IF('Физическое развитие'!E30&gt;1.5,"сформирован",IF('Физическое развитие'!E30&lt;0.5,"не сформирован", "в стадии формирования")))</f>
        <v/>
      </c>
      <c r="CB30" s="183" t="str">
        <f>IF('Физическое развитие'!F30="","",IF('Физическое развитие'!F30&gt;1.5,"сформирован",IF('Физическое развитие'!F30&lt;0.5,"не сформирован", "в стадии формирования")))</f>
        <v/>
      </c>
      <c r="CC30" s="183" t="str">
        <f>IF('Физическое развитие'!G30="","",IF('Физическое развитие'!G30&gt;1.5,"сформирован",IF('Физическое развитие'!G30&lt;0.5,"не сформирован", "в стадии формирования")))</f>
        <v/>
      </c>
      <c r="CD30" s="94" t="str">
        <f>IF('Физическое развитие'!H30="","",IF('Физическое развитие'!H30&gt;1.5,"сформирован",IF('Физическое развитие'!H30&lt;0.5,"не сформирован", "в стадии формирования")))</f>
        <v/>
      </c>
      <c r="CE30" s="94" t="str">
        <f>IF('Физическое развитие'!I30="","",IF('Физическое развитие'!I30&gt;1.5,"сформирован",IF('Физическое развитие'!I30&lt;0.5,"не сформирован", "в стадии формирования")))</f>
        <v/>
      </c>
      <c r="CF30" s="94" t="str">
        <f>IF('Физическое развитие'!J30="","",IF('Физическое развитие'!J30&gt;1.5,"сформирован",IF('Физическое развитие'!J30&lt;0.5,"не сформирован", "в стадии формирования")))</f>
        <v/>
      </c>
      <c r="CG30" s="94" t="str">
        <f>IF('Физическое развитие'!K30="","",IF('Физическое развитие'!K30&gt;1.5,"сформирован",IF('Физическое развитие'!K30&lt;0.5,"не сформирован", "в стадии формирования")))</f>
        <v/>
      </c>
      <c r="CH30" s="94" t="str">
        <f>IF('Физическое развитие'!L30="","",IF('Физическое развитие'!L30&gt;1.5,"сформирован",IF('Физическое развитие'!L30&lt;0.5,"не сформирован", "в стадии формирования")))</f>
        <v/>
      </c>
      <c r="CI30" s="94" t="str">
        <f>IF('Физическое развитие'!N30="","",IF('Физическое развитие'!N30&gt;1.5,"сформирован",IF('Физическое развитие'!N30&lt;0.5,"не сформирован", "в стадии формирования")))</f>
        <v/>
      </c>
      <c r="CJ30" s="330" t="str">
        <f>IF('Познавательное развитие'!H31="","",IF('Художественно-эстетическое разв'!K31="","",IF('Художественно-эстетическое разв'!L31="","",IF('Художественно-эстетическое разв'!Z31="","",IF('Физическое развитие'!D30="","",IF('Физическое развитие'!E30="","",IF('Физическое развитие'!F30="","",IF('Физическое развитие'!G30="","",IF('Физическое развитие'!H30="","",IF('Физическое развитие'!I30="","",IF('Физическое развитие'!J30="","",IF('Физическое развитие'!K30="","",IF('Физическое развитие'!L30="","",IF('Физическое развитие'!N30="","",('Познавательное развитие'!H31+'Художественно-эстетическое разв'!K31+'Художественно-эстетическое разв'!L31+'Художественно-эстетическое разв'!Z31+'Физическое развитие'!D30+'Физическое развитие'!E30+'Физическое развитие'!F30+'Физическое развитие'!G30+'Физическое развитие'!H30+'Физическое развитие'!I30+'Физическое развитие'!J30+'Физическое развитие'!K30+'Физическое развитие'!L30+'Физическое развитие'!N30)/14))))))))))))))</f>
        <v/>
      </c>
      <c r="CK30" s="257" t="str">
        <f t="shared" si="4"/>
        <v/>
      </c>
      <c r="CL30" s="183" t="str">
        <f>IF('Социально-коммуникативное разви'!G31="","",IF('Социально-коммуникативное разви'!G31&gt;1.5,"сформирован",IF('Социально-коммуникативное разви'!G31&lt;0.5,"не сформирован", "в стадии формирования")))</f>
        <v/>
      </c>
      <c r="CM30" s="94" t="str">
        <f>IF('Социально-коммуникативное разви'!H31="","",IF('Социально-коммуникативное разви'!H31&gt;1.5,"сформирован",IF('Социально-коммуникативное разви'!H31&lt;0.5,"не сформирован", "в стадии формирования")))</f>
        <v/>
      </c>
      <c r="CN30" s="94" t="str">
        <f>IF('Социально-коммуникативное разви'!L31="","",IF('Социально-коммуникативное разви'!L31&gt;1.5,"сформирован",IF('Социально-коммуникативное разви'!L31&lt;0.5,"не сформирован", "в стадии формирования")))</f>
        <v/>
      </c>
      <c r="CO30" s="94" t="str">
        <f>IF('Социально-коммуникативное разви'!P31="","",IF('Социально-коммуникативное разви'!P31&gt;1.5,"сформирован",IF('Социально-коммуникативное разви'!P31&lt;0.5,"не сформирован", "в стадии формирования")))</f>
        <v/>
      </c>
      <c r="CP30" s="94" t="str">
        <f>IF('Социально-коммуникативное разви'!Q31="","",IF('Социально-коммуникативное разви'!Q31&gt;1.5,"сформирован",IF('Социально-коммуникативное разви'!Q31&lt;0.5,"не сформирован", "в стадии формирования")))</f>
        <v/>
      </c>
      <c r="CQ30" s="94" t="str">
        <f>IF('Социально-коммуникативное разви'!T31="","",IF('Социально-коммуникативное разви'!T31&gt;1.5,"сформирован",IF('Социально-коммуникативное разви'!T31&lt;0.5,"не сформирован", "в стадии формирования")))</f>
        <v/>
      </c>
      <c r="CR30" s="94" t="str">
        <f>IF('Социально-коммуникативное разви'!U31="","",IF('Социально-коммуникативное разви'!U31&gt;1.5,"сформирован",IF('Социально-коммуникативное разви'!U31&lt;0.5,"не сформирован", "в стадии формирования")))</f>
        <v/>
      </c>
      <c r="CS30" s="94" t="str">
        <f>IF('Социально-коммуникативное разви'!V31="","",IF('Социально-коммуникативное разви'!V31&gt;1.5,"сформирован",IF('Социально-коммуникативное разви'!V31&lt;0.5,"не сформирован", "в стадии формирования")))</f>
        <v/>
      </c>
      <c r="CT30" s="94" t="str">
        <f>IF('Социально-коммуникативное разви'!W31="","",IF('Социально-коммуникативное разви'!W31&gt;1.5,"сформирован",IF('Социально-коммуникативное разви'!W31&lt;0.5,"не сформирован", "в стадии формирования")))</f>
        <v/>
      </c>
      <c r="CU30" s="94" t="str">
        <f>IF('Социально-коммуникативное разви'!X31="","",IF('Социально-коммуникативное разви'!X31&gt;1.5,"сформирован",IF('Социально-коммуникативное разви'!X31&lt;0.5,"не сформирован", "в стадии формирования")))</f>
        <v/>
      </c>
      <c r="CV30" s="94" t="str">
        <f>IF('Социально-коммуникативное разви'!Y31="","",IF('Социально-коммуникативное разви'!Y31&gt;1.5,"сформирован",IF('Социально-коммуникативное разви'!Y31&lt;0.5,"не сформирован", "в стадии формирования")))</f>
        <v/>
      </c>
      <c r="CW30" s="94" t="str">
        <f>IF('Физическое развитие'!Q30="","",IF('Физическое развитие'!Q30&gt;1.5,"сформирован",IF('Физическое развитие'!Q30&lt;0.5,"не сформирован", "в стадии формирования")))</f>
        <v/>
      </c>
      <c r="CX30" s="94" t="str">
        <f>IF('Физическое развитие'!R30="","",IF('Физическое развитие'!R30&gt;1.5,"сформирован",IF('Физическое развитие'!R30&lt;0.5,"не сформирован", "в стадии формирования")))</f>
        <v/>
      </c>
      <c r="CY30" s="94" t="str">
        <f>IF('Физическое развитие'!S30="","",IF('Физическое развитие'!S30&gt;1.5,"сформирован",IF('Физическое развитие'!S30&lt;0.5,"не сформирован", "в стадии формирования")))</f>
        <v/>
      </c>
      <c r="CZ30" s="330" t="str">
        <f>IF('Социально-коммуникативное разви'!G31="","",IF('Социально-коммуникативное разви'!H31="","",IF('Социально-коммуникативное разви'!L31="","",IF('Социально-коммуникативное разви'!P31="","",IF('Социально-коммуникативное разви'!Q31="","",IF('Социально-коммуникативное разви'!T31="","",IF('Социально-коммуникативное разви'!U31="","",IF('Социально-коммуникативное разви'!V31="","",IF('Социально-коммуникативное разви'!W31="","",IF('Социально-коммуникативное разви'!X31="","",IF('Социально-коммуникативное разви'!Y31="","",IF('Физическое развитие'!Q30="","",IF('Физическое развитие'!R30="","",IF('Физическое развитие'!S30="","",('Социально-коммуникативное разви'!G31+'Социально-коммуникативное разви'!H31+'Социально-коммуникативное разви'!L31+'Социально-коммуникативное разви'!P31+'Социально-коммуникативное разви'!Q31+'Социально-коммуникативное разви'!T31+'Социально-коммуникативное разви'!U31+'Социально-коммуникативное разви'!V31+'Социально-коммуникативное разви'!W31+'Социально-коммуникативное разви'!X31+'Социально-коммуникативное разви'!Y31+'Физическое развитие'!Q30+'Физическое развитие'!R30+'Физическое развитие'!S30)/14))))))))))))))</f>
        <v/>
      </c>
      <c r="DA30" s="257" t="str">
        <f t="shared" si="5"/>
        <v/>
      </c>
      <c r="DB30" s="183" t="str">
        <f>IF('Социально-коммуникативное разви'!T31="","",IF('Социально-коммуникативное разви'!T31&gt;1.5,"сформирован",IF('Социально-коммуникативное разви'!T31&lt;0.5,"не сформирован", "в стадии формирования")))</f>
        <v/>
      </c>
      <c r="DC30" s="94" t="str">
        <f>IF('Социально-коммуникативное разви'!U31="","",IF('Социально-коммуникативное разви'!U31&gt;1.5,"сформирован",IF('Социально-коммуникативное разви'!U31&lt;0.5,"не сформирован", "в стадии формирования")))</f>
        <v/>
      </c>
      <c r="DD30" s="94" t="str">
        <f>IF('Социально-коммуникативное разви'!V31="","",IF('Социально-коммуникативное разви'!V31&gt;1.5,"сформирован",IF('Социально-коммуникативное разви'!V31&lt;0.5,"не сформирован", "в стадии формирования")))</f>
        <v/>
      </c>
      <c r="DE30" s="94" t="str">
        <f>IF('Социально-коммуникативное разви'!W31="","",IF('Социально-коммуникативное разви'!W31&gt;1.5,"сформирован",IF('Социально-коммуникативное разви'!W31&lt;0.5,"не сформирован", "в стадии формирования")))</f>
        <v/>
      </c>
      <c r="DF30" s="94" t="str">
        <f>IF('Социально-коммуникативное разви'!X31="","",IF('Социально-коммуникативное разви'!X31&gt;1.5,"сформирован",IF('Социально-коммуникативное разви'!X31&lt;0.5,"не сформирован", "в стадии формирования")))</f>
        <v/>
      </c>
      <c r="DG30" s="94" t="str">
        <f>IF('Социально-коммуникативное разви'!Y31="","",IF('Социально-коммуникативное разви'!Y31&gt;1.5,"сформирован",IF('Социально-коммуникативное разви'!Y31&lt;0.5,"не сформирован", "в стадии формирования")))</f>
        <v/>
      </c>
      <c r="DH30" s="94" t="str">
        <f>IF('Познавательное развитие'!D31="","",IF('Познавательное развитие'!D31&gt;1.5,"сформирован",IF('Познавательное развитие'!D31&lt;0.5,"не сформирован", "в стадии формирования")))</f>
        <v/>
      </c>
      <c r="DI30" s="94" t="str">
        <f>IF('Познавательное развитие'!E31="","",IF('Познавательное развитие'!E31&gt;1.5,"сформирован",IF('Познавательное развитие'!E31&lt;0.5,"не сформирован", "в стадии формирования")))</f>
        <v/>
      </c>
      <c r="DJ30" s="94" t="str">
        <f>IF('Познавательное развитие'!F31="","",IF('Познавательное развитие'!F31&gt;1.5,"сформирован",IF('Познавательное развитие'!F31&lt;0.5,"не сформирован", "в стадии формирования")))</f>
        <v/>
      </c>
      <c r="DK30" s="94" t="str">
        <f>IF('Познавательное развитие'!G31="","",IF('Познавательное развитие'!G31&gt;1.5,"сформирован",IF('Познавательное развитие'!G31&lt;0.5,"не сформирован", "в стадии формирования")))</f>
        <v/>
      </c>
      <c r="DL30" s="94" t="str">
        <f>IF('Познавательное развитие'!H31="","",IF('Познавательное развитие'!H31&gt;1.5,"сформирован",IF('Познавательное развитие'!H31&lt;0.5,"не сформирован", "в стадии формирования")))</f>
        <v/>
      </c>
      <c r="DM30" s="94" t="str">
        <f>IF('Познавательное развитие'!K31="","",IF('Познавательное развитие'!K31&gt;1.5,"сформирован",IF('Познавательное развитие'!K31&lt;0.5,"не сформирован", "в стадии формирования")))</f>
        <v/>
      </c>
      <c r="DN30" s="94" t="str">
        <f>IF('Познавательное развитие'!L31="","",IF('Познавательное развитие'!L31&gt;1.5,"сформирован",IF('Познавательное развитие'!L31&lt;0.5,"не сформирован", "в стадии формирования")))</f>
        <v/>
      </c>
      <c r="DO30" s="94" t="str">
        <f>IF('Познавательное развитие'!O31="","",IF('Познавательное развитие'!O31&gt;1.5,"сформирован",IF('Познавательное развитие'!O31&lt;0.5,"не сформирован", "в стадии формирования")))</f>
        <v/>
      </c>
      <c r="DP30" s="94" t="str">
        <f>IF('Познавательное развитие'!U31="","",IF('Познавательное развитие'!U31&gt;1.5,"сформирован",IF('Познавательное развитие'!U31&lt;0.5,"не сформирован", "в стадии формирования")))</f>
        <v/>
      </c>
      <c r="DQ30" s="94" t="str">
        <f>IF('Познавательное развитие'!V31="","",IF('Познавательное развитие'!V31&gt;1.5,"сформирован",IF('Познавательное развитие'!V31&lt;0.5,"не сформирован", "в стадии формирования")))</f>
        <v/>
      </c>
      <c r="DR30" s="94" t="str">
        <f>IF('Познавательное развитие'!Z31="","",IF('Познавательное развитие'!Z31&gt;1.5,"сформирован",IF('Познавательное развитие'!Z31&lt;0.5,"не сформирован", "в стадии формирования")))</f>
        <v/>
      </c>
      <c r="DS30" s="94" t="str">
        <f>IF('Познавательное развитие'!AA31="","",IF('Познавательное развитие'!AA31&gt;1.5,"сформирован",IF('Познавательное развитие'!AA31&lt;0.5,"не сформирован", "в стадии формирования")))</f>
        <v/>
      </c>
      <c r="DT30" s="94" t="str">
        <f>IF('Познавательное развитие'!AB31="","",IF('Познавательное развитие'!AB31&gt;1.5,"сформирован",IF('Познавательное развитие'!AB31&lt;0.5,"не сформирован", "в стадии формирования")))</f>
        <v/>
      </c>
      <c r="DU30" s="94" t="str">
        <f>IF('Познавательное развитие'!AC31="","",IF('Познавательное развитие'!AC31&gt;1.5,"сформирован",IF('Познавательное развитие'!AC31&lt;0.5,"не сформирован", "в стадии формирования")))</f>
        <v/>
      </c>
      <c r="DV30" s="94" t="str">
        <f>IF('Познавательное развитие'!AD31="","",IF('Познавательное развитие'!AD31&gt;1.5,"сформирован",IF('Познавательное развитие'!AD31&lt;0.5,"не сформирован", "в стадии формирования")))</f>
        <v/>
      </c>
      <c r="DW30" s="94" t="str">
        <f>IF('Познавательное развитие'!AE31="","",IF('Познавательное развитие'!AE31&gt;1.5,"сформирован",IF('Познавательное развитие'!AE31&lt;0.5,"не сформирован", "в стадии формирования")))</f>
        <v/>
      </c>
      <c r="DX30" s="94" t="str">
        <f>IF('Познавательное развитие'!AF31="","",IF('Познавательное развитие'!AF31&gt;1.5,"сформирован",IF('Познавательное развитие'!AF31&lt;0.5,"не сформирован", "в стадии формирования")))</f>
        <v/>
      </c>
      <c r="DY30" s="94" t="str">
        <f>IF('Познавательное развитие'!AG31="","",IF('Познавательное развитие'!AG31&gt;1.5,"сформирован",IF('Познавательное развитие'!AG31&lt;0.5,"не сформирован", "в стадии формирования")))</f>
        <v/>
      </c>
      <c r="DZ30" s="94" t="str">
        <f>IF('Познавательное развитие'!AH31="","",IF('Познавательное развитие'!AH31&gt;1.5,"сформирован",IF('Познавательное развитие'!AH31&lt;0.5,"не сформирован", "в стадии формирования")))</f>
        <v/>
      </c>
      <c r="EA30" s="94" t="str">
        <f>IF('Речевое развитие'!D30="","",IF('Речевое развитие'!D30&gt;1.5,"сформирован",IF('Речевое развитие'!D30&lt;0.5,"не сформирован", "в стадии формирования")))</f>
        <v/>
      </c>
      <c r="EB30" s="94" t="str">
        <f>IF('Речевое развитие'!J30="","",IF('Речевое развитие'!J30&gt;1.5,"сформирован",IF('Речевое развитие'!J30&lt;0.5,"не сформирован", "в стадии формирования")))</f>
        <v/>
      </c>
      <c r="EC30" s="94" t="str">
        <f>IF('Речевое развитие'!K30="","",IF('Речевое развитие'!K30&gt;1.5,"сформирован",IF('Речевое развитие'!K30&lt;0.5,"не сформирован", "в стадии формирования")))</f>
        <v/>
      </c>
      <c r="ED30" s="94" t="str">
        <f>IF('Речевое развитие'!L30="","",IF('Речевое развитие'!L30&gt;1.5,"сформирован",IF('Речевое развитие'!L30&lt;0.5,"не сформирован", "в стадии формирования")))</f>
        <v/>
      </c>
      <c r="EE30" s="94" t="str">
        <f>IF('Речевое развитие'!M30="","",IF('Речевое развитие'!M30&gt;1.5,"сформирован",IF('Речевое развитие'!M30&lt;0.5,"не сформирован", "в стадии формирования")))</f>
        <v/>
      </c>
      <c r="EF30" s="94" t="str">
        <f>IF('Речевое развитие'!N30="","",IF('Речевое развитие'!N30&gt;1.5,"сформирован",IF('Речевое развитие'!N30&lt;0.5,"не сформирован", "в стадии формирования")))</f>
        <v/>
      </c>
      <c r="EG30" s="330" t="str">
        <f>IF('Социально-коммуникативное разви'!T31="","",IF('Социально-коммуникативное разви'!U31="","",IF('Социально-коммуникативное разви'!V31="","",IF('Социально-коммуникативное разви'!W31="","",IF('Социально-коммуникативное разви'!X31="","",IF('Социально-коммуникативное разви'!Y31="","",IF('Познавательное развитие'!D31="","",IF('Познавательное развитие'!E31="","",IF('Познавательное развитие'!F31="","",IF('Познавательное развитие'!G31="","",IF('Познавательное развитие'!H31="","",IF('Познавательное развитие'!K31="","",IF('Познавательное развитие'!L31="","",IF('Познавательное развитие'!O31="","",IF('Познавательное развитие'!U31="","",IF('Познавательное развитие'!V31="","",IF('Познавательное развитие'!Z31="","",IF('Познавательное развитие'!AA31="","",IF('Познавательное развитие'!AB31="","",IF('Познавательное развитие'!AC31="","",IF('Познавательное развитие'!AD31="","",IF('Познавательное развитие'!AE31="","",IF('Познавательное развитие'!AF31="","",IF('Познавательное развитие'!AG31="","",IF('Познавательное развитие'!AH31="","",IF('Речевое развитие'!D30="","",IF('Речевое развитие'!J30="","",IF('Речевое развитие'!K30="","",IF('Речевое развитие'!L30="","",IF('Речевое развитие'!M30="","",IF('Речевое развитие'!N30="","",('Социально-коммуникативное разви'!T31+'Социально-коммуникативное разви'!U31+'Социально-коммуникативное разви'!V31+'Социально-коммуникативное разви'!W31+'Социально-коммуникативное разви'!X31+'Социально-коммуникативное разви'!Y31+'Познавательное развитие'!D31+'Познавательное развитие'!E31+'Познавательное развитие'!F31+'Познавательное развитие'!G31+'Познавательное развитие'!H31+'Познавательное развитие'!K31+'Познавательное развитие'!L31+'Познавательное развитие'!O31+'Познавательное развитие'!U31+'Познавательное развитие'!V31+'Познавательное развитие'!Z31+'Познавательное развитие'!AA31+'Познавательное развитие'!AB31+'Познавательное развитие'!AC31+'Познавательное развитие'!AD31+'Познавательное развитие'!AE31+'Познавательное развитие'!AF31+'Познавательное развитие'!AG31+'Познавательное развитие'!AH31+'Речевое развитие'!D30+'Речевое развитие'!J30+'Речевое развитие'!K30+'Речевое развитие'!L30+'Речевое развитие'!M30+'Речевое развитие'!N30)/31)))))))))))))))))))))))))))))))</f>
        <v/>
      </c>
      <c r="EH30" s="257" t="str">
        <f t="shared" si="6"/>
        <v/>
      </c>
    </row>
    <row r="31" spans="1:138" x14ac:dyDescent="0.25">
      <c r="A31" s="107">
        <f>список!A29</f>
        <v>28</v>
      </c>
      <c r="B31" s="265" t="str">
        <f>IF(список!B29="","",список!B29)</f>
        <v/>
      </c>
      <c r="C31" s="257">
        <f>IF(список!C29="","",список!C29)</f>
        <v>0</v>
      </c>
      <c r="D31" s="183" t="str">
        <f>IF('Социально-коммуникативное разви'!G32="","",IF('Социально-коммуникативное разви'!G32&gt;1.5,"сформирован",IF('Социально-коммуникативное разви'!G32&lt;0.5,"не сформирован", "в стадии формирования")))</f>
        <v/>
      </c>
      <c r="E31" s="94" t="str">
        <f>IF('Социально-коммуникативное разви'!I32="","",IF('Социально-коммуникативное разви'!I32&gt;1.5,"сформирован",IF('Социально-коммуникативное разви'!I32&lt;0.5,"не сформирован", "в стадии формирования")))</f>
        <v/>
      </c>
      <c r="F31" s="94" t="str">
        <f>IF('Социально-коммуникативное разви'!K32="","",IF('Социально-коммуникативное разви'!K32&gt;1.5,"сформирован",IF('Социально-коммуникативное разви'!K32&lt;0.5,"не сформирован", "в стадии формирования")))</f>
        <v/>
      </c>
      <c r="G31" s="94" t="str">
        <f>IF('Социально-коммуникативное разви'!L32="","",IF('Социально-коммуникативное разви'!L32&gt;1.5,"сформирован",IF('Социально-коммуникативное разви'!L32&lt;0.5,"не сформирован", "в стадии формирования")))</f>
        <v/>
      </c>
      <c r="H31" s="94" t="str">
        <f>IF('Познавательное развитие'!K32="","",IF('Познавательное развитие'!K32&gt;1.5,"сформирован",IF('Познавательное развитие'!K32&lt;0.5,"не сформирован", "в стадии формирования")))</f>
        <v/>
      </c>
      <c r="I31" s="94" t="str">
        <f>IF('Познавательное развитие'!O32="","",IF('Познавательное развитие'!O32&gt;1.5,"сформирован",IF('Познавательное развитие'!O32&lt;0.5,"не сформирован", "в стадии формирования")))</f>
        <v/>
      </c>
      <c r="J31" s="94" t="str">
        <f>IF('Познавательное развитие'!P32="","",IF('Познавательное развитие'!P32&gt;1.5,"сформирован",IF('Познавательное развитие'!P32&lt;0.5,"не сформирован", "в стадии формирования")))</f>
        <v/>
      </c>
      <c r="K31" s="94" t="str">
        <f>IF('Познавательное развитие'!T32="","",IF('Познавательное развитие'!T32&gt;1.5,"сформирован",IF('Познавательное развитие'!T32&lt;0.5,"не сформирован", "в стадии формирования")))</f>
        <v/>
      </c>
      <c r="L31" s="94" t="str">
        <f>IF('Познавательное развитие'!W32="","",IF('Познавательное развитие'!W32&gt;1.5,"сформирован",IF('Познавательное развитие'!W32&lt;0.5,"не сформирован", "в стадии формирования")))</f>
        <v/>
      </c>
      <c r="M31" s="94" t="str">
        <f>IF('Познавательное развитие'!AH32="","",IF('Познавательное развитие'!AH32&gt;1.5,"сформирован",IF('Познавательное развитие'!AH32&lt;0.5,"не сформирован", "в стадии формирования")))</f>
        <v/>
      </c>
      <c r="N31" s="94" t="str">
        <f>IF('Речевое развитие'!E31="","",IF('Речевое развитие'!E31&gt;1.5,"сформирован",IF('Речевое развитие'!E31&lt;0.5,"не сформирован", "в стадии формирования")))</f>
        <v/>
      </c>
      <c r="O31" s="94" t="str">
        <f>IF('Речевое развитие'!F31="","",IF('Речевое развитие'!F31&gt;1.5,"сформирован",IF('Речевое развитие'!F31&lt;0.5,"не сформирован", "в стадии формирования")))</f>
        <v/>
      </c>
      <c r="P31" s="94" t="str">
        <f>IF('Речевое развитие'!M31="","",IF('Речевое развитие'!M31&gt;1.5,"сформирован",IF('Речевое развитие'!M31&lt;0.5,"не сформирован", "в стадии формирования")))</f>
        <v/>
      </c>
      <c r="Q31" s="94" t="str">
        <f>IF('Художественно-эстетическое разв'!F32="","",IF('Художественно-эстетическое разв'!F32&gt;1.5,"сформирован",IF('Художественно-эстетическое разв'!F32&lt;0.5,"не сформирован", "в стадии формирования")))</f>
        <v/>
      </c>
      <c r="R31" s="94" t="str">
        <f>IF('Художественно-эстетическое разв'!L32="","",IF('Художественно-эстетическое разв'!L32&gt;1.5,"сформирован",IF('Художественно-эстетическое разв'!L32&lt;0.5,"не сформирован", "в стадии формирования")))</f>
        <v/>
      </c>
      <c r="S31" s="94" t="str">
        <f>IF('Художественно-эстетическое разв'!O32="","",IF('Художественно-эстетическое разв'!O32&gt;1.5,"сформирован",IF('Художественно-эстетическое разв'!O32&lt;0.5,"не сформирован", "в стадии формирования")))</f>
        <v/>
      </c>
      <c r="T31" s="94" t="str">
        <f>IF('Художественно-эстетическое разв'!P32="","",IF('Художественно-эстетическое разв'!P32&gt;1.5,"сформирован",IF('Художественно-эстетическое разв'!P32&lt;0.5,"не сформирован", "в стадии формирования")))</f>
        <v/>
      </c>
      <c r="U31" s="94" t="str">
        <f>IF('Физическое развитие'!N31="","",IF('Физическое развитие'!N31&gt;1.5,"сформирован",IF('Физическое развитие'!N31&lt;0.5,"не сформирован", "в стадии формирования")))</f>
        <v/>
      </c>
      <c r="V31" s="94" t="str">
        <f>IF('Физическое развитие'!Q31="","",IF('Физическое развитие'!Q31&gt;1.5,"сформирован",IF('Физическое развитие'!Q31&lt;0.5,"не сформирован", "в стадии формирования")))</f>
        <v/>
      </c>
      <c r="W31" s="94" t="str">
        <f>IF('Физическое развитие'!R31="","",IF('Физическое развитие'!R31&gt;1.5,"сформирован",IF('Физическое развитие'!R31&lt;0.5,"не сформирован", "в стадии формирования")))</f>
        <v/>
      </c>
      <c r="X31" s="330" t="str">
        <f>IF('Социально-коммуникативное разви'!G32="","",IF('Социально-коммуникативное разви'!I32="","",IF('Социально-коммуникативное разви'!K32="","",IF('Социально-коммуникативное разви'!L32="","",IF('Познавательное развитие'!K32="","",IF('Познавательное развитие'!O32="","",IF('Познавательное развитие'!P32="","",IF('Познавательное развитие'!T32="","",IF('Познавательное развитие'!W32="","",IF('Познавательное развитие'!AH32="","",IF('Речевое развитие'!E31="","",IF('Речевое развитие'!F31="","",IF('Речевое развитие'!M31="","",IF('Художественно-эстетическое разв'!F32="","",IF('Художественно-эстетическое разв'!L32="","",IF('Художественно-эстетическое разв'!O32="","",IF('Художественно-эстетическое разв'!P32="","",IF('Физическое развитие'!N31="","",IF('Физическое развитие'!Q31="","",IF('Физическое развитие'!R31="","",('Социально-коммуникативное разви'!G32+'Социально-коммуникативное разви'!I32+'Социально-коммуникативное разви'!K32+'Социально-коммуникативное разви'!L32+'Познавательное развитие'!K32+'Познавательное развитие'!O32+'Познавательное развитие'!P32+'Познавательное развитие'!T32+'Познавательное развитие'!W32+'Познавательное развитие'!AH32+'Речевое развитие'!E31+'Речевое развитие'!F31++'Речевое развитие'!M31+'Художественно-эстетическое разв'!F32+'Художественно-эстетическое разв'!L32+'Художественно-эстетическое разв'!O32+'Художественно-эстетическое разв'!P32+'Физическое развитие'!N31+'Физическое развитие'!Q31+'Физическое развитие'!R31)/20))))))))))))))))))))</f>
        <v/>
      </c>
      <c r="Y31" s="257" t="str">
        <f t="shared" si="0"/>
        <v/>
      </c>
      <c r="Z31" s="201" t="str">
        <f>IF('Социально-коммуникативное разви'!E32="","",IF('Социально-коммуникативное разви'!E32&gt;1.5,"сформирован",IF('Социально-коммуникативное разви'!E32&lt;0.5,"не сформирован", "в стадии формирования")))</f>
        <v/>
      </c>
      <c r="AA31" s="96" t="str">
        <f>IF('Социально-коммуникативное разви'!G32="","",IF('Социально-коммуникативное разви'!G32&gt;1.5,"сформирован",IF('Социально-коммуникативное разви'!G32&lt;0.5,"не сформирован", "в стадии формирования")))</f>
        <v/>
      </c>
      <c r="AB31" s="96" t="str">
        <f>IF('Социально-коммуникативное разви'!H32="","",IF('Социально-коммуникативное разви'!H32&gt;1.5,"сформирован",IF('Социально-коммуникативное разви'!H32&lt;0.5,"не сформирован", "в стадии формирования")))</f>
        <v/>
      </c>
      <c r="AC31" s="96" t="str">
        <f>IF('Социально-коммуникативное разви'!L32="","",IF('Социально-коммуникативное разви'!L32&gt;1.5,"сформирован",IF('Социально-коммуникативное разви'!L32&lt;0.5,"не сформирован", "в стадии формирования")))</f>
        <v/>
      </c>
      <c r="AD31" s="96" t="str">
        <f>IF('Социально-коммуникативное разви'!Q32="","",IF('Социально-коммуникативное разви'!Q32&gt;1.5,"сформирован",IF('Социально-коммуникативное разви'!Q32&lt;0.5,"не сформирован", "в стадии формирования")))</f>
        <v/>
      </c>
      <c r="AE31" s="126" t="str">
        <f>IF('Познавательное развитие'!L32="","",IF('Познавательное развитие'!L32&gt;1.5,"сформирован",IF('Познавательное развитие'!L32&lt;0.5,"не сформирован", "в стадии формирования")))</f>
        <v/>
      </c>
      <c r="AF31" s="126" t="str">
        <f>IF('Познавательное развитие'!Q32="","",IF('Познавательное развитие'!Q32&gt;1.5,"сформирован",IF('Познавательное развитие'!Q32&lt;0.5,"не сформирован", "в стадии формирования")))</f>
        <v/>
      </c>
      <c r="AG31" s="126" t="str">
        <f>IF('Речевое развитие'!D31="","",IF('Речевое развитие'!D31&gt;1.5,"сформирован",IF('Речевое развитие'!D31&lt;0.5,"не сформирован", "в стадии формирования")))</f>
        <v/>
      </c>
      <c r="AH31" s="126" t="str">
        <f>IF('Речевое развитие'!F31="","",IF('Речевое развитие'!F31&gt;1.5,"сформирован",IF('Речевое развитие'!F31&lt;0.5,"не сформирован", "в стадии формирования")))</f>
        <v/>
      </c>
      <c r="AI31" s="126" t="str">
        <f>IF('Речевое развитие'!J31="","",IF('Речевое развитие'!J31&gt;1.5,"сформирован",IF('Речевое развитие'!J31&lt;0.5,"не сформирован", "в стадии формирования")))</f>
        <v/>
      </c>
      <c r="AJ31" s="126" t="str">
        <f>IF('Речевое развитие'!L31="","",IF('Речевое развитие'!L31&gt;1.5,"сформирован",IF('Речевое развитие'!L31&lt;0.5,"не сформирован", "в стадии формирования")))</f>
        <v/>
      </c>
      <c r="AK31" s="126" t="str">
        <f>IF('Речевое развитие'!N31="","",IF('Речевое развитие'!N31&gt;1.5,"сформирован",IF('Речевое развитие'!N31&lt;0.5,"не сформирован", "в стадии формирования")))</f>
        <v/>
      </c>
      <c r="AL31" s="331" t="str">
        <f>IF('Социально-коммуникативное разви'!E32="","",IF('Социально-коммуникативное разви'!G32="","",IF('Социально-коммуникативное разви'!H32="","",IF('Социально-коммуникативное разви'!L32="","",IF('Социально-коммуникативное разви'!Q32="","",IF('Познавательное развитие'!L32="","",IF('Познавательное развитие'!Q32="","",IF('Речевое развитие'!D31="","",IF('Речевое развитие'!F31="","",IF('Речевое развитие'!J31="","",IF('Речевое развитие'!L31="","",IF('Речевое развитие'!N31="","",('Социально-коммуникативное разви'!E32+'Социально-коммуникативное разви'!G32+'Социально-коммуникативное разви'!H32+'Социально-коммуникативное разви'!L32+'Социально-коммуникативное разви'!Q32+'Познавательное развитие'!L32+'Познавательное развитие'!Q32+'Речевое развитие'!D31+'Речевое развитие'!F31+'Речевое развитие'!J31+'Речевое развитие'!L31+'Речевое развитие'!N31)/12))))))))))))</f>
        <v/>
      </c>
      <c r="AM31" s="96" t="str">
        <f t="shared" si="1"/>
        <v/>
      </c>
      <c r="AN31" s="183" t="str">
        <f>IF('Социально-коммуникативное разви'!E32="","",IF('Социально-коммуникативное разви'!E32&gt;1.5,"сформирован",IF('Социально-коммуникативное разви'!E32&lt;0.5,"не сформирован", "в стадии формирования")))</f>
        <v/>
      </c>
      <c r="AO31" s="101" t="str">
        <f>IF('Социально-коммуникативное разви'!G32="","",IF('Социально-коммуникативное разви'!G32&gt;1.5,"сформирован",IF('Социально-коммуникативное разви'!G32&lt;0.5,"не сформирован", "в стадии формирования")))</f>
        <v/>
      </c>
      <c r="AP31" s="97" t="str">
        <f>IF('Социально-коммуникативное разви'!H32="","",IF('Социально-коммуникативное разви'!H32&gt;1.5,"сформирован",IF('Социально-коммуникативное разви'!H32&lt;0.5,"не сформирован", "в стадии формирования")))</f>
        <v/>
      </c>
      <c r="AQ31" s="97" t="str">
        <f>IF('Социально-коммуникативное разви'!K32="","",IF('Социально-коммуникативное разви'!K32&gt;1.5,"сформирован",IF('Социально-коммуникативное разви'!K32&lt;0.5,"не сформирован", "в стадии формирования")))</f>
        <v/>
      </c>
      <c r="AR31" s="97" t="str">
        <f>IF('Социально-коммуникативное разви'!L32="","",IF('Социально-коммуникативное разви'!L32&gt;1.5,"сформирован",IF('Социально-коммуникативное разви'!L32&lt;0.5,"не сформирован", "в стадии формирования")))</f>
        <v/>
      </c>
      <c r="AS31" s="97" t="str">
        <f>IF('Социально-коммуникативное разви'!M32="","",IF('Социально-коммуникативное разви'!M32&gt;1.5,"сформирован",IF('Социально-коммуникативное разви'!M32&lt;0.5,"не сформирован", "в стадии формирования")))</f>
        <v/>
      </c>
      <c r="AT31" s="97" t="str">
        <f>IF('Познавательное развитие'!P32="","",IF('Познавательное развитие'!P32&gt;1.5,"сформирован",IF('Познавательное развитие'!P32&lt;0.5,"не сформирован", "в стадии формирования")))</f>
        <v/>
      </c>
      <c r="AU31" s="97" t="str">
        <f>IF('Речевое развитие'!E31="","",IF('Речевое развитие'!E31&gt;1.5,"сформирован",IF('Речевое развитие'!E31&lt;0.5,"не сформирован", "в стадии формирования")))</f>
        <v/>
      </c>
      <c r="AV31" s="97" t="str">
        <f>IF('Речевое развитие'!N31="","",IF('Речевое развитие'!N31&gt;1.5,"сформирован",IF('Речевое развитие'!N31&lt;0.5,"не сформирован", "в стадии формирования")))</f>
        <v/>
      </c>
      <c r="AW31" s="97" t="str">
        <f>IF('Художественно-эстетическое разв'!F32="","",IF('Художественно-эстетическое разв'!F32&gt;1.5,"сформирован",IF('Художественно-эстетическое разв'!F32&lt;0.5,"не сформирован", "в стадии формирования")))</f>
        <v/>
      </c>
      <c r="AX31" s="94" t="str">
        <f>IF('Художественно-эстетическое разв'!O32="","",IF('Художественно-эстетическое разв'!O32&gt;1.5,"сформирован",IF('Художественно-эстетическое разв'!O32&lt;0.5,"не сформирован", "в стадии формирования")))</f>
        <v/>
      </c>
      <c r="AY31" s="108" t="str">
        <f>IF('Художественно-эстетическое разв'!Y32="","",IF('Художественно-эстетическое разв'!Y32&gt;1.5,"сформирован",IF('Художественно-эстетическое разв'!Y32&lt;0.5,"не сформирован", "в стадии формирования")))</f>
        <v/>
      </c>
      <c r="AZ31" s="332" t="str">
        <f>IF('Социально-коммуникативное разви'!E32="","",IF('Социально-коммуникативное разви'!G32="","",IF('Социально-коммуникативное разви'!H32="","",IF('Социально-коммуникативное разви'!K32="","",IF('Социально-коммуникативное разви'!L32="","",IF('Социально-коммуникативное разви'!M32="","",IF('Познавательное развитие'!P32="","",IF('Речевое развитие'!E31="","",IF('Речевое развитие'!N31="","",IF('Художественно-эстетическое разв'!F32="","",IF('Художественно-эстетическое разв'!O32="","",IF('Художественно-эстетическое разв'!Y32="","",('Социально-коммуникативное разви'!E32+'Социально-коммуникативное разви'!G32+'Социально-коммуникативное разви'!H32+'Социально-коммуникативное разви'!K32+'Социально-коммуникативное разви'!L32+'Социально-коммуникативное разви'!M32+'Познавательное развитие'!P32+'Речевое развитие'!E31+'Речевое развитие'!N31+'Художественно-эстетическое разв'!F32+'Художественно-эстетическое разв'!O32+'Художественно-эстетическое разв'!Y32)/12))))))))))))</f>
        <v/>
      </c>
      <c r="BA31" s="257" t="str">
        <f t="shared" si="2"/>
        <v/>
      </c>
      <c r="BB31" s="183" t="str">
        <f>IF('Социально-коммуникативное разви'!D32="","",IF('Социально-коммуникативное разви'!D32&gt;1.5,"сформирован",IF('Социально-коммуникативное разви'!D32&lt;0.5,"не сформирован", "в стадии формирования")))</f>
        <v/>
      </c>
      <c r="BC31" s="94" t="str">
        <f>IF('Социально-коммуникативное разви'!F32="","",IF('Социально-коммуникативное разви'!F32&gt;1.5,"сформирован",IF('Социально-коммуникативное разви'!F32&lt;0.5,"не сформирован", "в стадии формирования")))</f>
        <v/>
      </c>
      <c r="BD31" s="94" t="str">
        <f>IF('Социально-коммуникативное разви'!J32="","",IF('Социально-коммуникативное разви'!J32&gt;1.5,"сформирован",IF('Социально-коммуникативное разви'!J32&lt;0.5,"не сформирован", "в стадии формирования")))</f>
        <v/>
      </c>
      <c r="BE31" s="94" t="str">
        <f>IF('Познавательное развитие'!U32="","",IF('Познавательное развитие'!U32&gt;1.5,"сформирован",IF('Познавательное развитие'!U32&lt;0.5,"не сформирован", "в стадии формирования")))</f>
        <v/>
      </c>
      <c r="BF31" s="94" t="str">
        <f>IF('Познавательное развитие'!V32="","",IF('Познавательное развитие'!V32&gt;1.5,"сформирован",IF('Познавательное развитие'!V32&lt;0.5,"не сформирован", "в стадии формирования")))</f>
        <v/>
      </c>
      <c r="BG31" s="94" t="str">
        <f>IF('Познавательное развитие'!AB32="","",IF('Познавательное развитие'!AB32&gt;1.5,"сформирован",IF('Познавательное развитие'!AB32&lt;0.5,"не сформирован", "в стадии формирования")))</f>
        <v/>
      </c>
      <c r="BH31" s="94" t="str">
        <f>IF('Познавательное развитие'!AD32="","",IF('Познавательное развитие'!AD32&gt;1.5,"сформирован",IF('Познавательное развитие'!AD32&lt;0.5,"не сформирован", "в стадии формирования")))</f>
        <v/>
      </c>
      <c r="BI31" s="94" t="str">
        <f>IF('Речевое развитие'!D31="","",IF('Речевое развитие'!D31&gt;1.5,"сформирован",IF('Речевое развитие'!D31&lt;0.5,"не сформирован", "в стадии формирования")))</f>
        <v/>
      </c>
      <c r="BJ31" s="94" t="str">
        <f>IF('Речевое развитие'!E31="","",IF('Речевое развитие'!E31&gt;1.5,"сформирован",IF('Речевое развитие'!E31&lt;0.5,"не сформирован", "в стадии формирования")))</f>
        <v/>
      </c>
      <c r="BK31" s="94" t="str">
        <f>IF('Речевое развитие'!F31="","",IF('Речевое развитие'!F31&gt;1.5,"сформирован",IF('Речевое развитие'!F31&lt;0.5,"не сформирован", "в стадии формирования")))</f>
        <v/>
      </c>
      <c r="BL31" s="94" t="str">
        <f>IF('Речевое развитие'!G31="","",IF('Речевое развитие'!G31&gt;1.5,"сформирован",IF('Речевое развитие'!G31&lt;0.5,"не сформирован", "в стадии формирования")))</f>
        <v/>
      </c>
      <c r="BM31" s="94" t="str">
        <f>IF('Речевое развитие'!J31="","",IF('Речевое развитие'!J31&gt;1.5,"сформирован",IF('Речевое развитие'!J31&lt;0.5,"не сформирован", "в стадии формирования")))</f>
        <v/>
      </c>
      <c r="BN31" s="94" t="str">
        <f>IF('Речевое развитие'!K31="","",IF('Речевое развитие'!K31&gt;1.5,"сформирован",IF('Речевое развитие'!K31&lt;0.5,"не сформирован", "в стадии формирования")))</f>
        <v/>
      </c>
      <c r="BO31" s="94" t="str">
        <f>IF('Речевое развитие'!L31="","",IF('Речевое развитие'!L31&gt;1.5,"сформирован",IF('Речевое развитие'!L31&lt;0.5,"не сформирован", "в стадии формирования")))</f>
        <v/>
      </c>
      <c r="BP31" s="94" t="str">
        <f>IF('Речевое развитие'!M31="","",IF('Речевое развитие'!M31&gt;1.5,"сформирован",IF('Речевое развитие'!M31&lt;0.5,"не сформирован", "в стадии формирования")))</f>
        <v/>
      </c>
      <c r="BQ31" s="94" t="str">
        <f>IF('Речевое развитие'!N31="","",IF('Речевое развитие'!N31&gt;1.5,"сформирован",IF('Речевое развитие'!N31&lt;0.5,"не сформирован", "в стадии формирования")))</f>
        <v/>
      </c>
      <c r="BR31" s="94" t="str">
        <f>IF('Художественно-эстетическое разв'!D32="","",IF('Художественно-эстетическое разв'!D32&gt;1.5,"сформирован",IF('Художественно-эстетическое разв'!D32&lt;0.5,"не сформирован", "в стадии формирования")))</f>
        <v/>
      </c>
      <c r="BS31" s="94" t="str">
        <f>IF('Художественно-эстетическое разв'!E32="","",IF('Художественно-эстетическое разв'!E32&gt;1.5,"сформирован",IF('Художественно-эстетическое разв'!E32&lt;0.5,"не сформирован", "в стадии формирования")))</f>
        <v/>
      </c>
      <c r="BT31" s="330" t="str">
        <f>IF('Социально-коммуникативное разви'!D32="","",IF('Социально-коммуникативное разви'!F32="","",IF('Социально-коммуникативное разви'!J32="","",IF('Познавательное развитие'!U32="","",IF('Познавательное развитие'!V32="","",IF('Познавательное развитие'!AB32="","",IF('Познавательное развитие'!AD32="","",IF('Речевое развитие'!D31="","",IF('Речевое развитие'!E31="","",IF('Речевое развитие'!F31="","",IF('Речевое развитие'!G31="","",IF('Речевое развитие'!J31="","",IF('Речевое развитие'!K31="","",IF('Речевое развитие'!L31="","",IF('Речевое развитие'!M31="","",IF('Речевое развитие'!N31="","",IF('Художественно-эстетическое разв'!D32="","",IF('Художественно-эстетическое разв'!E32="","",('Социально-коммуникативное разви'!D32+'Социально-коммуникативное разви'!F32+'Социально-коммуникативное разви'!J32+'Познавательное развитие'!U32+'Познавательное развитие'!V32+'Познавательное развитие'!AB32+'Познавательное развитие'!AD32+'Речевое развитие'!D31+'Речевое развитие'!E31+'Речевое развитие'!F31+'Речевое развитие'!G31+'Речевое развитие'!J31+'Речевое развитие'!K31+'Речевое развитие'!L31+'Речевое развитие'!M31+'Речевое развитие'!N31+'Художественно-эстетическое разв'!D32+'Художественно-эстетическое разв'!E32)/18))))))))))))))))))</f>
        <v/>
      </c>
      <c r="BU31" s="257" t="str">
        <f t="shared" si="3"/>
        <v/>
      </c>
      <c r="BV31" s="183" t="str">
        <f>IF('Познавательное развитие'!H32="","",IF('Познавательное развитие'!H32&gt;1.5,"сформирован",IF('Познавательное развитие'!H32&lt;0.5,"не сформирован", "в стадии формирования")))</f>
        <v/>
      </c>
      <c r="BW31" s="94" t="str">
        <f>IF('Художественно-эстетическое разв'!K32="","",IF('Художественно-эстетическое разв'!K32&gt;1.5,"сформирован",IF('Художественно-эстетическое разв'!K32&lt;0.5,"не сформирован", "в стадии формирования")))</f>
        <v/>
      </c>
      <c r="BX31" s="94" t="str">
        <f>IF('Художественно-эстетическое разв'!L32="","",IF('Художественно-эстетическое разв'!L32&gt;1.5,"сформирован",IF('Художественно-эстетическое разв'!L32&lt;0.5,"не сформирован", "в стадии формирования")))</f>
        <v/>
      </c>
      <c r="BY31" s="108" t="str">
        <f>IF('Художественно-эстетическое разв'!Z32="","",IF('Художественно-эстетическое разв'!Z32&gt;1.5,"сформирован",IF('Художественно-эстетическое разв'!Z32&lt;0.5,"не сформирован", "в стадии формирования")))</f>
        <v/>
      </c>
      <c r="BZ31" s="183" t="str">
        <f>IF('Физическое развитие'!D31="","",IF('Физическое развитие'!D31&gt;1.5,"сформирован",IF('Физическое развитие'!D31&lt;0.5,"не сформирован", "в стадии формирования")))</f>
        <v/>
      </c>
      <c r="CA31" s="183" t="str">
        <f>IF('Физическое развитие'!E31="","",IF('Физическое развитие'!E31&gt;1.5,"сформирован",IF('Физическое развитие'!E31&lt;0.5,"не сформирован", "в стадии формирования")))</f>
        <v/>
      </c>
      <c r="CB31" s="183" t="str">
        <f>IF('Физическое развитие'!F31="","",IF('Физическое развитие'!F31&gt;1.5,"сформирован",IF('Физическое развитие'!F31&lt;0.5,"не сформирован", "в стадии формирования")))</f>
        <v/>
      </c>
      <c r="CC31" s="183" t="str">
        <f>IF('Физическое развитие'!G31="","",IF('Физическое развитие'!G31&gt;1.5,"сформирован",IF('Физическое развитие'!G31&lt;0.5,"не сформирован", "в стадии формирования")))</f>
        <v/>
      </c>
      <c r="CD31" s="94" t="str">
        <f>IF('Физическое развитие'!H31="","",IF('Физическое развитие'!H31&gt;1.5,"сформирован",IF('Физическое развитие'!H31&lt;0.5,"не сформирован", "в стадии формирования")))</f>
        <v/>
      </c>
      <c r="CE31" s="94" t="str">
        <f>IF('Физическое развитие'!I31="","",IF('Физическое развитие'!I31&gt;1.5,"сформирован",IF('Физическое развитие'!I31&lt;0.5,"не сформирован", "в стадии формирования")))</f>
        <v/>
      </c>
      <c r="CF31" s="94" t="str">
        <f>IF('Физическое развитие'!J31="","",IF('Физическое развитие'!J31&gt;1.5,"сформирован",IF('Физическое развитие'!J31&lt;0.5,"не сформирован", "в стадии формирования")))</f>
        <v/>
      </c>
      <c r="CG31" s="94" t="str">
        <f>IF('Физическое развитие'!K31="","",IF('Физическое развитие'!K31&gt;1.5,"сформирован",IF('Физическое развитие'!K31&lt;0.5,"не сформирован", "в стадии формирования")))</f>
        <v/>
      </c>
      <c r="CH31" s="94" t="str">
        <f>IF('Физическое развитие'!L31="","",IF('Физическое развитие'!L31&gt;1.5,"сформирован",IF('Физическое развитие'!L31&lt;0.5,"не сформирован", "в стадии формирования")))</f>
        <v/>
      </c>
      <c r="CI31" s="94" t="str">
        <f>IF('Физическое развитие'!N31="","",IF('Физическое развитие'!N31&gt;1.5,"сформирован",IF('Физическое развитие'!N31&lt;0.5,"не сформирован", "в стадии формирования")))</f>
        <v/>
      </c>
      <c r="CJ31" s="330" t="str">
        <f>IF('Познавательное развитие'!H32="","",IF('Художественно-эстетическое разв'!K32="","",IF('Художественно-эстетическое разв'!L32="","",IF('Художественно-эстетическое разв'!Z32="","",IF('Физическое развитие'!D31="","",IF('Физическое развитие'!E31="","",IF('Физическое развитие'!F31="","",IF('Физическое развитие'!G31="","",IF('Физическое развитие'!H31="","",IF('Физическое развитие'!I31="","",IF('Физическое развитие'!J31="","",IF('Физическое развитие'!K31="","",IF('Физическое развитие'!L31="","",IF('Физическое развитие'!N31="","",('Познавательное развитие'!H32+'Художественно-эстетическое разв'!K32+'Художественно-эстетическое разв'!L32+'Художественно-эстетическое разв'!Z32+'Физическое развитие'!D31+'Физическое развитие'!E31+'Физическое развитие'!F31+'Физическое развитие'!G31+'Физическое развитие'!H31+'Физическое развитие'!I31+'Физическое развитие'!J31+'Физическое развитие'!K31+'Физическое развитие'!L31+'Физическое развитие'!N31)/14))))))))))))))</f>
        <v/>
      </c>
      <c r="CK31" s="257" t="str">
        <f t="shared" si="4"/>
        <v/>
      </c>
      <c r="CL31" s="183" t="str">
        <f>IF('Социально-коммуникативное разви'!G32="","",IF('Социально-коммуникативное разви'!G32&gt;1.5,"сформирован",IF('Социально-коммуникативное разви'!G32&lt;0.5,"не сформирован", "в стадии формирования")))</f>
        <v/>
      </c>
      <c r="CM31" s="94" t="str">
        <f>IF('Социально-коммуникативное разви'!H32="","",IF('Социально-коммуникативное разви'!H32&gt;1.5,"сформирован",IF('Социально-коммуникативное разви'!H32&lt;0.5,"не сформирован", "в стадии формирования")))</f>
        <v/>
      </c>
      <c r="CN31" s="94" t="str">
        <f>IF('Социально-коммуникативное разви'!L32="","",IF('Социально-коммуникативное разви'!L32&gt;1.5,"сформирован",IF('Социально-коммуникативное разви'!L32&lt;0.5,"не сформирован", "в стадии формирования")))</f>
        <v/>
      </c>
      <c r="CO31" s="94" t="str">
        <f>IF('Социально-коммуникативное разви'!P32="","",IF('Социально-коммуникативное разви'!P32&gt;1.5,"сформирован",IF('Социально-коммуникативное разви'!P32&lt;0.5,"не сформирован", "в стадии формирования")))</f>
        <v/>
      </c>
      <c r="CP31" s="94" t="str">
        <f>IF('Социально-коммуникативное разви'!Q32="","",IF('Социально-коммуникативное разви'!Q32&gt;1.5,"сформирован",IF('Социально-коммуникативное разви'!Q32&lt;0.5,"не сформирован", "в стадии формирования")))</f>
        <v/>
      </c>
      <c r="CQ31" s="94" t="str">
        <f>IF('Социально-коммуникативное разви'!T32="","",IF('Социально-коммуникативное разви'!T32&gt;1.5,"сформирован",IF('Социально-коммуникативное разви'!T32&lt;0.5,"не сформирован", "в стадии формирования")))</f>
        <v/>
      </c>
      <c r="CR31" s="94" t="str">
        <f>IF('Социально-коммуникативное разви'!U32="","",IF('Социально-коммуникативное разви'!U32&gt;1.5,"сформирован",IF('Социально-коммуникативное разви'!U32&lt;0.5,"не сформирован", "в стадии формирования")))</f>
        <v/>
      </c>
      <c r="CS31" s="94" t="str">
        <f>IF('Социально-коммуникативное разви'!V32="","",IF('Социально-коммуникативное разви'!V32&gt;1.5,"сформирован",IF('Социально-коммуникативное разви'!V32&lt;0.5,"не сформирован", "в стадии формирования")))</f>
        <v/>
      </c>
      <c r="CT31" s="94" t="str">
        <f>IF('Социально-коммуникативное разви'!W32="","",IF('Социально-коммуникативное разви'!W32&gt;1.5,"сформирован",IF('Социально-коммуникативное разви'!W32&lt;0.5,"не сформирован", "в стадии формирования")))</f>
        <v/>
      </c>
      <c r="CU31" s="94" t="str">
        <f>IF('Социально-коммуникативное разви'!X32="","",IF('Социально-коммуникативное разви'!X32&gt;1.5,"сформирован",IF('Социально-коммуникативное разви'!X32&lt;0.5,"не сформирован", "в стадии формирования")))</f>
        <v/>
      </c>
      <c r="CV31" s="94" t="str">
        <f>IF('Социально-коммуникативное разви'!Y32="","",IF('Социально-коммуникативное разви'!Y32&gt;1.5,"сформирован",IF('Социально-коммуникативное разви'!Y32&lt;0.5,"не сформирован", "в стадии формирования")))</f>
        <v/>
      </c>
      <c r="CW31" s="94" t="str">
        <f>IF('Физическое развитие'!Q31="","",IF('Физическое развитие'!Q31&gt;1.5,"сформирован",IF('Физическое развитие'!Q31&lt;0.5,"не сформирован", "в стадии формирования")))</f>
        <v/>
      </c>
      <c r="CX31" s="94" t="str">
        <f>IF('Физическое развитие'!R31="","",IF('Физическое развитие'!R31&gt;1.5,"сформирован",IF('Физическое развитие'!R31&lt;0.5,"не сформирован", "в стадии формирования")))</f>
        <v/>
      </c>
      <c r="CY31" s="94" t="str">
        <f>IF('Физическое развитие'!S31="","",IF('Физическое развитие'!S31&gt;1.5,"сформирован",IF('Физическое развитие'!S31&lt;0.5,"не сформирован", "в стадии формирования")))</f>
        <v/>
      </c>
      <c r="CZ31" s="330" t="str">
        <f>IF('Социально-коммуникативное разви'!G32="","",IF('Социально-коммуникативное разви'!H32="","",IF('Социально-коммуникативное разви'!L32="","",IF('Социально-коммуникативное разви'!P32="","",IF('Социально-коммуникативное разви'!Q32="","",IF('Социально-коммуникативное разви'!T32="","",IF('Социально-коммуникативное разви'!U32="","",IF('Социально-коммуникативное разви'!V32="","",IF('Социально-коммуникативное разви'!W32="","",IF('Социально-коммуникативное разви'!X32="","",IF('Социально-коммуникативное разви'!Y32="","",IF('Физическое развитие'!Q31="","",IF('Физическое развитие'!R31="","",IF('Физическое развитие'!S31="","",('Социально-коммуникативное разви'!G32+'Социально-коммуникативное разви'!H32+'Социально-коммуникативное разви'!L32+'Социально-коммуникативное разви'!P32+'Социально-коммуникативное разви'!Q32+'Социально-коммуникативное разви'!T32+'Социально-коммуникативное разви'!U32+'Социально-коммуникативное разви'!V32+'Социально-коммуникативное разви'!W32+'Социально-коммуникативное разви'!X32+'Социально-коммуникативное разви'!Y32+'Физическое развитие'!Q31+'Физическое развитие'!R31+'Физическое развитие'!S31)/14))))))))))))))</f>
        <v/>
      </c>
      <c r="DA31" s="257" t="str">
        <f t="shared" si="5"/>
        <v/>
      </c>
      <c r="DB31" s="183" t="str">
        <f>IF('Социально-коммуникативное разви'!T32="","",IF('Социально-коммуникативное разви'!T32&gt;1.5,"сформирован",IF('Социально-коммуникативное разви'!T32&lt;0.5,"не сформирован", "в стадии формирования")))</f>
        <v/>
      </c>
      <c r="DC31" s="94" t="str">
        <f>IF('Социально-коммуникативное разви'!U32="","",IF('Социально-коммуникативное разви'!U32&gt;1.5,"сформирован",IF('Социально-коммуникативное разви'!U32&lt;0.5,"не сформирован", "в стадии формирования")))</f>
        <v/>
      </c>
      <c r="DD31" s="94" t="str">
        <f>IF('Социально-коммуникативное разви'!V32="","",IF('Социально-коммуникативное разви'!V32&gt;1.5,"сформирован",IF('Социально-коммуникативное разви'!V32&lt;0.5,"не сформирован", "в стадии формирования")))</f>
        <v/>
      </c>
      <c r="DE31" s="94" t="str">
        <f>IF('Социально-коммуникативное разви'!W32="","",IF('Социально-коммуникативное разви'!W32&gt;1.5,"сформирован",IF('Социально-коммуникативное разви'!W32&lt;0.5,"не сформирован", "в стадии формирования")))</f>
        <v/>
      </c>
      <c r="DF31" s="94" t="str">
        <f>IF('Социально-коммуникативное разви'!X32="","",IF('Социально-коммуникативное разви'!X32&gt;1.5,"сформирован",IF('Социально-коммуникативное разви'!X32&lt;0.5,"не сформирован", "в стадии формирования")))</f>
        <v/>
      </c>
      <c r="DG31" s="94" t="str">
        <f>IF('Социально-коммуникативное разви'!Y32="","",IF('Социально-коммуникативное разви'!Y32&gt;1.5,"сформирован",IF('Социально-коммуникативное разви'!Y32&lt;0.5,"не сформирован", "в стадии формирования")))</f>
        <v/>
      </c>
      <c r="DH31" s="94" t="str">
        <f>IF('Познавательное развитие'!D32="","",IF('Познавательное развитие'!D32&gt;1.5,"сформирован",IF('Познавательное развитие'!D32&lt;0.5,"не сформирован", "в стадии формирования")))</f>
        <v/>
      </c>
      <c r="DI31" s="94" t="str">
        <f>IF('Познавательное развитие'!E32="","",IF('Познавательное развитие'!E32&gt;1.5,"сформирован",IF('Познавательное развитие'!E32&lt;0.5,"не сформирован", "в стадии формирования")))</f>
        <v/>
      </c>
      <c r="DJ31" s="94" t="str">
        <f>IF('Познавательное развитие'!F32="","",IF('Познавательное развитие'!F32&gt;1.5,"сформирован",IF('Познавательное развитие'!F32&lt;0.5,"не сформирован", "в стадии формирования")))</f>
        <v/>
      </c>
      <c r="DK31" s="94" t="str">
        <f>IF('Познавательное развитие'!G32="","",IF('Познавательное развитие'!G32&gt;1.5,"сформирован",IF('Познавательное развитие'!G32&lt;0.5,"не сформирован", "в стадии формирования")))</f>
        <v/>
      </c>
      <c r="DL31" s="94" t="str">
        <f>IF('Познавательное развитие'!H32="","",IF('Познавательное развитие'!H32&gt;1.5,"сформирован",IF('Познавательное развитие'!H32&lt;0.5,"не сформирован", "в стадии формирования")))</f>
        <v/>
      </c>
      <c r="DM31" s="94" t="str">
        <f>IF('Познавательное развитие'!K32="","",IF('Познавательное развитие'!K32&gt;1.5,"сформирован",IF('Познавательное развитие'!K32&lt;0.5,"не сформирован", "в стадии формирования")))</f>
        <v/>
      </c>
      <c r="DN31" s="94" t="str">
        <f>IF('Познавательное развитие'!L32="","",IF('Познавательное развитие'!L32&gt;1.5,"сформирован",IF('Познавательное развитие'!L32&lt;0.5,"не сформирован", "в стадии формирования")))</f>
        <v/>
      </c>
      <c r="DO31" s="94" t="str">
        <f>IF('Познавательное развитие'!O32="","",IF('Познавательное развитие'!O32&gt;1.5,"сформирован",IF('Познавательное развитие'!O32&lt;0.5,"не сформирован", "в стадии формирования")))</f>
        <v/>
      </c>
      <c r="DP31" s="94" t="str">
        <f>IF('Познавательное развитие'!U32="","",IF('Познавательное развитие'!U32&gt;1.5,"сформирован",IF('Познавательное развитие'!U32&lt;0.5,"не сформирован", "в стадии формирования")))</f>
        <v/>
      </c>
      <c r="DQ31" s="94" t="str">
        <f>IF('Познавательное развитие'!V32="","",IF('Познавательное развитие'!V32&gt;1.5,"сформирован",IF('Познавательное развитие'!V32&lt;0.5,"не сформирован", "в стадии формирования")))</f>
        <v/>
      </c>
      <c r="DR31" s="94" t="str">
        <f>IF('Познавательное развитие'!Z32="","",IF('Познавательное развитие'!Z32&gt;1.5,"сформирован",IF('Познавательное развитие'!Z32&lt;0.5,"не сформирован", "в стадии формирования")))</f>
        <v/>
      </c>
      <c r="DS31" s="94" t="str">
        <f>IF('Познавательное развитие'!AA32="","",IF('Познавательное развитие'!AA32&gt;1.5,"сформирован",IF('Познавательное развитие'!AA32&lt;0.5,"не сформирован", "в стадии формирования")))</f>
        <v/>
      </c>
      <c r="DT31" s="94" t="str">
        <f>IF('Познавательное развитие'!AB32="","",IF('Познавательное развитие'!AB32&gt;1.5,"сформирован",IF('Познавательное развитие'!AB32&lt;0.5,"не сформирован", "в стадии формирования")))</f>
        <v/>
      </c>
      <c r="DU31" s="94" t="str">
        <f>IF('Познавательное развитие'!AC32="","",IF('Познавательное развитие'!AC32&gt;1.5,"сформирован",IF('Познавательное развитие'!AC32&lt;0.5,"не сформирован", "в стадии формирования")))</f>
        <v/>
      </c>
      <c r="DV31" s="94" t="str">
        <f>IF('Познавательное развитие'!AD32="","",IF('Познавательное развитие'!AD32&gt;1.5,"сформирован",IF('Познавательное развитие'!AD32&lt;0.5,"не сформирован", "в стадии формирования")))</f>
        <v/>
      </c>
      <c r="DW31" s="94" t="str">
        <f>IF('Познавательное развитие'!AE32="","",IF('Познавательное развитие'!AE32&gt;1.5,"сформирован",IF('Познавательное развитие'!AE32&lt;0.5,"не сформирован", "в стадии формирования")))</f>
        <v/>
      </c>
      <c r="DX31" s="94" t="str">
        <f>IF('Познавательное развитие'!AF32="","",IF('Познавательное развитие'!AF32&gt;1.5,"сформирован",IF('Познавательное развитие'!AF32&lt;0.5,"не сформирован", "в стадии формирования")))</f>
        <v/>
      </c>
      <c r="DY31" s="94" t="str">
        <f>IF('Познавательное развитие'!AG32="","",IF('Познавательное развитие'!AG32&gt;1.5,"сформирован",IF('Познавательное развитие'!AG32&lt;0.5,"не сформирован", "в стадии формирования")))</f>
        <v/>
      </c>
      <c r="DZ31" s="94" t="str">
        <f>IF('Познавательное развитие'!AH32="","",IF('Познавательное развитие'!AH32&gt;1.5,"сформирован",IF('Познавательное развитие'!AH32&lt;0.5,"не сформирован", "в стадии формирования")))</f>
        <v/>
      </c>
      <c r="EA31" s="94" t="str">
        <f>IF('Речевое развитие'!D31="","",IF('Речевое развитие'!D31&gt;1.5,"сформирован",IF('Речевое развитие'!D31&lt;0.5,"не сформирован", "в стадии формирования")))</f>
        <v/>
      </c>
      <c r="EB31" s="94" t="str">
        <f>IF('Речевое развитие'!J31="","",IF('Речевое развитие'!J31&gt;1.5,"сформирован",IF('Речевое развитие'!J31&lt;0.5,"не сформирован", "в стадии формирования")))</f>
        <v/>
      </c>
      <c r="EC31" s="94" t="str">
        <f>IF('Речевое развитие'!K31="","",IF('Речевое развитие'!K31&gt;1.5,"сформирован",IF('Речевое развитие'!K31&lt;0.5,"не сформирован", "в стадии формирования")))</f>
        <v/>
      </c>
      <c r="ED31" s="94" t="str">
        <f>IF('Речевое развитие'!L31="","",IF('Речевое развитие'!L31&gt;1.5,"сформирован",IF('Речевое развитие'!L31&lt;0.5,"не сформирован", "в стадии формирования")))</f>
        <v/>
      </c>
      <c r="EE31" s="94" t="str">
        <f>IF('Речевое развитие'!M31="","",IF('Речевое развитие'!M31&gt;1.5,"сформирован",IF('Речевое развитие'!M31&lt;0.5,"не сформирован", "в стадии формирования")))</f>
        <v/>
      </c>
      <c r="EF31" s="94" t="str">
        <f>IF('Речевое развитие'!N31="","",IF('Речевое развитие'!N31&gt;1.5,"сформирован",IF('Речевое развитие'!N31&lt;0.5,"не сформирован", "в стадии формирования")))</f>
        <v/>
      </c>
      <c r="EG31" s="330" t="str">
        <f>IF('Социально-коммуникативное разви'!T32="","",IF('Социально-коммуникативное разви'!U32="","",IF('Социально-коммуникативное разви'!V32="","",IF('Социально-коммуникативное разви'!W32="","",IF('Социально-коммуникативное разви'!X32="","",IF('Социально-коммуникативное разви'!Y32="","",IF('Познавательное развитие'!D32="","",IF('Познавательное развитие'!E32="","",IF('Познавательное развитие'!F32="","",IF('Познавательное развитие'!G32="","",IF('Познавательное развитие'!H32="","",IF('Познавательное развитие'!K32="","",IF('Познавательное развитие'!L32="","",IF('Познавательное развитие'!O32="","",IF('Познавательное развитие'!U32="","",IF('Познавательное развитие'!V32="","",IF('Познавательное развитие'!Z32="","",IF('Познавательное развитие'!AA32="","",IF('Познавательное развитие'!AB32="","",IF('Познавательное развитие'!AC32="","",IF('Познавательное развитие'!AD32="","",IF('Познавательное развитие'!AE32="","",IF('Познавательное развитие'!AF32="","",IF('Познавательное развитие'!AG32="","",IF('Познавательное развитие'!AH32="","",IF('Речевое развитие'!D31="","",IF('Речевое развитие'!J31="","",IF('Речевое развитие'!K31="","",IF('Речевое развитие'!L31="","",IF('Речевое развитие'!M31="","",IF('Речевое развитие'!N31="","",('Социально-коммуникативное разви'!T32+'Социально-коммуникативное разви'!U32+'Социально-коммуникативное разви'!V32+'Социально-коммуникативное разви'!W32+'Социально-коммуникативное разви'!X32+'Социально-коммуникативное разви'!Y32+'Познавательное развитие'!D32+'Познавательное развитие'!E32+'Познавательное развитие'!F32+'Познавательное развитие'!G32+'Познавательное развитие'!H32+'Познавательное развитие'!K32+'Познавательное развитие'!L32+'Познавательное развитие'!O32+'Познавательное развитие'!U32+'Познавательное развитие'!V32+'Познавательное развитие'!Z32+'Познавательное развитие'!AA32+'Познавательное развитие'!AB32+'Познавательное развитие'!AC32+'Познавательное развитие'!AD32+'Познавательное развитие'!AE32+'Познавательное развитие'!AF32+'Познавательное развитие'!AG32+'Познавательное развитие'!AH32+'Речевое развитие'!D31+'Речевое развитие'!J31+'Речевое развитие'!K31+'Речевое развитие'!L31+'Речевое развитие'!M31+'Речевое развитие'!N31)/31)))))))))))))))))))))))))))))))</f>
        <v/>
      </c>
      <c r="EH31" s="257" t="str">
        <f t="shared" si="6"/>
        <v/>
      </c>
    </row>
    <row r="32" spans="1:138" x14ac:dyDescent="0.25">
      <c r="A32" s="107">
        <f>список!A30</f>
        <v>29</v>
      </c>
      <c r="B32" s="265" t="str">
        <f>IF(список!B30="","",список!B30)</f>
        <v/>
      </c>
      <c r="C32" s="257">
        <f>IF(список!C30="","",список!C30)</f>
        <v>0</v>
      </c>
      <c r="D32" s="183" t="str">
        <f>IF('Социально-коммуникативное разви'!G33="","",IF('Социально-коммуникативное разви'!G33&gt;1.5,"сформирован",IF('Социально-коммуникативное разви'!G33&lt;0.5,"не сформирован", "в стадии формирования")))</f>
        <v/>
      </c>
      <c r="E32" s="94" t="str">
        <f>IF('Социально-коммуникативное разви'!I33="","",IF('Социально-коммуникативное разви'!I33&gt;1.5,"сформирован",IF('Социально-коммуникативное разви'!I33&lt;0.5,"не сформирован", "в стадии формирования")))</f>
        <v/>
      </c>
      <c r="F32" s="94" t="str">
        <f>IF('Социально-коммуникативное разви'!K33="","",IF('Социально-коммуникативное разви'!K33&gt;1.5,"сформирован",IF('Социально-коммуникативное разви'!K33&lt;0.5,"не сформирован", "в стадии формирования")))</f>
        <v/>
      </c>
      <c r="G32" s="94" t="str">
        <f>IF('Социально-коммуникативное разви'!L33="","",IF('Социально-коммуникативное разви'!L33&gt;1.5,"сформирован",IF('Социально-коммуникативное разви'!L33&lt;0.5,"не сформирован", "в стадии формирования")))</f>
        <v/>
      </c>
      <c r="H32" s="94" t="str">
        <f>IF('Познавательное развитие'!K33="","",IF('Познавательное развитие'!K33&gt;1.5,"сформирован",IF('Познавательное развитие'!K33&lt;0.5,"не сформирован", "в стадии формирования")))</f>
        <v/>
      </c>
      <c r="I32" s="94" t="str">
        <f>IF('Познавательное развитие'!O33="","",IF('Познавательное развитие'!O33&gt;1.5,"сформирован",IF('Познавательное развитие'!O33&lt;0.5,"не сформирован", "в стадии формирования")))</f>
        <v/>
      </c>
      <c r="J32" s="94" t="str">
        <f>IF('Познавательное развитие'!P33="","",IF('Познавательное развитие'!P33&gt;1.5,"сформирован",IF('Познавательное развитие'!P33&lt;0.5,"не сформирован", "в стадии формирования")))</f>
        <v/>
      </c>
      <c r="K32" s="94" t="str">
        <f>IF('Познавательное развитие'!T33="","",IF('Познавательное развитие'!T33&gt;1.5,"сформирован",IF('Познавательное развитие'!T33&lt;0.5,"не сформирован", "в стадии формирования")))</f>
        <v/>
      </c>
      <c r="L32" s="94" t="str">
        <f>IF('Познавательное развитие'!W33="","",IF('Познавательное развитие'!W33&gt;1.5,"сформирован",IF('Познавательное развитие'!W33&lt;0.5,"не сформирован", "в стадии формирования")))</f>
        <v/>
      </c>
      <c r="M32" s="94" t="str">
        <f>IF('Познавательное развитие'!AH33="","",IF('Познавательное развитие'!AH33&gt;1.5,"сформирован",IF('Познавательное развитие'!AH33&lt;0.5,"не сформирован", "в стадии формирования")))</f>
        <v/>
      </c>
      <c r="N32" s="94" t="str">
        <f>IF('Речевое развитие'!E32="","",IF('Речевое развитие'!E32&gt;1.5,"сформирован",IF('Речевое развитие'!E32&lt;0.5,"не сформирован", "в стадии формирования")))</f>
        <v/>
      </c>
      <c r="O32" s="94" t="str">
        <f>IF('Речевое развитие'!F32="","",IF('Речевое развитие'!F32&gt;1.5,"сформирован",IF('Речевое развитие'!F32&lt;0.5,"не сформирован", "в стадии формирования")))</f>
        <v/>
      </c>
      <c r="P32" s="94" t="str">
        <f>IF('Речевое развитие'!M32="","",IF('Речевое развитие'!M32&gt;1.5,"сформирован",IF('Речевое развитие'!M32&lt;0.5,"не сформирован", "в стадии формирования")))</f>
        <v/>
      </c>
      <c r="Q32" s="94" t="str">
        <f>IF('Художественно-эстетическое разв'!F33="","",IF('Художественно-эстетическое разв'!F33&gt;1.5,"сформирован",IF('Художественно-эстетическое разв'!F33&lt;0.5,"не сформирован", "в стадии формирования")))</f>
        <v/>
      </c>
      <c r="R32" s="94" t="str">
        <f>IF('Художественно-эстетическое разв'!L33="","",IF('Художественно-эстетическое разв'!L33&gt;1.5,"сформирован",IF('Художественно-эстетическое разв'!L33&lt;0.5,"не сформирован", "в стадии формирования")))</f>
        <v/>
      </c>
      <c r="S32" s="94" t="str">
        <f>IF('Художественно-эстетическое разв'!O33="","",IF('Художественно-эстетическое разв'!O33&gt;1.5,"сформирован",IF('Художественно-эстетическое разв'!O33&lt;0.5,"не сформирован", "в стадии формирования")))</f>
        <v/>
      </c>
      <c r="T32" s="94" t="str">
        <f>IF('Художественно-эстетическое разв'!P33="","",IF('Художественно-эстетическое разв'!P33&gt;1.5,"сформирован",IF('Художественно-эстетическое разв'!P33&lt;0.5,"не сформирован", "в стадии формирования")))</f>
        <v/>
      </c>
      <c r="U32" s="94" t="str">
        <f>IF('Физическое развитие'!N32="","",IF('Физическое развитие'!N32&gt;1.5,"сформирован",IF('Физическое развитие'!N32&lt;0.5,"не сформирован", "в стадии формирования")))</f>
        <v/>
      </c>
      <c r="V32" s="94" t="str">
        <f>IF('Физическое развитие'!Q32="","",IF('Физическое развитие'!Q32&gt;1.5,"сформирован",IF('Физическое развитие'!Q32&lt;0.5,"не сформирован", "в стадии формирования")))</f>
        <v/>
      </c>
      <c r="W32" s="94" t="str">
        <f>IF('Физическое развитие'!R32="","",IF('Физическое развитие'!R32&gt;1.5,"сформирован",IF('Физическое развитие'!R32&lt;0.5,"не сформирован", "в стадии формирования")))</f>
        <v/>
      </c>
      <c r="X32" s="330" t="str">
        <f>IF('Социально-коммуникативное разви'!G33="","",IF('Социально-коммуникативное разви'!I33="","",IF('Социально-коммуникативное разви'!K33="","",IF('Социально-коммуникативное разви'!L33="","",IF('Познавательное развитие'!K33="","",IF('Познавательное развитие'!O33="","",IF('Познавательное развитие'!P33="","",IF('Познавательное развитие'!T33="","",IF('Познавательное развитие'!W33="","",IF('Познавательное развитие'!AH33="","",IF('Речевое развитие'!E32="","",IF('Речевое развитие'!F32="","",IF('Речевое развитие'!M32="","",IF('Художественно-эстетическое разв'!F33="","",IF('Художественно-эстетическое разв'!L33="","",IF('Художественно-эстетическое разв'!O33="","",IF('Художественно-эстетическое разв'!P33="","",IF('Физическое развитие'!N32="","",IF('Физическое развитие'!Q32="","",IF('Физическое развитие'!R32="","",('Социально-коммуникативное разви'!G33+'Социально-коммуникативное разви'!I33+'Социально-коммуникативное разви'!K33+'Социально-коммуникативное разви'!L33+'Познавательное развитие'!K33+'Познавательное развитие'!O33+'Познавательное развитие'!P33+'Познавательное развитие'!T33+'Познавательное развитие'!W33+'Познавательное развитие'!AH33+'Речевое развитие'!E32+'Речевое развитие'!F32++'Речевое развитие'!M32+'Художественно-эстетическое разв'!F33+'Художественно-эстетическое разв'!L33+'Художественно-эстетическое разв'!O33+'Художественно-эстетическое разв'!P33+'Физическое развитие'!N32+'Физическое развитие'!Q32+'Физическое развитие'!R32)/20))))))))))))))))))))</f>
        <v/>
      </c>
      <c r="Y32" s="257" t="str">
        <f t="shared" si="0"/>
        <v/>
      </c>
      <c r="Z32" s="201" t="str">
        <f>IF('Социально-коммуникативное разви'!E33="","",IF('Социально-коммуникативное разви'!E33&gt;1.5,"сформирован",IF('Социально-коммуникативное разви'!E33&lt;0.5,"не сформирован", "в стадии формирования")))</f>
        <v/>
      </c>
      <c r="AA32" s="96" t="str">
        <f>IF('Социально-коммуникативное разви'!G33="","",IF('Социально-коммуникативное разви'!G33&gt;1.5,"сформирован",IF('Социально-коммуникативное разви'!G33&lt;0.5,"не сформирован", "в стадии формирования")))</f>
        <v/>
      </c>
      <c r="AB32" s="96" t="str">
        <f>IF('Социально-коммуникативное разви'!H33="","",IF('Социально-коммуникативное разви'!H33&gt;1.5,"сформирован",IF('Социально-коммуникативное разви'!H33&lt;0.5,"не сформирован", "в стадии формирования")))</f>
        <v/>
      </c>
      <c r="AC32" s="96" t="str">
        <f>IF('Социально-коммуникативное разви'!L33="","",IF('Социально-коммуникативное разви'!L33&gt;1.5,"сформирован",IF('Социально-коммуникативное разви'!L33&lt;0.5,"не сформирован", "в стадии формирования")))</f>
        <v/>
      </c>
      <c r="AD32" s="96" t="str">
        <f>IF('Социально-коммуникативное разви'!Q33="","",IF('Социально-коммуникативное разви'!Q33&gt;1.5,"сформирован",IF('Социально-коммуникативное разви'!Q33&lt;0.5,"не сформирован", "в стадии формирования")))</f>
        <v/>
      </c>
      <c r="AE32" s="126" t="str">
        <f>IF('Познавательное развитие'!L33="","",IF('Познавательное развитие'!L33&gt;1.5,"сформирован",IF('Познавательное развитие'!L33&lt;0.5,"не сформирован", "в стадии формирования")))</f>
        <v/>
      </c>
      <c r="AF32" s="126" t="str">
        <f>IF('Познавательное развитие'!Q33="","",IF('Познавательное развитие'!Q33&gt;1.5,"сформирован",IF('Познавательное развитие'!Q33&lt;0.5,"не сформирован", "в стадии формирования")))</f>
        <v/>
      </c>
      <c r="AG32" s="126" t="str">
        <f>IF('Речевое развитие'!D32="","",IF('Речевое развитие'!D32&gt;1.5,"сформирован",IF('Речевое развитие'!D32&lt;0.5,"не сформирован", "в стадии формирования")))</f>
        <v/>
      </c>
      <c r="AH32" s="126" t="str">
        <f>IF('Речевое развитие'!F32="","",IF('Речевое развитие'!F32&gt;1.5,"сформирован",IF('Речевое развитие'!F32&lt;0.5,"не сформирован", "в стадии формирования")))</f>
        <v/>
      </c>
      <c r="AI32" s="126" t="str">
        <f>IF('Речевое развитие'!J32="","",IF('Речевое развитие'!J32&gt;1.5,"сформирован",IF('Речевое развитие'!J32&lt;0.5,"не сформирован", "в стадии формирования")))</f>
        <v/>
      </c>
      <c r="AJ32" s="126" t="str">
        <f>IF('Речевое развитие'!L32="","",IF('Речевое развитие'!L32&gt;1.5,"сформирован",IF('Речевое развитие'!L32&lt;0.5,"не сформирован", "в стадии формирования")))</f>
        <v/>
      </c>
      <c r="AK32" s="126" t="str">
        <f>IF('Речевое развитие'!N32="","",IF('Речевое развитие'!N32&gt;1.5,"сформирован",IF('Речевое развитие'!N32&lt;0.5,"не сформирован", "в стадии формирования")))</f>
        <v/>
      </c>
      <c r="AL32" s="331" t="str">
        <f>IF('Социально-коммуникативное разви'!E33="","",IF('Социально-коммуникативное разви'!G33="","",IF('Социально-коммуникативное разви'!H33="","",IF('Социально-коммуникативное разви'!L33="","",IF('Социально-коммуникативное разви'!Q33="","",IF('Познавательное развитие'!L33="","",IF('Познавательное развитие'!Q33="","",IF('Речевое развитие'!D32="","",IF('Речевое развитие'!F32="","",IF('Речевое развитие'!J32="","",IF('Речевое развитие'!L32="","",IF('Речевое развитие'!N32="","",('Социально-коммуникативное разви'!E33+'Социально-коммуникативное разви'!G33+'Социально-коммуникативное разви'!H33+'Социально-коммуникативное разви'!L33+'Социально-коммуникативное разви'!Q33+'Познавательное развитие'!L33+'Познавательное развитие'!Q33+'Речевое развитие'!D32+'Речевое развитие'!F32+'Речевое развитие'!J32+'Речевое развитие'!L32+'Речевое развитие'!N32)/12))))))))))))</f>
        <v/>
      </c>
      <c r="AM32" s="96" t="str">
        <f t="shared" si="1"/>
        <v/>
      </c>
      <c r="AN32" s="183" t="str">
        <f>IF('Социально-коммуникативное разви'!E33="","",IF('Социально-коммуникативное разви'!E33&gt;1.5,"сформирован",IF('Социально-коммуникативное разви'!E33&lt;0.5,"не сформирован", "в стадии формирования")))</f>
        <v/>
      </c>
      <c r="AO32" s="101" t="str">
        <f>IF('Социально-коммуникативное разви'!G33="","",IF('Социально-коммуникативное разви'!G33&gt;1.5,"сформирован",IF('Социально-коммуникативное разви'!G33&lt;0.5,"не сформирован", "в стадии формирования")))</f>
        <v/>
      </c>
      <c r="AP32" s="97" t="str">
        <f>IF('Социально-коммуникативное разви'!H33="","",IF('Социально-коммуникативное разви'!H33&gt;1.5,"сформирован",IF('Социально-коммуникативное разви'!H33&lt;0.5,"не сформирован", "в стадии формирования")))</f>
        <v/>
      </c>
      <c r="AQ32" s="97" t="str">
        <f>IF('Социально-коммуникативное разви'!K33="","",IF('Социально-коммуникативное разви'!K33&gt;1.5,"сформирован",IF('Социально-коммуникативное разви'!K33&lt;0.5,"не сформирован", "в стадии формирования")))</f>
        <v/>
      </c>
      <c r="AR32" s="97" t="str">
        <f>IF('Социально-коммуникативное разви'!L33="","",IF('Социально-коммуникативное разви'!L33&gt;1.5,"сформирован",IF('Социально-коммуникативное разви'!L33&lt;0.5,"не сформирован", "в стадии формирования")))</f>
        <v/>
      </c>
      <c r="AS32" s="97" t="str">
        <f>IF('Социально-коммуникативное разви'!M33="","",IF('Социально-коммуникативное разви'!M33&gt;1.5,"сформирован",IF('Социально-коммуникативное разви'!M33&lt;0.5,"не сформирован", "в стадии формирования")))</f>
        <v/>
      </c>
      <c r="AT32" s="97" t="str">
        <f>IF('Познавательное развитие'!P33="","",IF('Познавательное развитие'!P33&gt;1.5,"сформирован",IF('Познавательное развитие'!P33&lt;0.5,"не сформирован", "в стадии формирования")))</f>
        <v/>
      </c>
      <c r="AU32" s="97" t="str">
        <f>IF('Речевое развитие'!E32="","",IF('Речевое развитие'!E32&gt;1.5,"сформирован",IF('Речевое развитие'!E32&lt;0.5,"не сформирован", "в стадии формирования")))</f>
        <v/>
      </c>
      <c r="AV32" s="97" t="str">
        <f>IF('Речевое развитие'!N32="","",IF('Речевое развитие'!N32&gt;1.5,"сформирован",IF('Речевое развитие'!N32&lt;0.5,"не сформирован", "в стадии формирования")))</f>
        <v/>
      </c>
      <c r="AW32" s="97" t="str">
        <f>IF('Художественно-эстетическое разв'!F33="","",IF('Художественно-эстетическое разв'!F33&gt;1.5,"сформирован",IF('Художественно-эстетическое разв'!F33&lt;0.5,"не сформирован", "в стадии формирования")))</f>
        <v/>
      </c>
      <c r="AX32" s="94" t="str">
        <f>IF('Художественно-эстетическое разв'!O33="","",IF('Художественно-эстетическое разв'!O33&gt;1.5,"сформирован",IF('Художественно-эстетическое разв'!O33&lt;0.5,"не сформирован", "в стадии формирования")))</f>
        <v/>
      </c>
      <c r="AY32" s="108" t="str">
        <f>IF('Художественно-эстетическое разв'!Y33="","",IF('Художественно-эстетическое разв'!Y33&gt;1.5,"сформирован",IF('Художественно-эстетическое разв'!Y33&lt;0.5,"не сформирован", "в стадии формирования")))</f>
        <v/>
      </c>
      <c r="AZ32" s="332" t="str">
        <f>IF('Социально-коммуникативное разви'!E33="","",IF('Социально-коммуникативное разви'!G33="","",IF('Социально-коммуникативное разви'!H33="","",IF('Социально-коммуникативное разви'!K33="","",IF('Социально-коммуникативное разви'!L33="","",IF('Социально-коммуникативное разви'!M33="","",IF('Познавательное развитие'!P33="","",IF('Речевое развитие'!E32="","",IF('Речевое развитие'!N32="","",IF('Художественно-эстетическое разв'!F33="","",IF('Художественно-эстетическое разв'!O33="","",IF('Художественно-эстетическое разв'!Y33="","",('Социально-коммуникативное разви'!E33+'Социально-коммуникативное разви'!G33+'Социально-коммуникативное разви'!H33+'Социально-коммуникативное разви'!K33+'Социально-коммуникативное разви'!L33+'Социально-коммуникативное разви'!M33+'Познавательное развитие'!P33+'Речевое развитие'!E32+'Речевое развитие'!N32+'Художественно-эстетическое разв'!F33+'Художественно-эстетическое разв'!O33+'Художественно-эстетическое разв'!Y33)/12))))))))))))</f>
        <v/>
      </c>
      <c r="BA32" s="257" t="str">
        <f t="shared" si="2"/>
        <v/>
      </c>
      <c r="BB32" s="183" t="str">
        <f>IF('Социально-коммуникативное разви'!D33="","",IF('Социально-коммуникативное разви'!D33&gt;1.5,"сформирован",IF('Социально-коммуникативное разви'!D33&lt;0.5,"не сформирован", "в стадии формирования")))</f>
        <v/>
      </c>
      <c r="BC32" s="94" t="str">
        <f>IF('Социально-коммуникативное разви'!F33="","",IF('Социально-коммуникативное разви'!F33&gt;1.5,"сформирован",IF('Социально-коммуникативное разви'!F33&lt;0.5,"не сформирован", "в стадии формирования")))</f>
        <v/>
      </c>
      <c r="BD32" s="94" t="str">
        <f>IF('Социально-коммуникативное разви'!J33="","",IF('Социально-коммуникативное разви'!J33&gt;1.5,"сформирован",IF('Социально-коммуникативное разви'!J33&lt;0.5,"не сформирован", "в стадии формирования")))</f>
        <v/>
      </c>
      <c r="BE32" s="94" t="str">
        <f>IF('Познавательное развитие'!U33="","",IF('Познавательное развитие'!U33&gt;1.5,"сформирован",IF('Познавательное развитие'!U33&lt;0.5,"не сформирован", "в стадии формирования")))</f>
        <v/>
      </c>
      <c r="BF32" s="94" t="str">
        <f>IF('Познавательное развитие'!V33="","",IF('Познавательное развитие'!V33&gt;1.5,"сформирован",IF('Познавательное развитие'!V33&lt;0.5,"не сформирован", "в стадии формирования")))</f>
        <v/>
      </c>
      <c r="BG32" s="94" t="str">
        <f>IF('Познавательное развитие'!AB33="","",IF('Познавательное развитие'!AB33&gt;1.5,"сформирован",IF('Познавательное развитие'!AB33&lt;0.5,"не сформирован", "в стадии формирования")))</f>
        <v/>
      </c>
      <c r="BH32" s="94" t="str">
        <f>IF('Познавательное развитие'!AD33="","",IF('Познавательное развитие'!AD33&gt;1.5,"сформирован",IF('Познавательное развитие'!AD33&lt;0.5,"не сформирован", "в стадии формирования")))</f>
        <v/>
      </c>
      <c r="BI32" s="94" t="str">
        <f>IF('Речевое развитие'!D32="","",IF('Речевое развитие'!D32&gt;1.5,"сформирован",IF('Речевое развитие'!D32&lt;0.5,"не сформирован", "в стадии формирования")))</f>
        <v/>
      </c>
      <c r="BJ32" s="94" t="str">
        <f>IF('Речевое развитие'!E32="","",IF('Речевое развитие'!E32&gt;1.5,"сформирован",IF('Речевое развитие'!E32&lt;0.5,"не сформирован", "в стадии формирования")))</f>
        <v/>
      </c>
      <c r="BK32" s="94" t="str">
        <f>IF('Речевое развитие'!F32="","",IF('Речевое развитие'!F32&gt;1.5,"сформирован",IF('Речевое развитие'!F32&lt;0.5,"не сформирован", "в стадии формирования")))</f>
        <v/>
      </c>
      <c r="BL32" s="94" t="str">
        <f>IF('Речевое развитие'!G32="","",IF('Речевое развитие'!G32&gt;1.5,"сформирован",IF('Речевое развитие'!G32&lt;0.5,"не сформирован", "в стадии формирования")))</f>
        <v/>
      </c>
      <c r="BM32" s="94" t="str">
        <f>IF('Речевое развитие'!J32="","",IF('Речевое развитие'!J32&gt;1.5,"сформирован",IF('Речевое развитие'!J32&lt;0.5,"не сформирован", "в стадии формирования")))</f>
        <v/>
      </c>
      <c r="BN32" s="94" t="str">
        <f>IF('Речевое развитие'!K32="","",IF('Речевое развитие'!K32&gt;1.5,"сформирован",IF('Речевое развитие'!K32&lt;0.5,"не сформирован", "в стадии формирования")))</f>
        <v/>
      </c>
      <c r="BO32" s="94" t="str">
        <f>IF('Речевое развитие'!L32="","",IF('Речевое развитие'!L32&gt;1.5,"сформирован",IF('Речевое развитие'!L32&lt;0.5,"не сформирован", "в стадии формирования")))</f>
        <v/>
      </c>
      <c r="BP32" s="94" t="str">
        <f>IF('Речевое развитие'!M32="","",IF('Речевое развитие'!M32&gt;1.5,"сформирован",IF('Речевое развитие'!M32&lt;0.5,"не сформирован", "в стадии формирования")))</f>
        <v/>
      </c>
      <c r="BQ32" s="94" t="str">
        <f>IF('Речевое развитие'!N32="","",IF('Речевое развитие'!N32&gt;1.5,"сформирован",IF('Речевое развитие'!N32&lt;0.5,"не сформирован", "в стадии формирования")))</f>
        <v/>
      </c>
      <c r="BR32" s="94" t="str">
        <f>IF('Художественно-эстетическое разв'!D33="","",IF('Художественно-эстетическое разв'!D33&gt;1.5,"сформирован",IF('Художественно-эстетическое разв'!D33&lt;0.5,"не сформирован", "в стадии формирования")))</f>
        <v/>
      </c>
      <c r="BS32" s="94" t="str">
        <f>IF('Художественно-эстетическое разв'!E33="","",IF('Художественно-эстетическое разв'!E33&gt;1.5,"сформирован",IF('Художественно-эстетическое разв'!E33&lt;0.5,"не сформирован", "в стадии формирования")))</f>
        <v/>
      </c>
      <c r="BT32" s="330" t="str">
        <f>IF('Социально-коммуникативное разви'!D33="","",IF('Социально-коммуникативное разви'!F33="","",IF('Социально-коммуникативное разви'!J33="","",IF('Познавательное развитие'!U33="","",IF('Познавательное развитие'!V33="","",IF('Познавательное развитие'!AB33="","",IF('Познавательное развитие'!AD33="","",IF('Речевое развитие'!D32="","",IF('Речевое развитие'!E32="","",IF('Речевое развитие'!F32="","",IF('Речевое развитие'!G32="","",IF('Речевое развитие'!J32="","",IF('Речевое развитие'!K32="","",IF('Речевое развитие'!L32="","",IF('Речевое развитие'!M32="","",IF('Речевое развитие'!N32="","",IF('Художественно-эстетическое разв'!D33="","",IF('Художественно-эстетическое разв'!E33="","",('Социально-коммуникативное разви'!D33+'Социально-коммуникативное разви'!F33+'Социально-коммуникативное разви'!J33+'Познавательное развитие'!U33+'Познавательное развитие'!V33+'Познавательное развитие'!AB33+'Познавательное развитие'!AD33+'Речевое развитие'!D32+'Речевое развитие'!E32+'Речевое развитие'!F32+'Речевое развитие'!G32+'Речевое развитие'!J32+'Речевое развитие'!K32+'Речевое развитие'!L32+'Речевое развитие'!M32+'Речевое развитие'!N32+'Художественно-эстетическое разв'!D33+'Художественно-эстетическое разв'!E33)/18))))))))))))))))))</f>
        <v/>
      </c>
      <c r="BU32" s="257" t="str">
        <f t="shared" si="3"/>
        <v/>
      </c>
      <c r="BV32" s="183" t="str">
        <f>IF('Познавательное развитие'!H33="","",IF('Познавательное развитие'!H33&gt;1.5,"сформирован",IF('Познавательное развитие'!H33&lt;0.5,"не сформирован", "в стадии формирования")))</f>
        <v/>
      </c>
      <c r="BW32" s="94" t="str">
        <f>IF('Художественно-эстетическое разв'!K33="","",IF('Художественно-эстетическое разв'!K33&gt;1.5,"сформирован",IF('Художественно-эстетическое разв'!K33&lt;0.5,"не сформирован", "в стадии формирования")))</f>
        <v/>
      </c>
      <c r="BX32" s="94" t="str">
        <f>IF('Художественно-эстетическое разв'!L33="","",IF('Художественно-эстетическое разв'!L33&gt;1.5,"сформирован",IF('Художественно-эстетическое разв'!L33&lt;0.5,"не сформирован", "в стадии формирования")))</f>
        <v/>
      </c>
      <c r="BY32" s="108" t="str">
        <f>IF('Художественно-эстетическое разв'!Z33="","",IF('Художественно-эстетическое разв'!Z33&gt;1.5,"сформирован",IF('Художественно-эстетическое разв'!Z33&lt;0.5,"не сформирован", "в стадии формирования")))</f>
        <v/>
      </c>
      <c r="BZ32" s="183" t="str">
        <f>IF('Физическое развитие'!D32="","",IF('Физическое развитие'!D32&gt;1.5,"сформирован",IF('Физическое развитие'!D32&lt;0.5,"не сформирован", "в стадии формирования")))</f>
        <v/>
      </c>
      <c r="CA32" s="183" t="str">
        <f>IF('Физическое развитие'!E32="","",IF('Физическое развитие'!E32&gt;1.5,"сформирован",IF('Физическое развитие'!E32&lt;0.5,"не сформирован", "в стадии формирования")))</f>
        <v/>
      </c>
      <c r="CB32" s="183" t="str">
        <f>IF('Физическое развитие'!F32="","",IF('Физическое развитие'!F32&gt;1.5,"сформирован",IF('Физическое развитие'!F32&lt;0.5,"не сформирован", "в стадии формирования")))</f>
        <v/>
      </c>
      <c r="CC32" s="183" t="str">
        <f>IF('Физическое развитие'!G32="","",IF('Физическое развитие'!G32&gt;1.5,"сформирован",IF('Физическое развитие'!G32&lt;0.5,"не сформирован", "в стадии формирования")))</f>
        <v/>
      </c>
      <c r="CD32" s="94" t="str">
        <f>IF('Физическое развитие'!H32="","",IF('Физическое развитие'!H32&gt;1.5,"сформирован",IF('Физическое развитие'!H32&lt;0.5,"не сформирован", "в стадии формирования")))</f>
        <v/>
      </c>
      <c r="CE32" s="94" t="str">
        <f>IF('Физическое развитие'!I32="","",IF('Физическое развитие'!I32&gt;1.5,"сформирован",IF('Физическое развитие'!I32&lt;0.5,"не сформирован", "в стадии формирования")))</f>
        <v/>
      </c>
      <c r="CF32" s="94" t="str">
        <f>IF('Физическое развитие'!J32="","",IF('Физическое развитие'!J32&gt;1.5,"сформирован",IF('Физическое развитие'!J32&lt;0.5,"не сформирован", "в стадии формирования")))</f>
        <v/>
      </c>
      <c r="CG32" s="94" t="str">
        <f>IF('Физическое развитие'!K32="","",IF('Физическое развитие'!K32&gt;1.5,"сформирован",IF('Физическое развитие'!K32&lt;0.5,"не сформирован", "в стадии формирования")))</f>
        <v/>
      </c>
      <c r="CH32" s="94" t="str">
        <f>IF('Физическое развитие'!L32="","",IF('Физическое развитие'!L32&gt;1.5,"сформирован",IF('Физическое развитие'!L32&lt;0.5,"не сформирован", "в стадии формирования")))</f>
        <v/>
      </c>
      <c r="CI32" s="94" t="str">
        <f>IF('Физическое развитие'!N32="","",IF('Физическое развитие'!N32&gt;1.5,"сформирован",IF('Физическое развитие'!N32&lt;0.5,"не сформирован", "в стадии формирования")))</f>
        <v/>
      </c>
      <c r="CJ32" s="330" t="str">
        <f>IF('Познавательное развитие'!H33="","",IF('Художественно-эстетическое разв'!K33="","",IF('Художественно-эстетическое разв'!L33="","",IF('Художественно-эстетическое разв'!Z33="","",IF('Физическое развитие'!D32="","",IF('Физическое развитие'!E32="","",IF('Физическое развитие'!F32="","",IF('Физическое развитие'!G32="","",IF('Физическое развитие'!H32="","",IF('Физическое развитие'!I32="","",IF('Физическое развитие'!J32="","",IF('Физическое развитие'!K32="","",IF('Физическое развитие'!L32="","",IF('Физическое развитие'!N32="","",('Познавательное развитие'!H33+'Художественно-эстетическое разв'!K33+'Художественно-эстетическое разв'!L33+'Художественно-эстетическое разв'!Z33+'Физическое развитие'!D32+'Физическое развитие'!E32+'Физическое развитие'!F32+'Физическое развитие'!G32+'Физическое развитие'!H32+'Физическое развитие'!I32+'Физическое развитие'!J32+'Физическое развитие'!K32+'Физическое развитие'!L32+'Физическое развитие'!N32)/14))))))))))))))</f>
        <v/>
      </c>
      <c r="CK32" s="257" t="str">
        <f t="shared" si="4"/>
        <v/>
      </c>
      <c r="CL32" s="183" t="str">
        <f>IF('Социально-коммуникативное разви'!G33="","",IF('Социально-коммуникативное разви'!G33&gt;1.5,"сформирован",IF('Социально-коммуникативное разви'!G33&lt;0.5,"не сформирован", "в стадии формирования")))</f>
        <v/>
      </c>
      <c r="CM32" s="94" t="str">
        <f>IF('Социально-коммуникативное разви'!H33="","",IF('Социально-коммуникативное разви'!H33&gt;1.5,"сформирован",IF('Социально-коммуникативное разви'!H33&lt;0.5,"не сформирован", "в стадии формирования")))</f>
        <v/>
      </c>
      <c r="CN32" s="94" t="str">
        <f>IF('Социально-коммуникативное разви'!L33="","",IF('Социально-коммуникативное разви'!L33&gt;1.5,"сформирован",IF('Социально-коммуникативное разви'!L33&lt;0.5,"не сформирован", "в стадии формирования")))</f>
        <v/>
      </c>
      <c r="CO32" s="94" t="str">
        <f>IF('Социально-коммуникативное разви'!P33="","",IF('Социально-коммуникативное разви'!P33&gt;1.5,"сформирован",IF('Социально-коммуникативное разви'!P33&lt;0.5,"не сформирован", "в стадии формирования")))</f>
        <v/>
      </c>
      <c r="CP32" s="94" t="str">
        <f>IF('Социально-коммуникативное разви'!Q33="","",IF('Социально-коммуникативное разви'!Q33&gt;1.5,"сформирован",IF('Социально-коммуникативное разви'!Q33&lt;0.5,"не сформирован", "в стадии формирования")))</f>
        <v/>
      </c>
      <c r="CQ32" s="94" t="str">
        <f>IF('Социально-коммуникативное разви'!T33="","",IF('Социально-коммуникативное разви'!T33&gt;1.5,"сформирован",IF('Социально-коммуникативное разви'!T33&lt;0.5,"не сформирован", "в стадии формирования")))</f>
        <v/>
      </c>
      <c r="CR32" s="94" t="str">
        <f>IF('Социально-коммуникативное разви'!U33="","",IF('Социально-коммуникативное разви'!U33&gt;1.5,"сформирован",IF('Социально-коммуникативное разви'!U33&lt;0.5,"не сформирован", "в стадии формирования")))</f>
        <v/>
      </c>
      <c r="CS32" s="94" t="str">
        <f>IF('Социально-коммуникативное разви'!V33="","",IF('Социально-коммуникативное разви'!V33&gt;1.5,"сформирован",IF('Социально-коммуникативное разви'!V33&lt;0.5,"не сформирован", "в стадии формирования")))</f>
        <v/>
      </c>
      <c r="CT32" s="94" t="str">
        <f>IF('Социально-коммуникативное разви'!W33="","",IF('Социально-коммуникативное разви'!W33&gt;1.5,"сформирован",IF('Социально-коммуникативное разви'!W33&lt;0.5,"не сформирован", "в стадии формирования")))</f>
        <v/>
      </c>
      <c r="CU32" s="94" t="str">
        <f>IF('Социально-коммуникативное разви'!X33="","",IF('Социально-коммуникативное разви'!X33&gt;1.5,"сформирован",IF('Социально-коммуникативное разви'!X33&lt;0.5,"не сформирован", "в стадии формирования")))</f>
        <v/>
      </c>
      <c r="CV32" s="94" t="str">
        <f>IF('Социально-коммуникативное разви'!Y33="","",IF('Социально-коммуникативное разви'!Y33&gt;1.5,"сформирован",IF('Социально-коммуникативное разви'!Y33&lt;0.5,"не сформирован", "в стадии формирования")))</f>
        <v/>
      </c>
      <c r="CW32" s="94" t="str">
        <f>IF('Физическое развитие'!Q32="","",IF('Физическое развитие'!Q32&gt;1.5,"сформирован",IF('Физическое развитие'!Q32&lt;0.5,"не сформирован", "в стадии формирования")))</f>
        <v/>
      </c>
      <c r="CX32" s="94" t="str">
        <f>IF('Физическое развитие'!R32="","",IF('Физическое развитие'!R32&gt;1.5,"сформирован",IF('Физическое развитие'!R32&lt;0.5,"не сформирован", "в стадии формирования")))</f>
        <v/>
      </c>
      <c r="CY32" s="94" t="str">
        <f>IF('Физическое развитие'!S32="","",IF('Физическое развитие'!S32&gt;1.5,"сформирован",IF('Физическое развитие'!S32&lt;0.5,"не сформирован", "в стадии формирования")))</f>
        <v/>
      </c>
      <c r="CZ32" s="330" t="str">
        <f>IF('Социально-коммуникативное разви'!G33="","",IF('Социально-коммуникативное разви'!H33="","",IF('Социально-коммуникативное разви'!L33="","",IF('Социально-коммуникативное разви'!P33="","",IF('Социально-коммуникативное разви'!Q33="","",IF('Социально-коммуникативное разви'!T33="","",IF('Социально-коммуникативное разви'!U33="","",IF('Социально-коммуникативное разви'!V33="","",IF('Социально-коммуникативное разви'!W33="","",IF('Социально-коммуникативное разви'!X33="","",IF('Социально-коммуникативное разви'!Y33="","",IF('Физическое развитие'!Q32="","",IF('Физическое развитие'!R32="","",IF('Физическое развитие'!S32="","",('Социально-коммуникативное разви'!G33+'Социально-коммуникативное разви'!H33+'Социально-коммуникативное разви'!L33+'Социально-коммуникативное разви'!P33+'Социально-коммуникативное разви'!Q33+'Социально-коммуникативное разви'!T33+'Социально-коммуникативное разви'!U33+'Социально-коммуникативное разви'!V33+'Социально-коммуникативное разви'!W33+'Социально-коммуникативное разви'!X33+'Социально-коммуникативное разви'!Y33+'Физическое развитие'!Q32+'Физическое развитие'!R32+'Физическое развитие'!S32)/14))))))))))))))</f>
        <v/>
      </c>
      <c r="DA32" s="257" t="str">
        <f t="shared" si="5"/>
        <v/>
      </c>
      <c r="DB32" s="183" t="str">
        <f>IF('Социально-коммуникативное разви'!T33="","",IF('Социально-коммуникативное разви'!T33&gt;1.5,"сформирован",IF('Социально-коммуникативное разви'!T33&lt;0.5,"не сформирован", "в стадии формирования")))</f>
        <v/>
      </c>
      <c r="DC32" s="94" t="str">
        <f>IF('Социально-коммуникативное разви'!U33="","",IF('Социально-коммуникативное разви'!U33&gt;1.5,"сформирован",IF('Социально-коммуникативное разви'!U33&lt;0.5,"не сформирован", "в стадии формирования")))</f>
        <v/>
      </c>
      <c r="DD32" s="94" t="str">
        <f>IF('Социально-коммуникативное разви'!V33="","",IF('Социально-коммуникативное разви'!V33&gt;1.5,"сформирован",IF('Социально-коммуникативное разви'!V33&lt;0.5,"не сформирован", "в стадии формирования")))</f>
        <v/>
      </c>
      <c r="DE32" s="94" t="str">
        <f>IF('Социально-коммуникативное разви'!W33="","",IF('Социально-коммуникативное разви'!W33&gt;1.5,"сформирован",IF('Социально-коммуникативное разви'!W33&lt;0.5,"не сформирован", "в стадии формирования")))</f>
        <v/>
      </c>
      <c r="DF32" s="94" t="str">
        <f>IF('Социально-коммуникативное разви'!X33="","",IF('Социально-коммуникативное разви'!X33&gt;1.5,"сформирован",IF('Социально-коммуникативное разви'!X33&lt;0.5,"не сформирован", "в стадии формирования")))</f>
        <v/>
      </c>
      <c r="DG32" s="94" t="str">
        <f>IF('Социально-коммуникативное разви'!Y33="","",IF('Социально-коммуникативное разви'!Y33&gt;1.5,"сформирован",IF('Социально-коммуникативное разви'!Y33&lt;0.5,"не сформирован", "в стадии формирования")))</f>
        <v/>
      </c>
      <c r="DH32" s="94" t="str">
        <f>IF('Познавательное развитие'!D33="","",IF('Познавательное развитие'!D33&gt;1.5,"сформирован",IF('Познавательное развитие'!D33&lt;0.5,"не сформирован", "в стадии формирования")))</f>
        <v/>
      </c>
      <c r="DI32" s="94" t="str">
        <f>IF('Познавательное развитие'!E33="","",IF('Познавательное развитие'!E33&gt;1.5,"сформирован",IF('Познавательное развитие'!E33&lt;0.5,"не сформирован", "в стадии формирования")))</f>
        <v/>
      </c>
      <c r="DJ32" s="94" t="str">
        <f>IF('Познавательное развитие'!F33="","",IF('Познавательное развитие'!F33&gt;1.5,"сформирован",IF('Познавательное развитие'!F33&lt;0.5,"не сформирован", "в стадии формирования")))</f>
        <v/>
      </c>
      <c r="DK32" s="94" t="str">
        <f>IF('Познавательное развитие'!G33="","",IF('Познавательное развитие'!G33&gt;1.5,"сформирован",IF('Познавательное развитие'!G33&lt;0.5,"не сформирован", "в стадии формирования")))</f>
        <v/>
      </c>
      <c r="DL32" s="94" t="str">
        <f>IF('Познавательное развитие'!H33="","",IF('Познавательное развитие'!H33&gt;1.5,"сформирован",IF('Познавательное развитие'!H33&lt;0.5,"не сформирован", "в стадии формирования")))</f>
        <v/>
      </c>
      <c r="DM32" s="94" t="str">
        <f>IF('Познавательное развитие'!K33="","",IF('Познавательное развитие'!K33&gt;1.5,"сформирован",IF('Познавательное развитие'!K33&lt;0.5,"не сформирован", "в стадии формирования")))</f>
        <v/>
      </c>
      <c r="DN32" s="94" t="str">
        <f>IF('Познавательное развитие'!L33="","",IF('Познавательное развитие'!L33&gt;1.5,"сформирован",IF('Познавательное развитие'!L33&lt;0.5,"не сформирован", "в стадии формирования")))</f>
        <v/>
      </c>
      <c r="DO32" s="94" t="str">
        <f>IF('Познавательное развитие'!O33="","",IF('Познавательное развитие'!O33&gt;1.5,"сформирован",IF('Познавательное развитие'!O33&lt;0.5,"не сформирован", "в стадии формирования")))</f>
        <v/>
      </c>
      <c r="DP32" s="94" t="str">
        <f>IF('Познавательное развитие'!U33="","",IF('Познавательное развитие'!U33&gt;1.5,"сформирован",IF('Познавательное развитие'!U33&lt;0.5,"не сформирован", "в стадии формирования")))</f>
        <v/>
      </c>
      <c r="DQ32" s="94" t="str">
        <f>IF('Познавательное развитие'!V33="","",IF('Познавательное развитие'!V33&gt;1.5,"сформирован",IF('Познавательное развитие'!V33&lt;0.5,"не сформирован", "в стадии формирования")))</f>
        <v/>
      </c>
      <c r="DR32" s="94" t="str">
        <f>IF('Познавательное развитие'!Z33="","",IF('Познавательное развитие'!Z33&gt;1.5,"сформирован",IF('Познавательное развитие'!Z33&lt;0.5,"не сформирован", "в стадии формирования")))</f>
        <v/>
      </c>
      <c r="DS32" s="94" t="str">
        <f>IF('Познавательное развитие'!AA33="","",IF('Познавательное развитие'!AA33&gt;1.5,"сформирован",IF('Познавательное развитие'!AA33&lt;0.5,"не сформирован", "в стадии формирования")))</f>
        <v/>
      </c>
      <c r="DT32" s="94" t="str">
        <f>IF('Познавательное развитие'!AB33="","",IF('Познавательное развитие'!AB33&gt;1.5,"сформирован",IF('Познавательное развитие'!AB33&lt;0.5,"не сформирован", "в стадии формирования")))</f>
        <v/>
      </c>
      <c r="DU32" s="94" t="str">
        <f>IF('Познавательное развитие'!AC33="","",IF('Познавательное развитие'!AC33&gt;1.5,"сформирован",IF('Познавательное развитие'!AC33&lt;0.5,"не сформирован", "в стадии формирования")))</f>
        <v/>
      </c>
      <c r="DV32" s="94" t="str">
        <f>IF('Познавательное развитие'!AD33="","",IF('Познавательное развитие'!AD33&gt;1.5,"сформирован",IF('Познавательное развитие'!AD33&lt;0.5,"не сформирован", "в стадии формирования")))</f>
        <v/>
      </c>
      <c r="DW32" s="94" t="str">
        <f>IF('Познавательное развитие'!AE33="","",IF('Познавательное развитие'!AE33&gt;1.5,"сформирован",IF('Познавательное развитие'!AE33&lt;0.5,"не сформирован", "в стадии формирования")))</f>
        <v/>
      </c>
      <c r="DX32" s="94" t="str">
        <f>IF('Познавательное развитие'!AF33="","",IF('Познавательное развитие'!AF33&gt;1.5,"сформирован",IF('Познавательное развитие'!AF33&lt;0.5,"не сформирован", "в стадии формирования")))</f>
        <v/>
      </c>
      <c r="DY32" s="94" t="str">
        <f>IF('Познавательное развитие'!AG33="","",IF('Познавательное развитие'!AG33&gt;1.5,"сформирован",IF('Познавательное развитие'!AG33&lt;0.5,"не сформирован", "в стадии формирования")))</f>
        <v/>
      </c>
      <c r="DZ32" s="94" t="str">
        <f>IF('Познавательное развитие'!AH33="","",IF('Познавательное развитие'!AH33&gt;1.5,"сформирован",IF('Познавательное развитие'!AH33&lt;0.5,"не сформирован", "в стадии формирования")))</f>
        <v/>
      </c>
      <c r="EA32" s="94" t="str">
        <f>IF('Речевое развитие'!D32="","",IF('Речевое развитие'!D32&gt;1.5,"сформирован",IF('Речевое развитие'!D32&lt;0.5,"не сформирован", "в стадии формирования")))</f>
        <v/>
      </c>
      <c r="EB32" s="94" t="str">
        <f>IF('Речевое развитие'!J32="","",IF('Речевое развитие'!J32&gt;1.5,"сформирован",IF('Речевое развитие'!J32&lt;0.5,"не сформирован", "в стадии формирования")))</f>
        <v/>
      </c>
      <c r="EC32" s="94" t="str">
        <f>IF('Речевое развитие'!K32="","",IF('Речевое развитие'!K32&gt;1.5,"сформирован",IF('Речевое развитие'!K32&lt;0.5,"не сформирован", "в стадии формирования")))</f>
        <v/>
      </c>
      <c r="ED32" s="94" t="str">
        <f>IF('Речевое развитие'!L32="","",IF('Речевое развитие'!L32&gt;1.5,"сформирован",IF('Речевое развитие'!L32&lt;0.5,"не сформирован", "в стадии формирования")))</f>
        <v/>
      </c>
      <c r="EE32" s="94" t="str">
        <f>IF('Речевое развитие'!M32="","",IF('Речевое развитие'!M32&gt;1.5,"сформирован",IF('Речевое развитие'!M32&lt;0.5,"не сформирован", "в стадии формирования")))</f>
        <v/>
      </c>
      <c r="EF32" s="94" t="str">
        <f>IF('Речевое развитие'!N32="","",IF('Речевое развитие'!N32&gt;1.5,"сформирован",IF('Речевое развитие'!N32&lt;0.5,"не сформирован", "в стадии формирования")))</f>
        <v/>
      </c>
      <c r="EG32" s="330" t="str">
        <f>IF('Социально-коммуникативное разви'!T33="","",IF('Социально-коммуникативное разви'!U33="","",IF('Социально-коммуникативное разви'!V33="","",IF('Социально-коммуникативное разви'!W33="","",IF('Социально-коммуникативное разви'!X33="","",IF('Социально-коммуникативное разви'!Y33="","",IF('Познавательное развитие'!D33="","",IF('Познавательное развитие'!E33="","",IF('Познавательное развитие'!F33="","",IF('Познавательное развитие'!G33="","",IF('Познавательное развитие'!H33="","",IF('Познавательное развитие'!K33="","",IF('Познавательное развитие'!L33="","",IF('Познавательное развитие'!O33="","",IF('Познавательное развитие'!U33="","",IF('Познавательное развитие'!V33="","",IF('Познавательное развитие'!Z33="","",IF('Познавательное развитие'!AA33="","",IF('Познавательное развитие'!AB33="","",IF('Познавательное развитие'!AC33="","",IF('Познавательное развитие'!AD33="","",IF('Познавательное развитие'!AE33="","",IF('Познавательное развитие'!AF33="","",IF('Познавательное развитие'!AG33="","",IF('Познавательное развитие'!AH33="","",IF('Речевое развитие'!D32="","",IF('Речевое развитие'!J32="","",IF('Речевое развитие'!K32="","",IF('Речевое развитие'!L32="","",IF('Речевое развитие'!M32="","",IF('Речевое развитие'!N32="","",('Социально-коммуникативное разви'!T33+'Социально-коммуникативное разви'!U33+'Социально-коммуникативное разви'!V33+'Социально-коммуникативное разви'!W33+'Социально-коммуникативное разви'!X33+'Социально-коммуникативное разви'!Y33+'Познавательное развитие'!D33+'Познавательное развитие'!E33+'Познавательное развитие'!F33+'Познавательное развитие'!G33+'Познавательное развитие'!H33+'Познавательное развитие'!K33+'Познавательное развитие'!L33+'Познавательное развитие'!O33+'Познавательное развитие'!U33+'Познавательное развитие'!V33+'Познавательное развитие'!Z33+'Познавательное развитие'!AA33+'Познавательное развитие'!AB33+'Познавательное развитие'!AC33+'Познавательное развитие'!AD33+'Познавательное развитие'!AE33+'Познавательное развитие'!AF33+'Познавательное развитие'!AG33+'Познавательное развитие'!AH33+'Речевое развитие'!D32+'Речевое развитие'!J32+'Речевое развитие'!K32+'Речевое развитие'!L32+'Речевое развитие'!M32+'Речевое развитие'!N32)/31)))))))))))))))))))))))))))))))</f>
        <v/>
      </c>
      <c r="EH32" s="257" t="str">
        <f t="shared" si="6"/>
        <v/>
      </c>
    </row>
    <row r="33" spans="1:138" x14ac:dyDescent="0.25">
      <c r="A33" s="107">
        <f>список!A31</f>
        <v>30</v>
      </c>
      <c r="B33" s="265" t="str">
        <f>IF(список!B31="","",список!B31)</f>
        <v/>
      </c>
      <c r="C33" s="257">
        <f>IF(список!C31="","",список!C31)</f>
        <v>0</v>
      </c>
      <c r="D33" s="183" t="str">
        <f>IF('Социально-коммуникативное разви'!G34="","",IF('Социально-коммуникативное разви'!G34&gt;1.5,"сформирован",IF('Социально-коммуникативное разви'!G34&lt;0.5,"не сформирован", "в стадии формирования")))</f>
        <v/>
      </c>
      <c r="E33" s="94" t="str">
        <f>IF('Социально-коммуникативное разви'!I34="","",IF('Социально-коммуникативное разви'!I34&gt;1.5,"сформирован",IF('Социально-коммуникативное разви'!I34&lt;0.5,"не сформирован", "в стадии формирования")))</f>
        <v/>
      </c>
      <c r="F33" s="94" t="str">
        <f>IF('Социально-коммуникативное разви'!K34="","",IF('Социально-коммуникативное разви'!K34&gt;1.5,"сформирован",IF('Социально-коммуникативное разви'!K34&lt;0.5,"не сформирован", "в стадии формирования")))</f>
        <v/>
      </c>
      <c r="G33" s="94" t="str">
        <f>IF('Социально-коммуникативное разви'!L34="","",IF('Социально-коммуникативное разви'!L34&gt;1.5,"сформирован",IF('Социально-коммуникативное разви'!L34&lt;0.5,"не сформирован", "в стадии формирования")))</f>
        <v/>
      </c>
      <c r="H33" s="94" t="str">
        <f>IF('Познавательное развитие'!K34="","",IF('Познавательное развитие'!K34&gt;1.5,"сформирован",IF('Познавательное развитие'!K34&lt;0.5,"не сформирован", "в стадии формирования")))</f>
        <v/>
      </c>
      <c r="I33" s="94" t="str">
        <f>IF('Познавательное развитие'!O34="","",IF('Познавательное развитие'!O34&gt;1.5,"сформирован",IF('Познавательное развитие'!O34&lt;0.5,"не сформирован", "в стадии формирования")))</f>
        <v/>
      </c>
      <c r="J33" s="94" t="str">
        <f>IF('Познавательное развитие'!P34="","",IF('Познавательное развитие'!P34&gt;1.5,"сформирован",IF('Познавательное развитие'!P34&lt;0.5,"не сформирован", "в стадии формирования")))</f>
        <v/>
      </c>
      <c r="K33" s="94" t="str">
        <f>IF('Познавательное развитие'!T34="","",IF('Познавательное развитие'!T34&gt;1.5,"сформирован",IF('Познавательное развитие'!T34&lt;0.5,"не сформирован", "в стадии формирования")))</f>
        <v/>
      </c>
      <c r="L33" s="94" t="str">
        <f>IF('Познавательное развитие'!W34="","",IF('Познавательное развитие'!W34&gt;1.5,"сформирован",IF('Познавательное развитие'!W34&lt;0.5,"не сформирован", "в стадии формирования")))</f>
        <v/>
      </c>
      <c r="M33" s="94" t="str">
        <f>IF('Познавательное развитие'!AH34="","",IF('Познавательное развитие'!AH34&gt;1.5,"сформирован",IF('Познавательное развитие'!AH34&lt;0.5,"не сформирован", "в стадии формирования")))</f>
        <v/>
      </c>
      <c r="N33" s="94" t="str">
        <f>IF('Речевое развитие'!E33="","",IF('Речевое развитие'!E33&gt;1.5,"сформирован",IF('Речевое развитие'!E33&lt;0.5,"не сформирован", "в стадии формирования")))</f>
        <v/>
      </c>
      <c r="O33" s="94" t="str">
        <f>IF('Речевое развитие'!F33="","",IF('Речевое развитие'!F33&gt;1.5,"сформирован",IF('Речевое развитие'!F33&lt;0.5,"не сформирован", "в стадии формирования")))</f>
        <v/>
      </c>
      <c r="P33" s="94" t="str">
        <f>IF('Речевое развитие'!M33="","",IF('Речевое развитие'!M33&gt;1.5,"сформирован",IF('Речевое развитие'!M33&lt;0.5,"не сформирован", "в стадии формирования")))</f>
        <v/>
      </c>
      <c r="Q33" s="94" t="str">
        <f>IF('Художественно-эстетическое разв'!F34="","",IF('Художественно-эстетическое разв'!F34&gt;1.5,"сформирован",IF('Художественно-эстетическое разв'!F34&lt;0.5,"не сформирован", "в стадии формирования")))</f>
        <v/>
      </c>
      <c r="R33" s="94" t="str">
        <f>IF('Художественно-эстетическое разв'!L34="","",IF('Художественно-эстетическое разв'!L34&gt;1.5,"сформирован",IF('Художественно-эстетическое разв'!L34&lt;0.5,"не сформирован", "в стадии формирования")))</f>
        <v/>
      </c>
      <c r="S33" s="94" t="str">
        <f>IF('Художественно-эстетическое разв'!O34="","",IF('Художественно-эстетическое разв'!O34&gt;1.5,"сформирован",IF('Художественно-эстетическое разв'!O34&lt;0.5,"не сформирован", "в стадии формирования")))</f>
        <v/>
      </c>
      <c r="T33" s="94" t="str">
        <f>IF('Художественно-эстетическое разв'!P34="","",IF('Художественно-эстетическое разв'!P34&gt;1.5,"сформирован",IF('Художественно-эстетическое разв'!P34&lt;0.5,"не сформирован", "в стадии формирования")))</f>
        <v/>
      </c>
      <c r="U33" s="94" t="str">
        <f>IF('Физическое развитие'!N33="","",IF('Физическое развитие'!N33&gt;1.5,"сформирован",IF('Физическое развитие'!N33&lt;0.5,"не сформирован", "в стадии формирования")))</f>
        <v/>
      </c>
      <c r="V33" s="94" t="str">
        <f>IF('Физическое развитие'!Q33="","",IF('Физическое развитие'!Q33&gt;1.5,"сформирован",IF('Физическое развитие'!Q33&lt;0.5,"не сформирован", "в стадии формирования")))</f>
        <v/>
      </c>
      <c r="W33" s="94" t="str">
        <f>IF('Физическое развитие'!R33="","",IF('Физическое развитие'!R33&gt;1.5,"сформирован",IF('Физическое развитие'!R33&lt;0.5,"не сформирован", "в стадии формирования")))</f>
        <v/>
      </c>
      <c r="X33" s="330" t="str">
        <f>IF('Социально-коммуникативное разви'!G34="","",IF('Социально-коммуникативное разви'!I34="","",IF('Социально-коммуникативное разви'!K34="","",IF('Социально-коммуникативное разви'!L34="","",IF('Познавательное развитие'!K34="","",IF('Познавательное развитие'!O34="","",IF('Познавательное развитие'!P34="","",IF('Познавательное развитие'!T34="","",IF('Познавательное развитие'!W34="","",IF('Познавательное развитие'!AH34="","",IF('Речевое развитие'!E33="","",IF('Речевое развитие'!F33="","",IF('Речевое развитие'!M33="","",IF('Художественно-эстетическое разв'!F34="","",IF('Художественно-эстетическое разв'!L34="","",IF('Художественно-эстетическое разв'!O34="","",IF('Художественно-эстетическое разв'!P34="","",IF('Физическое развитие'!N33="","",IF('Физическое развитие'!Q33="","",IF('Физическое развитие'!R33="","",('Социально-коммуникативное разви'!G34+'Социально-коммуникативное разви'!I34+'Социально-коммуникативное разви'!K34+'Социально-коммуникативное разви'!L34+'Познавательное развитие'!K34+'Познавательное развитие'!O34+'Познавательное развитие'!P34+'Познавательное развитие'!T34+'Познавательное развитие'!W34+'Познавательное развитие'!AH34+'Речевое развитие'!E33+'Речевое развитие'!F33++'Речевое развитие'!M33+'Художественно-эстетическое разв'!F34+'Художественно-эстетическое разв'!L34+'Художественно-эстетическое разв'!O34+'Художественно-эстетическое разв'!P34+'Физическое развитие'!N33+'Физическое развитие'!Q33+'Физическое развитие'!R33)/20))))))))))))))))))))</f>
        <v/>
      </c>
      <c r="Y33" s="257" t="str">
        <f t="shared" si="0"/>
        <v/>
      </c>
      <c r="Z33" s="201" t="str">
        <f>IF('Социально-коммуникативное разви'!E34="","",IF('Социально-коммуникативное разви'!E34&gt;1.5,"сформирован",IF('Социально-коммуникативное разви'!E34&lt;0.5,"не сформирован", "в стадии формирования")))</f>
        <v/>
      </c>
      <c r="AA33" s="96" t="str">
        <f>IF('Социально-коммуникативное разви'!G34="","",IF('Социально-коммуникативное разви'!G34&gt;1.5,"сформирован",IF('Социально-коммуникативное разви'!G34&lt;0.5,"не сформирован", "в стадии формирования")))</f>
        <v/>
      </c>
      <c r="AB33" s="96" t="str">
        <f>IF('Социально-коммуникативное разви'!H34="","",IF('Социально-коммуникативное разви'!H34&gt;1.5,"сформирован",IF('Социально-коммуникативное разви'!H34&lt;0.5,"не сформирован", "в стадии формирования")))</f>
        <v/>
      </c>
      <c r="AC33" s="96" t="str">
        <f>IF('Социально-коммуникативное разви'!L34="","",IF('Социально-коммуникативное разви'!L34&gt;1.5,"сформирован",IF('Социально-коммуникативное разви'!L34&lt;0.5,"не сформирован", "в стадии формирования")))</f>
        <v/>
      </c>
      <c r="AD33" s="96" t="str">
        <f>IF('Социально-коммуникативное разви'!Q34="","",IF('Социально-коммуникативное разви'!Q34&gt;1.5,"сформирован",IF('Социально-коммуникативное разви'!Q34&lt;0.5,"не сформирован", "в стадии формирования")))</f>
        <v/>
      </c>
      <c r="AE33" s="126" t="str">
        <f>IF('Познавательное развитие'!L34="","",IF('Познавательное развитие'!L34&gt;1.5,"сформирован",IF('Познавательное развитие'!L34&lt;0.5,"не сформирован", "в стадии формирования")))</f>
        <v/>
      </c>
      <c r="AF33" s="126" t="str">
        <f>IF('Познавательное развитие'!Q34="","",IF('Познавательное развитие'!Q34&gt;1.5,"сформирован",IF('Познавательное развитие'!Q34&lt;0.5,"не сформирован", "в стадии формирования")))</f>
        <v/>
      </c>
      <c r="AG33" s="126" t="str">
        <f>IF('Речевое развитие'!D33="","",IF('Речевое развитие'!D33&gt;1.5,"сформирован",IF('Речевое развитие'!D33&lt;0.5,"не сформирован", "в стадии формирования")))</f>
        <v/>
      </c>
      <c r="AH33" s="126" t="str">
        <f>IF('Речевое развитие'!F33="","",IF('Речевое развитие'!F33&gt;1.5,"сформирован",IF('Речевое развитие'!F33&lt;0.5,"не сформирован", "в стадии формирования")))</f>
        <v/>
      </c>
      <c r="AI33" s="126" t="str">
        <f>IF('Речевое развитие'!J33="","",IF('Речевое развитие'!J33&gt;1.5,"сформирован",IF('Речевое развитие'!J33&lt;0.5,"не сформирован", "в стадии формирования")))</f>
        <v/>
      </c>
      <c r="AJ33" s="126" t="str">
        <f>IF('Речевое развитие'!L33="","",IF('Речевое развитие'!L33&gt;1.5,"сформирован",IF('Речевое развитие'!L33&lt;0.5,"не сформирован", "в стадии формирования")))</f>
        <v/>
      </c>
      <c r="AK33" s="126" t="str">
        <f>IF('Речевое развитие'!N33="","",IF('Речевое развитие'!N33&gt;1.5,"сформирован",IF('Речевое развитие'!N33&lt;0.5,"не сформирован", "в стадии формирования")))</f>
        <v/>
      </c>
      <c r="AL33" s="331" t="str">
        <f>IF('Социально-коммуникативное разви'!E34="","",IF('Социально-коммуникативное разви'!G34="","",IF('Социально-коммуникативное разви'!H34="","",IF('Социально-коммуникативное разви'!L34="","",IF('Социально-коммуникативное разви'!Q34="","",IF('Познавательное развитие'!L34="","",IF('Познавательное развитие'!Q34="","",IF('Речевое развитие'!D33="","",IF('Речевое развитие'!F33="","",IF('Речевое развитие'!J33="","",IF('Речевое развитие'!L33="","",IF('Речевое развитие'!N33="","",('Социально-коммуникативное разви'!E34+'Социально-коммуникативное разви'!G34+'Социально-коммуникативное разви'!H34+'Социально-коммуникативное разви'!L34+'Социально-коммуникативное разви'!Q34+'Познавательное развитие'!L34+'Познавательное развитие'!Q34+'Речевое развитие'!D33+'Речевое развитие'!F33+'Речевое развитие'!J33+'Речевое развитие'!L33+'Речевое развитие'!N33)/12))))))))))))</f>
        <v/>
      </c>
      <c r="AM33" s="96" t="str">
        <f t="shared" si="1"/>
        <v/>
      </c>
      <c r="AN33" s="183" t="str">
        <f>IF('Социально-коммуникативное разви'!E34="","",IF('Социально-коммуникативное разви'!E34&gt;1.5,"сформирован",IF('Социально-коммуникативное разви'!E34&lt;0.5,"не сформирован", "в стадии формирования")))</f>
        <v/>
      </c>
      <c r="AO33" s="101" t="str">
        <f>IF('Социально-коммуникативное разви'!G34="","",IF('Социально-коммуникативное разви'!G34&gt;1.5,"сформирован",IF('Социально-коммуникативное разви'!G34&lt;0.5,"не сформирован", "в стадии формирования")))</f>
        <v/>
      </c>
      <c r="AP33" s="97" t="str">
        <f>IF('Социально-коммуникативное разви'!H34="","",IF('Социально-коммуникативное разви'!H34&gt;1.5,"сформирован",IF('Социально-коммуникативное разви'!H34&lt;0.5,"не сформирован", "в стадии формирования")))</f>
        <v/>
      </c>
      <c r="AQ33" s="97" t="str">
        <f>IF('Социально-коммуникативное разви'!K34="","",IF('Социально-коммуникативное разви'!K34&gt;1.5,"сформирован",IF('Социально-коммуникативное разви'!K34&lt;0.5,"не сформирован", "в стадии формирования")))</f>
        <v/>
      </c>
      <c r="AR33" s="97" t="str">
        <f>IF('Социально-коммуникативное разви'!L34="","",IF('Социально-коммуникативное разви'!L34&gt;1.5,"сформирован",IF('Социально-коммуникативное разви'!L34&lt;0.5,"не сформирован", "в стадии формирования")))</f>
        <v/>
      </c>
      <c r="AS33" s="97" t="str">
        <f>IF('Социально-коммуникативное разви'!M34="","",IF('Социально-коммуникативное разви'!M34&gt;1.5,"сформирован",IF('Социально-коммуникативное разви'!M34&lt;0.5,"не сформирован", "в стадии формирования")))</f>
        <v/>
      </c>
      <c r="AT33" s="97" t="str">
        <f>IF('Познавательное развитие'!P34="","",IF('Познавательное развитие'!P34&gt;1.5,"сформирован",IF('Познавательное развитие'!P34&lt;0.5,"не сформирован", "в стадии формирования")))</f>
        <v/>
      </c>
      <c r="AU33" s="97" t="str">
        <f>IF('Речевое развитие'!E33="","",IF('Речевое развитие'!E33&gt;1.5,"сформирован",IF('Речевое развитие'!E33&lt;0.5,"не сформирован", "в стадии формирования")))</f>
        <v/>
      </c>
      <c r="AV33" s="97" t="str">
        <f>IF('Речевое развитие'!N33="","",IF('Речевое развитие'!N33&gt;1.5,"сформирован",IF('Речевое развитие'!N33&lt;0.5,"не сформирован", "в стадии формирования")))</f>
        <v/>
      </c>
      <c r="AW33" s="97" t="str">
        <f>IF('Художественно-эстетическое разв'!F34="","",IF('Художественно-эстетическое разв'!F34&gt;1.5,"сформирован",IF('Художественно-эстетическое разв'!F34&lt;0.5,"не сформирован", "в стадии формирования")))</f>
        <v/>
      </c>
      <c r="AX33" s="94" t="str">
        <f>IF('Художественно-эстетическое разв'!O34="","",IF('Художественно-эстетическое разв'!O34&gt;1.5,"сформирован",IF('Художественно-эстетическое разв'!O34&lt;0.5,"не сформирован", "в стадии формирования")))</f>
        <v/>
      </c>
      <c r="AY33" s="108" t="str">
        <f>IF('Художественно-эстетическое разв'!Y34="","",IF('Художественно-эстетическое разв'!Y34&gt;1.5,"сформирован",IF('Художественно-эстетическое разв'!Y34&lt;0.5,"не сформирован", "в стадии формирования")))</f>
        <v/>
      </c>
      <c r="AZ33" s="332" t="str">
        <f>IF('Социально-коммуникативное разви'!E34="","",IF('Социально-коммуникативное разви'!G34="","",IF('Социально-коммуникативное разви'!H34="","",IF('Социально-коммуникативное разви'!K34="","",IF('Социально-коммуникативное разви'!L34="","",IF('Социально-коммуникативное разви'!M34="","",IF('Познавательное развитие'!P34="","",IF('Речевое развитие'!E33="","",IF('Речевое развитие'!N33="","",IF('Художественно-эстетическое разв'!F34="","",IF('Художественно-эстетическое разв'!O34="","",IF('Художественно-эстетическое разв'!Y34="","",('Социально-коммуникативное разви'!E34+'Социально-коммуникативное разви'!G34+'Социально-коммуникативное разви'!H34+'Социально-коммуникативное разви'!K34+'Социально-коммуникативное разви'!L34+'Социально-коммуникативное разви'!M34+'Познавательное развитие'!P34+'Речевое развитие'!E33+'Речевое развитие'!N33+'Художественно-эстетическое разв'!F34+'Художественно-эстетическое разв'!O34+'Художественно-эстетическое разв'!Y34)/12))))))))))))</f>
        <v/>
      </c>
      <c r="BA33" s="257" t="str">
        <f t="shared" si="2"/>
        <v/>
      </c>
      <c r="BB33" s="183" t="str">
        <f>IF('Социально-коммуникативное разви'!D34="","",IF('Социально-коммуникативное разви'!D34&gt;1.5,"сформирован",IF('Социально-коммуникативное разви'!D34&lt;0.5,"не сформирован", "в стадии формирования")))</f>
        <v/>
      </c>
      <c r="BC33" s="94" t="str">
        <f>IF('Социально-коммуникативное разви'!F34="","",IF('Социально-коммуникативное разви'!F34&gt;1.5,"сформирован",IF('Социально-коммуникативное разви'!F34&lt;0.5,"не сформирован", "в стадии формирования")))</f>
        <v/>
      </c>
      <c r="BD33" s="94" t="str">
        <f>IF('Социально-коммуникативное разви'!J34="","",IF('Социально-коммуникативное разви'!J34&gt;1.5,"сформирован",IF('Социально-коммуникативное разви'!J34&lt;0.5,"не сформирован", "в стадии формирования")))</f>
        <v/>
      </c>
      <c r="BE33" s="94" t="str">
        <f>IF('Познавательное развитие'!U34="","",IF('Познавательное развитие'!U34&gt;1.5,"сформирован",IF('Познавательное развитие'!U34&lt;0.5,"не сформирован", "в стадии формирования")))</f>
        <v/>
      </c>
      <c r="BF33" s="94" t="str">
        <f>IF('Познавательное развитие'!V34="","",IF('Познавательное развитие'!V34&gt;1.5,"сформирован",IF('Познавательное развитие'!V34&lt;0.5,"не сформирован", "в стадии формирования")))</f>
        <v/>
      </c>
      <c r="BG33" s="94" t="str">
        <f>IF('Познавательное развитие'!AB34="","",IF('Познавательное развитие'!AB34&gt;1.5,"сформирован",IF('Познавательное развитие'!AB34&lt;0.5,"не сформирован", "в стадии формирования")))</f>
        <v/>
      </c>
      <c r="BH33" s="94" t="str">
        <f>IF('Познавательное развитие'!AD34="","",IF('Познавательное развитие'!AD34&gt;1.5,"сформирован",IF('Познавательное развитие'!AD34&lt;0.5,"не сформирован", "в стадии формирования")))</f>
        <v/>
      </c>
      <c r="BI33" s="94" t="str">
        <f>IF('Речевое развитие'!D33="","",IF('Речевое развитие'!D33&gt;1.5,"сформирован",IF('Речевое развитие'!D33&lt;0.5,"не сформирован", "в стадии формирования")))</f>
        <v/>
      </c>
      <c r="BJ33" s="94" t="str">
        <f>IF('Речевое развитие'!E33="","",IF('Речевое развитие'!E33&gt;1.5,"сформирован",IF('Речевое развитие'!E33&lt;0.5,"не сформирован", "в стадии формирования")))</f>
        <v/>
      </c>
      <c r="BK33" s="94" t="str">
        <f>IF('Речевое развитие'!F33="","",IF('Речевое развитие'!F33&gt;1.5,"сформирован",IF('Речевое развитие'!F33&lt;0.5,"не сформирован", "в стадии формирования")))</f>
        <v/>
      </c>
      <c r="BL33" s="94" t="str">
        <f>IF('Речевое развитие'!G33="","",IF('Речевое развитие'!G33&gt;1.5,"сформирован",IF('Речевое развитие'!G33&lt;0.5,"не сформирован", "в стадии формирования")))</f>
        <v/>
      </c>
      <c r="BM33" s="94" t="str">
        <f>IF('Речевое развитие'!J33="","",IF('Речевое развитие'!J33&gt;1.5,"сформирован",IF('Речевое развитие'!J33&lt;0.5,"не сформирован", "в стадии формирования")))</f>
        <v/>
      </c>
      <c r="BN33" s="94" t="str">
        <f>IF('Речевое развитие'!K33="","",IF('Речевое развитие'!K33&gt;1.5,"сформирован",IF('Речевое развитие'!K33&lt;0.5,"не сформирован", "в стадии формирования")))</f>
        <v/>
      </c>
      <c r="BO33" s="94" t="str">
        <f>IF('Речевое развитие'!L33="","",IF('Речевое развитие'!L33&gt;1.5,"сформирован",IF('Речевое развитие'!L33&lt;0.5,"не сформирован", "в стадии формирования")))</f>
        <v/>
      </c>
      <c r="BP33" s="94" t="str">
        <f>IF('Речевое развитие'!M33="","",IF('Речевое развитие'!M33&gt;1.5,"сформирован",IF('Речевое развитие'!M33&lt;0.5,"не сформирован", "в стадии формирования")))</f>
        <v/>
      </c>
      <c r="BQ33" s="94" t="str">
        <f>IF('Речевое развитие'!N33="","",IF('Речевое развитие'!N33&gt;1.5,"сформирован",IF('Речевое развитие'!N33&lt;0.5,"не сформирован", "в стадии формирования")))</f>
        <v/>
      </c>
      <c r="BR33" s="94" t="str">
        <f>IF('Художественно-эстетическое разв'!D34="","",IF('Художественно-эстетическое разв'!D34&gt;1.5,"сформирован",IF('Художественно-эстетическое разв'!D34&lt;0.5,"не сформирован", "в стадии формирования")))</f>
        <v/>
      </c>
      <c r="BS33" s="94" t="str">
        <f>IF('Художественно-эстетическое разв'!E34="","",IF('Художественно-эстетическое разв'!E34&gt;1.5,"сформирован",IF('Художественно-эстетическое разв'!E34&lt;0.5,"не сформирован", "в стадии формирования")))</f>
        <v/>
      </c>
      <c r="BT33" s="330" t="str">
        <f>IF('Социально-коммуникативное разви'!D34="","",IF('Социально-коммуникативное разви'!F34="","",IF('Социально-коммуникативное разви'!J34="","",IF('Познавательное развитие'!U34="","",IF('Познавательное развитие'!V34="","",IF('Познавательное развитие'!AB34="","",IF('Познавательное развитие'!AD34="","",IF('Речевое развитие'!D33="","",IF('Речевое развитие'!E33="","",IF('Речевое развитие'!F33="","",IF('Речевое развитие'!G33="","",IF('Речевое развитие'!J33="","",IF('Речевое развитие'!K33="","",IF('Речевое развитие'!L33="","",IF('Речевое развитие'!M33="","",IF('Речевое развитие'!N33="","",IF('Художественно-эстетическое разв'!D34="","",IF('Художественно-эстетическое разв'!E34="","",('Социально-коммуникативное разви'!D34+'Социально-коммуникативное разви'!F34+'Социально-коммуникативное разви'!J34+'Познавательное развитие'!U34+'Познавательное развитие'!V34+'Познавательное развитие'!AB34+'Познавательное развитие'!AD34+'Речевое развитие'!D33+'Речевое развитие'!E33+'Речевое развитие'!F33+'Речевое развитие'!G33+'Речевое развитие'!J33+'Речевое развитие'!K33+'Речевое развитие'!L33+'Речевое развитие'!M33+'Речевое развитие'!N33+'Художественно-эстетическое разв'!D34+'Художественно-эстетическое разв'!E34)/18))))))))))))))))))</f>
        <v/>
      </c>
      <c r="BU33" s="257" t="str">
        <f t="shared" si="3"/>
        <v/>
      </c>
      <c r="BV33" s="183" t="str">
        <f>IF('Познавательное развитие'!H34="","",IF('Познавательное развитие'!H34&gt;1.5,"сформирован",IF('Познавательное развитие'!H34&lt;0.5,"не сформирован", "в стадии формирования")))</f>
        <v/>
      </c>
      <c r="BW33" s="94" t="str">
        <f>IF('Художественно-эстетическое разв'!K34="","",IF('Художественно-эстетическое разв'!K34&gt;1.5,"сформирован",IF('Художественно-эстетическое разв'!K34&lt;0.5,"не сформирован", "в стадии формирования")))</f>
        <v/>
      </c>
      <c r="BX33" s="94" t="str">
        <f>IF('Художественно-эстетическое разв'!L34="","",IF('Художественно-эстетическое разв'!L34&gt;1.5,"сформирован",IF('Художественно-эстетическое разв'!L34&lt;0.5,"не сформирован", "в стадии формирования")))</f>
        <v/>
      </c>
      <c r="BY33" s="108" t="str">
        <f>IF('Художественно-эстетическое разв'!Z34="","",IF('Художественно-эстетическое разв'!Z34&gt;1.5,"сформирован",IF('Художественно-эстетическое разв'!Z34&lt;0.5,"не сформирован", "в стадии формирования")))</f>
        <v/>
      </c>
      <c r="BZ33" s="183" t="str">
        <f>IF('Физическое развитие'!D33="","",IF('Физическое развитие'!D33&gt;1.5,"сформирован",IF('Физическое развитие'!D33&lt;0.5,"не сформирован", "в стадии формирования")))</f>
        <v/>
      </c>
      <c r="CA33" s="183" t="str">
        <f>IF('Физическое развитие'!E33="","",IF('Физическое развитие'!E33&gt;1.5,"сформирован",IF('Физическое развитие'!E33&lt;0.5,"не сформирован", "в стадии формирования")))</f>
        <v/>
      </c>
      <c r="CB33" s="183" t="str">
        <f>IF('Физическое развитие'!F33="","",IF('Физическое развитие'!F33&gt;1.5,"сформирован",IF('Физическое развитие'!F33&lt;0.5,"не сформирован", "в стадии формирования")))</f>
        <v/>
      </c>
      <c r="CC33" s="183" t="str">
        <f>IF('Физическое развитие'!G33="","",IF('Физическое развитие'!G33&gt;1.5,"сформирован",IF('Физическое развитие'!G33&lt;0.5,"не сформирован", "в стадии формирования")))</f>
        <v/>
      </c>
      <c r="CD33" s="94" t="str">
        <f>IF('Физическое развитие'!H33="","",IF('Физическое развитие'!H33&gt;1.5,"сформирован",IF('Физическое развитие'!H33&lt;0.5,"не сформирован", "в стадии формирования")))</f>
        <v/>
      </c>
      <c r="CE33" s="94" t="str">
        <f>IF('Физическое развитие'!I33="","",IF('Физическое развитие'!I33&gt;1.5,"сформирован",IF('Физическое развитие'!I33&lt;0.5,"не сформирован", "в стадии формирования")))</f>
        <v/>
      </c>
      <c r="CF33" s="94" t="str">
        <f>IF('Физическое развитие'!J33="","",IF('Физическое развитие'!J33&gt;1.5,"сформирован",IF('Физическое развитие'!J33&lt;0.5,"не сформирован", "в стадии формирования")))</f>
        <v/>
      </c>
      <c r="CG33" s="94" t="str">
        <f>IF('Физическое развитие'!K33="","",IF('Физическое развитие'!K33&gt;1.5,"сформирован",IF('Физическое развитие'!K33&lt;0.5,"не сформирован", "в стадии формирования")))</f>
        <v/>
      </c>
      <c r="CH33" s="94" t="str">
        <f>IF('Физическое развитие'!L33="","",IF('Физическое развитие'!L33&gt;1.5,"сформирован",IF('Физическое развитие'!L33&lt;0.5,"не сформирован", "в стадии формирования")))</f>
        <v/>
      </c>
      <c r="CI33" s="94" t="str">
        <f>IF('Физическое развитие'!N33="","",IF('Физическое развитие'!N33&gt;1.5,"сформирован",IF('Физическое развитие'!N33&lt;0.5,"не сформирован", "в стадии формирования")))</f>
        <v/>
      </c>
      <c r="CJ33" s="330" t="str">
        <f>IF('Познавательное развитие'!H34="","",IF('Художественно-эстетическое разв'!K34="","",IF('Художественно-эстетическое разв'!L34="","",IF('Художественно-эстетическое разв'!Z34="","",IF('Физическое развитие'!D33="","",IF('Физическое развитие'!E33="","",IF('Физическое развитие'!F33="","",IF('Физическое развитие'!G33="","",IF('Физическое развитие'!H33="","",IF('Физическое развитие'!I33="","",IF('Физическое развитие'!J33="","",IF('Физическое развитие'!K33="","",IF('Физическое развитие'!L33="","",IF('Физическое развитие'!N33="","",('Познавательное развитие'!H34+'Художественно-эстетическое разв'!K34+'Художественно-эстетическое разв'!L34+'Художественно-эстетическое разв'!Z34+'Физическое развитие'!D33+'Физическое развитие'!E33+'Физическое развитие'!F33+'Физическое развитие'!G33+'Физическое развитие'!H33+'Физическое развитие'!I33+'Физическое развитие'!J33+'Физическое развитие'!K33+'Физическое развитие'!L33+'Физическое развитие'!N33)/14))))))))))))))</f>
        <v/>
      </c>
      <c r="CK33" s="257" t="str">
        <f t="shared" si="4"/>
        <v/>
      </c>
      <c r="CL33" s="183" t="str">
        <f>IF('Социально-коммуникативное разви'!G34="","",IF('Социально-коммуникативное разви'!G34&gt;1.5,"сформирован",IF('Социально-коммуникативное разви'!G34&lt;0.5,"не сформирован", "в стадии формирования")))</f>
        <v/>
      </c>
      <c r="CM33" s="94" t="str">
        <f>IF('Социально-коммуникативное разви'!H34="","",IF('Социально-коммуникативное разви'!H34&gt;1.5,"сформирован",IF('Социально-коммуникативное разви'!H34&lt;0.5,"не сформирован", "в стадии формирования")))</f>
        <v/>
      </c>
      <c r="CN33" s="94" t="str">
        <f>IF('Социально-коммуникативное разви'!L34="","",IF('Социально-коммуникативное разви'!L34&gt;1.5,"сформирован",IF('Социально-коммуникативное разви'!L34&lt;0.5,"не сформирован", "в стадии формирования")))</f>
        <v/>
      </c>
      <c r="CO33" s="94" t="str">
        <f>IF('Социально-коммуникативное разви'!P34="","",IF('Социально-коммуникативное разви'!P34&gt;1.5,"сформирован",IF('Социально-коммуникативное разви'!P34&lt;0.5,"не сформирован", "в стадии формирования")))</f>
        <v/>
      </c>
      <c r="CP33" s="94" t="str">
        <f>IF('Социально-коммуникативное разви'!Q34="","",IF('Социально-коммуникативное разви'!Q34&gt;1.5,"сформирован",IF('Социально-коммуникативное разви'!Q34&lt;0.5,"не сформирован", "в стадии формирования")))</f>
        <v/>
      </c>
      <c r="CQ33" s="94" t="str">
        <f>IF('Социально-коммуникативное разви'!T34="","",IF('Социально-коммуникативное разви'!T34&gt;1.5,"сформирован",IF('Социально-коммуникативное разви'!T34&lt;0.5,"не сформирован", "в стадии формирования")))</f>
        <v/>
      </c>
      <c r="CR33" s="94" t="str">
        <f>IF('Социально-коммуникативное разви'!U34="","",IF('Социально-коммуникативное разви'!U34&gt;1.5,"сформирован",IF('Социально-коммуникативное разви'!U34&lt;0.5,"не сформирован", "в стадии формирования")))</f>
        <v/>
      </c>
      <c r="CS33" s="94" t="str">
        <f>IF('Социально-коммуникативное разви'!V34="","",IF('Социально-коммуникативное разви'!V34&gt;1.5,"сформирован",IF('Социально-коммуникативное разви'!V34&lt;0.5,"не сформирован", "в стадии формирования")))</f>
        <v/>
      </c>
      <c r="CT33" s="94" t="str">
        <f>IF('Социально-коммуникативное разви'!W34="","",IF('Социально-коммуникативное разви'!W34&gt;1.5,"сформирован",IF('Социально-коммуникативное разви'!W34&lt;0.5,"не сформирован", "в стадии формирования")))</f>
        <v/>
      </c>
      <c r="CU33" s="94" t="str">
        <f>IF('Социально-коммуникативное разви'!X34="","",IF('Социально-коммуникативное разви'!X34&gt;1.5,"сформирован",IF('Социально-коммуникативное разви'!X34&lt;0.5,"не сформирован", "в стадии формирования")))</f>
        <v/>
      </c>
      <c r="CV33" s="94" t="str">
        <f>IF('Социально-коммуникативное разви'!Y34="","",IF('Социально-коммуникативное разви'!Y34&gt;1.5,"сформирован",IF('Социально-коммуникативное разви'!Y34&lt;0.5,"не сформирован", "в стадии формирования")))</f>
        <v/>
      </c>
      <c r="CW33" s="94" t="str">
        <f>IF('Физическое развитие'!Q33="","",IF('Физическое развитие'!Q33&gt;1.5,"сформирован",IF('Физическое развитие'!Q33&lt;0.5,"не сформирован", "в стадии формирования")))</f>
        <v/>
      </c>
      <c r="CX33" s="94" t="str">
        <f>IF('Физическое развитие'!R33="","",IF('Физическое развитие'!R33&gt;1.5,"сформирован",IF('Физическое развитие'!R33&lt;0.5,"не сформирован", "в стадии формирования")))</f>
        <v/>
      </c>
      <c r="CY33" s="94" t="str">
        <f>IF('Физическое развитие'!S33="","",IF('Физическое развитие'!S33&gt;1.5,"сформирован",IF('Физическое развитие'!S33&lt;0.5,"не сформирован", "в стадии формирования")))</f>
        <v/>
      </c>
      <c r="CZ33" s="330" t="str">
        <f>IF('Социально-коммуникативное разви'!G34="","",IF('Социально-коммуникативное разви'!H34="","",IF('Социально-коммуникативное разви'!L34="","",IF('Социально-коммуникативное разви'!P34="","",IF('Социально-коммуникативное разви'!Q34="","",IF('Социально-коммуникативное разви'!T34="","",IF('Социально-коммуникативное разви'!U34="","",IF('Социально-коммуникативное разви'!V34="","",IF('Социально-коммуникативное разви'!W34="","",IF('Социально-коммуникативное разви'!X34="","",IF('Социально-коммуникативное разви'!Y34="","",IF('Физическое развитие'!Q33="","",IF('Физическое развитие'!R33="","",IF('Физическое развитие'!S33="","",('Социально-коммуникативное разви'!G34+'Социально-коммуникативное разви'!H34+'Социально-коммуникативное разви'!L34+'Социально-коммуникативное разви'!P34+'Социально-коммуникативное разви'!Q34+'Социально-коммуникативное разви'!T34+'Социально-коммуникативное разви'!U34+'Социально-коммуникативное разви'!V34+'Социально-коммуникативное разви'!W34+'Социально-коммуникативное разви'!X34+'Социально-коммуникативное разви'!Y34+'Физическое развитие'!Q33+'Физическое развитие'!R33+'Физическое развитие'!S33)/14))))))))))))))</f>
        <v/>
      </c>
      <c r="DA33" s="257" t="str">
        <f t="shared" si="5"/>
        <v/>
      </c>
      <c r="DB33" s="183" t="str">
        <f>IF('Социально-коммуникативное разви'!T34="","",IF('Социально-коммуникативное разви'!T34&gt;1.5,"сформирован",IF('Социально-коммуникативное разви'!T34&lt;0.5,"не сформирован", "в стадии формирования")))</f>
        <v/>
      </c>
      <c r="DC33" s="94" t="str">
        <f>IF('Социально-коммуникативное разви'!U34="","",IF('Социально-коммуникативное разви'!U34&gt;1.5,"сформирован",IF('Социально-коммуникативное разви'!U34&lt;0.5,"не сформирован", "в стадии формирования")))</f>
        <v/>
      </c>
      <c r="DD33" s="94" t="str">
        <f>IF('Социально-коммуникативное разви'!V34="","",IF('Социально-коммуникативное разви'!V34&gt;1.5,"сформирован",IF('Социально-коммуникативное разви'!V34&lt;0.5,"не сформирован", "в стадии формирования")))</f>
        <v/>
      </c>
      <c r="DE33" s="94" t="str">
        <f>IF('Социально-коммуникативное разви'!W34="","",IF('Социально-коммуникативное разви'!W34&gt;1.5,"сформирован",IF('Социально-коммуникативное разви'!W34&lt;0.5,"не сформирован", "в стадии формирования")))</f>
        <v/>
      </c>
      <c r="DF33" s="94" t="str">
        <f>IF('Социально-коммуникативное разви'!X34="","",IF('Социально-коммуникативное разви'!X34&gt;1.5,"сформирован",IF('Социально-коммуникативное разви'!X34&lt;0.5,"не сформирован", "в стадии формирования")))</f>
        <v/>
      </c>
      <c r="DG33" s="94" t="str">
        <f>IF('Социально-коммуникативное разви'!Y34="","",IF('Социально-коммуникативное разви'!Y34&gt;1.5,"сформирован",IF('Социально-коммуникативное разви'!Y34&lt;0.5,"не сформирован", "в стадии формирования")))</f>
        <v/>
      </c>
      <c r="DH33" s="94" t="str">
        <f>IF('Познавательное развитие'!D34="","",IF('Познавательное развитие'!D34&gt;1.5,"сформирован",IF('Познавательное развитие'!D34&lt;0.5,"не сформирован", "в стадии формирования")))</f>
        <v/>
      </c>
      <c r="DI33" s="94" t="str">
        <f>IF('Познавательное развитие'!E34="","",IF('Познавательное развитие'!E34&gt;1.5,"сформирован",IF('Познавательное развитие'!E34&lt;0.5,"не сформирован", "в стадии формирования")))</f>
        <v/>
      </c>
      <c r="DJ33" s="94" t="str">
        <f>IF('Познавательное развитие'!F34="","",IF('Познавательное развитие'!F34&gt;1.5,"сформирован",IF('Познавательное развитие'!F34&lt;0.5,"не сформирован", "в стадии формирования")))</f>
        <v/>
      </c>
      <c r="DK33" s="94" t="str">
        <f>IF('Познавательное развитие'!G34="","",IF('Познавательное развитие'!G34&gt;1.5,"сформирован",IF('Познавательное развитие'!G34&lt;0.5,"не сформирован", "в стадии формирования")))</f>
        <v/>
      </c>
      <c r="DL33" s="94" t="str">
        <f>IF('Познавательное развитие'!H34="","",IF('Познавательное развитие'!H34&gt;1.5,"сформирован",IF('Познавательное развитие'!H34&lt;0.5,"не сформирован", "в стадии формирования")))</f>
        <v/>
      </c>
      <c r="DM33" s="94" t="str">
        <f>IF('Познавательное развитие'!K34="","",IF('Познавательное развитие'!K34&gt;1.5,"сформирован",IF('Познавательное развитие'!K34&lt;0.5,"не сформирован", "в стадии формирования")))</f>
        <v/>
      </c>
      <c r="DN33" s="94" t="str">
        <f>IF('Познавательное развитие'!L34="","",IF('Познавательное развитие'!L34&gt;1.5,"сформирован",IF('Познавательное развитие'!L34&lt;0.5,"не сформирован", "в стадии формирования")))</f>
        <v/>
      </c>
      <c r="DO33" s="94" t="str">
        <f>IF('Познавательное развитие'!O34="","",IF('Познавательное развитие'!O34&gt;1.5,"сформирован",IF('Познавательное развитие'!O34&lt;0.5,"не сформирован", "в стадии формирования")))</f>
        <v/>
      </c>
      <c r="DP33" s="94" t="str">
        <f>IF('Познавательное развитие'!U34="","",IF('Познавательное развитие'!U34&gt;1.5,"сформирован",IF('Познавательное развитие'!U34&lt;0.5,"не сформирован", "в стадии формирования")))</f>
        <v/>
      </c>
      <c r="DQ33" s="94" t="str">
        <f>IF('Познавательное развитие'!V34="","",IF('Познавательное развитие'!V34&gt;1.5,"сформирован",IF('Познавательное развитие'!V34&lt;0.5,"не сформирован", "в стадии формирования")))</f>
        <v/>
      </c>
      <c r="DR33" s="94" t="str">
        <f>IF('Познавательное развитие'!Z34="","",IF('Познавательное развитие'!Z34&gt;1.5,"сформирован",IF('Познавательное развитие'!Z34&lt;0.5,"не сформирован", "в стадии формирования")))</f>
        <v/>
      </c>
      <c r="DS33" s="94" t="str">
        <f>IF('Познавательное развитие'!AA34="","",IF('Познавательное развитие'!AA34&gt;1.5,"сформирован",IF('Познавательное развитие'!AA34&lt;0.5,"не сформирован", "в стадии формирования")))</f>
        <v/>
      </c>
      <c r="DT33" s="94" t="str">
        <f>IF('Познавательное развитие'!AB34="","",IF('Познавательное развитие'!AB34&gt;1.5,"сформирован",IF('Познавательное развитие'!AB34&lt;0.5,"не сформирован", "в стадии формирования")))</f>
        <v/>
      </c>
      <c r="DU33" s="94" t="str">
        <f>IF('Познавательное развитие'!AC34="","",IF('Познавательное развитие'!AC34&gt;1.5,"сформирован",IF('Познавательное развитие'!AC34&lt;0.5,"не сформирован", "в стадии формирования")))</f>
        <v/>
      </c>
      <c r="DV33" s="94" t="str">
        <f>IF('Познавательное развитие'!AD34="","",IF('Познавательное развитие'!AD34&gt;1.5,"сформирован",IF('Познавательное развитие'!AD34&lt;0.5,"не сформирован", "в стадии формирования")))</f>
        <v/>
      </c>
      <c r="DW33" s="94" t="str">
        <f>IF('Познавательное развитие'!AE34="","",IF('Познавательное развитие'!AE34&gt;1.5,"сформирован",IF('Познавательное развитие'!AE34&lt;0.5,"не сформирован", "в стадии формирования")))</f>
        <v/>
      </c>
      <c r="DX33" s="94" t="str">
        <f>IF('Познавательное развитие'!AF34="","",IF('Познавательное развитие'!AF34&gt;1.5,"сформирован",IF('Познавательное развитие'!AF34&lt;0.5,"не сформирован", "в стадии формирования")))</f>
        <v/>
      </c>
      <c r="DY33" s="94" t="str">
        <f>IF('Познавательное развитие'!AG34="","",IF('Познавательное развитие'!AG34&gt;1.5,"сформирован",IF('Познавательное развитие'!AG34&lt;0.5,"не сформирован", "в стадии формирования")))</f>
        <v/>
      </c>
      <c r="DZ33" s="94" t="str">
        <f>IF('Познавательное развитие'!AH34="","",IF('Познавательное развитие'!AH34&gt;1.5,"сформирован",IF('Познавательное развитие'!AH34&lt;0.5,"не сформирован", "в стадии формирования")))</f>
        <v/>
      </c>
      <c r="EA33" s="94" t="str">
        <f>IF('Речевое развитие'!D33="","",IF('Речевое развитие'!D33&gt;1.5,"сформирован",IF('Речевое развитие'!D33&lt;0.5,"не сформирован", "в стадии формирования")))</f>
        <v/>
      </c>
      <c r="EB33" s="94" t="str">
        <f>IF('Речевое развитие'!J33="","",IF('Речевое развитие'!J33&gt;1.5,"сформирован",IF('Речевое развитие'!J33&lt;0.5,"не сформирован", "в стадии формирования")))</f>
        <v/>
      </c>
      <c r="EC33" s="94" t="str">
        <f>IF('Речевое развитие'!K33="","",IF('Речевое развитие'!K33&gt;1.5,"сформирован",IF('Речевое развитие'!K33&lt;0.5,"не сформирован", "в стадии формирования")))</f>
        <v/>
      </c>
      <c r="ED33" s="94" t="str">
        <f>IF('Речевое развитие'!L33="","",IF('Речевое развитие'!L33&gt;1.5,"сформирован",IF('Речевое развитие'!L33&lt;0.5,"не сформирован", "в стадии формирования")))</f>
        <v/>
      </c>
      <c r="EE33" s="94" t="str">
        <f>IF('Речевое развитие'!M33="","",IF('Речевое развитие'!M33&gt;1.5,"сформирован",IF('Речевое развитие'!M33&lt;0.5,"не сформирован", "в стадии формирования")))</f>
        <v/>
      </c>
      <c r="EF33" s="94" t="str">
        <f>IF('Речевое развитие'!N33="","",IF('Речевое развитие'!N33&gt;1.5,"сформирован",IF('Речевое развитие'!N33&lt;0.5,"не сформирован", "в стадии формирования")))</f>
        <v/>
      </c>
      <c r="EG33" s="330" t="str">
        <f>IF('Социально-коммуникативное разви'!T34="","",IF('Социально-коммуникативное разви'!U34="","",IF('Социально-коммуникативное разви'!V34="","",IF('Социально-коммуникативное разви'!W34="","",IF('Социально-коммуникативное разви'!X34="","",IF('Социально-коммуникативное разви'!Y34="","",IF('Познавательное развитие'!D34="","",IF('Познавательное развитие'!E34="","",IF('Познавательное развитие'!F34="","",IF('Познавательное развитие'!G34="","",IF('Познавательное развитие'!H34="","",IF('Познавательное развитие'!K34="","",IF('Познавательное развитие'!L34="","",IF('Познавательное развитие'!O34="","",IF('Познавательное развитие'!U34="","",IF('Познавательное развитие'!V34="","",IF('Познавательное развитие'!Z34="","",IF('Познавательное развитие'!AA34="","",IF('Познавательное развитие'!AB34="","",IF('Познавательное развитие'!AC34="","",IF('Познавательное развитие'!AD34="","",IF('Познавательное развитие'!AE34="","",IF('Познавательное развитие'!AF34="","",IF('Познавательное развитие'!AG34="","",IF('Познавательное развитие'!AH34="","",IF('Речевое развитие'!D33="","",IF('Речевое развитие'!J33="","",IF('Речевое развитие'!K33="","",IF('Речевое развитие'!L33="","",IF('Речевое развитие'!M33="","",IF('Речевое развитие'!N33="","",('Социально-коммуникативное разви'!T34+'Социально-коммуникативное разви'!U34+'Социально-коммуникативное разви'!V34+'Социально-коммуникативное разви'!W34+'Социально-коммуникативное разви'!X34+'Социально-коммуникативное разви'!Y34+'Познавательное развитие'!D34+'Познавательное развитие'!E34+'Познавательное развитие'!F34+'Познавательное развитие'!G34+'Познавательное развитие'!H34+'Познавательное развитие'!K34+'Познавательное развитие'!L34+'Познавательное развитие'!O34+'Познавательное развитие'!U34+'Познавательное развитие'!V34+'Познавательное развитие'!Z34+'Познавательное развитие'!AA34+'Познавательное развитие'!AB34+'Познавательное развитие'!AC34+'Познавательное развитие'!AD34+'Познавательное развитие'!AE34+'Познавательное развитие'!AF34+'Познавательное развитие'!AG34+'Познавательное развитие'!AH34+'Речевое развитие'!D33+'Речевое развитие'!J33+'Речевое развитие'!K33+'Речевое развитие'!L33+'Речевое развитие'!M33+'Речевое развитие'!N33)/31)))))))))))))))))))))))))))))))</f>
        <v/>
      </c>
      <c r="EH33" s="257" t="str">
        <f t="shared" si="6"/>
        <v/>
      </c>
    </row>
    <row r="34" spans="1:138" x14ac:dyDescent="0.25">
      <c r="A34" s="107">
        <f>список!A32</f>
        <v>31</v>
      </c>
      <c r="B34" s="265" t="str">
        <f>IF(список!B32="","",список!B32)</f>
        <v/>
      </c>
      <c r="C34" s="257">
        <f>IF(список!C32="","",список!C32)</f>
        <v>0</v>
      </c>
      <c r="D34" s="183" t="str">
        <f>IF('Социально-коммуникативное разви'!G35="","",IF('Социально-коммуникативное разви'!G35&gt;1.5,"сформирован",IF('Социально-коммуникативное разви'!G35&lt;0.5,"не сформирован", "в стадии формирования")))</f>
        <v/>
      </c>
      <c r="E34" s="94" t="str">
        <f>IF('Социально-коммуникативное разви'!I35="","",IF('Социально-коммуникативное разви'!I35&gt;1.5,"сформирован",IF('Социально-коммуникативное разви'!I35&lt;0.5,"не сформирован", "в стадии формирования")))</f>
        <v/>
      </c>
      <c r="F34" s="94" t="str">
        <f>IF('Социально-коммуникативное разви'!K35="","",IF('Социально-коммуникативное разви'!K35&gt;1.5,"сформирован",IF('Социально-коммуникативное разви'!K35&lt;0.5,"не сформирован", "в стадии формирования")))</f>
        <v/>
      </c>
      <c r="G34" s="94" t="str">
        <f>IF('Социально-коммуникативное разви'!L35="","",IF('Социально-коммуникативное разви'!L35&gt;1.5,"сформирован",IF('Социально-коммуникативное разви'!L35&lt;0.5,"не сформирован", "в стадии формирования")))</f>
        <v/>
      </c>
      <c r="H34" s="94" t="str">
        <f>IF('Познавательное развитие'!K35="","",IF('Познавательное развитие'!K35&gt;1.5,"сформирован",IF('Познавательное развитие'!K35&lt;0.5,"не сформирован", "в стадии формирования")))</f>
        <v/>
      </c>
      <c r="I34" s="94" t="str">
        <f>IF('Познавательное развитие'!O35="","",IF('Познавательное развитие'!O35&gt;1.5,"сформирован",IF('Познавательное развитие'!O35&lt;0.5,"не сформирован", "в стадии формирования")))</f>
        <v/>
      </c>
      <c r="J34" s="94" t="str">
        <f>IF('Познавательное развитие'!P35="","",IF('Познавательное развитие'!P35&gt;1.5,"сформирован",IF('Познавательное развитие'!P35&lt;0.5,"не сформирован", "в стадии формирования")))</f>
        <v/>
      </c>
      <c r="K34" s="94" t="str">
        <f>IF('Познавательное развитие'!T35="","",IF('Познавательное развитие'!T35&gt;1.5,"сформирован",IF('Познавательное развитие'!T35&lt;0.5,"не сформирован", "в стадии формирования")))</f>
        <v/>
      </c>
      <c r="L34" s="94" t="str">
        <f>IF('Познавательное развитие'!W35="","",IF('Познавательное развитие'!W35&gt;1.5,"сформирован",IF('Познавательное развитие'!W35&lt;0.5,"не сформирован", "в стадии формирования")))</f>
        <v/>
      </c>
      <c r="M34" s="94" t="str">
        <f>IF('Познавательное развитие'!AH35="","",IF('Познавательное развитие'!AH35&gt;1.5,"сформирован",IF('Познавательное развитие'!AH35&lt;0.5,"не сформирован", "в стадии формирования")))</f>
        <v/>
      </c>
      <c r="N34" s="94" t="str">
        <f>IF('Речевое развитие'!E34="","",IF('Речевое развитие'!E34&gt;1.5,"сформирован",IF('Речевое развитие'!E34&lt;0.5,"не сформирован", "в стадии формирования")))</f>
        <v/>
      </c>
      <c r="O34" s="94" t="str">
        <f>IF('Речевое развитие'!F34="","",IF('Речевое развитие'!F34&gt;1.5,"сформирован",IF('Речевое развитие'!F34&lt;0.5,"не сформирован", "в стадии формирования")))</f>
        <v/>
      </c>
      <c r="P34" s="94" t="str">
        <f>IF('Речевое развитие'!M34="","",IF('Речевое развитие'!M34&gt;1.5,"сформирован",IF('Речевое развитие'!M34&lt;0.5,"не сформирован", "в стадии формирования")))</f>
        <v/>
      </c>
      <c r="Q34" s="94" t="str">
        <f>IF('Художественно-эстетическое разв'!F35="","",IF('Художественно-эстетическое разв'!F35&gt;1.5,"сформирован",IF('Художественно-эстетическое разв'!F35&lt;0.5,"не сформирован", "в стадии формирования")))</f>
        <v/>
      </c>
      <c r="R34" s="94" t="str">
        <f>IF('Художественно-эстетическое разв'!L35="","",IF('Художественно-эстетическое разв'!L35&gt;1.5,"сформирован",IF('Художественно-эстетическое разв'!L35&lt;0.5,"не сформирован", "в стадии формирования")))</f>
        <v/>
      </c>
      <c r="S34" s="94" t="str">
        <f>IF('Художественно-эстетическое разв'!O35="","",IF('Художественно-эстетическое разв'!O35&gt;1.5,"сформирован",IF('Художественно-эстетическое разв'!O35&lt;0.5,"не сформирован", "в стадии формирования")))</f>
        <v/>
      </c>
      <c r="T34" s="94" t="str">
        <f>IF('Художественно-эстетическое разв'!P35="","",IF('Художественно-эстетическое разв'!P35&gt;1.5,"сформирован",IF('Художественно-эстетическое разв'!P35&lt;0.5,"не сформирован", "в стадии формирования")))</f>
        <v/>
      </c>
      <c r="U34" s="94" t="str">
        <f>IF('Физическое развитие'!N34="","",IF('Физическое развитие'!N34&gt;1.5,"сформирован",IF('Физическое развитие'!N34&lt;0.5,"не сформирован", "в стадии формирования")))</f>
        <v/>
      </c>
      <c r="V34" s="94" t="str">
        <f>IF('Физическое развитие'!Q34="","",IF('Физическое развитие'!Q34&gt;1.5,"сформирован",IF('Физическое развитие'!Q34&lt;0.5,"не сформирован", "в стадии формирования")))</f>
        <v/>
      </c>
      <c r="W34" s="94" t="str">
        <f>IF('Физическое развитие'!R34="","",IF('Физическое развитие'!R34&gt;1.5,"сформирован",IF('Физическое развитие'!R34&lt;0.5,"не сформирован", "в стадии формирования")))</f>
        <v/>
      </c>
      <c r="X34" s="330" t="str">
        <f>IF('Социально-коммуникативное разви'!G35="","",IF('Социально-коммуникативное разви'!I35="","",IF('Социально-коммуникативное разви'!K35="","",IF('Социально-коммуникативное разви'!L35="","",IF('Познавательное развитие'!K35="","",IF('Познавательное развитие'!O35="","",IF('Познавательное развитие'!P35="","",IF('Познавательное развитие'!T35="","",IF('Познавательное развитие'!W35="","",IF('Познавательное развитие'!AH35="","",IF('Речевое развитие'!E34="","",IF('Речевое развитие'!F34="","",IF('Речевое развитие'!M34="","",IF('Художественно-эстетическое разв'!F35="","",IF('Художественно-эстетическое разв'!L35="","",IF('Художественно-эстетическое разв'!O35="","",IF('Художественно-эстетическое разв'!P35="","",IF('Физическое развитие'!N34="","",IF('Физическое развитие'!Q34="","",IF('Физическое развитие'!R34="","",('Социально-коммуникативное разви'!G35+'Социально-коммуникативное разви'!I35+'Социально-коммуникативное разви'!K35+'Социально-коммуникативное разви'!L35+'Познавательное развитие'!K35+'Познавательное развитие'!O35+'Познавательное развитие'!P35+'Познавательное развитие'!T35+'Познавательное развитие'!W35+'Познавательное развитие'!AH35+'Речевое развитие'!E34+'Речевое развитие'!F34++'Речевое развитие'!M34+'Художественно-эстетическое разв'!F35+'Художественно-эстетическое разв'!L35+'Художественно-эстетическое разв'!O35+'Художественно-эстетическое разв'!P35+'Физическое развитие'!N34+'Физическое развитие'!Q34+'Физическое развитие'!R34)/20))))))))))))))))))))</f>
        <v/>
      </c>
      <c r="Y34" s="257" t="str">
        <f t="shared" si="0"/>
        <v/>
      </c>
      <c r="Z34" s="201" t="str">
        <f>IF('Социально-коммуникативное разви'!E35="","",IF('Социально-коммуникативное разви'!E35&gt;1.5,"сформирован",IF('Социально-коммуникативное разви'!E35&lt;0.5,"не сформирован", "в стадии формирования")))</f>
        <v/>
      </c>
      <c r="AA34" s="96" t="str">
        <f>IF('Социально-коммуникативное разви'!G35="","",IF('Социально-коммуникативное разви'!G35&gt;1.5,"сформирован",IF('Социально-коммуникативное разви'!G35&lt;0.5,"не сформирован", "в стадии формирования")))</f>
        <v/>
      </c>
      <c r="AB34" s="96" t="str">
        <f>IF('Социально-коммуникативное разви'!H35="","",IF('Социально-коммуникативное разви'!H35&gt;1.5,"сформирован",IF('Социально-коммуникативное разви'!H35&lt;0.5,"не сформирован", "в стадии формирования")))</f>
        <v/>
      </c>
      <c r="AC34" s="96" t="str">
        <f>IF('Социально-коммуникативное разви'!L35="","",IF('Социально-коммуникативное разви'!L35&gt;1.5,"сформирован",IF('Социально-коммуникативное разви'!L35&lt;0.5,"не сформирован", "в стадии формирования")))</f>
        <v/>
      </c>
      <c r="AD34" s="96" t="str">
        <f>IF('Социально-коммуникативное разви'!Q35="","",IF('Социально-коммуникативное разви'!Q35&gt;1.5,"сформирован",IF('Социально-коммуникативное разви'!Q35&lt;0.5,"не сформирован", "в стадии формирования")))</f>
        <v/>
      </c>
      <c r="AE34" s="126" t="str">
        <f>IF('Познавательное развитие'!L35="","",IF('Познавательное развитие'!L35&gt;1.5,"сформирован",IF('Познавательное развитие'!L35&lt;0.5,"не сформирован", "в стадии формирования")))</f>
        <v/>
      </c>
      <c r="AF34" s="126" t="str">
        <f>IF('Познавательное развитие'!Q35="","",IF('Познавательное развитие'!Q35&gt;1.5,"сформирован",IF('Познавательное развитие'!Q35&lt;0.5,"не сформирован", "в стадии формирования")))</f>
        <v/>
      </c>
      <c r="AG34" s="126" t="str">
        <f>IF('Речевое развитие'!D34="","",IF('Речевое развитие'!D34&gt;1.5,"сформирован",IF('Речевое развитие'!D34&lt;0.5,"не сформирован", "в стадии формирования")))</f>
        <v/>
      </c>
      <c r="AH34" s="126" t="str">
        <f>IF('Речевое развитие'!F34="","",IF('Речевое развитие'!F34&gt;1.5,"сформирован",IF('Речевое развитие'!F34&lt;0.5,"не сформирован", "в стадии формирования")))</f>
        <v/>
      </c>
      <c r="AI34" s="126" t="str">
        <f>IF('Речевое развитие'!J34="","",IF('Речевое развитие'!J34&gt;1.5,"сформирован",IF('Речевое развитие'!J34&lt;0.5,"не сформирован", "в стадии формирования")))</f>
        <v/>
      </c>
      <c r="AJ34" s="126" t="str">
        <f>IF('Речевое развитие'!L34="","",IF('Речевое развитие'!L34&gt;1.5,"сформирован",IF('Речевое развитие'!L34&lt;0.5,"не сформирован", "в стадии формирования")))</f>
        <v/>
      </c>
      <c r="AK34" s="126" t="str">
        <f>IF('Речевое развитие'!N34="","",IF('Речевое развитие'!N34&gt;1.5,"сформирован",IF('Речевое развитие'!N34&lt;0.5,"не сформирован", "в стадии формирования")))</f>
        <v/>
      </c>
      <c r="AL34" s="331" t="str">
        <f>IF('Социально-коммуникативное разви'!E35="","",IF('Социально-коммуникативное разви'!G35="","",IF('Социально-коммуникативное разви'!H35="","",IF('Социально-коммуникативное разви'!L35="","",IF('Социально-коммуникативное разви'!Q35="","",IF('Познавательное развитие'!L35="","",IF('Познавательное развитие'!Q35="","",IF('Речевое развитие'!D34="","",IF('Речевое развитие'!F34="","",IF('Речевое развитие'!J34="","",IF('Речевое развитие'!L34="","",IF('Речевое развитие'!N34="","",('Социально-коммуникативное разви'!E35+'Социально-коммуникативное разви'!G35+'Социально-коммуникативное разви'!H35+'Социально-коммуникативное разви'!L35+'Социально-коммуникативное разви'!Q35+'Познавательное развитие'!L35+'Познавательное развитие'!Q35+'Речевое развитие'!D34+'Речевое развитие'!F34+'Речевое развитие'!J34+'Речевое развитие'!L34+'Речевое развитие'!N34)/12))))))))))))</f>
        <v/>
      </c>
      <c r="AM34" s="96" t="str">
        <f t="shared" si="1"/>
        <v/>
      </c>
      <c r="AN34" s="183" t="str">
        <f>IF('Социально-коммуникативное разви'!E35="","",IF('Социально-коммуникативное разви'!E35&gt;1.5,"сформирован",IF('Социально-коммуникативное разви'!E35&lt;0.5,"не сформирован", "в стадии формирования")))</f>
        <v/>
      </c>
      <c r="AO34" s="101" t="str">
        <f>IF('Социально-коммуникативное разви'!G35="","",IF('Социально-коммуникативное разви'!G35&gt;1.5,"сформирован",IF('Социально-коммуникативное разви'!G35&lt;0.5,"не сформирован", "в стадии формирования")))</f>
        <v/>
      </c>
      <c r="AP34" s="97" t="str">
        <f>IF('Социально-коммуникативное разви'!H35="","",IF('Социально-коммуникативное разви'!H35&gt;1.5,"сформирован",IF('Социально-коммуникативное разви'!H35&lt;0.5,"не сформирован", "в стадии формирования")))</f>
        <v/>
      </c>
      <c r="AQ34" s="97" t="str">
        <f>IF('Социально-коммуникативное разви'!K35="","",IF('Социально-коммуникативное разви'!K35&gt;1.5,"сформирован",IF('Социально-коммуникативное разви'!K35&lt;0.5,"не сформирован", "в стадии формирования")))</f>
        <v/>
      </c>
      <c r="AR34" s="97" t="str">
        <f>IF('Социально-коммуникативное разви'!L35="","",IF('Социально-коммуникативное разви'!L35&gt;1.5,"сформирован",IF('Социально-коммуникативное разви'!L35&lt;0.5,"не сформирован", "в стадии формирования")))</f>
        <v/>
      </c>
      <c r="AS34" s="97" t="str">
        <f>IF('Социально-коммуникативное разви'!M35="","",IF('Социально-коммуникативное разви'!M35&gt;1.5,"сформирован",IF('Социально-коммуникативное разви'!M35&lt;0.5,"не сформирован", "в стадии формирования")))</f>
        <v/>
      </c>
      <c r="AT34" s="97" t="str">
        <f>IF('Познавательное развитие'!P35="","",IF('Познавательное развитие'!P35&gt;1.5,"сформирован",IF('Познавательное развитие'!P35&lt;0.5,"не сформирован", "в стадии формирования")))</f>
        <v/>
      </c>
      <c r="AU34" s="97" t="str">
        <f>IF('Речевое развитие'!E34="","",IF('Речевое развитие'!E34&gt;1.5,"сформирован",IF('Речевое развитие'!E34&lt;0.5,"не сформирован", "в стадии формирования")))</f>
        <v/>
      </c>
      <c r="AV34" s="97" t="str">
        <f>IF('Речевое развитие'!N34="","",IF('Речевое развитие'!N34&gt;1.5,"сформирован",IF('Речевое развитие'!N34&lt;0.5,"не сформирован", "в стадии формирования")))</f>
        <v/>
      </c>
      <c r="AW34" s="97" t="str">
        <f>IF('Художественно-эстетическое разв'!F35="","",IF('Художественно-эстетическое разв'!F35&gt;1.5,"сформирован",IF('Художественно-эстетическое разв'!F35&lt;0.5,"не сформирован", "в стадии формирования")))</f>
        <v/>
      </c>
      <c r="AX34" s="94" t="str">
        <f>IF('Художественно-эстетическое разв'!O35="","",IF('Художественно-эстетическое разв'!O35&gt;1.5,"сформирован",IF('Художественно-эстетическое разв'!O35&lt;0.5,"не сформирован", "в стадии формирования")))</f>
        <v/>
      </c>
      <c r="AY34" s="108" t="str">
        <f>IF('Художественно-эстетическое разв'!Y35="","",IF('Художественно-эстетическое разв'!Y35&gt;1.5,"сформирован",IF('Художественно-эстетическое разв'!Y35&lt;0.5,"не сформирован", "в стадии формирования")))</f>
        <v/>
      </c>
      <c r="AZ34" s="332" t="str">
        <f>IF('Социально-коммуникативное разви'!E35="","",IF('Социально-коммуникативное разви'!G35="","",IF('Социально-коммуникативное разви'!H35="","",IF('Социально-коммуникативное разви'!K35="","",IF('Социально-коммуникативное разви'!L35="","",IF('Социально-коммуникативное разви'!M35="","",IF('Познавательное развитие'!P35="","",IF('Речевое развитие'!E34="","",IF('Речевое развитие'!N34="","",IF('Художественно-эстетическое разв'!F35="","",IF('Художественно-эстетическое разв'!O35="","",IF('Художественно-эстетическое разв'!Y35="","",('Социально-коммуникативное разви'!E35+'Социально-коммуникативное разви'!G35+'Социально-коммуникативное разви'!H35+'Социально-коммуникативное разви'!K35+'Социально-коммуникативное разви'!L35+'Социально-коммуникативное разви'!M35+'Познавательное развитие'!P35+'Речевое развитие'!E34+'Речевое развитие'!N34+'Художественно-эстетическое разв'!F35+'Художественно-эстетическое разв'!O35+'Художественно-эстетическое разв'!Y35)/12))))))))))))</f>
        <v/>
      </c>
      <c r="BA34" s="257" t="str">
        <f t="shared" si="2"/>
        <v/>
      </c>
      <c r="BB34" s="183" t="str">
        <f>IF('Социально-коммуникативное разви'!D35="","",IF('Социально-коммуникативное разви'!D35&gt;1.5,"сформирован",IF('Социально-коммуникативное разви'!D35&lt;0.5,"не сформирован", "в стадии формирования")))</f>
        <v/>
      </c>
      <c r="BC34" s="94" t="str">
        <f>IF('Социально-коммуникативное разви'!F35="","",IF('Социально-коммуникативное разви'!F35&gt;1.5,"сформирован",IF('Социально-коммуникативное разви'!F35&lt;0.5,"не сформирован", "в стадии формирования")))</f>
        <v/>
      </c>
      <c r="BD34" s="94" t="str">
        <f>IF('Социально-коммуникативное разви'!J35="","",IF('Социально-коммуникативное разви'!J35&gt;1.5,"сформирован",IF('Социально-коммуникативное разви'!J35&lt;0.5,"не сформирован", "в стадии формирования")))</f>
        <v/>
      </c>
      <c r="BE34" s="94" t="str">
        <f>IF('Познавательное развитие'!U35="","",IF('Познавательное развитие'!U35&gt;1.5,"сформирован",IF('Познавательное развитие'!U35&lt;0.5,"не сформирован", "в стадии формирования")))</f>
        <v/>
      </c>
      <c r="BF34" s="94" t="str">
        <f>IF('Познавательное развитие'!V35="","",IF('Познавательное развитие'!V35&gt;1.5,"сформирован",IF('Познавательное развитие'!V35&lt;0.5,"не сформирован", "в стадии формирования")))</f>
        <v/>
      </c>
      <c r="BG34" s="94" t="str">
        <f>IF('Познавательное развитие'!AB35="","",IF('Познавательное развитие'!AB35&gt;1.5,"сформирован",IF('Познавательное развитие'!AB35&lt;0.5,"не сформирован", "в стадии формирования")))</f>
        <v/>
      </c>
      <c r="BH34" s="94" t="str">
        <f>IF('Познавательное развитие'!AD35="","",IF('Познавательное развитие'!AD35&gt;1.5,"сформирован",IF('Познавательное развитие'!AD35&lt;0.5,"не сформирован", "в стадии формирования")))</f>
        <v/>
      </c>
      <c r="BI34" s="94" t="str">
        <f>IF('Речевое развитие'!D34="","",IF('Речевое развитие'!D34&gt;1.5,"сформирован",IF('Речевое развитие'!D34&lt;0.5,"не сформирован", "в стадии формирования")))</f>
        <v/>
      </c>
      <c r="BJ34" s="94" t="str">
        <f>IF('Речевое развитие'!E34="","",IF('Речевое развитие'!E34&gt;1.5,"сформирован",IF('Речевое развитие'!E34&lt;0.5,"не сформирован", "в стадии формирования")))</f>
        <v/>
      </c>
      <c r="BK34" s="94" t="str">
        <f>IF('Речевое развитие'!F34="","",IF('Речевое развитие'!F34&gt;1.5,"сформирован",IF('Речевое развитие'!F34&lt;0.5,"не сформирован", "в стадии формирования")))</f>
        <v/>
      </c>
      <c r="BL34" s="94" t="str">
        <f>IF('Речевое развитие'!G34="","",IF('Речевое развитие'!G34&gt;1.5,"сформирован",IF('Речевое развитие'!G34&lt;0.5,"не сформирован", "в стадии формирования")))</f>
        <v/>
      </c>
      <c r="BM34" s="94" t="str">
        <f>IF('Речевое развитие'!J34="","",IF('Речевое развитие'!J34&gt;1.5,"сформирован",IF('Речевое развитие'!J34&lt;0.5,"не сформирован", "в стадии формирования")))</f>
        <v/>
      </c>
      <c r="BN34" s="94" t="str">
        <f>IF('Речевое развитие'!K34="","",IF('Речевое развитие'!K34&gt;1.5,"сформирован",IF('Речевое развитие'!K34&lt;0.5,"не сформирован", "в стадии формирования")))</f>
        <v/>
      </c>
      <c r="BO34" s="94" t="str">
        <f>IF('Речевое развитие'!L34="","",IF('Речевое развитие'!L34&gt;1.5,"сформирован",IF('Речевое развитие'!L34&lt;0.5,"не сформирован", "в стадии формирования")))</f>
        <v/>
      </c>
      <c r="BP34" s="94" t="str">
        <f>IF('Речевое развитие'!M34="","",IF('Речевое развитие'!M34&gt;1.5,"сформирован",IF('Речевое развитие'!M34&lt;0.5,"не сформирован", "в стадии формирования")))</f>
        <v/>
      </c>
      <c r="BQ34" s="94" t="str">
        <f>IF('Речевое развитие'!N34="","",IF('Речевое развитие'!N34&gt;1.5,"сформирован",IF('Речевое развитие'!N34&lt;0.5,"не сформирован", "в стадии формирования")))</f>
        <v/>
      </c>
      <c r="BR34" s="94" t="str">
        <f>IF('Художественно-эстетическое разв'!D35="","",IF('Художественно-эстетическое разв'!D35&gt;1.5,"сформирован",IF('Художественно-эстетическое разв'!D35&lt;0.5,"не сформирован", "в стадии формирования")))</f>
        <v/>
      </c>
      <c r="BS34" s="94" t="str">
        <f>IF('Художественно-эстетическое разв'!E35="","",IF('Художественно-эстетическое разв'!E35&gt;1.5,"сформирован",IF('Художественно-эстетическое разв'!E35&lt;0.5,"не сформирован", "в стадии формирования")))</f>
        <v/>
      </c>
      <c r="BT34" s="330" t="str">
        <f>IF('Социально-коммуникативное разви'!D35="","",IF('Социально-коммуникативное разви'!F35="","",IF('Социально-коммуникативное разви'!J35="","",IF('Познавательное развитие'!U35="","",IF('Познавательное развитие'!V35="","",IF('Познавательное развитие'!AB35="","",IF('Познавательное развитие'!AD35="","",IF('Речевое развитие'!D34="","",IF('Речевое развитие'!E34="","",IF('Речевое развитие'!F34="","",IF('Речевое развитие'!G34="","",IF('Речевое развитие'!J34="","",IF('Речевое развитие'!K34="","",IF('Речевое развитие'!L34="","",IF('Речевое развитие'!M34="","",IF('Речевое развитие'!N34="","",IF('Художественно-эстетическое разв'!D35="","",IF('Художественно-эстетическое разв'!E35="","",('Социально-коммуникативное разви'!D35+'Социально-коммуникативное разви'!F35+'Социально-коммуникативное разви'!J35+'Познавательное развитие'!U35+'Познавательное развитие'!V35+'Познавательное развитие'!AB35+'Познавательное развитие'!AD35+'Речевое развитие'!D34+'Речевое развитие'!E34+'Речевое развитие'!F34+'Речевое развитие'!G34+'Речевое развитие'!J34+'Речевое развитие'!K34+'Речевое развитие'!L34+'Речевое развитие'!M34+'Речевое развитие'!N34+'Художественно-эстетическое разв'!D35+'Художественно-эстетическое разв'!E35)/18))))))))))))))))))</f>
        <v/>
      </c>
      <c r="BU34" s="257" t="str">
        <f t="shared" si="3"/>
        <v/>
      </c>
      <c r="BV34" s="183" t="str">
        <f>IF('Познавательное развитие'!H35="","",IF('Познавательное развитие'!H35&gt;1.5,"сформирован",IF('Познавательное развитие'!H35&lt;0.5,"не сформирован", "в стадии формирования")))</f>
        <v/>
      </c>
      <c r="BW34" s="94" t="str">
        <f>IF('Художественно-эстетическое разв'!K35="","",IF('Художественно-эстетическое разв'!K35&gt;1.5,"сформирован",IF('Художественно-эстетическое разв'!K35&lt;0.5,"не сформирован", "в стадии формирования")))</f>
        <v/>
      </c>
      <c r="BX34" s="94" t="str">
        <f>IF('Художественно-эстетическое разв'!L35="","",IF('Художественно-эстетическое разв'!L35&gt;1.5,"сформирован",IF('Художественно-эстетическое разв'!L35&lt;0.5,"не сформирован", "в стадии формирования")))</f>
        <v/>
      </c>
      <c r="BY34" s="108" t="str">
        <f>IF('Художественно-эстетическое разв'!Z35="","",IF('Художественно-эстетическое разв'!Z35&gt;1.5,"сформирован",IF('Художественно-эстетическое разв'!Z35&lt;0.5,"не сформирован", "в стадии формирования")))</f>
        <v/>
      </c>
      <c r="BZ34" s="183" t="str">
        <f>IF('Физическое развитие'!D34="","",IF('Физическое развитие'!D34&gt;1.5,"сформирован",IF('Физическое развитие'!D34&lt;0.5,"не сформирован", "в стадии формирования")))</f>
        <v/>
      </c>
      <c r="CA34" s="183" t="str">
        <f>IF('Физическое развитие'!E34="","",IF('Физическое развитие'!E34&gt;1.5,"сформирован",IF('Физическое развитие'!E34&lt;0.5,"не сформирован", "в стадии формирования")))</f>
        <v/>
      </c>
      <c r="CB34" s="183" t="str">
        <f>IF('Физическое развитие'!F34="","",IF('Физическое развитие'!F34&gt;1.5,"сформирован",IF('Физическое развитие'!F34&lt;0.5,"не сформирован", "в стадии формирования")))</f>
        <v/>
      </c>
      <c r="CC34" s="183" t="str">
        <f>IF('Физическое развитие'!G34="","",IF('Физическое развитие'!G34&gt;1.5,"сформирован",IF('Физическое развитие'!G34&lt;0.5,"не сформирован", "в стадии формирования")))</f>
        <v/>
      </c>
      <c r="CD34" s="94" t="str">
        <f>IF('Физическое развитие'!H34="","",IF('Физическое развитие'!H34&gt;1.5,"сформирован",IF('Физическое развитие'!H34&lt;0.5,"не сформирован", "в стадии формирования")))</f>
        <v/>
      </c>
      <c r="CE34" s="94" t="str">
        <f>IF('Физическое развитие'!I34="","",IF('Физическое развитие'!I34&gt;1.5,"сформирован",IF('Физическое развитие'!I34&lt;0.5,"не сформирован", "в стадии формирования")))</f>
        <v/>
      </c>
      <c r="CF34" s="94" t="str">
        <f>IF('Физическое развитие'!J34="","",IF('Физическое развитие'!J34&gt;1.5,"сформирован",IF('Физическое развитие'!J34&lt;0.5,"не сформирован", "в стадии формирования")))</f>
        <v/>
      </c>
      <c r="CG34" s="94" t="str">
        <f>IF('Физическое развитие'!K34="","",IF('Физическое развитие'!K34&gt;1.5,"сформирован",IF('Физическое развитие'!K34&lt;0.5,"не сформирован", "в стадии формирования")))</f>
        <v/>
      </c>
      <c r="CH34" s="94" t="str">
        <f>IF('Физическое развитие'!L34="","",IF('Физическое развитие'!L34&gt;1.5,"сформирован",IF('Физическое развитие'!L34&lt;0.5,"не сформирован", "в стадии формирования")))</f>
        <v/>
      </c>
      <c r="CI34" s="94" t="str">
        <f>IF('Физическое развитие'!N34="","",IF('Физическое развитие'!N34&gt;1.5,"сформирован",IF('Физическое развитие'!N34&lt;0.5,"не сформирован", "в стадии формирования")))</f>
        <v/>
      </c>
      <c r="CJ34" s="330" t="str">
        <f>IF('Познавательное развитие'!H35="","",IF('Художественно-эстетическое разв'!K35="","",IF('Художественно-эстетическое разв'!L35="","",IF('Художественно-эстетическое разв'!Z35="","",IF('Физическое развитие'!D34="","",IF('Физическое развитие'!E34="","",IF('Физическое развитие'!F34="","",IF('Физическое развитие'!G34="","",IF('Физическое развитие'!H34="","",IF('Физическое развитие'!I34="","",IF('Физическое развитие'!J34="","",IF('Физическое развитие'!K34="","",IF('Физическое развитие'!L34="","",IF('Физическое развитие'!N34="","",('Познавательное развитие'!H35+'Художественно-эстетическое разв'!K35+'Художественно-эстетическое разв'!L35+'Художественно-эстетическое разв'!Z35+'Физическое развитие'!D34+'Физическое развитие'!E34+'Физическое развитие'!F34+'Физическое развитие'!G34+'Физическое развитие'!H34+'Физическое развитие'!I34+'Физическое развитие'!J34+'Физическое развитие'!K34+'Физическое развитие'!L34+'Физическое развитие'!N34)/14))))))))))))))</f>
        <v/>
      </c>
      <c r="CK34" s="257" t="str">
        <f t="shared" si="4"/>
        <v/>
      </c>
      <c r="CL34" s="183" t="str">
        <f>IF('Социально-коммуникативное разви'!G35="","",IF('Социально-коммуникативное разви'!G35&gt;1.5,"сформирован",IF('Социально-коммуникативное разви'!G35&lt;0.5,"не сформирован", "в стадии формирования")))</f>
        <v/>
      </c>
      <c r="CM34" s="94" t="str">
        <f>IF('Социально-коммуникативное разви'!H35="","",IF('Социально-коммуникативное разви'!H35&gt;1.5,"сформирован",IF('Социально-коммуникативное разви'!H35&lt;0.5,"не сформирован", "в стадии формирования")))</f>
        <v/>
      </c>
      <c r="CN34" s="94" t="str">
        <f>IF('Социально-коммуникативное разви'!L35="","",IF('Социально-коммуникативное разви'!L35&gt;1.5,"сформирован",IF('Социально-коммуникативное разви'!L35&lt;0.5,"не сформирован", "в стадии формирования")))</f>
        <v/>
      </c>
      <c r="CO34" s="94" t="str">
        <f>IF('Социально-коммуникативное разви'!P35="","",IF('Социально-коммуникативное разви'!P35&gt;1.5,"сформирован",IF('Социально-коммуникативное разви'!P35&lt;0.5,"не сформирован", "в стадии формирования")))</f>
        <v/>
      </c>
      <c r="CP34" s="94" t="str">
        <f>IF('Социально-коммуникативное разви'!Q35="","",IF('Социально-коммуникативное разви'!Q35&gt;1.5,"сформирован",IF('Социально-коммуникативное разви'!Q35&lt;0.5,"не сформирован", "в стадии формирования")))</f>
        <v/>
      </c>
      <c r="CQ34" s="94" t="str">
        <f>IF('Социально-коммуникативное разви'!T35="","",IF('Социально-коммуникативное разви'!T35&gt;1.5,"сформирован",IF('Социально-коммуникативное разви'!T35&lt;0.5,"не сформирован", "в стадии формирования")))</f>
        <v/>
      </c>
      <c r="CR34" s="94" t="str">
        <f>IF('Социально-коммуникативное разви'!U35="","",IF('Социально-коммуникативное разви'!U35&gt;1.5,"сформирован",IF('Социально-коммуникативное разви'!U35&lt;0.5,"не сформирован", "в стадии формирования")))</f>
        <v/>
      </c>
      <c r="CS34" s="94" t="str">
        <f>IF('Социально-коммуникативное разви'!V35="","",IF('Социально-коммуникативное разви'!V35&gt;1.5,"сформирован",IF('Социально-коммуникативное разви'!V35&lt;0.5,"не сформирован", "в стадии формирования")))</f>
        <v/>
      </c>
      <c r="CT34" s="94" t="str">
        <f>IF('Социально-коммуникативное разви'!W35="","",IF('Социально-коммуникативное разви'!W35&gt;1.5,"сформирован",IF('Социально-коммуникативное разви'!W35&lt;0.5,"не сформирован", "в стадии формирования")))</f>
        <v/>
      </c>
      <c r="CU34" s="94" t="str">
        <f>IF('Социально-коммуникативное разви'!X35="","",IF('Социально-коммуникативное разви'!X35&gt;1.5,"сформирован",IF('Социально-коммуникативное разви'!X35&lt;0.5,"не сформирован", "в стадии формирования")))</f>
        <v/>
      </c>
      <c r="CV34" s="94" t="str">
        <f>IF('Социально-коммуникативное разви'!Y35="","",IF('Социально-коммуникативное разви'!Y35&gt;1.5,"сформирован",IF('Социально-коммуникативное разви'!Y35&lt;0.5,"не сформирован", "в стадии формирования")))</f>
        <v/>
      </c>
      <c r="CW34" s="94" t="str">
        <f>IF('Физическое развитие'!Q34="","",IF('Физическое развитие'!Q34&gt;1.5,"сформирован",IF('Физическое развитие'!Q34&lt;0.5,"не сформирован", "в стадии формирования")))</f>
        <v/>
      </c>
      <c r="CX34" s="94" t="str">
        <f>IF('Физическое развитие'!R34="","",IF('Физическое развитие'!R34&gt;1.5,"сформирован",IF('Физическое развитие'!R34&lt;0.5,"не сформирован", "в стадии формирования")))</f>
        <v/>
      </c>
      <c r="CY34" s="94" t="str">
        <f>IF('Физическое развитие'!S34="","",IF('Физическое развитие'!S34&gt;1.5,"сформирован",IF('Физическое развитие'!S34&lt;0.5,"не сформирован", "в стадии формирования")))</f>
        <v/>
      </c>
      <c r="CZ34" s="330" t="str">
        <f>IF('Социально-коммуникативное разви'!G35="","",IF('Социально-коммуникативное разви'!H35="","",IF('Социально-коммуникативное разви'!L35="","",IF('Социально-коммуникативное разви'!P35="","",IF('Социально-коммуникативное разви'!Q35="","",IF('Социально-коммуникативное разви'!T35="","",IF('Социально-коммуникативное разви'!U35="","",IF('Социально-коммуникативное разви'!V35="","",IF('Социально-коммуникативное разви'!W35="","",IF('Социально-коммуникативное разви'!X35="","",IF('Социально-коммуникативное разви'!Y35="","",IF('Физическое развитие'!Q34="","",IF('Физическое развитие'!R34="","",IF('Физическое развитие'!S34="","",('Социально-коммуникативное разви'!G35+'Социально-коммуникативное разви'!H35+'Социально-коммуникативное разви'!L35+'Социально-коммуникативное разви'!P35+'Социально-коммуникативное разви'!Q35+'Социально-коммуникативное разви'!T35+'Социально-коммуникативное разви'!U35+'Социально-коммуникативное разви'!V35+'Социально-коммуникативное разви'!W35+'Социально-коммуникативное разви'!X35+'Социально-коммуникативное разви'!Y35+'Физическое развитие'!Q34+'Физическое развитие'!R34+'Физическое развитие'!S34)/14))))))))))))))</f>
        <v/>
      </c>
      <c r="DA34" s="257" t="str">
        <f t="shared" si="5"/>
        <v/>
      </c>
      <c r="DB34" s="183" t="str">
        <f>IF('Социально-коммуникативное разви'!T35="","",IF('Социально-коммуникативное разви'!T35&gt;1.5,"сформирован",IF('Социально-коммуникативное разви'!T35&lt;0.5,"не сформирован", "в стадии формирования")))</f>
        <v/>
      </c>
      <c r="DC34" s="94" t="str">
        <f>IF('Социально-коммуникативное разви'!U35="","",IF('Социально-коммуникативное разви'!U35&gt;1.5,"сформирован",IF('Социально-коммуникативное разви'!U35&lt;0.5,"не сформирован", "в стадии формирования")))</f>
        <v/>
      </c>
      <c r="DD34" s="94" t="str">
        <f>IF('Социально-коммуникативное разви'!V35="","",IF('Социально-коммуникативное разви'!V35&gt;1.5,"сформирован",IF('Социально-коммуникативное разви'!V35&lt;0.5,"не сформирован", "в стадии формирования")))</f>
        <v/>
      </c>
      <c r="DE34" s="94" t="str">
        <f>IF('Социально-коммуникативное разви'!W35="","",IF('Социально-коммуникативное разви'!W35&gt;1.5,"сформирован",IF('Социально-коммуникативное разви'!W35&lt;0.5,"не сформирован", "в стадии формирования")))</f>
        <v/>
      </c>
      <c r="DF34" s="94" t="str">
        <f>IF('Социально-коммуникативное разви'!X35="","",IF('Социально-коммуникативное разви'!X35&gt;1.5,"сформирован",IF('Социально-коммуникативное разви'!X35&lt;0.5,"не сформирован", "в стадии формирования")))</f>
        <v/>
      </c>
      <c r="DG34" s="94" t="str">
        <f>IF('Социально-коммуникативное разви'!Y35="","",IF('Социально-коммуникативное разви'!Y35&gt;1.5,"сформирован",IF('Социально-коммуникативное разви'!Y35&lt;0.5,"не сформирован", "в стадии формирования")))</f>
        <v/>
      </c>
      <c r="DH34" s="94" t="str">
        <f>IF('Познавательное развитие'!D35="","",IF('Познавательное развитие'!D35&gt;1.5,"сформирован",IF('Познавательное развитие'!D35&lt;0.5,"не сформирован", "в стадии формирования")))</f>
        <v/>
      </c>
      <c r="DI34" s="94" t="str">
        <f>IF('Познавательное развитие'!E35="","",IF('Познавательное развитие'!E35&gt;1.5,"сформирован",IF('Познавательное развитие'!E35&lt;0.5,"не сформирован", "в стадии формирования")))</f>
        <v/>
      </c>
      <c r="DJ34" s="94" t="str">
        <f>IF('Познавательное развитие'!F35="","",IF('Познавательное развитие'!F35&gt;1.5,"сформирован",IF('Познавательное развитие'!F35&lt;0.5,"не сформирован", "в стадии формирования")))</f>
        <v/>
      </c>
      <c r="DK34" s="94" t="str">
        <f>IF('Познавательное развитие'!G35="","",IF('Познавательное развитие'!G35&gt;1.5,"сформирован",IF('Познавательное развитие'!G35&lt;0.5,"не сформирован", "в стадии формирования")))</f>
        <v/>
      </c>
      <c r="DL34" s="94" t="str">
        <f>IF('Познавательное развитие'!H35="","",IF('Познавательное развитие'!H35&gt;1.5,"сформирован",IF('Познавательное развитие'!H35&lt;0.5,"не сформирован", "в стадии формирования")))</f>
        <v/>
      </c>
      <c r="DM34" s="94" t="str">
        <f>IF('Познавательное развитие'!K35="","",IF('Познавательное развитие'!K35&gt;1.5,"сформирован",IF('Познавательное развитие'!K35&lt;0.5,"не сформирован", "в стадии формирования")))</f>
        <v/>
      </c>
      <c r="DN34" s="94" t="str">
        <f>IF('Познавательное развитие'!L35="","",IF('Познавательное развитие'!L35&gt;1.5,"сформирован",IF('Познавательное развитие'!L35&lt;0.5,"не сформирован", "в стадии формирования")))</f>
        <v/>
      </c>
      <c r="DO34" s="94" t="str">
        <f>IF('Познавательное развитие'!O35="","",IF('Познавательное развитие'!O35&gt;1.5,"сформирован",IF('Познавательное развитие'!O35&lt;0.5,"не сформирован", "в стадии формирования")))</f>
        <v/>
      </c>
      <c r="DP34" s="94" t="str">
        <f>IF('Познавательное развитие'!U35="","",IF('Познавательное развитие'!U35&gt;1.5,"сформирован",IF('Познавательное развитие'!U35&lt;0.5,"не сформирован", "в стадии формирования")))</f>
        <v/>
      </c>
      <c r="DQ34" s="94" t="str">
        <f>IF('Познавательное развитие'!V35="","",IF('Познавательное развитие'!V35&gt;1.5,"сформирован",IF('Познавательное развитие'!V35&lt;0.5,"не сформирован", "в стадии формирования")))</f>
        <v/>
      </c>
      <c r="DR34" s="94" t="str">
        <f>IF('Познавательное развитие'!Z35="","",IF('Познавательное развитие'!Z35&gt;1.5,"сформирован",IF('Познавательное развитие'!Z35&lt;0.5,"не сформирован", "в стадии формирования")))</f>
        <v/>
      </c>
      <c r="DS34" s="94" t="str">
        <f>IF('Познавательное развитие'!AA35="","",IF('Познавательное развитие'!AA35&gt;1.5,"сформирован",IF('Познавательное развитие'!AA35&lt;0.5,"не сформирован", "в стадии формирования")))</f>
        <v/>
      </c>
      <c r="DT34" s="94" t="str">
        <f>IF('Познавательное развитие'!AB35="","",IF('Познавательное развитие'!AB35&gt;1.5,"сформирован",IF('Познавательное развитие'!AB35&lt;0.5,"не сформирован", "в стадии формирования")))</f>
        <v/>
      </c>
      <c r="DU34" s="94" t="str">
        <f>IF('Познавательное развитие'!AC35="","",IF('Познавательное развитие'!AC35&gt;1.5,"сформирован",IF('Познавательное развитие'!AC35&lt;0.5,"не сформирован", "в стадии формирования")))</f>
        <v/>
      </c>
      <c r="DV34" s="94" t="str">
        <f>IF('Познавательное развитие'!AD35="","",IF('Познавательное развитие'!AD35&gt;1.5,"сформирован",IF('Познавательное развитие'!AD35&lt;0.5,"не сформирован", "в стадии формирования")))</f>
        <v/>
      </c>
      <c r="DW34" s="94" t="str">
        <f>IF('Познавательное развитие'!AE35="","",IF('Познавательное развитие'!AE35&gt;1.5,"сформирован",IF('Познавательное развитие'!AE35&lt;0.5,"не сформирован", "в стадии формирования")))</f>
        <v/>
      </c>
      <c r="DX34" s="94" t="str">
        <f>IF('Познавательное развитие'!AF35="","",IF('Познавательное развитие'!AF35&gt;1.5,"сформирован",IF('Познавательное развитие'!AF35&lt;0.5,"не сформирован", "в стадии формирования")))</f>
        <v/>
      </c>
      <c r="DY34" s="94" t="str">
        <f>IF('Познавательное развитие'!AG35="","",IF('Познавательное развитие'!AG35&gt;1.5,"сформирован",IF('Познавательное развитие'!AG35&lt;0.5,"не сформирован", "в стадии формирования")))</f>
        <v/>
      </c>
      <c r="DZ34" s="94" t="str">
        <f>IF('Познавательное развитие'!AH35="","",IF('Познавательное развитие'!AH35&gt;1.5,"сформирован",IF('Познавательное развитие'!AH35&lt;0.5,"не сформирован", "в стадии формирования")))</f>
        <v/>
      </c>
      <c r="EA34" s="94" t="str">
        <f>IF('Речевое развитие'!D34="","",IF('Речевое развитие'!D34&gt;1.5,"сформирован",IF('Речевое развитие'!D34&lt;0.5,"не сформирован", "в стадии формирования")))</f>
        <v/>
      </c>
      <c r="EB34" s="94" t="str">
        <f>IF('Речевое развитие'!J34="","",IF('Речевое развитие'!J34&gt;1.5,"сформирован",IF('Речевое развитие'!J34&lt;0.5,"не сформирован", "в стадии формирования")))</f>
        <v/>
      </c>
      <c r="EC34" s="94" t="str">
        <f>IF('Речевое развитие'!K34="","",IF('Речевое развитие'!K34&gt;1.5,"сформирован",IF('Речевое развитие'!K34&lt;0.5,"не сформирован", "в стадии формирования")))</f>
        <v/>
      </c>
      <c r="ED34" s="94" t="str">
        <f>IF('Речевое развитие'!L34="","",IF('Речевое развитие'!L34&gt;1.5,"сформирован",IF('Речевое развитие'!L34&lt;0.5,"не сформирован", "в стадии формирования")))</f>
        <v/>
      </c>
      <c r="EE34" s="94" t="str">
        <f>IF('Речевое развитие'!M34="","",IF('Речевое развитие'!M34&gt;1.5,"сформирован",IF('Речевое развитие'!M34&lt;0.5,"не сформирован", "в стадии формирования")))</f>
        <v/>
      </c>
      <c r="EF34" s="94" t="str">
        <f>IF('Речевое развитие'!N34="","",IF('Речевое развитие'!N34&gt;1.5,"сформирован",IF('Речевое развитие'!N34&lt;0.5,"не сформирован", "в стадии формирования")))</f>
        <v/>
      </c>
      <c r="EG34" s="330" t="str">
        <f>IF('Социально-коммуникативное разви'!T35="","",IF('Социально-коммуникативное разви'!U35="","",IF('Социально-коммуникативное разви'!V35="","",IF('Социально-коммуникативное разви'!W35="","",IF('Социально-коммуникативное разви'!X35="","",IF('Социально-коммуникативное разви'!Y35="","",IF('Познавательное развитие'!D35="","",IF('Познавательное развитие'!E35="","",IF('Познавательное развитие'!F35="","",IF('Познавательное развитие'!G35="","",IF('Познавательное развитие'!H35="","",IF('Познавательное развитие'!K35="","",IF('Познавательное развитие'!L35="","",IF('Познавательное развитие'!O35="","",IF('Познавательное развитие'!U35="","",IF('Познавательное развитие'!V35="","",IF('Познавательное развитие'!Z35="","",IF('Познавательное развитие'!AA35="","",IF('Познавательное развитие'!AB35="","",IF('Познавательное развитие'!AC35="","",IF('Познавательное развитие'!AD35="","",IF('Познавательное развитие'!AE35="","",IF('Познавательное развитие'!AF35="","",IF('Познавательное развитие'!AG35="","",IF('Познавательное развитие'!AH35="","",IF('Речевое развитие'!D34="","",IF('Речевое развитие'!J34="","",IF('Речевое развитие'!K34="","",IF('Речевое развитие'!L34="","",IF('Речевое развитие'!M34="","",IF('Речевое развитие'!N34="","",('Социально-коммуникативное разви'!T35+'Социально-коммуникативное разви'!U35+'Социально-коммуникативное разви'!V35+'Социально-коммуникативное разви'!W35+'Социально-коммуникативное разви'!X35+'Социально-коммуникативное разви'!Y35+'Познавательное развитие'!D35+'Познавательное развитие'!E35+'Познавательное развитие'!F35+'Познавательное развитие'!G35+'Познавательное развитие'!H35+'Познавательное развитие'!K35+'Познавательное развитие'!L35+'Познавательное развитие'!O35+'Познавательное развитие'!U35+'Познавательное развитие'!V35+'Познавательное развитие'!Z35+'Познавательное развитие'!AA35+'Познавательное развитие'!AB35+'Познавательное развитие'!AC35+'Познавательное развитие'!AD35+'Познавательное развитие'!AE35+'Познавательное развитие'!AF35+'Познавательное развитие'!AG35+'Познавательное развитие'!AH35+'Речевое развитие'!D34+'Речевое развитие'!J34+'Речевое развитие'!K34+'Речевое развитие'!L34+'Речевое развитие'!M34+'Речевое развитие'!N34)/31)))))))))))))))))))))))))))))))</f>
        <v/>
      </c>
      <c r="EH34" s="257" t="str">
        <f t="shared" si="6"/>
        <v/>
      </c>
    </row>
    <row r="35" spans="1:138" x14ac:dyDescent="0.25">
      <c r="A35" s="107">
        <f>список!A33</f>
        <v>32</v>
      </c>
      <c r="B35" s="265" t="str">
        <f>IF(список!B33="","",список!B33)</f>
        <v/>
      </c>
      <c r="C35" s="257">
        <f>IF(список!C33="","",список!C33)</f>
        <v>0</v>
      </c>
      <c r="D35" s="183" t="str">
        <f>IF('Социально-коммуникативное разви'!G36="","",IF('Социально-коммуникативное разви'!G36&gt;1.5,"сформирован",IF('Социально-коммуникативное разви'!G36&lt;0.5,"не сформирован", "в стадии формирования")))</f>
        <v/>
      </c>
      <c r="E35" s="94" t="str">
        <f>IF('Социально-коммуникативное разви'!I36="","",IF('Социально-коммуникативное разви'!I36&gt;1.5,"сформирован",IF('Социально-коммуникативное разви'!I36&lt;0.5,"не сформирован", "в стадии формирования")))</f>
        <v/>
      </c>
      <c r="F35" s="94" t="str">
        <f>IF('Социально-коммуникативное разви'!K36="","",IF('Социально-коммуникативное разви'!K36&gt;1.5,"сформирован",IF('Социально-коммуникативное разви'!K36&lt;0.5,"не сформирован", "в стадии формирования")))</f>
        <v/>
      </c>
      <c r="G35" s="94" t="str">
        <f>IF('Социально-коммуникативное разви'!L36="","",IF('Социально-коммуникативное разви'!L36&gt;1.5,"сформирован",IF('Социально-коммуникативное разви'!L36&lt;0.5,"не сформирован", "в стадии формирования")))</f>
        <v/>
      </c>
      <c r="H35" s="94" t="str">
        <f>IF('Познавательное развитие'!K36="","",IF('Познавательное развитие'!K36&gt;1.5,"сформирован",IF('Познавательное развитие'!K36&lt;0.5,"не сформирован", "в стадии формирования")))</f>
        <v/>
      </c>
      <c r="I35" s="94" t="str">
        <f>IF('Познавательное развитие'!O36="","",IF('Познавательное развитие'!O36&gt;1.5,"сформирован",IF('Познавательное развитие'!O36&lt;0.5,"не сформирован", "в стадии формирования")))</f>
        <v/>
      </c>
      <c r="J35" s="94" t="str">
        <f>IF('Познавательное развитие'!P36="","",IF('Познавательное развитие'!P36&gt;1.5,"сформирован",IF('Познавательное развитие'!P36&lt;0.5,"не сформирован", "в стадии формирования")))</f>
        <v/>
      </c>
      <c r="K35" s="94" t="str">
        <f>IF('Познавательное развитие'!T36="","",IF('Познавательное развитие'!T36&gt;1.5,"сформирован",IF('Познавательное развитие'!T36&lt;0.5,"не сформирован", "в стадии формирования")))</f>
        <v/>
      </c>
      <c r="L35" s="94" t="str">
        <f>IF('Познавательное развитие'!W36="","",IF('Познавательное развитие'!W36&gt;1.5,"сформирован",IF('Познавательное развитие'!W36&lt;0.5,"не сформирован", "в стадии формирования")))</f>
        <v/>
      </c>
      <c r="M35" s="94" t="str">
        <f>IF('Познавательное развитие'!AH36="","",IF('Познавательное развитие'!AH36&gt;1.5,"сформирован",IF('Познавательное развитие'!AH36&lt;0.5,"не сформирован", "в стадии формирования")))</f>
        <v/>
      </c>
      <c r="N35" s="94" t="str">
        <f>IF('Речевое развитие'!E35="","",IF('Речевое развитие'!E35&gt;1.5,"сформирован",IF('Речевое развитие'!E35&lt;0.5,"не сформирован", "в стадии формирования")))</f>
        <v/>
      </c>
      <c r="O35" s="94" t="str">
        <f>IF('Речевое развитие'!F35="","",IF('Речевое развитие'!F35&gt;1.5,"сформирован",IF('Речевое развитие'!F35&lt;0.5,"не сформирован", "в стадии формирования")))</f>
        <v/>
      </c>
      <c r="P35" s="94" t="str">
        <f>IF('Речевое развитие'!M35="","",IF('Речевое развитие'!M35&gt;1.5,"сформирован",IF('Речевое развитие'!M35&lt;0.5,"не сформирован", "в стадии формирования")))</f>
        <v/>
      </c>
      <c r="Q35" s="94" t="str">
        <f>IF('Художественно-эстетическое разв'!F36="","",IF('Художественно-эстетическое разв'!F36&gt;1.5,"сформирован",IF('Художественно-эстетическое разв'!F36&lt;0.5,"не сформирован", "в стадии формирования")))</f>
        <v/>
      </c>
      <c r="R35" s="94" t="str">
        <f>IF('Художественно-эстетическое разв'!L36="","",IF('Художественно-эстетическое разв'!L36&gt;1.5,"сформирован",IF('Художественно-эстетическое разв'!L36&lt;0.5,"не сформирован", "в стадии формирования")))</f>
        <v/>
      </c>
      <c r="S35" s="94" t="str">
        <f>IF('Художественно-эстетическое разв'!O36="","",IF('Художественно-эстетическое разв'!O36&gt;1.5,"сформирован",IF('Художественно-эстетическое разв'!O36&lt;0.5,"не сформирован", "в стадии формирования")))</f>
        <v/>
      </c>
      <c r="T35" s="94" t="str">
        <f>IF('Художественно-эстетическое разв'!P36="","",IF('Художественно-эстетическое разв'!P36&gt;1.5,"сформирован",IF('Художественно-эстетическое разв'!P36&lt;0.5,"не сформирован", "в стадии формирования")))</f>
        <v/>
      </c>
      <c r="U35" s="94" t="str">
        <f>IF('Физическое развитие'!N35="","",IF('Физическое развитие'!N35&gt;1.5,"сформирован",IF('Физическое развитие'!N35&lt;0.5,"не сформирован", "в стадии формирования")))</f>
        <v/>
      </c>
      <c r="V35" s="94" t="str">
        <f>IF('Физическое развитие'!Q35="","",IF('Физическое развитие'!Q35&gt;1.5,"сформирован",IF('Физическое развитие'!Q35&lt;0.5,"не сформирован", "в стадии формирования")))</f>
        <v/>
      </c>
      <c r="W35" s="94" t="str">
        <f>IF('Физическое развитие'!R35="","",IF('Физическое развитие'!R35&gt;1.5,"сформирован",IF('Физическое развитие'!R35&lt;0.5,"не сформирован", "в стадии формирования")))</f>
        <v/>
      </c>
      <c r="X35" s="330" t="str">
        <f>IF('Социально-коммуникативное разви'!G36="","",IF('Социально-коммуникативное разви'!I36="","",IF('Социально-коммуникативное разви'!K36="","",IF('Социально-коммуникативное разви'!L36="","",IF('Познавательное развитие'!K36="","",IF('Познавательное развитие'!O36="","",IF('Познавательное развитие'!P36="","",IF('Познавательное развитие'!T36="","",IF('Познавательное развитие'!W36="","",IF('Познавательное развитие'!AH36="","",IF('Речевое развитие'!E35="","",IF('Речевое развитие'!F35="","",IF('Речевое развитие'!M35="","",IF('Художественно-эстетическое разв'!F36="","",IF('Художественно-эстетическое разв'!L36="","",IF('Художественно-эстетическое разв'!O36="","",IF('Художественно-эстетическое разв'!P36="","",IF('Физическое развитие'!N35="","",IF('Физическое развитие'!Q35="","",IF('Физическое развитие'!R35="","",('Социально-коммуникативное разви'!G36+'Социально-коммуникативное разви'!I36+'Социально-коммуникативное разви'!K36+'Социально-коммуникативное разви'!L36+'Познавательное развитие'!K36+'Познавательное развитие'!O36+'Познавательное развитие'!P36+'Познавательное развитие'!T36+'Познавательное развитие'!W36+'Познавательное развитие'!AH36+'Речевое развитие'!E35+'Речевое развитие'!F35++'Речевое развитие'!M35+'Художественно-эстетическое разв'!F36+'Художественно-эстетическое разв'!L36+'Художественно-эстетическое разв'!O36+'Художественно-эстетическое разв'!P36+'Физическое развитие'!N35+'Физическое развитие'!Q35+'Физическое развитие'!R35)/20))))))))))))))))))))</f>
        <v/>
      </c>
      <c r="Y35" s="257" t="str">
        <f t="shared" si="0"/>
        <v/>
      </c>
      <c r="Z35" s="201" t="str">
        <f>IF('Социально-коммуникативное разви'!E36="","",IF('Социально-коммуникативное разви'!E36&gt;1.5,"сформирован",IF('Социально-коммуникативное разви'!E36&lt;0.5,"не сформирован", "в стадии формирования")))</f>
        <v/>
      </c>
      <c r="AA35" s="96" t="str">
        <f>IF('Социально-коммуникативное разви'!G36="","",IF('Социально-коммуникативное разви'!G36&gt;1.5,"сформирован",IF('Социально-коммуникативное разви'!G36&lt;0.5,"не сформирован", "в стадии формирования")))</f>
        <v/>
      </c>
      <c r="AB35" s="96" t="str">
        <f>IF('Социально-коммуникативное разви'!H36="","",IF('Социально-коммуникативное разви'!H36&gt;1.5,"сформирован",IF('Социально-коммуникативное разви'!H36&lt;0.5,"не сформирован", "в стадии формирования")))</f>
        <v/>
      </c>
      <c r="AC35" s="96" t="str">
        <f>IF('Социально-коммуникативное разви'!L36="","",IF('Социально-коммуникативное разви'!L36&gt;1.5,"сформирован",IF('Социально-коммуникативное разви'!L36&lt;0.5,"не сформирован", "в стадии формирования")))</f>
        <v/>
      </c>
      <c r="AD35" s="96" t="str">
        <f>IF('Социально-коммуникативное разви'!Q36="","",IF('Социально-коммуникативное разви'!Q36&gt;1.5,"сформирован",IF('Социально-коммуникативное разви'!Q36&lt;0.5,"не сформирован", "в стадии формирования")))</f>
        <v/>
      </c>
      <c r="AE35" s="126" t="str">
        <f>IF('Познавательное развитие'!L36="","",IF('Познавательное развитие'!L36&gt;1.5,"сформирован",IF('Познавательное развитие'!L36&lt;0.5,"не сформирован", "в стадии формирования")))</f>
        <v/>
      </c>
      <c r="AF35" s="126" t="str">
        <f>IF('Познавательное развитие'!Q36="","",IF('Познавательное развитие'!Q36&gt;1.5,"сформирован",IF('Познавательное развитие'!Q36&lt;0.5,"не сформирован", "в стадии формирования")))</f>
        <v/>
      </c>
      <c r="AG35" s="126" t="str">
        <f>IF('Речевое развитие'!D35="","",IF('Речевое развитие'!D35&gt;1.5,"сформирован",IF('Речевое развитие'!D35&lt;0.5,"не сформирован", "в стадии формирования")))</f>
        <v/>
      </c>
      <c r="AH35" s="126" t="str">
        <f>IF('Речевое развитие'!F35="","",IF('Речевое развитие'!F35&gt;1.5,"сформирован",IF('Речевое развитие'!F35&lt;0.5,"не сформирован", "в стадии формирования")))</f>
        <v/>
      </c>
      <c r="AI35" s="126" t="str">
        <f>IF('Речевое развитие'!J35="","",IF('Речевое развитие'!J35&gt;1.5,"сформирован",IF('Речевое развитие'!J35&lt;0.5,"не сформирован", "в стадии формирования")))</f>
        <v/>
      </c>
      <c r="AJ35" s="126" t="str">
        <f>IF('Речевое развитие'!L35="","",IF('Речевое развитие'!L35&gt;1.5,"сформирован",IF('Речевое развитие'!L35&lt;0.5,"не сформирован", "в стадии формирования")))</f>
        <v/>
      </c>
      <c r="AK35" s="126" t="str">
        <f>IF('Речевое развитие'!N35="","",IF('Речевое развитие'!N35&gt;1.5,"сформирован",IF('Речевое развитие'!N35&lt;0.5,"не сформирован", "в стадии формирования")))</f>
        <v/>
      </c>
      <c r="AL35" s="331" t="str">
        <f>IF('Социально-коммуникативное разви'!E36="","",IF('Социально-коммуникативное разви'!G36="","",IF('Социально-коммуникативное разви'!H36="","",IF('Социально-коммуникативное разви'!L36="","",IF('Социально-коммуникативное разви'!Q36="","",IF('Познавательное развитие'!L36="","",IF('Познавательное развитие'!Q36="","",IF('Речевое развитие'!D35="","",IF('Речевое развитие'!F35="","",IF('Речевое развитие'!J35="","",IF('Речевое развитие'!L35="","",IF('Речевое развитие'!N35="","",('Социально-коммуникативное разви'!E36+'Социально-коммуникативное разви'!G36+'Социально-коммуникативное разви'!H36+'Социально-коммуникативное разви'!L36+'Социально-коммуникативное разви'!Q36+'Познавательное развитие'!L36+'Познавательное развитие'!Q36+'Речевое развитие'!D35+'Речевое развитие'!F35+'Речевое развитие'!J35+'Речевое развитие'!L35+'Речевое развитие'!N35)/12))))))))))))</f>
        <v/>
      </c>
      <c r="AM35" s="96" t="str">
        <f t="shared" si="1"/>
        <v/>
      </c>
      <c r="AN35" s="183" t="str">
        <f>IF('Социально-коммуникативное разви'!E36="","",IF('Социально-коммуникативное разви'!E36&gt;1.5,"сформирован",IF('Социально-коммуникативное разви'!E36&lt;0.5,"не сформирован", "в стадии формирования")))</f>
        <v/>
      </c>
      <c r="AO35" s="101" t="str">
        <f>IF('Социально-коммуникативное разви'!G36="","",IF('Социально-коммуникативное разви'!G36&gt;1.5,"сформирован",IF('Социально-коммуникативное разви'!G36&lt;0.5,"не сформирован", "в стадии формирования")))</f>
        <v/>
      </c>
      <c r="AP35" s="97" t="str">
        <f>IF('Социально-коммуникативное разви'!H36="","",IF('Социально-коммуникативное разви'!H36&gt;1.5,"сформирован",IF('Социально-коммуникативное разви'!H36&lt;0.5,"не сформирован", "в стадии формирования")))</f>
        <v/>
      </c>
      <c r="AQ35" s="97" t="str">
        <f>IF('Социально-коммуникативное разви'!K36="","",IF('Социально-коммуникативное разви'!K36&gt;1.5,"сформирован",IF('Социально-коммуникативное разви'!K36&lt;0.5,"не сформирован", "в стадии формирования")))</f>
        <v/>
      </c>
      <c r="AR35" s="97" t="str">
        <f>IF('Социально-коммуникативное разви'!L36="","",IF('Социально-коммуникативное разви'!L36&gt;1.5,"сформирован",IF('Социально-коммуникативное разви'!L36&lt;0.5,"не сформирован", "в стадии формирования")))</f>
        <v/>
      </c>
      <c r="AS35" s="97" t="str">
        <f>IF('Социально-коммуникативное разви'!M36="","",IF('Социально-коммуникативное разви'!M36&gt;1.5,"сформирован",IF('Социально-коммуникативное разви'!M36&lt;0.5,"не сформирован", "в стадии формирования")))</f>
        <v/>
      </c>
      <c r="AT35" s="97" t="str">
        <f>IF('Познавательное развитие'!P36="","",IF('Познавательное развитие'!P36&gt;1.5,"сформирован",IF('Познавательное развитие'!P36&lt;0.5,"не сформирован", "в стадии формирования")))</f>
        <v/>
      </c>
      <c r="AU35" s="97" t="str">
        <f>IF('Речевое развитие'!E35="","",IF('Речевое развитие'!E35&gt;1.5,"сформирован",IF('Речевое развитие'!E35&lt;0.5,"не сформирован", "в стадии формирования")))</f>
        <v/>
      </c>
      <c r="AV35" s="97" t="str">
        <f>IF('Речевое развитие'!N35="","",IF('Речевое развитие'!N35&gt;1.5,"сформирован",IF('Речевое развитие'!N35&lt;0.5,"не сформирован", "в стадии формирования")))</f>
        <v/>
      </c>
      <c r="AW35" s="97" t="str">
        <f>IF('Художественно-эстетическое разв'!F36="","",IF('Художественно-эстетическое разв'!F36&gt;1.5,"сформирован",IF('Художественно-эстетическое разв'!F36&lt;0.5,"не сформирован", "в стадии формирования")))</f>
        <v/>
      </c>
      <c r="AX35" s="94" t="str">
        <f>IF('Художественно-эстетическое разв'!O36="","",IF('Художественно-эстетическое разв'!O36&gt;1.5,"сформирован",IF('Художественно-эстетическое разв'!O36&lt;0.5,"не сформирован", "в стадии формирования")))</f>
        <v/>
      </c>
      <c r="AY35" s="108" t="str">
        <f>IF('Художественно-эстетическое разв'!Y36="","",IF('Художественно-эстетическое разв'!Y36&gt;1.5,"сформирован",IF('Художественно-эстетическое разв'!Y36&lt;0.5,"не сформирован", "в стадии формирования")))</f>
        <v/>
      </c>
      <c r="AZ35" s="332" t="str">
        <f>IF('Социально-коммуникативное разви'!E36="","",IF('Социально-коммуникативное разви'!G36="","",IF('Социально-коммуникативное разви'!H36="","",IF('Социально-коммуникативное разви'!K36="","",IF('Социально-коммуникативное разви'!L36="","",IF('Социально-коммуникативное разви'!M36="","",IF('Познавательное развитие'!P36="","",IF('Речевое развитие'!E35="","",IF('Речевое развитие'!N35="","",IF('Художественно-эстетическое разв'!F36="","",IF('Художественно-эстетическое разв'!O36="","",IF('Художественно-эстетическое разв'!Y36="","",('Социально-коммуникативное разви'!E36+'Социально-коммуникативное разви'!G36+'Социально-коммуникативное разви'!H36+'Социально-коммуникативное разви'!K36+'Социально-коммуникативное разви'!L36+'Социально-коммуникативное разви'!M36+'Познавательное развитие'!P36+'Речевое развитие'!E35+'Речевое развитие'!N35+'Художественно-эстетическое разв'!F36+'Художественно-эстетическое разв'!O36+'Художественно-эстетическое разв'!Y36)/12))))))))))))</f>
        <v/>
      </c>
      <c r="BA35" s="257" t="str">
        <f t="shared" si="2"/>
        <v/>
      </c>
      <c r="BB35" s="183" t="str">
        <f>IF('Социально-коммуникативное разви'!D36="","",IF('Социально-коммуникативное разви'!D36&gt;1.5,"сформирован",IF('Социально-коммуникативное разви'!D36&lt;0.5,"не сформирован", "в стадии формирования")))</f>
        <v/>
      </c>
      <c r="BC35" s="94" t="str">
        <f>IF('Социально-коммуникативное разви'!F36="","",IF('Социально-коммуникативное разви'!F36&gt;1.5,"сформирован",IF('Социально-коммуникативное разви'!F36&lt;0.5,"не сформирован", "в стадии формирования")))</f>
        <v/>
      </c>
      <c r="BD35" s="94" t="str">
        <f>IF('Социально-коммуникативное разви'!J36="","",IF('Социально-коммуникативное разви'!J36&gt;1.5,"сформирован",IF('Социально-коммуникативное разви'!J36&lt;0.5,"не сформирован", "в стадии формирования")))</f>
        <v/>
      </c>
      <c r="BE35" s="94" t="str">
        <f>IF('Познавательное развитие'!U36="","",IF('Познавательное развитие'!U36&gt;1.5,"сформирован",IF('Познавательное развитие'!U36&lt;0.5,"не сформирован", "в стадии формирования")))</f>
        <v/>
      </c>
      <c r="BF35" s="94" t="str">
        <f>IF('Познавательное развитие'!V36="","",IF('Познавательное развитие'!V36&gt;1.5,"сформирован",IF('Познавательное развитие'!V36&lt;0.5,"не сформирован", "в стадии формирования")))</f>
        <v/>
      </c>
      <c r="BG35" s="94" t="str">
        <f>IF('Познавательное развитие'!AB36="","",IF('Познавательное развитие'!AB36&gt;1.5,"сформирован",IF('Познавательное развитие'!AB36&lt;0.5,"не сформирован", "в стадии формирования")))</f>
        <v/>
      </c>
      <c r="BH35" s="94" t="str">
        <f>IF('Познавательное развитие'!AD36="","",IF('Познавательное развитие'!AD36&gt;1.5,"сформирован",IF('Познавательное развитие'!AD36&lt;0.5,"не сформирован", "в стадии формирования")))</f>
        <v/>
      </c>
      <c r="BI35" s="94" t="str">
        <f>IF('Речевое развитие'!D35="","",IF('Речевое развитие'!D35&gt;1.5,"сформирован",IF('Речевое развитие'!D35&lt;0.5,"не сформирован", "в стадии формирования")))</f>
        <v/>
      </c>
      <c r="BJ35" s="94" t="str">
        <f>IF('Речевое развитие'!E35="","",IF('Речевое развитие'!E35&gt;1.5,"сформирован",IF('Речевое развитие'!E35&lt;0.5,"не сформирован", "в стадии формирования")))</f>
        <v/>
      </c>
      <c r="BK35" s="94" t="str">
        <f>IF('Речевое развитие'!F35="","",IF('Речевое развитие'!F35&gt;1.5,"сформирован",IF('Речевое развитие'!F35&lt;0.5,"не сформирован", "в стадии формирования")))</f>
        <v/>
      </c>
      <c r="BL35" s="94" t="str">
        <f>IF('Речевое развитие'!G35="","",IF('Речевое развитие'!G35&gt;1.5,"сформирован",IF('Речевое развитие'!G35&lt;0.5,"не сформирован", "в стадии формирования")))</f>
        <v/>
      </c>
      <c r="BM35" s="94" t="str">
        <f>IF('Речевое развитие'!J35="","",IF('Речевое развитие'!J35&gt;1.5,"сформирован",IF('Речевое развитие'!J35&lt;0.5,"не сформирован", "в стадии формирования")))</f>
        <v/>
      </c>
      <c r="BN35" s="94" t="str">
        <f>IF('Речевое развитие'!K35="","",IF('Речевое развитие'!K35&gt;1.5,"сформирован",IF('Речевое развитие'!K35&lt;0.5,"не сформирован", "в стадии формирования")))</f>
        <v/>
      </c>
      <c r="BO35" s="94" t="str">
        <f>IF('Речевое развитие'!L35="","",IF('Речевое развитие'!L35&gt;1.5,"сформирован",IF('Речевое развитие'!L35&lt;0.5,"не сформирован", "в стадии формирования")))</f>
        <v/>
      </c>
      <c r="BP35" s="94" t="str">
        <f>IF('Речевое развитие'!M35="","",IF('Речевое развитие'!M35&gt;1.5,"сформирован",IF('Речевое развитие'!M35&lt;0.5,"не сформирован", "в стадии формирования")))</f>
        <v/>
      </c>
      <c r="BQ35" s="94" t="str">
        <f>IF('Речевое развитие'!N35="","",IF('Речевое развитие'!N35&gt;1.5,"сформирован",IF('Речевое развитие'!N35&lt;0.5,"не сформирован", "в стадии формирования")))</f>
        <v/>
      </c>
      <c r="BR35" s="94" t="str">
        <f>IF('Художественно-эстетическое разв'!D36="","",IF('Художественно-эстетическое разв'!D36&gt;1.5,"сформирован",IF('Художественно-эстетическое разв'!D36&lt;0.5,"не сформирован", "в стадии формирования")))</f>
        <v/>
      </c>
      <c r="BS35" s="94" t="str">
        <f>IF('Художественно-эстетическое разв'!E36="","",IF('Художественно-эстетическое разв'!E36&gt;1.5,"сформирован",IF('Художественно-эстетическое разв'!E36&lt;0.5,"не сформирован", "в стадии формирования")))</f>
        <v/>
      </c>
      <c r="BT35" s="330" t="str">
        <f>IF('Социально-коммуникативное разви'!D36="","",IF('Социально-коммуникативное разви'!F36="","",IF('Социально-коммуникативное разви'!J36="","",IF('Познавательное развитие'!U36="","",IF('Познавательное развитие'!V36="","",IF('Познавательное развитие'!AB36="","",IF('Познавательное развитие'!AD36="","",IF('Речевое развитие'!D35="","",IF('Речевое развитие'!E35="","",IF('Речевое развитие'!F35="","",IF('Речевое развитие'!G35="","",IF('Речевое развитие'!J35="","",IF('Речевое развитие'!K35="","",IF('Речевое развитие'!L35="","",IF('Речевое развитие'!M35="","",IF('Речевое развитие'!N35="","",IF('Художественно-эстетическое разв'!D36="","",IF('Художественно-эстетическое разв'!E36="","",('Социально-коммуникативное разви'!D36+'Социально-коммуникативное разви'!F36+'Социально-коммуникативное разви'!J36+'Познавательное развитие'!U36+'Познавательное развитие'!V36+'Познавательное развитие'!AB36+'Познавательное развитие'!AD36+'Речевое развитие'!D35+'Речевое развитие'!E35+'Речевое развитие'!F35+'Речевое развитие'!G35+'Речевое развитие'!J35+'Речевое развитие'!K35+'Речевое развитие'!L35+'Речевое развитие'!M35+'Речевое развитие'!N35+'Художественно-эстетическое разв'!D36+'Художественно-эстетическое разв'!E36)/18))))))))))))))))))</f>
        <v/>
      </c>
      <c r="BU35" s="257" t="str">
        <f t="shared" si="3"/>
        <v/>
      </c>
      <c r="BV35" s="183" t="str">
        <f>IF('Познавательное развитие'!H36="","",IF('Познавательное развитие'!H36&gt;1.5,"сформирован",IF('Познавательное развитие'!H36&lt;0.5,"не сформирован", "в стадии формирования")))</f>
        <v/>
      </c>
      <c r="BW35" s="94" t="str">
        <f>IF('Художественно-эстетическое разв'!K36="","",IF('Художественно-эстетическое разв'!K36&gt;1.5,"сформирован",IF('Художественно-эстетическое разв'!K36&lt;0.5,"не сформирован", "в стадии формирования")))</f>
        <v/>
      </c>
      <c r="BX35" s="94" t="str">
        <f>IF('Художественно-эстетическое разв'!L36="","",IF('Художественно-эстетическое разв'!L36&gt;1.5,"сформирован",IF('Художественно-эстетическое разв'!L36&lt;0.5,"не сформирован", "в стадии формирования")))</f>
        <v/>
      </c>
      <c r="BY35" s="108" t="str">
        <f>IF('Художественно-эстетическое разв'!Z36="","",IF('Художественно-эстетическое разв'!Z36&gt;1.5,"сформирован",IF('Художественно-эстетическое разв'!Z36&lt;0.5,"не сформирован", "в стадии формирования")))</f>
        <v/>
      </c>
      <c r="BZ35" s="183" t="str">
        <f>IF('Физическое развитие'!D35="","",IF('Физическое развитие'!D35&gt;1.5,"сформирован",IF('Физическое развитие'!D35&lt;0.5,"не сформирован", "в стадии формирования")))</f>
        <v/>
      </c>
      <c r="CA35" s="183" t="str">
        <f>IF('Физическое развитие'!E35="","",IF('Физическое развитие'!E35&gt;1.5,"сформирован",IF('Физическое развитие'!E35&lt;0.5,"не сформирован", "в стадии формирования")))</f>
        <v/>
      </c>
      <c r="CB35" s="183" t="str">
        <f>IF('Физическое развитие'!F35="","",IF('Физическое развитие'!F35&gt;1.5,"сформирован",IF('Физическое развитие'!F35&lt;0.5,"не сформирован", "в стадии формирования")))</f>
        <v/>
      </c>
      <c r="CC35" s="183" t="str">
        <f>IF('Физическое развитие'!G35="","",IF('Физическое развитие'!G35&gt;1.5,"сформирован",IF('Физическое развитие'!G35&lt;0.5,"не сформирован", "в стадии формирования")))</f>
        <v/>
      </c>
      <c r="CD35" s="94" t="str">
        <f>IF('Физическое развитие'!H35="","",IF('Физическое развитие'!H35&gt;1.5,"сформирован",IF('Физическое развитие'!H35&lt;0.5,"не сформирован", "в стадии формирования")))</f>
        <v/>
      </c>
      <c r="CE35" s="94" t="str">
        <f>IF('Физическое развитие'!I35="","",IF('Физическое развитие'!I35&gt;1.5,"сформирован",IF('Физическое развитие'!I35&lt;0.5,"не сформирован", "в стадии формирования")))</f>
        <v/>
      </c>
      <c r="CF35" s="94" t="str">
        <f>IF('Физическое развитие'!J35="","",IF('Физическое развитие'!J35&gt;1.5,"сформирован",IF('Физическое развитие'!J35&lt;0.5,"не сформирован", "в стадии формирования")))</f>
        <v/>
      </c>
      <c r="CG35" s="94" t="str">
        <f>IF('Физическое развитие'!K35="","",IF('Физическое развитие'!K35&gt;1.5,"сформирован",IF('Физическое развитие'!K35&lt;0.5,"не сформирован", "в стадии формирования")))</f>
        <v/>
      </c>
      <c r="CH35" s="94" t="str">
        <f>IF('Физическое развитие'!L35="","",IF('Физическое развитие'!L35&gt;1.5,"сформирован",IF('Физическое развитие'!L35&lt;0.5,"не сформирован", "в стадии формирования")))</f>
        <v/>
      </c>
      <c r="CI35" s="94" t="str">
        <f>IF('Физическое развитие'!N35="","",IF('Физическое развитие'!N35&gt;1.5,"сформирован",IF('Физическое развитие'!N35&lt;0.5,"не сформирован", "в стадии формирования")))</f>
        <v/>
      </c>
      <c r="CJ35" s="330" t="str">
        <f>IF('Познавательное развитие'!H36="","",IF('Художественно-эстетическое разв'!K36="","",IF('Художественно-эстетическое разв'!L36="","",IF('Художественно-эстетическое разв'!Z36="","",IF('Физическое развитие'!D35="","",IF('Физическое развитие'!E35="","",IF('Физическое развитие'!F35="","",IF('Физическое развитие'!G35="","",IF('Физическое развитие'!H35="","",IF('Физическое развитие'!I35="","",IF('Физическое развитие'!J35="","",IF('Физическое развитие'!K35="","",IF('Физическое развитие'!L35="","",IF('Физическое развитие'!N35="","",('Познавательное развитие'!H36+'Художественно-эстетическое разв'!K36+'Художественно-эстетическое разв'!L36+'Художественно-эстетическое разв'!Z36+'Физическое развитие'!D35+'Физическое развитие'!E35+'Физическое развитие'!F35+'Физическое развитие'!G35+'Физическое развитие'!H35+'Физическое развитие'!I35+'Физическое развитие'!J35+'Физическое развитие'!K35+'Физическое развитие'!L35+'Физическое развитие'!N35)/14))))))))))))))</f>
        <v/>
      </c>
      <c r="CK35" s="257" t="str">
        <f t="shared" si="4"/>
        <v/>
      </c>
      <c r="CL35" s="183" t="str">
        <f>IF('Социально-коммуникативное разви'!G36="","",IF('Социально-коммуникативное разви'!G36&gt;1.5,"сформирован",IF('Социально-коммуникативное разви'!G36&lt;0.5,"не сформирован", "в стадии формирования")))</f>
        <v/>
      </c>
      <c r="CM35" s="94" t="str">
        <f>IF('Социально-коммуникативное разви'!H36="","",IF('Социально-коммуникативное разви'!H36&gt;1.5,"сформирован",IF('Социально-коммуникативное разви'!H36&lt;0.5,"не сформирован", "в стадии формирования")))</f>
        <v/>
      </c>
      <c r="CN35" s="94" t="str">
        <f>IF('Социально-коммуникативное разви'!L36="","",IF('Социально-коммуникативное разви'!L36&gt;1.5,"сформирован",IF('Социально-коммуникативное разви'!L36&lt;0.5,"не сформирован", "в стадии формирования")))</f>
        <v/>
      </c>
      <c r="CO35" s="94" t="str">
        <f>IF('Социально-коммуникативное разви'!P36="","",IF('Социально-коммуникативное разви'!P36&gt;1.5,"сформирован",IF('Социально-коммуникативное разви'!P36&lt;0.5,"не сформирован", "в стадии формирования")))</f>
        <v/>
      </c>
      <c r="CP35" s="94" t="str">
        <f>IF('Социально-коммуникативное разви'!Q36="","",IF('Социально-коммуникативное разви'!Q36&gt;1.5,"сформирован",IF('Социально-коммуникативное разви'!Q36&lt;0.5,"не сформирован", "в стадии формирования")))</f>
        <v/>
      </c>
      <c r="CQ35" s="94" t="str">
        <f>IF('Социально-коммуникативное разви'!T36="","",IF('Социально-коммуникативное разви'!T36&gt;1.5,"сформирован",IF('Социально-коммуникативное разви'!T36&lt;0.5,"не сформирован", "в стадии формирования")))</f>
        <v/>
      </c>
      <c r="CR35" s="94" t="str">
        <f>IF('Социально-коммуникативное разви'!U36="","",IF('Социально-коммуникативное разви'!U36&gt;1.5,"сформирован",IF('Социально-коммуникативное разви'!U36&lt;0.5,"не сформирован", "в стадии формирования")))</f>
        <v/>
      </c>
      <c r="CS35" s="94" t="str">
        <f>IF('Социально-коммуникативное разви'!V36="","",IF('Социально-коммуникативное разви'!V36&gt;1.5,"сформирован",IF('Социально-коммуникативное разви'!V36&lt;0.5,"не сформирован", "в стадии формирования")))</f>
        <v/>
      </c>
      <c r="CT35" s="94" t="str">
        <f>IF('Социально-коммуникативное разви'!W36="","",IF('Социально-коммуникативное разви'!W36&gt;1.5,"сформирован",IF('Социально-коммуникативное разви'!W36&lt;0.5,"не сформирован", "в стадии формирования")))</f>
        <v/>
      </c>
      <c r="CU35" s="94" t="str">
        <f>IF('Социально-коммуникативное разви'!X36="","",IF('Социально-коммуникативное разви'!X36&gt;1.5,"сформирован",IF('Социально-коммуникативное разви'!X36&lt;0.5,"не сформирован", "в стадии формирования")))</f>
        <v/>
      </c>
      <c r="CV35" s="94" t="str">
        <f>IF('Социально-коммуникативное разви'!Y36="","",IF('Социально-коммуникативное разви'!Y36&gt;1.5,"сформирован",IF('Социально-коммуникативное разви'!Y36&lt;0.5,"не сформирован", "в стадии формирования")))</f>
        <v/>
      </c>
      <c r="CW35" s="94" t="str">
        <f>IF('Физическое развитие'!Q35="","",IF('Физическое развитие'!Q35&gt;1.5,"сформирован",IF('Физическое развитие'!Q35&lt;0.5,"не сформирован", "в стадии формирования")))</f>
        <v/>
      </c>
      <c r="CX35" s="94" t="str">
        <f>IF('Физическое развитие'!R35="","",IF('Физическое развитие'!R35&gt;1.5,"сформирован",IF('Физическое развитие'!R35&lt;0.5,"не сформирован", "в стадии формирования")))</f>
        <v/>
      </c>
      <c r="CY35" s="94" t="str">
        <f>IF('Физическое развитие'!S35="","",IF('Физическое развитие'!S35&gt;1.5,"сформирован",IF('Физическое развитие'!S35&lt;0.5,"не сформирован", "в стадии формирования")))</f>
        <v/>
      </c>
      <c r="CZ35" s="330" t="str">
        <f>IF('Социально-коммуникативное разви'!G36="","",IF('Социально-коммуникативное разви'!H36="","",IF('Социально-коммуникативное разви'!L36="","",IF('Социально-коммуникативное разви'!P36="","",IF('Социально-коммуникативное разви'!Q36="","",IF('Социально-коммуникативное разви'!T36="","",IF('Социально-коммуникативное разви'!U36="","",IF('Социально-коммуникативное разви'!V36="","",IF('Социально-коммуникативное разви'!W36="","",IF('Социально-коммуникативное разви'!X36="","",IF('Социально-коммуникативное разви'!Y36="","",IF('Физическое развитие'!Q35="","",IF('Физическое развитие'!R35="","",IF('Физическое развитие'!S35="","",('Социально-коммуникативное разви'!G36+'Социально-коммуникативное разви'!H36+'Социально-коммуникативное разви'!L36+'Социально-коммуникативное разви'!P36+'Социально-коммуникативное разви'!Q36+'Социально-коммуникативное разви'!T36+'Социально-коммуникативное разви'!U36+'Социально-коммуникативное разви'!V36+'Социально-коммуникативное разви'!W36+'Социально-коммуникативное разви'!X36+'Социально-коммуникативное разви'!Y36+'Физическое развитие'!Q35+'Физическое развитие'!R35+'Физическое развитие'!S35)/14))))))))))))))</f>
        <v/>
      </c>
      <c r="DA35" s="257" t="str">
        <f t="shared" si="5"/>
        <v/>
      </c>
      <c r="DB35" s="183" t="str">
        <f>IF('Социально-коммуникативное разви'!T36="","",IF('Социально-коммуникативное разви'!T36&gt;1.5,"сформирован",IF('Социально-коммуникативное разви'!T36&lt;0.5,"не сформирован", "в стадии формирования")))</f>
        <v/>
      </c>
      <c r="DC35" s="94" t="str">
        <f>IF('Социально-коммуникативное разви'!U36="","",IF('Социально-коммуникативное разви'!U36&gt;1.5,"сформирован",IF('Социально-коммуникативное разви'!U36&lt;0.5,"не сформирован", "в стадии формирования")))</f>
        <v/>
      </c>
      <c r="DD35" s="94" t="str">
        <f>IF('Социально-коммуникативное разви'!V36="","",IF('Социально-коммуникативное разви'!V36&gt;1.5,"сформирован",IF('Социально-коммуникативное разви'!V36&lt;0.5,"не сформирован", "в стадии формирования")))</f>
        <v/>
      </c>
      <c r="DE35" s="94" t="str">
        <f>IF('Социально-коммуникативное разви'!W36="","",IF('Социально-коммуникативное разви'!W36&gt;1.5,"сформирован",IF('Социально-коммуникативное разви'!W36&lt;0.5,"не сформирован", "в стадии формирования")))</f>
        <v/>
      </c>
      <c r="DF35" s="94" t="str">
        <f>IF('Социально-коммуникативное разви'!X36="","",IF('Социально-коммуникативное разви'!X36&gt;1.5,"сформирован",IF('Социально-коммуникативное разви'!X36&lt;0.5,"не сформирован", "в стадии формирования")))</f>
        <v/>
      </c>
      <c r="DG35" s="94" t="str">
        <f>IF('Социально-коммуникативное разви'!Y36="","",IF('Социально-коммуникативное разви'!Y36&gt;1.5,"сформирован",IF('Социально-коммуникативное разви'!Y36&lt;0.5,"не сформирован", "в стадии формирования")))</f>
        <v/>
      </c>
      <c r="DH35" s="94" t="str">
        <f>IF('Познавательное развитие'!D36="","",IF('Познавательное развитие'!D36&gt;1.5,"сформирован",IF('Познавательное развитие'!D36&lt;0.5,"не сформирован", "в стадии формирования")))</f>
        <v/>
      </c>
      <c r="DI35" s="94" t="str">
        <f>IF('Познавательное развитие'!E36="","",IF('Познавательное развитие'!E36&gt;1.5,"сформирован",IF('Познавательное развитие'!E36&lt;0.5,"не сформирован", "в стадии формирования")))</f>
        <v/>
      </c>
      <c r="DJ35" s="94" t="str">
        <f>IF('Познавательное развитие'!F36="","",IF('Познавательное развитие'!F36&gt;1.5,"сформирован",IF('Познавательное развитие'!F36&lt;0.5,"не сформирован", "в стадии формирования")))</f>
        <v/>
      </c>
      <c r="DK35" s="94" t="str">
        <f>IF('Познавательное развитие'!G36="","",IF('Познавательное развитие'!G36&gt;1.5,"сформирован",IF('Познавательное развитие'!G36&lt;0.5,"не сформирован", "в стадии формирования")))</f>
        <v/>
      </c>
      <c r="DL35" s="94" t="str">
        <f>IF('Познавательное развитие'!H36="","",IF('Познавательное развитие'!H36&gt;1.5,"сформирован",IF('Познавательное развитие'!H36&lt;0.5,"не сформирован", "в стадии формирования")))</f>
        <v/>
      </c>
      <c r="DM35" s="94" t="str">
        <f>IF('Познавательное развитие'!K36="","",IF('Познавательное развитие'!K36&gt;1.5,"сформирован",IF('Познавательное развитие'!K36&lt;0.5,"не сформирован", "в стадии формирования")))</f>
        <v/>
      </c>
      <c r="DN35" s="94" t="str">
        <f>IF('Познавательное развитие'!L36="","",IF('Познавательное развитие'!L36&gt;1.5,"сформирован",IF('Познавательное развитие'!L36&lt;0.5,"не сформирован", "в стадии формирования")))</f>
        <v/>
      </c>
      <c r="DO35" s="94" t="str">
        <f>IF('Познавательное развитие'!O36="","",IF('Познавательное развитие'!O36&gt;1.5,"сформирован",IF('Познавательное развитие'!O36&lt;0.5,"не сформирован", "в стадии формирования")))</f>
        <v/>
      </c>
      <c r="DP35" s="94" t="str">
        <f>IF('Познавательное развитие'!U36="","",IF('Познавательное развитие'!U36&gt;1.5,"сформирован",IF('Познавательное развитие'!U36&lt;0.5,"не сформирован", "в стадии формирования")))</f>
        <v/>
      </c>
      <c r="DQ35" s="94" t="str">
        <f>IF('Познавательное развитие'!V36="","",IF('Познавательное развитие'!V36&gt;1.5,"сформирован",IF('Познавательное развитие'!V36&lt;0.5,"не сформирован", "в стадии формирования")))</f>
        <v/>
      </c>
      <c r="DR35" s="94" t="str">
        <f>IF('Познавательное развитие'!Z36="","",IF('Познавательное развитие'!Z36&gt;1.5,"сформирован",IF('Познавательное развитие'!Z36&lt;0.5,"не сформирован", "в стадии формирования")))</f>
        <v/>
      </c>
      <c r="DS35" s="94" t="str">
        <f>IF('Познавательное развитие'!AA36="","",IF('Познавательное развитие'!AA36&gt;1.5,"сформирован",IF('Познавательное развитие'!AA36&lt;0.5,"не сформирован", "в стадии формирования")))</f>
        <v/>
      </c>
      <c r="DT35" s="94" t="str">
        <f>IF('Познавательное развитие'!AB36="","",IF('Познавательное развитие'!AB36&gt;1.5,"сформирован",IF('Познавательное развитие'!AB36&lt;0.5,"не сформирован", "в стадии формирования")))</f>
        <v/>
      </c>
      <c r="DU35" s="94" t="str">
        <f>IF('Познавательное развитие'!AC36="","",IF('Познавательное развитие'!AC36&gt;1.5,"сформирован",IF('Познавательное развитие'!AC36&lt;0.5,"не сформирован", "в стадии формирования")))</f>
        <v/>
      </c>
      <c r="DV35" s="94" t="str">
        <f>IF('Познавательное развитие'!AD36="","",IF('Познавательное развитие'!AD36&gt;1.5,"сформирован",IF('Познавательное развитие'!AD36&lt;0.5,"не сформирован", "в стадии формирования")))</f>
        <v/>
      </c>
      <c r="DW35" s="94" t="str">
        <f>IF('Познавательное развитие'!AE36="","",IF('Познавательное развитие'!AE36&gt;1.5,"сформирован",IF('Познавательное развитие'!AE36&lt;0.5,"не сформирован", "в стадии формирования")))</f>
        <v/>
      </c>
      <c r="DX35" s="94" t="str">
        <f>IF('Познавательное развитие'!AF36="","",IF('Познавательное развитие'!AF36&gt;1.5,"сформирован",IF('Познавательное развитие'!AF36&lt;0.5,"не сформирован", "в стадии формирования")))</f>
        <v/>
      </c>
      <c r="DY35" s="94" t="str">
        <f>IF('Познавательное развитие'!AG36="","",IF('Познавательное развитие'!AG36&gt;1.5,"сформирован",IF('Познавательное развитие'!AG36&lt;0.5,"не сформирован", "в стадии формирования")))</f>
        <v/>
      </c>
      <c r="DZ35" s="94" t="str">
        <f>IF('Познавательное развитие'!AH36="","",IF('Познавательное развитие'!AH36&gt;1.5,"сформирован",IF('Познавательное развитие'!AH36&lt;0.5,"не сформирован", "в стадии формирования")))</f>
        <v/>
      </c>
      <c r="EA35" s="94" t="str">
        <f>IF('Речевое развитие'!D35="","",IF('Речевое развитие'!D35&gt;1.5,"сформирован",IF('Речевое развитие'!D35&lt;0.5,"не сформирован", "в стадии формирования")))</f>
        <v/>
      </c>
      <c r="EB35" s="94" t="str">
        <f>IF('Речевое развитие'!J35="","",IF('Речевое развитие'!J35&gt;1.5,"сформирован",IF('Речевое развитие'!J35&lt;0.5,"не сформирован", "в стадии формирования")))</f>
        <v/>
      </c>
      <c r="EC35" s="94" t="str">
        <f>IF('Речевое развитие'!K35="","",IF('Речевое развитие'!K35&gt;1.5,"сформирован",IF('Речевое развитие'!K35&lt;0.5,"не сформирован", "в стадии формирования")))</f>
        <v/>
      </c>
      <c r="ED35" s="94" t="str">
        <f>IF('Речевое развитие'!L35="","",IF('Речевое развитие'!L35&gt;1.5,"сформирован",IF('Речевое развитие'!L35&lt;0.5,"не сформирован", "в стадии формирования")))</f>
        <v/>
      </c>
      <c r="EE35" s="94" t="str">
        <f>IF('Речевое развитие'!M35="","",IF('Речевое развитие'!M35&gt;1.5,"сформирован",IF('Речевое развитие'!M35&lt;0.5,"не сформирован", "в стадии формирования")))</f>
        <v/>
      </c>
      <c r="EF35" s="94" t="str">
        <f>IF('Речевое развитие'!N35="","",IF('Речевое развитие'!N35&gt;1.5,"сформирован",IF('Речевое развитие'!N35&lt;0.5,"не сформирован", "в стадии формирования")))</f>
        <v/>
      </c>
      <c r="EG35" s="330" t="str">
        <f>IF('Социально-коммуникативное разви'!T36="","",IF('Социально-коммуникативное разви'!U36="","",IF('Социально-коммуникативное разви'!V36="","",IF('Социально-коммуникативное разви'!W36="","",IF('Социально-коммуникативное разви'!X36="","",IF('Социально-коммуникативное разви'!Y36="","",IF('Познавательное развитие'!D36="","",IF('Познавательное развитие'!E36="","",IF('Познавательное развитие'!F36="","",IF('Познавательное развитие'!G36="","",IF('Познавательное развитие'!H36="","",IF('Познавательное развитие'!K36="","",IF('Познавательное развитие'!L36="","",IF('Познавательное развитие'!O36="","",IF('Познавательное развитие'!U36="","",IF('Познавательное развитие'!V36="","",IF('Познавательное развитие'!Z36="","",IF('Познавательное развитие'!AA36="","",IF('Познавательное развитие'!AB36="","",IF('Познавательное развитие'!AC36="","",IF('Познавательное развитие'!AD36="","",IF('Познавательное развитие'!AE36="","",IF('Познавательное развитие'!AF36="","",IF('Познавательное развитие'!AG36="","",IF('Познавательное развитие'!AH36="","",IF('Речевое развитие'!D35="","",IF('Речевое развитие'!J35="","",IF('Речевое развитие'!K35="","",IF('Речевое развитие'!L35="","",IF('Речевое развитие'!M35="","",IF('Речевое развитие'!N35="","",('Социально-коммуникативное разви'!T36+'Социально-коммуникативное разви'!U36+'Социально-коммуникативное разви'!V36+'Социально-коммуникативное разви'!W36+'Социально-коммуникативное разви'!X36+'Социально-коммуникативное разви'!Y36+'Познавательное развитие'!D36+'Познавательное развитие'!E36+'Познавательное развитие'!F36+'Познавательное развитие'!G36+'Познавательное развитие'!H36+'Познавательное развитие'!K36+'Познавательное развитие'!L36+'Познавательное развитие'!O36+'Познавательное развитие'!U36+'Познавательное развитие'!V36+'Познавательное развитие'!Z36+'Познавательное развитие'!AA36+'Познавательное развитие'!AB36+'Познавательное развитие'!AC36+'Познавательное развитие'!AD36+'Познавательное развитие'!AE36+'Познавательное развитие'!AF36+'Познавательное развитие'!AG36+'Познавательное развитие'!AH36+'Речевое развитие'!D35+'Речевое развитие'!J35+'Речевое развитие'!K35+'Речевое развитие'!L35+'Речевое развитие'!M35+'Речевое развитие'!N35)/31)))))))))))))))))))))))))))))))</f>
        <v/>
      </c>
      <c r="EH35" s="257" t="str">
        <f t="shared" si="6"/>
        <v/>
      </c>
    </row>
    <row r="36" spans="1:138" x14ac:dyDescent="0.25">
      <c r="A36" s="107">
        <f>список!A34</f>
        <v>33</v>
      </c>
      <c r="B36" s="265" t="str">
        <f>IF(список!B34="","",список!B34)</f>
        <v/>
      </c>
      <c r="C36" s="257">
        <f>IF(список!C34="","",список!C34)</f>
        <v>0</v>
      </c>
      <c r="D36" s="183" t="str">
        <f>IF('Социально-коммуникативное разви'!G37="","",IF('Социально-коммуникативное разви'!G37&gt;1.5,"сформирован",IF('Социально-коммуникативное разви'!G37&lt;0.5,"не сформирован", "в стадии формирования")))</f>
        <v/>
      </c>
      <c r="E36" s="94" t="str">
        <f>IF('Социально-коммуникативное разви'!I37="","",IF('Социально-коммуникативное разви'!I37&gt;1.5,"сформирован",IF('Социально-коммуникативное разви'!I37&lt;0.5,"не сформирован", "в стадии формирования")))</f>
        <v/>
      </c>
      <c r="F36" s="94" t="str">
        <f>IF('Социально-коммуникативное разви'!K37="","",IF('Социально-коммуникативное разви'!K37&gt;1.5,"сформирован",IF('Социально-коммуникативное разви'!K37&lt;0.5,"не сформирован", "в стадии формирования")))</f>
        <v/>
      </c>
      <c r="G36" s="94" t="str">
        <f>IF('Социально-коммуникативное разви'!L37="","",IF('Социально-коммуникативное разви'!L37&gt;1.5,"сформирован",IF('Социально-коммуникативное разви'!L37&lt;0.5,"не сформирован", "в стадии формирования")))</f>
        <v/>
      </c>
      <c r="H36" s="94" t="str">
        <f>IF('Познавательное развитие'!K37="","",IF('Познавательное развитие'!K37&gt;1.5,"сформирован",IF('Познавательное развитие'!K37&lt;0.5,"не сформирован", "в стадии формирования")))</f>
        <v/>
      </c>
      <c r="I36" s="94" t="str">
        <f>IF('Познавательное развитие'!O37="","",IF('Познавательное развитие'!O37&gt;1.5,"сформирован",IF('Познавательное развитие'!O37&lt;0.5,"не сформирован", "в стадии формирования")))</f>
        <v/>
      </c>
      <c r="J36" s="94" t="str">
        <f>IF('Познавательное развитие'!P37="","",IF('Познавательное развитие'!P37&gt;1.5,"сформирован",IF('Познавательное развитие'!P37&lt;0.5,"не сформирован", "в стадии формирования")))</f>
        <v/>
      </c>
      <c r="K36" s="94" t="str">
        <f>IF('Познавательное развитие'!T37="","",IF('Познавательное развитие'!T37&gt;1.5,"сформирован",IF('Познавательное развитие'!T37&lt;0.5,"не сформирован", "в стадии формирования")))</f>
        <v/>
      </c>
      <c r="L36" s="94" t="str">
        <f>IF('Познавательное развитие'!W37="","",IF('Познавательное развитие'!W37&gt;1.5,"сформирован",IF('Познавательное развитие'!W37&lt;0.5,"не сформирован", "в стадии формирования")))</f>
        <v/>
      </c>
      <c r="M36" s="94" t="str">
        <f>IF('Познавательное развитие'!AH37="","",IF('Познавательное развитие'!AH37&gt;1.5,"сформирован",IF('Познавательное развитие'!AH37&lt;0.5,"не сформирован", "в стадии формирования")))</f>
        <v/>
      </c>
      <c r="N36" s="94" t="str">
        <f>IF('Речевое развитие'!E36="","",IF('Речевое развитие'!E36&gt;1.5,"сформирован",IF('Речевое развитие'!E36&lt;0.5,"не сформирован", "в стадии формирования")))</f>
        <v/>
      </c>
      <c r="O36" s="94" t="str">
        <f>IF('Речевое развитие'!F36="","",IF('Речевое развитие'!F36&gt;1.5,"сформирован",IF('Речевое развитие'!F36&lt;0.5,"не сформирован", "в стадии формирования")))</f>
        <v/>
      </c>
      <c r="P36" s="94" t="str">
        <f>IF('Речевое развитие'!M36="","",IF('Речевое развитие'!M36&gt;1.5,"сформирован",IF('Речевое развитие'!M36&lt;0.5,"не сформирован", "в стадии формирования")))</f>
        <v/>
      </c>
      <c r="Q36" s="94" t="str">
        <f>IF('Художественно-эстетическое разв'!F37="","",IF('Художественно-эстетическое разв'!F37&gt;1.5,"сформирован",IF('Художественно-эстетическое разв'!F37&lt;0.5,"не сформирован", "в стадии формирования")))</f>
        <v/>
      </c>
      <c r="R36" s="94" t="str">
        <f>IF('Художественно-эстетическое разв'!L37="","",IF('Художественно-эстетическое разв'!L37&gt;1.5,"сформирован",IF('Художественно-эстетическое разв'!L37&lt;0.5,"не сформирован", "в стадии формирования")))</f>
        <v/>
      </c>
      <c r="S36" s="94" t="str">
        <f>IF('Художественно-эстетическое разв'!O37="","",IF('Художественно-эстетическое разв'!O37&gt;1.5,"сформирован",IF('Художественно-эстетическое разв'!O37&lt;0.5,"не сформирован", "в стадии формирования")))</f>
        <v/>
      </c>
      <c r="T36" s="94" t="str">
        <f>IF('Художественно-эстетическое разв'!P37="","",IF('Художественно-эстетическое разв'!P37&gt;1.5,"сформирован",IF('Художественно-эстетическое разв'!P37&lt;0.5,"не сформирован", "в стадии формирования")))</f>
        <v/>
      </c>
      <c r="U36" s="94" t="str">
        <f>IF('Физическое развитие'!N36="","",IF('Физическое развитие'!N36&gt;1.5,"сформирован",IF('Физическое развитие'!N36&lt;0.5,"не сформирован", "в стадии формирования")))</f>
        <v/>
      </c>
      <c r="V36" s="94" t="str">
        <f>IF('Физическое развитие'!Q36="","",IF('Физическое развитие'!Q36&gt;1.5,"сформирован",IF('Физическое развитие'!Q36&lt;0.5,"не сформирован", "в стадии формирования")))</f>
        <v/>
      </c>
      <c r="W36" s="94" t="str">
        <f>IF('Физическое развитие'!R36="","",IF('Физическое развитие'!R36&gt;1.5,"сформирован",IF('Физическое развитие'!R36&lt;0.5,"не сформирован", "в стадии формирования")))</f>
        <v/>
      </c>
      <c r="X36" s="330" t="str">
        <f>IF('Социально-коммуникативное разви'!G37="","",IF('Социально-коммуникативное разви'!I37="","",IF('Социально-коммуникативное разви'!K37="","",IF('Социально-коммуникативное разви'!L37="","",IF('Познавательное развитие'!K37="","",IF('Познавательное развитие'!O37="","",IF('Познавательное развитие'!P37="","",IF('Познавательное развитие'!T37="","",IF('Познавательное развитие'!W37="","",IF('Познавательное развитие'!AH37="","",IF('Речевое развитие'!E36="","",IF('Речевое развитие'!F36="","",IF('Речевое развитие'!M36="","",IF('Художественно-эстетическое разв'!F37="","",IF('Художественно-эстетическое разв'!L37="","",IF('Художественно-эстетическое разв'!O37="","",IF('Художественно-эстетическое разв'!P37="","",IF('Физическое развитие'!N36="","",IF('Физическое развитие'!Q36="","",IF('Физическое развитие'!R36="","",('Социально-коммуникативное разви'!G37+'Социально-коммуникативное разви'!I37+'Социально-коммуникативное разви'!K37+'Социально-коммуникативное разви'!L37+'Познавательное развитие'!K37+'Познавательное развитие'!O37+'Познавательное развитие'!P37+'Познавательное развитие'!T37+'Познавательное развитие'!W37+'Познавательное развитие'!AH37+'Речевое развитие'!E36+'Речевое развитие'!F36++'Речевое развитие'!M36+'Художественно-эстетическое разв'!F37+'Художественно-эстетическое разв'!L37+'Художественно-эстетическое разв'!O37+'Художественно-эстетическое разв'!P37+'Физическое развитие'!N36+'Физическое развитие'!Q36+'Физическое развитие'!R36)/20))))))))))))))))))))</f>
        <v/>
      </c>
      <c r="Y36" s="257" t="str">
        <f t="shared" si="0"/>
        <v/>
      </c>
      <c r="Z36" s="201" t="str">
        <f>IF('Социально-коммуникативное разви'!E37="","",IF('Социально-коммуникативное разви'!E37&gt;1.5,"сформирован",IF('Социально-коммуникативное разви'!E37&lt;0.5,"не сформирован", "в стадии формирования")))</f>
        <v/>
      </c>
      <c r="AA36" s="96" t="str">
        <f>IF('Социально-коммуникативное разви'!G37="","",IF('Социально-коммуникативное разви'!G37&gt;1.5,"сформирован",IF('Социально-коммуникативное разви'!G37&lt;0.5,"не сформирован", "в стадии формирования")))</f>
        <v/>
      </c>
      <c r="AB36" s="96" t="str">
        <f>IF('Социально-коммуникативное разви'!H37="","",IF('Социально-коммуникативное разви'!H37&gt;1.5,"сформирован",IF('Социально-коммуникативное разви'!H37&lt;0.5,"не сформирован", "в стадии формирования")))</f>
        <v/>
      </c>
      <c r="AC36" s="96" t="str">
        <f>IF('Социально-коммуникативное разви'!L37="","",IF('Социально-коммуникативное разви'!L37&gt;1.5,"сформирован",IF('Социально-коммуникативное разви'!L37&lt;0.5,"не сформирован", "в стадии формирования")))</f>
        <v/>
      </c>
      <c r="AD36" s="96" t="str">
        <f>IF('Социально-коммуникативное разви'!Q37="","",IF('Социально-коммуникативное разви'!Q37&gt;1.5,"сформирован",IF('Социально-коммуникативное разви'!Q37&lt;0.5,"не сформирован", "в стадии формирования")))</f>
        <v/>
      </c>
      <c r="AE36" s="126" t="str">
        <f>IF('Познавательное развитие'!L37="","",IF('Познавательное развитие'!L37&gt;1.5,"сформирован",IF('Познавательное развитие'!L37&lt;0.5,"не сформирован", "в стадии формирования")))</f>
        <v/>
      </c>
      <c r="AF36" s="126" t="str">
        <f>IF('Познавательное развитие'!Q37="","",IF('Познавательное развитие'!Q37&gt;1.5,"сформирован",IF('Познавательное развитие'!Q37&lt;0.5,"не сформирован", "в стадии формирования")))</f>
        <v/>
      </c>
      <c r="AG36" s="126" t="str">
        <f>IF('Речевое развитие'!D36="","",IF('Речевое развитие'!D36&gt;1.5,"сформирован",IF('Речевое развитие'!D36&lt;0.5,"не сформирован", "в стадии формирования")))</f>
        <v/>
      </c>
      <c r="AH36" s="126" t="str">
        <f>IF('Речевое развитие'!F36="","",IF('Речевое развитие'!F36&gt;1.5,"сформирован",IF('Речевое развитие'!F36&lt;0.5,"не сформирован", "в стадии формирования")))</f>
        <v/>
      </c>
      <c r="AI36" s="126" t="str">
        <f>IF('Речевое развитие'!J36="","",IF('Речевое развитие'!J36&gt;1.5,"сформирован",IF('Речевое развитие'!J36&lt;0.5,"не сформирован", "в стадии формирования")))</f>
        <v/>
      </c>
      <c r="AJ36" s="126" t="str">
        <f>IF('Речевое развитие'!L36="","",IF('Речевое развитие'!L36&gt;1.5,"сформирован",IF('Речевое развитие'!L36&lt;0.5,"не сформирован", "в стадии формирования")))</f>
        <v/>
      </c>
      <c r="AK36" s="126" t="str">
        <f>IF('Речевое развитие'!N36="","",IF('Речевое развитие'!N36&gt;1.5,"сформирован",IF('Речевое развитие'!N36&lt;0.5,"не сформирован", "в стадии формирования")))</f>
        <v/>
      </c>
      <c r="AL36" s="331" t="str">
        <f>IF('Социально-коммуникативное разви'!E37="","",IF('Социально-коммуникативное разви'!G37="","",IF('Социально-коммуникативное разви'!H37="","",IF('Социально-коммуникативное разви'!L37="","",IF('Социально-коммуникативное разви'!Q37="","",IF('Познавательное развитие'!L37="","",IF('Познавательное развитие'!Q37="","",IF('Речевое развитие'!D36="","",IF('Речевое развитие'!F36="","",IF('Речевое развитие'!J36="","",IF('Речевое развитие'!L36="","",IF('Речевое развитие'!N36="","",('Социально-коммуникативное разви'!E37+'Социально-коммуникативное разви'!G37+'Социально-коммуникативное разви'!H37+'Социально-коммуникативное разви'!L37+'Социально-коммуникативное разви'!Q37+'Познавательное развитие'!L37+'Познавательное развитие'!Q37+'Речевое развитие'!D36+'Речевое развитие'!F36+'Речевое развитие'!J36+'Речевое развитие'!L36+'Речевое развитие'!N36)/12))))))))))))</f>
        <v/>
      </c>
      <c r="AM36" s="96" t="str">
        <f t="shared" si="1"/>
        <v/>
      </c>
      <c r="AN36" s="183" t="str">
        <f>IF('Социально-коммуникативное разви'!E37="","",IF('Социально-коммуникативное разви'!E37&gt;1.5,"сформирован",IF('Социально-коммуникативное разви'!E37&lt;0.5,"не сформирован", "в стадии формирования")))</f>
        <v/>
      </c>
      <c r="AO36" s="101" t="str">
        <f>IF('Социально-коммуникативное разви'!G37="","",IF('Социально-коммуникативное разви'!G37&gt;1.5,"сформирован",IF('Социально-коммуникативное разви'!G37&lt;0.5,"не сформирован", "в стадии формирования")))</f>
        <v/>
      </c>
      <c r="AP36" s="97" t="str">
        <f>IF('Социально-коммуникативное разви'!H37="","",IF('Социально-коммуникативное разви'!H37&gt;1.5,"сформирован",IF('Социально-коммуникативное разви'!H37&lt;0.5,"не сформирован", "в стадии формирования")))</f>
        <v/>
      </c>
      <c r="AQ36" s="97" t="str">
        <f>IF('Социально-коммуникативное разви'!K37="","",IF('Социально-коммуникативное разви'!K37&gt;1.5,"сформирован",IF('Социально-коммуникативное разви'!K37&lt;0.5,"не сформирован", "в стадии формирования")))</f>
        <v/>
      </c>
      <c r="AR36" s="97" t="str">
        <f>IF('Социально-коммуникативное разви'!L37="","",IF('Социально-коммуникативное разви'!L37&gt;1.5,"сформирован",IF('Социально-коммуникативное разви'!L37&lt;0.5,"не сформирован", "в стадии формирования")))</f>
        <v/>
      </c>
      <c r="AS36" s="97" t="str">
        <f>IF('Социально-коммуникативное разви'!M37="","",IF('Социально-коммуникативное разви'!M37&gt;1.5,"сформирован",IF('Социально-коммуникативное разви'!M37&lt;0.5,"не сформирован", "в стадии формирования")))</f>
        <v/>
      </c>
      <c r="AT36" s="97" t="str">
        <f>IF('Познавательное развитие'!P37="","",IF('Познавательное развитие'!P37&gt;1.5,"сформирован",IF('Познавательное развитие'!P37&lt;0.5,"не сформирован", "в стадии формирования")))</f>
        <v/>
      </c>
      <c r="AU36" s="97" t="str">
        <f>IF('Речевое развитие'!E36="","",IF('Речевое развитие'!E36&gt;1.5,"сформирован",IF('Речевое развитие'!E36&lt;0.5,"не сформирован", "в стадии формирования")))</f>
        <v/>
      </c>
      <c r="AV36" s="97" t="str">
        <f>IF('Речевое развитие'!N36="","",IF('Речевое развитие'!N36&gt;1.5,"сформирован",IF('Речевое развитие'!N36&lt;0.5,"не сформирован", "в стадии формирования")))</f>
        <v/>
      </c>
      <c r="AW36" s="97" t="str">
        <f>IF('Художественно-эстетическое разв'!F37="","",IF('Художественно-эстетическое разв'!F37&gt;1.5,"сформирован",IF('Художественно-эстетическое разв'!F37&lt;0.5,"не сформирован", "в стадии формирования")))</f>
        <v/>
      </c>
      <c r="AX36" s="94" t="str">
        <f>IF('Художественно-эстетическое разв'!O37="","",IF('Художественно-эстетическое разв'!O37&gt;1.5,"сформирован",IF('Художественно-эстетическое разв'!O37&lt;0.5,"не сформирован", "в стадии формирования")))</f>
        <v/>
      </c>
      <c r="AY36" s="108" t="str">
        <f>IF('Художественно-эстетическое разв'!Y37="","",IF('Художественно-эстетическое разв'!Y37&gt;1.5,"сформирован",IF('Художественно-эстетическое разв'!Y37&lt;0.5,"не сформирован", "в стадии формирования")))</f>
        <v/>
      </c>
      <c r="AZ36" s="332" t="str">
        <f>IF('Социально-коммуникативное разви'!E37="","",IF('Социально-коммуникативное разви'!G37="","",IF('Социально-коммуникативное разви'!H37="","",IF('Социально-коммуникативное разви'!K37="","",IF('Социально-коммуникативное разви'!L37="","",IF('Социально-коммуникативное разви'!M37="","",IF('Познавательное развитие'!P37="","",IF('Речевое развитие'!E36="","",IF('Речевое развитие'!N36="","",IF('Художественно-эстетическое разв'!F37="","",IF('Художественно-эстетическое разв'!O37="","",IF('Художественно-эстетическое разв'!Y37="","",('Социально-коммуникативное разви'!E37+'Социально-коммуникативное разви'!G37+'Социально-коммуникативное разви'!H37+'Социально-коммуникативное разви'!K37+'Социально-коммуникативное разви'!L37+'Социально-коммуникативное разви'!M37+'Познавательное развитие'!P37+'Речевое развитие'!E36+'Речевое развитие'!N36+'Художественно-эстетическое разв'!F37+'Художественно-эстетическое разв'!O37+'Художественно-эстетическое разв'!Y37)/12))))))))))))</f>
        <v/>
      </c>
      <c r="BA36" s="257" t="str">
        <f t="shared" si="2"/>
        <v/>
      </c>
      <c r="BB36" s="183" t="str">
        <f>IF('Социально-коммуникативное разви'!D37="","",IF('Социально-коммуникативное разви'!D37&gt;1.5,"сформирован",IF('Социально-коммуникативное разви'!D37&lt;0.5,"не сформирован", "в стадии формирования")))</f>
        <v/>
      </c>
      <c r="BC36" s="94" t="str">
        <f>IF('Социально-коммуникативное разви'!F37="","",IF('Социально-коммуникативное разви'!F37&gt;1.5,"сформирован",IF('Социально-коммуникативное разви'!F37&lt;0.5,"не сформирован", "в стадии формирования")))</f>
        <v/>
      </c>
      <c r="BD36" s="94" t="str">
        <f>IF('Социально-коммуникативное разви'!J37="","",IF('Социально-коммуникативное разви'!J37&gt;1.5,"сформирован",IF('Социально-коммуникативное разви'!J37&lt;0.5,"не сформирован", "в стадии формирования")))</f>
        <v/>
      </c>
      <c r="BE36" s="94" t="str">
        <f>IF('Познавательное развитие'!U37="","",IF('Познавательное развитие'!U37&gt;1.5,"сформирован",IF('Познавательное развитие'!U37&lt;0.5,"не сформирован", "в стадии формирования")))</f>
        <v/>
      </c>
      <c r="BF36" s="94" t="str">
        <f>IF('Познавательное развитие'!V37="","",IF('Познавательное развитие'!V37&gt;1.5,"сформирован",IF('Познавательное развитие'!V37&lt;0.5,"не сформирован", "в стадии формирования")))</f>
        <v/>
      </c>
      <c r="BG36" s="94" t="str">
        <f>IF('Познавательное развитие'!AB37="","",IF('Познавательное развитие'!AB37&gt;1.5,"сформирован",IF('Познавательное развитие'!AB37&lt;0.5,"не сформирован", "в стадии формирования")))</f>
        <v/>
      </c>
      <c r="BH36" s="94" t="str">
        <f>IF('Познавательное развитие'!AD37="","",IF('Познавательное развитие'!AD37&gt;1.5,"сформирован",IF('Познавательное развитие'!AD37&lt;0.5,"не сформирован", "в стадии формирования")))</f>
        <v/>
      </c>
      <c r="BI36" s="94" t="str">
        <f>IF('Речевое развитие'!D36="","",IF('Речевое развитие'!D36&gt;1.5,"сформирован",IF('Речевое развитие'!D36&lt;0.5,"не сформирован", "в стадии формирования")))</f>
        <v/>
      </c>
      <c r="BJ36" s="94" t="str">
        <f>IF('Речевое развитие'!E36="","",IF('Речевое развитие'!E36&gt;1.5,"сформирован",IF('Речевое развитие'!E36&lt;0.5,"не сформирован", "в стадии формирования")))</f>
        <v/>
      </c>
      <c r="BK36" s="94" t="str">
        <f>IF('Речевое развитие'!F36="","",IF('Речевое развитие'!F36&gt;1.5,"сформирован",IF('Речевое развитие'!F36&lt;0.5,"не сформирован", "в стадии формирования")))</f>
        <v/>
      </c>
      <c r="BL36" s="94" t="str">
        <f>IF('Речевое развитие'!G36="","",IF('Речевое развитие'!G36&gt;1.5,"сформирован",IF('Речевое развитие'!G36&lt;0.5,"не сформирован", "в стадии формирования")))</f>
        <v/>
      </c>
      <c r="BM36" s="94" t="str">
        <f>IF('Речевое развитие'!J36="","",IF('Речевое развитие'!J36&gt;1.5,"сформирован",IF('Речевое развитие'!J36&lt;0.5,"не сформирован", "в стадии формирования")))</f>
        <v/>
      </c>
      <c r="BN36" s="94" t="str">
        <f>IF('Речевое развитие'!K36="","",IF('Речевое развитие'!K36&gt;1.5,"сформирован",IF('Речевое развитие'!K36&lt;0.5,"не сформирован", "в стадии формирования")))</f>
        <v/>
      </c>
      <c r="BO36" s="94" t="str">
        <f>IF('Речевое развитие'!L36="","",IF('Речевое развитие'!L36&gt;1.5,"сформирован",IF('Речевое развитие'!L36&lt;0.5,"не сформирован", "в стадии формирования")))</f>
        <v/>
      </c>
      <c r="BP36" s="94" t="str">
        <f>IF('Речевое развитие'!M36="","",IF('Речевое развитие'!M36&gt;1.5,"сформирован",IF('Речевое развитие'!M36&lt;0.5,"не сформирован", "в стадии формирования")))</f>
        <v/>
      </c>
      <c r="BQ36" s="94" t="str">
        <f>IF('Речевое развитие'!N36="","",IF('Речевое развитие'!N36&gt;1.5,"сформирован",IF('Речевое развитие'!N36&lt;0.5,"не сформирован", "в стадии формирования")))</f>
        <v/>
      </c>
      <c r="BR36" s="94" t="str">
        <f>IF('Художественно-эстетическое разв'!D37="","",IF('Художественно-эстетическое разв'!D37&gt;1.5,"сформирован",IF('Художественно-эстетическое разв'!D37&lt;0.5,"не сформирован", "в стадии формирования")))</f>
        <v/>
      </c>
      <c r="BS36" s="94" t="str">
        <f>IF('Художественно-эстетическое разв'!E37="","",IF('Художественно-эстетическое разв'!E37&gt;1.5,"сформирован",IF('Художественно-эстетическое разв'!E37&lt;0.5,"не сформирован", "в стадии формирования")))</f>
        <v/>
      </c>
      <c r="BT36" s="330" t="str">
        <f>IF('Социально-коммуникативное разви'!D37="","",IF('Социально-коммуникативное разви'!F37="","",IF('Социально-коммуникативное разви'!J37="","",IF('Познавательное развитие'!U37="","",IF('Познавательное развитие'!V37="","",IF('Познавательное развитие'!AB37="","",IF('Познавательное развитие'!AD37="","",IF('Речевое развитие'!D36="","",IF('Речевое развитие'!E36="","",IF('Речевое развитие'!F36="","",IF('Речевое развитие'!G36="","",IF('Речевое развитие'!J36="","",IF('Речевое развитие'!K36="","",IF('Речевое развитие'!L36="","",IF('Речевое развитие'!M36="","",IF('Речевое развитие'!N36="","",IF('Художественно-эстетическое разв'!D37="","",IF('Художественно-эстетическое разв'!E37="","",('Социально-коммуникативное разви'!D37+'Социально-коммуникативное разви'!F37+'Социально-коммуникативное разви'!J37+'Познавательное развитие'!U37+'Познавательное развитие'!V37+'Познавательное развитие'!AB37+'Познавательное развитие'!AD37+'Речевое развитие'!D36+'Речевое развитие'!E36+'Речевое развитие'!F36+'Речевое развитие'!G36+'Речевое развитие'!J36+'Речевое развитие'!K36+'Речевое развитие'!L36+'Речевое развитие'!M36+'Речевое развитие'!N36+'Художественно-эстетическое разв'!D37+'Художественно-эстетическое разв'!E37)/18))))))))))))))))))</f>
        <v/>
      </c>
      <c r="BU36" s="257" t="str">
        <f t="shared" si="3"/>
        <v/>
      </c>
      <c r="BV36" s="183" t="str">
        <f>IF('Познавательное развитие'!H37="","",IF('Познавательное развитие'!H37&gt;1.5,"сформирован",IF('Познавательное развитие'!H37&lt;0.5,"не сформирован", "в стадии формирования")))</f>
        <v/>
      </c>
      <c r="BW36" s="94" t="str">
        <f>IF('Художественно-эстетическое разв'!K37="","",IF('Художественно-эстетическое разв'!K37&gt;1.5,"сформирован",IF('Художественно-эстетическое разв'!K37&lt;0.5,"не сформирован", "в стадии формирования")))</f>
        <v/>
      </c>
      <c r="BX36" s="94" t="str">
        <f>IF('Художественно-эстетическое разв'!L37="","",IF('Художественно-эстетическое разв'!L37&gt;1.5,"сформирован",IF('Художественно-эстетическое разв'!L37&lt;0.5,"не сформирован", "в стадии формирования")))</f>
        <v/>
      </c>
      <c r="BY36" s="108" t="str">
        <f>IF('Художественно-эстетическое разв'!Z37="","",IF('Художественно-эстетическое разв'!Z37&gt;1.5,"сформирован",IF('Художественно-эстетическое разв'!Z37&lt;0.5,"не сформирован", "в стадии формирования")))</f>
        <v/>
      </c>
      <c r="BZ36" s="183" t="str">
        <f>IF('Физическое развитие'!D36="","",IF('Физическое развитие'!D36&gt;1.5,"сформирован",IF('Физическое развитие'!D36&lt;0.5,"не сформирован", "в стадии формирования")))</f>
        <v/>
      </c>
      <c r="CA36" s="183" t="str">
        <f>IF('Физическое развитие'!E36="","",IF('Физическое развитие'!E36&gt;1.5,"сформирован",IF('Физическое развитие'!E36&lt;0.5,"не сформирован", "в стадии формирования")))</f>
        <v/>
      </c>
      <c r="CB36" s="183" t="str">
        <f>IF('Физическое развитие'!F36="","",IF('Физическое развитие'!F36&gt;1.5,"сформирован",IF('Физическое развитие'!F36&lt;0.5,"не сформирован", "в стадии формирования")))</f>
        <v/>
      </c>
      <c r="CC36" s="183" t="str">
        <f>IF('Физическое развитие'!G36="","",IF('Физическое развитие'!G36&gt;1.5,"сформирован",IF('Физическое развитие'!G36&lt;0.5,"не сформирован", "в стадии формирования")))</f>
        <v/>
      </c>
      <c r="CD36" s="94" t="str">
        <f>IF('Физическое развитие'!H36="","",IF('Физическое развитие'!H36&gt;1.5,"сформирован",IF('Физическое развитие'!H36&lt;0.5,"не сформирован", "в стадии формирования")))</f>
        <v/>
      </c>
      <c r="CE36" s="94" t="str">
        <f>IF('Физическое развитие'!I36="","",IF('Физическое развитие'!I36&gt;1.5,"сформирован",IF('Физическое развитие'!I36&lt;0.5,"не сформирован", "в стадии формирования")))</f>
        <v/>
      </c>
      <c r="CF36" s="94" t="str">
        <f>IF('Физическое развитие'!J36="","",IF('Физическое развитие'!J36&gt;1.5,"сформирован",IF('Физическое развитие'!J36&lt;0.5,"не сформирован", "в стадии формирования")))</f>
        <v/>
      </c>
      <c r="CG36" s="94" t="str">
        <f>IF('Физическое развитие'!K36="","",IF('Физическое развитие'!K36&gt;1.5,"сформирован",IF('Физическое развитие'!K36&lt;0.5,"не сформирован", "в стадии формирования")))</f>
        <v/>
      </c>
      <c r="CH36" s="94" t="str">
        <f>IF('Физическое развитие'!L36="","",IF('Физическое развитие'!L36&gt;1.5,"сформирован",IF('Физическое развитие'!L36&lt;0.5,"не сформирован", "в стадии формирования")))</f>
        <v/>
      </c>
      <c r="CI36" s="94" t="str">
        <f>IF('Физическое развитие'!N36="","",IF('Физическое развитие'!N36&gt;1.5,"сформирован",IF('Физическое развитие'!N36&lt;0.5,"не сформирован", "в стадии формирования")))</f>
        <v/>
      </c>
      <c r="CJ36" s="330" t="str">
        <f>IF('Познавательное развитие'!H37="","",IF('Художественно-эстетическое разв'!K37="","",IF('Художественно-эстетическое разв'!L37="","",IF('Художественно-эстетическое разв'!Z37="","",IF('Физическое развитие'!D36="","",IF('Физическое развитие'!E36="","",IF('Физическое развитие'!F36="","",IF('Физическое развитие'!G36="","",IF('Физическое развитие'!H36="","",IF('Физическое развитие'!I36="","",IF('Физическое развитие'!J36="","",IF('Физическое развитие'!K36="","",IF('Физическое развитие'!L36="","",IF('Физическое развитие'!N36="","",('Познавательное развитие'!H37+'Художественно-эстетическое разв'!K37+'Художественно-эстетическое разв'!L37+'Художественно-эстетическое разв'!Z37+'Физическое развитие'!D36+'Физическое развитие'!E36+'Физическое развитие'!F36+'Физическое развитие'!G36+'Физическое развитие'!H36+'Физическое развитие'!I36+'Физическое развитие'!J36+'Физическое развитие'!K36+'Физическое развитие'!L36+'Физическое развитие'!N36)/14))))))))))))))</f>
        <v/>
      </c>
      <c r="CK36" s="257" t="str">
        <f t="shared" si="4"/>
        <v/>
      </c>
      <c r="CL36" s="183" t="str">
        <f>IF('Социально-коммуникативное разви'!G37="","",IF('Социально-коммуникативное разви'!G37&gt;1.5,"сформирован",IF('Социально-коммуникативное разви'!G37&lt;0.5,"не сформирован", "в стадии формирования")))</f>
        <v/>
      </c>
      <c r="CM36" s="94" t="str">
        <f>IF('Социально-коммуникативное разви'!H37="","",IF('Социально-коммуникативное разви'!H37&gt;1.5,"сформирован",IF('Социально-коммуникативное разви'!H37&lt;0.5,"не сформирован", "в стадии формирования")))</f>
        <v/>
      </c>
      <c r="CN36" s="94" t="str">
        <f>IF('Социально-коммуникативное разви'!L37="","",IF('Социально-коммуникативное разви'!L37&gt;1.5,"сформирован",IF('Социально-коммуникативное разви'!L37&lt;0.5,"не сформирован", "в стадии формирования")))</f>
        <v/>
      </c>
      <c r="CO36" s="94" t="str">
        <f>IF('Социально-коммуникативное разви'!P37="","",IF('Социально-коммуникативное разви'!P37&gt;1.5,"сформирован",IF('Социально-коммуникативное разви'!P37&lt;0.5,"не сформирован", "в стадии формирования")))</f>
        <v/>
      </c>
      <c r="CP36" s="94" t="str">
        <f>IF('Социально-коммуникативное разви'!Q37="","",IF('Социально-коммуникативное разви'!Q37&gt;1.5,"сформирован",IF('Социально-коммуникативное разви'!Q37&lt;0.5,"не сформирован", "в стадии формирования")))</f>
        <v/>
      </c>
      <c r="CQ36" s="94" t="str">
        <f>IF('Социально-коммуникативное разви'!T37="","",IF('Социально-коммуникативное разви'!T37&gt;1.5,"сформирован",IF('Социально-коммуникативное разви'!T37&lt;0.5,"не сформирован", "в стадии формирования")))</f>
        <v/>
      </c>
      <c r="CR36" s="94" t="str">
        <f>IF('Социально-коммуникативное разви'!U37="","",IF('Социально-коммуникативное разви'!U37&gt;1.5,"сформирован",IF('Социально-коммуникативное разви'!U37&lt;0.5,"не сформирован", "в стадии формирования")))</f>
        <v/>
      </c>
      <c r="CS36" s="94" t="str">
        <f>IF('Социально-коммуникативное разви'!V37="","",IF('Социально-коммуникативное разви'!V37&gt;1.5,"сформирован",IF('Социально-коммуникативное разви'!V37&lt;0.5,"не сформирован", "в стадии формирования")))</f>
        <v/>
      </c>
      <c r="CT36" s="94" t="str">
        <f>IF('Социально-коммуникативное разви'!W37="","",IF('Социально-коммуникативное разви'!W37&gt;1.5,"сформирован",IF('Социально-коммуникативное разви'!W37&lt;0.5,"не сформирован", "в стадии формирования")))</f>
        <v/>
      </c>
      <c r="CU36" s="94" t="str">
        <f>IF('Социально-коммуникативное разви'!X37="","",IF('Социально-коммуникативное разви'!X37&gt;1.5,"сформирован",IF('Социально-коммуникативное разви'!X37&lt;0.5,"не сформирован", "в стадии формирования")))</f>
        <v/>
      </c>
      <c r="CV36" s="94" t="str">
        <f>IF('Социально-коммуникативное разви'!Y37="","",IF('Социально-коммуникативное разви'!Y37&gt;1.5,"сформирован",IF('Социально-коммуникативное разви'!Y37&lt;0.5,"не сформирован", "в стадии формирования")))</f>
        <v/>
      </c>
      <c r="CW36" s="94" t="str">
        <f>IF('Физическое развитие'!Q36="","",IF('Физическое развитие'!Q36&gt;1.5,"сформирован",IF('Физическое развитие'!Q36&lt;0.5,"не сформирован", "в стадии формирования")))</f>
        <v/>
      </c>
      <c r="CX36" s="94" t="str">
        <f>IF('Физическое развитие'!R36="","",IF('Физическое развитие'!R36&gt;1.5,"сформирован",IF('Физическое развитие'!R36&lt;0.5,"не сформирован", "в стадии формирования")))</f>
        <v/>
      </c>
      <c r="CY36" s="94" t="str">
        <f>IF('Физическое развитие'!S36="","",IF('Физическое развитие'!S36&gt;1.5,"сформирован",IF('Физическое развитие'!S36&lt;0.5,"не сформирован", "в стадии формирования")))</f>
        <v/>
      </c>
      <c r="CZ36" s="330" t="str">
        <f>IF('Социально-коммуникативное разви'!G37="","",IF('Социально-коммуникативное разви'!H37="","",IF('Социально-коммуникативное разви'!L37="","",IF('Социально-коммуникативное разви'!P37="","",IF('Социально-коммуникативное разви'!Q37="","",IF('Социально-коммуникативное разви'!T37="","",IF('Социально-коммуникативное разви'!U37="","",IF('Социально-коммуникативное разви'!V37="","",IF('Социально-коммуникативное разви'!W37="","",IF('Социально-коммуникативное разви'!X37="","",IF('Социально-коммуникативное разви'!Y37="","",IF('Физическое развитие'!Q36="","",IF('Физическое развитие'!R36="","",IF('Физическое развитие'!S36="","",('Социально-коммуникативное разви'!G37+'Социально-коммуникативное разви'!H37+'Социально-коммуникативное разви'!L37+'Социально-коммуникативное разви'!P37+'Социально-коммуникативное разви'!Q37+'Социально-коммуникативное разви'!T37+'Социально-коммуникативное разви'!U37+'Социально-коммуникативное разви'!V37+'Социально-коммуникативное разви'!W37+'Социально-коммуникативное разви'!X37+'Социально-коммуникативное разви'!Y37+'Физическое развитие'!Q36+'Физическое развитие'!R36+'Физическое развитие'!S36)/14))))))))))))))</f>
        <v/>
      </c>
      <c r="DA36" s="257" t="str">
        <f t="shared" si="5"/>
        <v/>
      </c>
      <c r="DB36" s="183" t="str">
        <f>IF('Социально-коммуникативное разви'!T37="","",IF('Социально-коммуникативное разви'!T37&gt;1.5,"сформирован",IF('Социально-коммуникативное разви'!T37&lt;0.5,"не сформирован", "в стадии формирования")))</f>
        <v/>
      </c>
      <c r="DC36" s="94" t="str">
        <f>IF('Социально-коммуникативное разви'!U37="","",IF('Социально-коммуникативное разви'!U37&gt;1.5,"сформирован",IF('Социально-коммуникативное разви'!U37&lt;0.5,"не сформирован", "в стадии формирования")))</f>
        <v/>
      </c>
      <c r="DD36" s="94" t="str">
        <f>IF('Социально-коммуникативное разви'!V37="","",IF('Социально-коммуникативное разви'!V37&gt;1.5,"сформирован",IF('Социально-коммуникативное разви'!V37&lt;0.5,"не сформирован", "в стадии формирования")))</f>
        <v/>
      </c>
      <c r="DE36" s="94" t="str">
        <f>IF('Социально-коммуникативное разви'!W37="","",IF('Социально-коммуникативное разви'!W37&gt;1.5,"сформирован",IF('Социально-коммуникативное разви'!W37&lt;0.5,"не сформирован", "в стадии формирования")))</f>
        <v/>
      </c>
      <c r="DF36" s="94" t="str">
        <f>IF('Социально-коммуникативное разви'!X37="","",IF('Социально-коммуникативное разви'!X37&gt;1.5,"сформирован",IF('Социально-коммуникативное разви'!X37&lt;0.5,"не сформирован", "в стадии формирования")))</f>
        <v/>
      </c>
      <c r="DG36" s="94" t="str">
        <f>IF('Социально-коммуникативное разви'!Y37="","",IF('Социально-коммуникативное разви'!Y37&gt;1.5,"сформирован",IF('Социально-коммуникативное разви'!Y37&lt;0.5,"не сформирован", "в стадии формирования")))</f>
        <v/>
      </c>
      <c r="DH36" s="94" t="str">
        <f>IF('Познавательное развитие'!D37="","",IF('Познавательное развитие'!D37&gt;1.5,"сформирован",IF('Познавательное развитие'!D37&lt;0.5,"не сформирован", "в стадии формирования")))</f>
        <v/>
      </c>
      <c r="DI36" s="94" t="str">
        <f>IF('Познавательное развитие'!E37="","",IF('Познавательное развитие'!E37&gt;1.5,"сформирован",IF('Познавательное развитие'!E37&lt;0.5,"не сформирован", "в стадии формирования")))</f>
        <v/>
      </c>
      <c r="DJ36" s="94" t="str">
        <f>IF('Познавательное развитие'!F37="","",IF('Познавательное развитие'!F37&gt;1.5,"сформирован",IF('Познавательное развитие'!F37&lt;0.5,"не сформирован", "в стадии формирования")))</f>
        <v/>
      </c>
      <c r="DK36" s="94" t="str">
        <f>IF('Познавательное развитие'!G37="","",IF('Познавательное развитие'!G37&gt;1.5,"сформирован",IF('Познавательное развитие'!G37&lt;0.5,"не сформирован", "в стадии формирования")))</f>
        <v/>
      </c>
      <c r="DL36" s="94" t="str">
        <f>IF('Познавательное развитие'!H37="","",IF('Познавательное развитие'!H37&gt;1.5,"сформирован",IF('Познавательное развитие'!H37&lt;0.5,"не сформирован", "в стадии формирования")))</f>
        <v/>
      </c>
      <c r="DM36" s="94" t="str">
        <f>IF('Познавательное развитие'!K37="","",IF('Познавательное развитие'!K37&gt;1.5,"сформирован",IF('Познавательное развитие'!K37&lt;0.5,"не сформирован", "в стадии формирования")))</f>
        <v/>
      </c>
      <c r="DN36" s="94" t="str">
        <f>IF('Познавательное развитие'!L37="","",IF('Познавательное развитие'!L37&gt;1.5,"сформирован",IF('Познавательное развитие'!L37&lt;0.5,"не сформирован", "в стадии формирования")))</f>
        <v/>
      </c>
      <c r="DO36" s="94" t="str">
        <f>IF('Познавательное развитие'!O37="","",IF('Познавательное развитие'!O37&gt;1.5,"сформирован",IF('Познавательное развитие'!O37&lt;0.5,"не сформирован", "в стадии формирования")))</f>
        <v/>
      </c>
      <c r="DP36" s="94" t="str">
        <f>IF('Познавательное развитие'!U37="","",IF('Познавательное развитие'!U37&gt;1.5,"сформирован",IF('Познавательное развитие'!U37&lt;0.5,"не сформирован", "в стадии формирования")))</f>
        <v/>
      </c>
      <c r="DQ36" s="94" t="str">
        <f>IF('Познавательное развитие'!V37="","",IF('Познавательное развитие'!V37&gt;1.5,"сформирован",IF('Познавательное развитие'!V37&lt;0.5,"не сформирован", "в стадии формирования")))</f>
        <v/>
      </c>
      <c r="DR36" s="94" t="str">
        <f>IF('Познавательное развитие'!Z37="","",IF('Познавательное развитие'!Z37&gt;1.5,"сформирован",IF('Познавательное развитие'!Z37&lt;0.5,"не сформирован", "в стадии формирования")))</f>
        <v/>
      </c>
      <c r="DS36" s="94" t="str">
        <f>IF('Познавательное развитие'!AA37="","",IF('Познавательное развитие'!AA37&gt;1.5,"сформирован",IF('Познавательное развитие'!AA37&lt;0.5,"не сформирован", "в стадии формирования")))</f>
        <v/>
      </c>
      <c r="DT36" s="94" t="str">
        <f>IF('Познавательное развитие'!AB37="","",IF('Познавательное развитие'!AB37&gt;1.5,"сформирован",IF('Познавательное развитие'!AB37&lt;0.5,"не сформирован", "в стадии формирования")))</f>
        <v/>
      </c>
      <c r="DU36" s="94" t="str">
        <f>IF('Познавательное развитие'!AC37="","",IF('Познавательное развитие'!AC37&gt;1.5,"сформирован",IF('Познавательное развитие'!AC37&lt;0.5,"не сформирован", "в стадии формирования")))</f>
        <v/>
      </c>
      <c r="DV36" s="94" t="str">
        <f>IF('Познавательное развитие'!AD37="","",IF('Познавательное развитие'!AD37&gt;1.5,"сформирован",IF('Познавательное развитие'!AD37&lt;0.5,"не сформирован", "в стадии формирования")))</f>
        <v/>
      </c>
      <c r="DW36" s="94" t="str">
        <f>IF('Познавательное развитие'!AE37="","",IF('Познавательное развитие'!AE37&gt;1.5,"сформирован",IF('Познавательное развитие'!AE37&lt;0.5,"не сформирован", "в стадии формирования")))</f>
        <v/>
      </c>
      <c r="DX36" s="94" t="str">
        <f>IF('Познавательное развитие'!AF37="","",IF('Познавательное развитие'!AF37&gt;1.5,"сформирован",IF('Познавательное развитие'!AF37&lt;0.5,"не сформирован", "в стадии формирования")))</f>
        <v/>
      </c>
      <c r="DY36" s="94" t="str">
        <f>IF('Познавательное развитие'!AG37="","",IF('Познавательное развитие'!AG37&gt;1.5,"сформирован",IF('Познавательное развитие'!AG37&lt;0.5,"не сформирован", "в стадии формирования")))</f>
        <v/>
      </c>
      <c r="DZ36" s="94" t="str">
        <f>IF('Познавательное развитие'!AH37="","",IF('Познавательное развитие'!AH37&gt;1.5,"сформирован",IF('Познавательное развитие'!AH37&lt;0.5,"не сформирован", "в стадии формирования")))</f>
        <v/>
      </c>
      <c r="EA36" s="94" t="str">
        <f>IF('Речевое развитие'!D36="","",IF('Речевое развитие'!D36&gt;1.5,"сформирован",IF('Речевое развитие'!D36&lt;0.5,"не сформирован", "в стадии формирования")))</f>
        <v/>
      </c>
      <c r="EB36" s="94" t="str">
        <f>IF('Речевое развитие'!J36="","",IF('Речевое развитие'!J36&gt;1.5,"сформирован",IF('Речевое развитие'!J36&lt;0.5,"не сформирован", "в стадии формирования")))</f>
        <v/>
      </c>
      <c r="EC36" s="94" t="str">
        <f>IF('Речевое развитие'!K36="","",IF('Речевое развитие'!K36&gt;1.5,"сформирован",IF('Речевое развитие'!K36&lt;0.5,"не сформирован", "в стадии формирования")))</f>
        <v/>
      </c>
      <c r="ED36" s="94" t="str">
        <f>IF('Речевое развитие'!L36="","",IF('Речевое развитие'!L36&gt;1.5,"сформирован",IF('Речевое развитие'!L36&lt;0.5,"не сформирован", "в стадии формирования")))</f>
        <v/>
      </c>
      <c r="EE36" s="94" t="str">
        <f>IF('Речевое развитие'!M36="","",IF('Речевое развитие'!M36&gt;1.5,"сформирован",IF('Речевое развитие'!M36&lt;0.5,"не сформирован", "в стадии формирования")))</f>
        <v/>
      </c>
      <c r="EF36" s="94" t="str">
        <f>IF('Речевое развитие'!N36="","",IF('Речевое развитие'!N36&gt;1.5,"сформирован",IF('Речевое развитие'!N36&lt;0.5,"не сформирован", "в стадии формирования")))</f>
        <v/>
      </c>
      <c r="EG36" s="330" t="str">
        <f>IF('Социально-коммуникативное разви'!T37="","",IF('Социально-коммуникативное разви'!U37="","",IF('Социально-коммуникативное разви'!V37="","",IF('Социально-коммуникативное разви'!W37="","",IF('Социально-коммуникативное разви'!X37="","",IF('Социально-коммуникативное разви'!Y37="","",IF('Познавательное развитие'!D37="","",IF('Познавательное развитие'!E37="","",IF('Познавательное развитие'!F37="","",IF('Познавательное развитие'!G37="","",IF('Познавательное развитие'!H37="","",IF('Познавательное развитие'!K37="","",IF('Познавательное развитие'!L37="","",IF('Познавательное развитие'!O37="","",IF('Познавательное развитие'!U37="","",IF('Познавательное развитие'!V37="","",IF('Познавательное развитие'!Z37="","",IF('Познавательное развитие'!AA37="","",IF('Познавательное развитие'!AB37="","",IF('Познавательное развитие'!AC37="","",IF('Познавательное развитие'!AD37="","",IF('Познавательное развитие'!AE37="","",IF('Познавательное развитие'!AF37="","",IF('Познавательное развитие'!AG37="","",IF('Познавательное развитие'!AH37="","",IF('Речевое развитие'!D36="","",IF('Речевое развитие'!J36="","",IF('Речевое развитие'!K36="","",IF('Речевое развитие'!L36="","",IF('Речевое развитие'!M36="","",IF('Речевое развитие'!N36="","",('Социально-коммуникативное разви'!T37+'Социально-коммуникативное разви'!U37+'Социально-коммуникативное разви'!V37+'Социально-коммуникативное разви'!W37+'Социально-коммуникативное разви'!X37+'Социально-коммуникативное разви'!Y37+'Познавательное развитие'!D37+'Познавательное развитие'!E37+'Познавательное развитие'!F37+'Познавательное развитие'!G37+'Познавательное развитие'!H37+'Познавательное развитие'!K37+'Познавательное развитие'!L37+'Познавательное развитие'!O37+'Познавательное развитие'!U37+'Познавательное развитие'!V37+'Познавательное развитие'!Z37+'Познавательное развитие'!AA37+'Познавательное развитие'!AB37+'Познавательное развитие'!AC37+'Познавательное развитие'!AD37+'Познавательное развитие'!AE37+'Познавательное развитие'!AF37+'Познавательное развитие'!AG37+'Познавательное развитие'!AH37+'Речевое развитие'!D36+'Речевое развитие'!J36+'Речевое развитие'!K36+'Речевое развитие'!L36+'Речевое развитие'!M36+'Речевое развитие'!N36)/31)))))))))))))))))))))))))))))))</f>
        <v/>
      </c>
      <c r="EH36" s="257" t="str">
        <f t="shared" si="6"/>
        <v/>
      </c>
    </row>
    <row r="37" spans="1:138" x14ac:dyDescent="0.25">
      <c r="A37" s="107">
        <f>список!A35</f>
        <v>34</v>
      </c>
      <c r="B37" s="265" t="str">
        <f>IF(список!B35="","",список!B35)</f>
        <v/>
      </c>
      <c r="C37" s="257">
        <f>IF(список!C35="","",список!C35)</f>
        <v>0</v>
      </c>
      <c r="D37" s="183" t="str">
        <f>IF('Социально-коммуникативное разви'!G38="","",IF('Социально-коммуникативное разви'!G38&gt;1.5,"сформирован",IF('Социально-коммуникативное разви'!G38&lt;0.5,"не сформирован", "в стадии формирования")))</f>
        <v/>
      </c>
      <c r="E37" s="94" t="str">
        <f>IF('Социально-коммуникативное разви'!I38="","",IF('Социально-коммуникативное разви'!I38&gt;1.5,"сформирован",IF('Социально-коммуникативное разви'!I38&lt;0.5,"не сформирован", "в стадии формирования")))</f>
        <v/>
      </c>
      <c r="F37" s="94" t="str">
        <f>IF('Социально-коммуникативное разви'!K38="","",IF('Социально-коммуникативное разви'!K38&gt;1.5,"сформирован",IF('Социально-коммуникативное разви'!K38&lt;0.5,"не сформирован", "в стадии формирования")))</f>
        <v/>
      </c>
      <c r="G37" s="94" t="str">
        <f>IF('Социально-коммуникативное разви'!L38="","",IF('Социально-коммуникативное разви'!L38&gt;1.5,"сформирован",IF('Социально-коммуникативное разви'!L38&lt;0.5,"не сформирован", "в стадии формирования")))</f>
        <v/>
      </c>
      <c r="H37" s="94" t="str">
        <f>IF('Познавательное развитие'!K38="","",IF('Познавательное развитие'!K38&gt;1.5,"сформирован",IF('Познавательное развитие'!K38&lt;0.5,"не сформирован", "в стадии формирования")))</f>
        <v/>
      </c>
      <c r="I37" s="94" t="str">
        <f>IF('Познавательное развитие'!O38="","",IF('Познавательное развитие'!O38&gt;1.5,"сформирован",IF('Познавательное развитие'!O38&lt;0.5,"не сформирован", "в стадии формирования")))</f>
        <v/>
      </c>
      <c r="J37" s="94" t="str">
        <f>IF('Познавательное развитие'!P38="","",IF('Познавательное развитие'!P38&gt;1.5,"сформирован",IF('Познавательное развитие'!P38&lt;0.5,"не сформирован", "в стадии формирования")))</f>
        <v/>
      </c>
      <c r="K37" s="94" t="str">
        <f>IF('Познавательное развитие'!T38="","",IF('Познавательное развитие'!T38&gt;1.5,"сформирован",IF('Познавательное развитие'!T38&lt;0.5,"не сформирован", "в стадии формирования")))</f>
        <v/>
      </c>
      <c r="L37" s="94" t="str">
        <f>IF('Познавательное развитие'!W38="","",IF('Познавательное развитие'!W38&gt;1.5,"сформирован",IF('Познавательное развитие'!W38&lt;0.5,"не сформирован", "в стадии формирования")))</f>
        <v/>
      </c>
      <c r="M37" s="94" t="str">
        <f>IF('Познавательное развитие'!AH38="","",IF('Познавательное развитие'!AH38&gt;1.5,"сформирован",IF('Познавательное развитие'!AH38&lt;0.5,"не сформирован", "в стадии формирования")))</f>
        <v/>
      </c>
      <c r="N37" s="94" t="str">
        <f>IF('Речевое развитие'!E37="","",IF('Речевое развитие'!E37&gt;1.5,"сформирован",IF('Речевое развитие'!E37&lt;0.5,"не сформирован", "в стадии формирования")))</f>
        <v/>
      </c>
      <c r="O37" s="94" t="str">
        <f>IF('Речевое развитие'!F37="","",IF('Речевое развитие'!F37&gt;1.5,"сформирован",IF('Речевое развитие'!F37&lt;0.5,"не сформирован", "в стадии формирования")))</f>
        <v/>
      </c>
      <c r="P37" s="94" t="str">
        <f>IF('Речевое развитие'!M37="","",IF('Речевое развитие'!M37&gt;1.5,"сформирован",IF('Речевое развитие'!M37&lt;0.5,"не сформирован", "в стадии формирования")))</f>
        <v/>
      </c>
      <c r="Q37" s="94" t="str">
        <f>IF('Художественно-эстетическое разв'!F38="","",IF('Художественно-эстетическое разв'!F38&gt;1.5,"сформирован",IF('Художественно-эстетическое разв'!F38&lt;0.5,"не сформирован", "в стадии формирования")))</f>
        <v/>
      </c>
      <c r="R37" s="94" t="str">
        <f>IF('Художественно-эстетическое разв'!L38="","",IF('Художественно-эстетическое разв'!L38&gt;1.5,"сформирован",IF('Художественно-эстетическое разв'!L38&lt;0.5,"не сформирован", "в стадии формирования")))</f>
        <v/>
      </c>
      <c r="S37" s="94" t="str">
        <f>IF('Художественно-эстетическое разв'!O38="","",IF('Художественно-эстетическое разв'!O38&gt;1.5,"сформирован",IF('Художественно-эстетическое разв'!O38&lt;0.5,"не сформирован", "в стадии формирования")))</f>
        <v/>
      </c>
      <c r="T37" s="94" t="str">
        <f>IF('Художественно-эстетическое разв'!P38="","",IF('Художественно-эстетическое разв'!P38&gt;1.5,"сформирован",IF('Художественно-эстетическое разв'!P38&lt;0.5,"не сформирован", "в стадии формирования")))</f>
        <v/>
      </c>
      <c r="U37" s="94" t="str">
        <f>IF('Физическое развитие'!N37="","",IF('Физическое развитие'!N37&gt;1.5,"сформирован",IF('Физическое развитие'!N37&lt;0.5,"не сформирован", "в стадии формирования")))</f>
        <v/>
      </c>
      <c r="V37" s="94" t="str">
        <f>IF('Физическое развитие'!Q37="","",IF('Физическое развитие'!Q37&gt;1.5,"сформирован",IF('Физическое развитие'!Q37&lt;0.5,"не сформирован", "в стадии формирования")))</f>
        <v/>
      </c>
      <c r="W37" s="94" t="str">
        <f>IF('Физическое развитие'!R37="","",IF('Физическое развитие'!R37&gt;1.5,"сформирован",IF('Физическое развитие'!R37&lt;0.5,"не сформирован", "в стадии формирования")))</f>
        <v/>
      </c>
      <c r="X37" s="330" t="str">
        <f>IF('Социально-коммуникативное разви'!G38="","",IF('Социально-коммуникативное разви'!I38="","",IF('Социально-коммуникативное разви'!K38="","",IF('Социально-коммуникативное разви'!L38="","",IF('Познавательное развитие'!K38="","",IF('Познавательное развитие'!O38="","",IF('Познавательное развитие'!P38="","",IF('Познавательное развитие'!T38="","",IF('Познавательное развитие'!W38="","",IF('Познавательное развитие'!AH38="","",IF('Речевое развитие'!E37="","",IF('Речевое развитие'!F37="","",IF('Речевое развитие'!M37="","",IF('Художественно-эстетическое разв'!F38="","",IF('Художественно-эстетическое разв'!L38="","",IF('Художественно-эстетическое разв'!O38="","",IF('Художественно-эстетическое разв'!P38="","",IF('Физическое развитие'!N37="","",IF('Физическое развитие'!Q37="","",IF('Физическое развитие'!R37="","",('Социально-коммуникативное разви'!G38+'Социально-коммуникативное разви'!I38+'Социально-коммуникативное разви'!K38+'Социально-коммуникативное разви'!L38+'Познавательное развитие'!K38+'Познавательное развитие'!O38+'Познавательное развитие'!P38+'Познавательное развитие'!T38+'Познавательное развитие'!W38+'Познавательное развитие'!AH38+'Речевое развитие'!E37+'Речевое развитие'!F37++'Речевое развитие'!M37+'Художественно-эстетическое разв'!F38+'Художественно-эстетическое разв'!L38+'Художественно-эстетическое разв'!O38+'Художественно-эстетическое разв'!P38+'Физическое развитие'!N37+'Физическое развитие'!Q37+'Физическое развитие'!R37)/20))))))))))))))))))))</f>
        <v/>
      </c>
      <c r="Y37" s="257" t="str">
        <f t="shared" si="0"/>
        <v/>
      </c>
      <c r="Z37" s="201" t="str">
        <f>IF('Социально-коммуникативное разви'!E38="","",IF('Социально-коммуникативное разви'!E38&gt;1.5,"сформирован",IF('Социально-коммуникативное разви'!E38&lt;0.5,"не сформирован", "в стадии формирования")))</f>
        <v/>
      </c>
      <c r="AA37" s="96" t="str">
        <f>IF('Социально-коммуникативное разви'!G38="","",IF('Социально-коммуникативное разви'!G38&gt;1.5,"сформирован",IF('Социально-коммуникативное разви'!G38&lt;0.5,"не сформирован", "в стадии формирования")))</f>
        <v/>
      </c>
      <c r="AB37" s="96" t="str">
        <f>IF('Социально-коммуникативное разви'!H38="","",IF('Социально-коммуникативное разви'!H38&gt;1.5,"сформирован",IF('Социально-коммуникативное разви'!H38&lt;0.5,"не сформирован", "в стадии формирования")))</f>
        <v/>
      </c>
      <c r="AC37" s="96" t="str">
        <f>IF('Социально-коммуникативное разви'!L38="","",IF('Социально-коммуникативное разви'!L38&gt;1.5,"сформирован",IF('Социально-коммуникативное разви'!L38&lt;0.5,"не сформирован", "в стадии формирования")))</f>
        <v/>
      </c>
      <c r="AD37" s="96" t="str">
        <f>IF('Социально-коммуникативное разви'!Q38="","",IF('Социально-коммуникативное разви'!Q38&gt;1.5,"сформирован",IF('Социально-коммуникативное разви'!Q38&lt;0.5,"не сформирован", "в стадии формирования")))</f>
        <v/>
      </c>
      <c r="AE37" s="126" t="str">
        <f>IF('Познавательное развитие'!L38="","",IF('Познавательное развитие'!L38&gt;1.5,"сформирован",IF('Познавательное развитие'!L38&lt;0.5,"не сформирован", "в стадии формирования")))</f>
        <v/>
      </c>
      <c r="AF37" s="126" t="str">
        <f>IF('Познавательное развитие'!Q38="","",IF('Познавательное развитие'!Q38&gt;1.5,"сформирован",IF('Познавательное развитие'!Q38&lt;0.5,"не сформирован", "в стадии формирования")))</f>
        <v/>
      </c>
      <c r="AG37" s="126" t="str">
        <f>IF('Речевое развитие'!D37="","",IF('Речевое развитие'!D37&gt;1.5,"сформирован",IF('Речевое развитие'!D37&lt;0.5,"не сформирован", "в стадии формирования")))</f>
        <v/>
      </c>
      <c r="AH37" s="126" t="str">
        <f>IF('Речевое развитие'!F37="","",IF('Речевое развитие'!F37&gt;1.5,"сформирован",IF('Речевое развитие'!F37&lt;0.5,"не сформирован", "в стадии формирования")))</f>
        <v/>
      </c>
      <c r="AI37" s="126" t="str">
        <f>IF('Речевое развитие'!J37="","",IF('Речевое развитие'!J37&gt;1.5,"сформирован",IF('Речевое развитие'!J37&lt;0.5,"не сформирован", "в стадии формирования")))</f>
        <v/>
      </c>
      <c r="AJ37" s="126" t="str">
        <f>IF('Речевое развитие'!L37="","",IF('Речевое развитие'!L37&gt;1.5,"сформирован",IF('Речевое развитие'!L37&lt;0.5,"не сформирован", "в стадии формирования")))</f>
        <v/>
      </c>
      <c r="AK37" s="126" t="str">
        <f>IF('Речевое развитие'!N37="","",IF('Речевое развитие'!N37&gt;1.5,"сформирован",IF('Речевое развитие'!N37&lt;0.5,"не сформирован", "в стадии формирования")))</f>
        <v/>
      </c>
      <c r="AL37" s="331" t="str">
        <f>IF('Социально-коммуникативное разви'!E38="","",IF('Социально-коммуникативное разви'!G38="","",IF('Социально-коммуникативное разви'!H38="","",IF('Социально-коммуникативное разви'!L38="","",IF('Социально-коммуникативное разви'!Q38="","",IF('Познавательное развитие'!L38="","",IF('Познавательное развитие'!Q38="","",IF('Речевое развитие'!D37="","",IF('Речевое развитие'!F37="","",IF('Речевое развитие'!J37="","",IF('Речевое развитие'!L37="","",IF('Речевое развитие'!N37="","",('Социально-коммуникативное разви'!E38+'Социально-коммуникативное разви'!G38+'Социально-коммуникативное разви'!H38+'Социально-коммуникативное разви'!L38+'Социально-коммуникативное разви'!Q38+'Познавательное развитие'!L38+'Познавательное развитие'!Q38+'Речевое развитие'!D37+'Речевое развитие'!F37+'Речевое развитие'!J37+'Речевое развитие'!L37+'Речевое развитие'!N37)/12))))))))))))</f>
        <v/>
      </c>
      <c r="AM37" s="96" t="str">
        <f t="shared" si="1"/>
        <v/>
      </c>
      <c r="AN37" s="183" t="str">
        <f>IF('Социально-коммуникативное разви'!E38="","",IF('Социально-коммуникативное разви'!E38&gt;1.5,"сформирован",IF('Социально-коммуникативное разви'!E38&lt;0.5,"не сформирован", "в стадии формирования")))</f>
        <v/>
      </c>
      <c r="AO37" s="101" t="str">
        <f>IF('Социально-коммуникативное разви'!G38="","",IF('Социально-коммуникативное разви'!G38&gt;1.5,"сформирован",IF('Социально-коммуникативное разви'!G38&lt;0.5,"не сформирован", "в стадии формирования")))</f>
        <v/>
      </c>
      <c r="AP37" s="97" t="str">
        <f>IF('Социально-коммуникативное разви'!H38="","",IF('Социально-коммуникативное разви'!H38&gt;1.5,"сформирован",IF('Социально-коммуникативное разви'!H38&lt;0.5,"не сформирован", "в стадии формирования")))</f>
        <v/>
      </c>
      <c r="AQ37" s="97" t="str">
        <f>IF('Социально-коммуникативное разви'!K38="","",IF('Социально-коммуникативное разви'!K38&gt;1.5,"сформирован",IF('Социально-коммуникативное разви'!K38&lt;0.5,"не сформирован", "в стадии формирования")))</f>
        <v/>
      </c>
      <c r="AR37" s="97" t="str">
        <f>IF('Социально-коммуникативное разви'!L38="","",IF('Социально-коммуникативное разви'!L38&gt;1.5,"сформирован",IF('Социально-коммуникативное разви'!L38&lt;0.5,"не сформирован", "в стадии формирования")))</f>
        <v/>
      </c>
      <c r="AS37" s="97" t="str">
        <f>IF('Социально-коммуникативное разви'!M38="","",IF('Социально-коммуникативное разви'!M38&gt;1.5,"сформирован",IF('Социально-коммуникативное разви'!M38&lt;0.5,"не сформирован", "в стадии формирования")))</f>
        <v/>
      </c>
      <c r="AT37" s="97" t="str">
        <f>IF('Познавательное развитие'!P38="","",IF('Познавательное развитие'!P38&gt;1.5,"сформирован",IF('Познавательное развитие'!P38&lt;0.5,"не сформирован", "в стадии формирования")))</f>
        <v/>
      </c>
      <c r="AU37" s="97" t="str">
        <f>IF('Речевое развитие'!E37="","",IF('Речевое развитие'!E37&gt;1.5,"сформирован",IF('Речевое развитие'!E37&lt;0.5,"не сформирован", "в стадии формирования")))</f>
        <v/>
      </c>
      <c r="AV37" s="97" t="str">
        <f>IF('Речевое развитие'!N37="","",IF('Речевое развитие'!N37&gt;1.5,"сформирован",IF('Речевое развитие'!N37&lt;0.5,"не сформирован", "в стадии формирования")))</f>
        <v/>
      </c>
      <c r="AW37" s="97" t="str">
        <f>IF('Художественно-эстетическое разв'!F38="","",IF('Художественно-эстетическое разв'!F38&gt;1.5,"сформирован",IF('Художественно-эстетическое разв'!F38&lt;0.5,"не сформирован", "в стадии формирования")))</f>
        <v/>
      </c>
      <c r="AX37" s="94" t="str">
        <f>IF('Художественно-эстетическое разв'!O38="","",IF('Художественно-эстетическое разв'!O38&gt;1.5,"сформирован",IF('Художественно-эстетическое разв'!O38&lt;0.5,"не сформирован", "в стадии формирования")))</f>
        <v/>
      </c>
      <c r="AY37" s="108" t="str">
        <f>IF('Художественно-эстетическое разв'!Y38="","",IF('Художественно-эстетическое разв'!Y38&gt;1.5,"сформирован",IF('Художественно-эстетическое разв'!Y38&lt;0.5,"не сформирован", "в стадии формирования")))</f>
        <v/>
      </c>
      <c r="AZ37" s="332" t="str">
        <f>IF('Социально-коммуникативное разви'!E38="","",IF('Социально-коммуникативное разви'!G38="","",IF('Социально-коммуникативное разви'!H38="","",IF('Социально-коммуникативное разви'!K38="","",IF('Социально-коммуникативное разви'!L38="","",IF('Социально-коммуникативное разви'!M38="","",IF('Познавательное развитие'!P38="","",IF('Речевое развитие'!E37="","",IF('Речевое развитие'!N37="","",IF('Художественно-эстетическое разв'!F38="","",IF('Художественно-эстетическое разв'!O38="","",IF('Художественно-эстетическое разв'!Y38="","",('Социально-коммуникативное разви'!E38+'Социально-коммуникативное разви'!G38+'Социально-коммуникативное разви'!H38+'Социально-коммуникативное разви'!K38+'Социально-коммуникативное разви'!L38+'Социально-коммуникативное разви'!M38+'Познавательное развитие'!P38+'Речевое развитие'!E37+'Речевое развитие'!N37+'Художественно-эстетическое разв'!F38+'Художественно-эстетическое разв'!O38+'Художественно-эстетическое разв'!Y38)/12))))))))))))</f>
        <v/>
      </c>
      <c r="BA37" s="257" t="str">
        <f t="shared" si="2"/>
        <v/>
      </c>
      <c r="BB37" s="183" t="str">
        <f>IF('Социально-коммуникативное разви'!D38="","",IF('Социально-коммуникативное разви'!D38&gt;1.5,"сформирован",IF('Социально-коммуникативное разви'!D38&lt;0.5,"не сформирован", "в стадии формирования")))</f>
        <v/>
      </c>
      <c r="BC37" s="94" t="str">
        <f>IF('Социально-коммуникативное разви'!F38="","",IF('Социально-коммуникативное разви'!F38&gt;1.5,"сформирован",IF('Социально-коммуникативное разви'!F38&lt;0.5,"не сформирован", "в стадии формирования")))</f>
        <v/>
      </c>
      <c r="BD37" s="94" t="str">
        <f>IF('Социально-коммуникативное разви'!J38="","",IF('Социально-коммуникативное разви'!J38&gt;1.5,"сформирован",IF('Социально-коммуникативное разви'!J38&lt;0.5,"не сформирован", "в стадии формирования")))</f>
        <v/>
      </c>
      <c r="BE37" s="94" t="str">
        <f>IF('Познавательное развитие'!U38="","",IF('Познавательное развитие'!U38&gt;1.5,"сформирован",IF('Познавательное развитие'!U38&lt;0.5,"не сформирован", "в стадии формирования")))</f>
        <v/>
      </c>
      <c r="BF37" s="94" t="str">
        <f>IF('Познавательное развитие'!V38="","",IF('Познавательное развитие'!V38&gt;1.5,"сформирован",IF('Познавательное развитие'!V38&lt;0.5,"не сформирован", "в стадии формирования")))</f>
        <v/>
      </c>
      <c r="BG37" s="94" t="str">
        <f>IF('Познавательное развитие'!AB38="","",IF('Познавательное развитие'!AB38&gt;1.5,"сформирован",IF('Познавательное развитие'!AB38&lt;0.5,"не сформирован", "в стадии формирования")))</f>
        <v/>
      </c>
      <c r="BH37" s="94" t="str">
        <f>IF('Познавательное развитие'!AD38="","",IF('Познавательное развитие'!AD38&gt;1.5,"сформирован",IF('Познавательное развитие'!AD38&lt;0.5,"не сформирован", "в стадии формирования")))</f>
        <v/>
      </c>
      <c r="BI37" s="94" t="str">
        <f>IF('Речевое развитие'!D37="","",IF('Речевое развитие'!D37&gt;1.5,"сформирован",IF('Речевое развитие'!D37&lt;0.5,"не сформирован", "в стадии формирования")))</f>
        <v/>
      </c>
      <c r="BJ37" s="94" t="str">
        <f>IF('Речевое развитие'!E37="","",IF('Речевое развитие'!E37&gt;1.5,"сформирован",IF('Речевое развитие'!E37&lt;0.5,"не сформирован", "в стадии формирования")))</f>
        <v/>
      </c>
      <c r="BK37" s="94" t="str">
        <f>IF('Речевое развитие'!F37="","",IF('Речевое развитие'!F37&gt;1.5,"сформирован",IF('Речевое развитие'!F37&lt;0.5,"не сформирован", "в стадии формирования")))</f>
        <v/>
      </c>
      <c r="BL37" s="94" t="str">
        <f>IF('Речевое развитие'!G37="","",IF('Речевое развитие'!G37&gt;1.5,"сформирован",IF('Речевое развитие'!G37&lt;0.5,"не сформирован", "в стадии формирования")))</f>
        <v/>
      </c>
      <c r="BM37" s="94" t="str">
        <f>IF('Речевое развитие'!J37="","",IF('Речевое развитие'!J37&gt;1.5,"сформирован",IF('Речевое развитие'!J37&lt;0.5,"не сформирован", "в стадии формирования")))</f>
        <v/>
      </c>
      <c r="BN37" s="94" t="str">
        <f>IF('Речевое развитие'!K37="","",IF('Речевое развитие'!K37&gt;1.5,"сформирован",IF('Речевое развитие'!K37&lt;0.5,"не сформирован", "в стадии формирования")))</f>
        <v/>
      </c>
      <c r="BO37" s="94" t="str">
        <f>IF('Речевое развитие'!L37="","",IF('Речевое развитие'!L37&gt;1.5,"сформирован",IF('Речевое развитие'!L37&lt;0.5,"не сформирован", "в стадии формирования")))</f>
        <v/>
      </c>
      <c r="BP37" s="94" t="str">
        <f>IF('Речевое развитие'!M37="","",IF('Речевое развитие'!M37&gt;1.5,"сформирован",IF('Речевое развитие'!M37&lt;0.5,"не сформирован", "в стадии формирования")))</f>
        <v/>
      </c>
      <c r="BQ37" s="94" t="str">
        <f>IF('Речевое развитие'!N37="","",IF('Речевое развитие'!N37&gt;1.5,"сформирован",IF('Речевое развитие'!N37&lt;0.5,"не сформирован", "в стадии формирования")))</f>
        <v/>
      </c>
      <c r="BR37" s="94" t="str">
        <f>IF('Художественно-эстетическое разв'!D38="","",IF('Художественно-эстетическое разв'!D38&gt;1.5,"сформирован",IF('Художественно-эстетическое разв'!D38&lt;0.5,"не сформирован", "в стадии формирования")))</f>
        <v/>
      </c>
      <c r="BS37" s="94" t="str">
        <f>IF('Художественно-эстетическое разв'!E38="","",IF('Художественно-эстетическое разв'!E38&gt;1.5,"сформирован",IF('Художественно-эстетическое разв'!E38&lt;0.5,"не сформирован", "в стадии формирования")))</f>
        <v/>
      </c>
      <c r="BT37" s="330" t="str">
        <f>IF('Социально-коммуникативное разви'!D38="","",IF('Социально-коммуникативное разви'!F38="","",IF('Социально-коммуникативное разви'!J38="","",IF('Познавательное развитие'!U38="","",IF('Познавательное развитие'!V38="","",IF('Познавательное развитие'!AB38="","",IF('Познавательное развитие'!AD38="","",IF('Речевое развитие'!D37="","",IF('Речевое развитие'!E37="","",IF('Речевое развитие'!F37="","",IF('Речевое развитие'!G37="","",IF('Речевое развитие'!J37="","",IF('Речевое развитие'!K37="","",IF('Речевое развитие'!L37="","",IF('Речевое развитие'!M37="","",IF('Речевое развитие'!N37="","",IF('Художественно-эстетическое разв'!D38="","",IF('Художественно-эстетическое разв'!E38="","",('Социально-коммуникативное разви'!D38+'Социально-коммуникативное разви'!F38+'Социально-коммуникативное разви'!J38+'Познавательное развитие'!U38+'Познавательное развитие'!V38+'Познавательное развитие'!AB38+'Познавательное развитие'!AD38+'Речевое развитие'!D37+'Речевое развитие'!E37+'Речевое развитие'!F37+'Речевое развитие'!G37+'Речевое развитие'!J37+'Речевое развитие'!K37+'Речевое развитие'!L37+'Речевое развитие'!M37+'Речевое развитие'!N37+'Художественно-эстетическое разв'!D38+'Художественно-эстетическое разв'!E38)/18))))))))))))))))))</f>
        <v/>
      </c>
      <c r="BU37" s="257" t="str">
        <f t="shared" si="3"/>
        <v/>
      </c>
      <c r="BV37" s="183" t="str">
        <f>IF('Познавательное развитие'!H38="","",IF('Познавательное развитие'!H38&gt;1.5,"сформирован",IF('Познавательное развитие'!H38&lt;0.5,"не сформирован", "в стадии формирования")))</f>
        <v/>
      </c>
      <c r="BW37" s="94" t="str">
        <f>IF('Художественно-эстетическое разв'!K38="","",IF('Художественно-эстетическое разв'!K38&gt;1.5,"сформирован",IF('Художественно-эстетическое разв'!K38&lt;0.5,"не сформирован", "в стадии формирования")))</f>
        <v/>
      </c>
      <c r="BX37" s="94" t="str">
        <f>IF('Художественно-эстетическое разв'!L38="","",IF('Художественно-эстетическое разв'!L38&gt;1.5,"сформирован",IF('Художественно-эстетическое разв'!L38&lt;0.5,"не сформирован", "в стадии формирования")))</f>
        <v/>
      </c>
      <c r="BY37" s="108" t="str">
        <f>IF('Художественно-эстетическое разв'!Z38="","",IF('Художественно-эстетическое разв'!Z38&gt;1.5,"сформирован",IF('Художественно-эстетическое разв'!Z38&lt;0.5,"не сформирован", "в стадии формирования")))</f>
        <v/>
      </c>
      <c r="BZ37" s="183" t="str">
        <f>IF('Физическое развитие'!D37="","",IF('Физическое развитие'!D37&gt;1.5,"сформирован",IF('Физическое развитие'!D37&lt;0.5,"не сформирован", "в стадии формирования")))</f>
        <v/>
      </c>
      <c r="CA37" s="183" t="str">
        <f>IF('Физическое развитие'!E37="","",IF('Физическое развитие'!E37&gt;1.5,"сформирован",IF('Физическое развитие'!E37&lt;0.5,"не сформирован", "в стадии формирования")))</f>
        <v/>
      </c>
      <c r="CB37" s="183" t="str">
        <f>IF('Физическое развитие'!F37="","",IF('Физическое развитие'!F37&gt;1.5,"сформирован",IF('Физическое развитие'!F37&lt;0.5,"не сформирован", "в стадии формирования")))</f>
        <v/>
      </c>
      <c r="CC37" s="183" t="str">
        <f>IF('Физическое развитие'!G37="","",IF('Физическое развитие'!G37&gt;1.5,"сформирован",IF('Физическое развитие'!G37&lt;0.5,"не сформирован", "в стадии формирования")))</f>
        <v/>
      </c>
      <c r="CD37" s="94" t="str">
        <f>IF('Физическое развитие'!H37="","",IF('Физическое развитие'!H37&gt;1.5,"сформирован",IF('Физическое развитие'!H37&lt;0.5,"не сформирован", "в стадии формирования")))</f>
        <v/>
      </c>
      <c r="CE37" s="94" t="str">
        <f>IF('Физическое развитие'!I37="","",IF('Физическое развитие'!I37&gt;1.5,"сформирован",IF('Физическое развитие'!I37&lt;0.5,"не сформирован", "в стадии формирования")))</f>
        <v/>
      </c>
      <c r="CF37" s="94" t="str">
        <f>IF('Физическое развитие'!J37="","",IF('Физическое развитие'!J37&gt;1.5,"сформирован",IF('Физическое развитие'!J37&lt;0.5,"не сформирован", "в стадии формирования")))</f>
        <v/>
      </c>
      <c r="CG37" s="94" t="str">
        <f>IF('Физическое развитие'!K37="","",IF('Физическое развитие'!K37&gt;1.5,"сформирован",IF('Физическое развитие'!K37&lt;0.5,"не сформирован", "в стадии формирования")))</f>
        <v/>
      </c>
      <c r="CH37" s="94" t="str">
        <f>IF('Физическое развитие'!L37="","",IF('Физическое развитие'!L37&gt;1.5,"сформирован",IF('Физическое развитие'!L37&lt;0.5,"не сформирован", "в стадии формирования")))</f>
        <v/>
      </c>
      <c r="CI37" s="94" t="str">
        <f>IF('Физическое развитие'!N37="","",IF('Физическое развитие'!N37&gt;1.5,"сформирован",IF('Физическое развитие'!N37&lt;0.5,"не сформирован", "в стадии формирования")))</f>
        <v/>
      </c>
      <c r="CJ37" s="330" t="str">
        <f>IF('Познавательное развитие'!H38="","",IF('Художественно-эстетическое разв'!K38="","",IF('Художественно-эстетическое разв'!L38="","",IF('Художественно-эстетическое разв'!Z38="","",IF('Физическое развитие'!D37="","",IF('Физическое развитие'!E37="","",IF('Физическое развитие'!F37="","",IF('Физическое развитие'!G37="","",IF('Физическое развитие'!H37="","",IF('Физическое развитие'!I37="","",IF('Физическое развитие'!J37="","",IF('Физическое развитие'!K37="","",IF('Физическое развитие'!L37="","",IF('Физическое развитие'!N37="","",('Познавательное развитие'!H38+'Художественно-эстетическое разв'!K38+'Художественно-эстетическое разв'!L38+'Художественно-эстетическое разв'!Z38+'Физическое развитие'!D37+'Физическое развитие'!E37+'Физическое развитие'!F37+'Физическое развитие'!G37+'Физическое развитие'!H37+'Физическое развитие'!I37+'Физическое развитие'!J37+'Физическое развитие'!K37+'Физическое развитие'!L37+'Физическое развитие'!N37)/14))))))))))))))</f>
        <v/>
      </c>
      <c r="CK37" s="257" t="str">
        <f t="shared" si="4"/>
        <v/>
      </c>
      <c r="CL37" s="183" t="str">
        <f>IF('Социально-коммуникативное разви'!G38="","",IF('Социально-коммуникативное разви'!G38&gt;1.5,"сформирован",IF('Социально-коммуникативное разви'!G38&lt;0.5,"не сформирован", "в стадии формирования")))</f>
        <v/>
      </c>
      <c r="CM37" s="94" t="str">
        <f>IF('Социально-коммуникативное разви'!H38="","",IF('Социально-коммуникативное разви'!H38&gt;1.5,"сформирован",IF('Социально-коммуникативное разви'!H38&lt;0.5,"не сформирован", "в стадии формирования")))</f>
        <v/>
      </c>
      <c r="CN37" s="94" t="str">
        <f>IF('Социально-коммуникативное разви'!L38="","",IF('Социально-коммуникативное разви'!L38&gt;1.5,"сформирован",IF('Социально-коммуникативное разви'!L38&lt;0.5,"не сформирован", "в стадии формирования")))</f>
        <v/>
      </c>
      <c r="CO37" s="94" t="str">
        <f>IF('Социально-коммуникативное разви'!P38="","",IF('Социально-коммуникативное разви'!P38&gt;1.5,"сформирован",IF('Социально-коммуникативное разви'!P38&lt;0.5,"не сформирован", "в стадии формирования")))</f>
        <v/>
      </c>
      <c r="CP37" s="94" t="str">
        <f>IF('Социально-коммуникативное разви'!Q38="","",IF('Социально-коммуникативное разви'!Q38&gt;1.5,"сформирован",IF('Социально-коммуникативное разви'!Q38&lt;0.5,"не сформирован", "в стадии формирования")))</f>
        <v/>
      </c>
      <c r="CQ37" s="94" t="str">
        <f>IF('Социально-коммуникативное разви'!T38="","",IF('Социально-коммуникативное разви'!T38&gt;1.5,"сформирован",IF('Социально-коммуникативное разви'!T38&lt;0.5,"не сформирован", "в стадии формирования")))</f>
        <v/>
      </c>
      <c r="CR37" s="94" t="str">
        <f>IF('Социально-коммуникативное разви'!U38="","",IF('Социально-коммуникативное разви'!U38&gt;1.5,"сформирован",IF('Социально-коммуникативное разви'!U38&lt;0.5,"не сформирован", "в стадии формирования")))</f>
        <v/>
      </c>
      <c r="CS37" s="94" t="str">
        <f>IF('Социально-коммуникативное разви'!V38="","",IF('Социально-коммуникативное разви'!V38&gt;1.5,"сформирован",IF('Социально-коммуникативное разви'!V38&lt;0.5,"не сформирован", "в стадии формирования")))</f>
        <v/>
      </c>
      <c r="CT37" s="94" t="str">
        <f>IF('Социально-коммуникативное разви'!W38="","",IF('Социально-коммуникативное разви'!W38&gt;1.5,"сформирован",IF('Социально-коммуникативное разви'!W38&lt;0.5,"не сформирован", "в стадии формирования")))</f>
        <v/>
      </c>
      <c r="CU37" s="94" t="str">
        <f>IF('Социально-коммуникативное разви'!X38="","",IF('Социально-коммуникативное разви'!X38&gt;1.5,"сформирован",IF('Социально-коммуникативное разви'!X38&lt;0.5,"не сформирован", "в стадии формирования")))</f>
        <v/>
      </c>
      <c r="CV37" s="94" t="str">
        <f>IF('Социально-коммуникативное разви'!Y38="","",IF('Социально-коммуникативное разви'!Y38&gt;1.5,"сформирован",IF('Социально-коммуникативное разви'!Y38&lt;0.5,"не сформирован", "в стадии формирования")))</f>
        <v/>
      </c>
      <c r="CW37" s="94" t="str">
        <f>IF('Физическое развитие'!Q37="","",IF('Физическое развитие'!Q37&gt;1.5,"сформирован",IF('Физическое развитие'!Q37&lt;0.5,"не сформирован", "в стадии формирования")))</f>
        <v/>
      </c>
      <c r="CX37" s="94" t="str">
        <f>IF('Физическое развитие'!R37="","",IF('Физическое развитие'!R37&gt;1.5,"сформирован",IF('Физическое развитие'!R37&lt;0.5,"не сформирован", "в стадии формирования")))</f>
        <v/>
      </c>
      <c r="CY37" s="94" t="str">
        <f>IF('Физическое развитие'!S37="","",IF('Физическое развитие'!S37&gt;1.5,"сформирован",IF('Физическое развитие'!S37&lt;0.5,"не сформирован", "в стадии формирования")))</f>
        <v/>
      </c>
      <c r="CZ37" s="330" t="str">
        <f>IF('Социально-коммуникативное разви'!G38="","",IF('Социально-коммуникативное разви'!H38="","",IF('Социально-коммуникативное разви'!L38="","",IF('Социально-коммуникативное разви'!P38="","",IF('Социально-коммуникативное разви'!Q38="","",IF('Социально-коммуникативное разви'!T38="","",IF('Социально-коммуникативное разви'!U38="","",IF('Социально-коммуникативное разви'!V38="","",IF('Социально-коммуникативное разви'!W38="","",IF('Социально-коммуникативное разви'!X38="","",IF('Социально-коммуникативное разви'!Y38="","",IF('Физическое развитие'!Q37="","",IF('Физическое развитие'!R37="","",IF('Физическое развитие'!S37="","",('Социально-коммуникативное разви'!G38+'Социально-коммуникативное разви'!H38+'Социально-коммуникативное разви'!L38+'Социально-коммуникативное разви'!P38+'Социально-коммуникативное разви'!Q38+'Социально-коммуникативное разви'!T38+'Социально-коммуникативное разви'!U38+'Социально-коммуникативное разви'!V38+'Социально-коммуникативное разви'!W38+'Социально-коммуникативное разви'!X38+'Социально-коммуникативное разви'!Y38+'Физическое развитие'!Q37+'Физическое развитие'!R37+'Физическое развитие'!S37)/14))))))))))))))</f>
        <v/>
      </c>
      <c r="DA37" s="257" t="str">
        <f t="shared" si="5"/>
        <v/>
      </c>
      <c r="DB37" s="183" t="str">
        <f>IF('Социально-коммуникативное разви'!T38="","",IF('Социально-коммуникативное разви'!T38&gt;1.5,"сформирован",IF('Социально-коммуникативное разви'!T38&lt;0.5,"не сформирован", "в стадии формирования")))</f>
        <v/>
      </c>
      <c r="DC37" s="94" t="str">
        <f>IF('Социально-коммуникативное разви'!U38="","",IF('Социально-коммуникативное разви'!U38&gt;1.5,"сформирован",IF('Социально-коммуникативное разви'!U38&lt;0.5,"не сформирован", "в стадии формирования")))</f>
        <v/>
      </c>
      <c r="DD37" s="94" t="str">
        <f>IF('Социально-коммуникативное разви'!V38="","",IF('Социально-коммуникативное разви'!V38&gt;1.5,"сформирован",IF('Социально-коммуникативное разви'!V38&lt;0.5,"не сформирован", "в стадии формирования")))</f>
        <v/>
      </c>
      <c r="DE37" s="94" t="str">
        <f>IF('Социально-коммуникативное разви'!W38="","",IF('Социально-коммуникативное разви'!W38&gt;1.5,"сформирован",IF('Социально-коммуникативное разви'!W38&lt;0.5,"не сформирован", "в стадии формирования")))</f>
        <v/>
      </c>
      <c r="DF37" s="94" t="str">
        <f>IF('Социально-коммуникативное разви'!X38="","",IF('Социально-коммуникативное разви'!X38&gt;1.5,"сформирован",IF('Социально-коммуникативное разви'!X38&lt;0.5,"не сформирован", "в стадии формирования")))</f>
        <v/>
      </c>
      <c r="DG37" s="94" t="str">
        <f>IF('Социально-коммуникативное разви'!Y38="","",IF('Социально-коммуникативное разви'!Y38&gt;1.5,"сформирован",IF('Социально-коммуникативное разви'!Y38&lt;0.5,"не сформирован", "в стадии формирования")))</f>
        <v/>
      </c>
      <c r="DH37" s="94" t="str">
        <f>IF('Познавательное развитие'!D38="","",IF('Познавательное развитие'!D38&gt;1.5,"сформирован",IF('Познавательное развитие'!D38&lt;0.5,"не сформирован", "в стадии формирования")))</f>
        <v/>
      </c>
      <c r="DI37" s="94" t="str">
        <f>IF('Познавательное развитие'!E38="","",IF('Познавательное развитие'!E38&gt;1.5,"сформирован",IF('Познавательное развитие'!E38&lt;0.5,"не сформирован", "в стадии формирования")))</f>
        <v/>
      </c>
      <c r="DJ37" s="94" t="str">
        <f>IF('Познавательное развитие'!F38="","",IF('Познавательное развитие'!F38&gt;1.5,"сформирован",IF('Познавательное развитие'!F38&lt;0.5,"не сформирован", "в стадии формирования")))</f>
        <v/>
      </c>
      <c r="DK37" s="94" t="str">
        <f>IF('Познавательное развитие'!G38="","",IF('Познавательное развитие'!G38&gt;1.5,"сформирован",IF('Познавательное развитие'!G38&lt;0.5,"не сформирован", "в стадии формирования")))</f>
        <v/>
      </c>
      <c r="DL37" s="94" t="str">
        <f>IF('Познавательное развитие'!H38="","",IF('Познавательное развитие'!H38&gt;1.5,"сформирован",IF('Познавательное развитие'!H38&lt;0.5,"не сформирован", "в стадии формирования")))</f>
        <v/>
      </c>
      <c r="DM37" s="94" t="str">
        <f>IF('Познавательное развитие'!K38="","",IF('Познавательное развитие'!K38&gt;1.5,"сформирован",IF('Познавательное развитие'!K38&lt;0.5,"не сформирован", "в стадии формирования")))</f>
        <v/>
      </c>
      <c r="DN37" s="94" t="str">
        <f>IF('Познавательное развитие'!L38="","",IF('Познавательное развитие'!L38&gt;1.5,"сформирован",IF('Познавательное развитие'!L38&lt;0.5,"не сформирован", "в стадии формирования")))</f>
        <v/>
      </c>
      <c r="DO37" s="94" t="str">
        <f>IF('Познавательное развитие'!O38="","",IF('Познавательное развитие'!O38&gt;1.5,"сформирован",IF('Познавательное развитие'!O38&lt;0.5,"не сформирован", "в стадии формирования")))</f>
        <v/>
      </c>
      <c r="DP37" s="94" t="str">
        <f>IF('Познавательное развитие'!U38="","",IF('Познавательное развитие'!U38&gt;1.5,"сформирован",IF('Познавательное развитие'!U38&lt;0.5,"не сформирован", "в стадии формирования")))</f>
        <v/>
      </c>
      <c r="DQ37" s="94" t="str">
        <f>IF('Познавательное развитие'!V38="","",IF('Познавательное развитие'!V38&gt;1.5,"сформирован",IF('Познавательное развитие'!V38&lt;0.5,"не сформирован", "в стадии формирования")))</f>
        <v/>
      </c>
      <c r="DR37" s="94" t="str">
        <f>IF('Познавательное развитие'!Z38="","",IF('Познавательное развитие'!Z38&gt;1.5,"сформирован",IF('Познавательное развитие'!Z38&lt;0.5,"не сформирован", "в стадии формирования")))</f>
        <v/>
      </c>
      <c r="DS37" s="94" t="str">
        <f>IF('Познавательное развитие'!AA38="","",IF('Познавательное развитие'!AA38&gt;1.5,"сформирован",IF('Познавательное развитие'!AA38&lt;0.5,"не сформирован", "в стадии формирования")))</f>
        <v/>
      </c>
      <c r="DT37" s="94" t="str">
        <f>IF('Познавательное развитие'!AB38="","",IF('Познавательное развитие'!AB38&gt;1.5,"сформирован",IF('Познавательное развитие'!AB38&lt;0.5,"не сформирован", "в стадии формирования")))</f>
        <v/>
      </c>
      <c r="DU37" s="94" t="str">
        <f>IF('Познавательное развитие'!AC38="","",IF('Познавательное развитие'!AC38&gt;1.5,"сформирован",IF('Познавательное развитие'!AC38&lt;0.5,"не сформирован", "в стадии формирования")))</f>
        <v/>
      </c>
      <c r="DV37" s="94" t="str">
        <f>IF('Познавательное развитие'!AD38="","",IF('Познавательное развитие'!AD38&gt;1.5,"сформирован",IF('Познавательное развитие'!AD38&lt;0.5,"не сформирован", "в стадии формирования")))</f>
        <v/>
      </c>
      <c r="DW37" s="94" t="str">
        <f>IF('Познавательное развитие'!AE38="","",IF('Познавательное развитие'!AE38&gt;1.5,"сформирован",IF('Познавательное развитие'!AE38&lt;0.5,"не сформирован", "в стадии формирования")))</f>
        <v/>
      </c>
      <c r="DX37" s="94" t="str">
        <f>IF('Познавательное развитие'!AF38="","",IF('Познавательное развитие'!AF38&gt;1.5,"сформирован",IF('Познавательное развитие'!AF38&lt;0.5,"не сформирован", "в стадии формирования")))</f>
        <v/>
      </c>
      <c r="DY37" s="94" t="str">
        <f>IF('Познавательное развитие'!AG38="","",IF('Познавательное развитие'!AG38&gt;1.5,"сформирован",IF('Познавательное развитие'!AG38&lt;0.5,"не сформирован", "в стадии формирования")))</f>
        <v/>
      </c>
      <c r="DZ37" s="94" t="str">
        <f>IF('Познавательное развитие'!AH38="","",IF('Познавательное развитие'!AH38&gt;1.5,"сформирован",IF('Познавательное развитие'!AH38&lt;0.5,"не сформирован", "в стадии формирования")))</f>
        <v/>
      </c>
      <c r="EA37" s="94" t="str">
        <f>IF('Речевое развитие'!D37="","",IF('Речевое развитие'!D37&gt;1.5,"сформирован",IF('Речевое развитие'!D37&lt;0.5,"не сформирован", "в стадии формирования")))</f>
        <v/>
      </c>
      <c r="EB37" s="94" t="str">
        <f>IF('Речевое развитие'!J37="","",IF('Речевое развитие'!J37&gt;1.5,"сформирован",IF('Речевое развитие'!J37&lt;0.5,"не сформирован", "в стадии формирования")))</f>
        <v/>
      </c>
      <c r="EC37" s="94" t="str">
        <f>IF('Речевое развитие'!K37="","",IF('Речевое развитие'!K37&gt;1.5,"сформирован",IF('Речевое развитие'!K37&lt;0.5,"не сформирован", "в стадии формирования")))</f>
        <v/>
      </c>
      <c r="ED37" s="94" t="str">
        <f>IF('Речевое развитие'!L37="","",IF('Речевое развитие'!L37&gt;1.5,"сформирован",IF('Речевое развитие'!L37&lt;0.5,"не сформирован", "в стадии формирования")))</f>
        <v/>
      </c>
      <c r="EE37" s="94" t="str">
        <f>IF('Речевое развитие'!M37="","",IF('Речевое развитие'!M37&gt;1.5,"сформирован",IF('Речевое развитие'!M37&lt;0.5,"не сформирован", "в стадии формирования")))</f>
        <v/>
      </c>
      <c r="EF37" s="94" t="str">
        <f>IF('Речевое развитие'!N37="","",IF('Речевое развитие'!N37&gt;1.5,"сформирован",IF('Речевое развитие'!N37&lt;0.5,"не сформирован", "в стадии формирования")))</f>
        <v/>
      </c>
      <c r="EG37" s="330" t="str">
        <f>IF('Социально-коммуникативное разви'!T38="","",IF('Социально-коммуникативное разви'!U38="","",IF('Социально-коммуникативное разви'!V38="","",IF('Социально-коммуникативное разви'!W38="","",IF('Социально-коммуникативное разви'!X38="","",IF('Социально-коммуникативное разви'!Y38="","",IF('Познавательное развитие'!D38="","",IF('Познавательное развитие'!E38="","",IF('Познавательное развитие'!F38="","",IF('Познавательное развитие'!G38="","",IF('Познавательное развитие'!H38="","",IF('Познавательное развитие'!K38="","",IF('Познавательное развитие'!L38="","",IF('Познавательное развитие'!O38="","",IF('Познавательное развитие'!U38="","",IF('Познавательное развитие'!V38="","",IF('Познавательное развитие'!Z38="","",IF('Познавательное развитие'!AA38="","",IF('Познавательное развитие'!AB38="","",IF('Познавательное развитие'!AC38="","",IF('Познавательное развитие'!AD38="","",IF('Познавательное развитие'!AE38="","",IF('Познавательное развитие'!AF38="","",IF('Познавательное развитие'!AG38="","",IF('Познавательное развитие'!AH38="","",IF('Речевое развитие'!D37="","",IF('Речевое развитие'!J37="","",IF('Речевое развитие'!K37="","",IF('Речевое развитие'!L37="","",IF('Речевое развитие'!M37="","",IF('Речевое развитие'!N37="","",('Социально-коммуникативное разви'!T38+'Социально-коммуникативное разви'!U38+'Социально-коммуникативное разви'!V38+'Социально-коммуникативное разви'!W38+'Социально-коммуникативное разви'!X38+'Социально-коммуникативное разви'!Y38+'Познавательное развитие'!D38+'Познавательное развитие'!E38+'Познавательное развитие'!F38+'Познавательное развитие'!G38+'Познавательное развитие'!H38+'Познавательное развитие'!K38+'Познавательное развитие'!L38+'Познавательное развитие'!O38+'Познавательное развитие'!U38+'Познавательное развитие'!V38+'Познавательное развитие'!Z38+'Познавательное развитие'!AA38+'Познавательное развитие'!AB38+'Познавательное развитие'!AC38+'Познавательное развитие'!AD38+'Познавательное развитие'!AE38+'Познавательное развитие'!AF38+'Познавательное развитие'!AG38+'Познавательное развитие'!AH38+'Речевое развитие'!D37+'Речевое развитие'!J37+'Речевое развитие'!K37+'Речевое развитие'!L37+'Речевое развитие'!M37+'Речевое развитие'!N37)/31)))))))))))))))))))))))))))))))</f>
        <v/>
      </c>
      <c r="EH37" s="257" t="str">
        <f t="shared" si="6"/>
        <v/>
      </c>
    </row>
    <row r="38" spans="1:138" x14ac:dyDescent="0.25">
      <c r="A38" s="107">
        <f>список!A36</f>
        <v>35</v>
      </c>
      <c r="B38" s="265" t="str">
        <f>IF(список!B36="","",список!B36)</f>
        <v/>
      </c>
      <c r="C38" s="257">
        <f>IF(список!C36="","",список!C36)</f>
        <v>0</v>
      </c>
      <c r="D38" s="183" t="str">
        <f>IF('Социально-коммуникативное разви'!G39="","",IF('Социально-коммуникативное разви'!G39&gt;1.5,"сформирован",IF('Социально-коммуникативное разви'!G39&lt;0.5,"не сформирован", "в стадии формирования")))</f>
        <v/>
      </c>
      <c r="E38" s="94" t="str">
        <f>IF('Социально-коммуникативное разви'!I39="","",IF('Социально-коммуникативное разви'!I39&gt;1.5,"сформирован",IF('Социально-коммуникативное разви'!I39&lt;0.5,"не сформирован", "в стадии формирования")))</f>
        <v/>
      </c>
      <c r="F38" s="94" t="str">
        <f>IF('Социально-коммуникативное разви'!K39="","",IF('Социально-коммуникативное разви'!K39&gt;1.5,"сформирован",IF('Социально-коммуникативное разви'!K39&lt;0.5,"не сформирован", "в стадии формирования")))</f>
        <v/>
      </c>
      <c r="G38" s="94" t="str">
        <f>IF('Социально-коммуникативное разви'!L39="","",IF('Социально-коммуникативное разви'!L39&gt;1.5,"сформирован",IF('Социально-коммуникативное разви'!L39&lt;0.5,"не сформирован", "в стадии формирования")))</f>
        <v/>
      </c>
      <c r="H38" s="94" t="str">
        <f>IF('Познавательное развитие'!K39="","",IF('Познавательное развитие'!K39&gt;1.5,"сформирован",IF('Познавательное развитие'!K39&lt;0.5,"не сформирован", "в стадии формирования")))</f>
        <v/>
      </c>
      <c r="I38" s="94" t="str">
        <f>IF('Познавательное развитие'!O39="","",IF('Познавательное развитие'!O39&gt;1.5,"сформирован",IF('Познавательное развитие'!O39&lt;0.5,"не сформирован", "в стадии формирования")))</f>
        <v/>
      </c>
      <c r="J38" s="94" t="str">
        <f>IF('Познавательное развитие'!P39="","",IF('Познавательное развитие'!P39&gt;1.5,"сформирован",IF('Познавательное развитие'!P39&lt;0.5,"не сформирован", "в стадии формирования")))</f>
        <v/>
      </c>
      <c r="K38" s="94" t="str">
        <f>IF('Познавательное развитие'!T39="","",IF('Познавательное развитие'!T39&gt;1.5,"сформирован",IF('Познавательное развитие'!T39&lt;0.5,"не сформирован", "в стадии формирования")))</f>
        <v/>
      </c>
      <c r="L38" s="94" t="str">
        <f>IF('Познавательное развитие'!W39="","",IF('Познавательное развитие'!W39&gt;1.5,"сформирован",IF('Познавательное развитие'!W39&lt;0.5,"не сформирован", "в стадии формирования")))</f>
        <v/>
      </c>
      <c r="M38" s="94" t="str">
        <f>IF('Познавательное развитие'!AH39="","",IF('Познавательное развитие'!AH39&gt;1.5,"сформирован",IF('Познавательное развитие'!AH39&lt;0.5,"не сформирован", "в стадии формирования")))</f>
        <v/>
      </c>
      <c r="N38" s="94" t="str">
        <f>IF('Речевое развитие'!E38="","",IF('Речевое развитие'!E38&gt;1.5,"сформирован",IF('Речевое развитие'!E38&lt;0.5,"не сформирован", "в стадии формирования")))</f>
        <v/>
      </c>
      <c r="O38" s="94" t="str">
        <f>IF('Речевое развитие'!F38="","",IF('Речевое развитие'!F38&gt;1.5,"сформирован",IF('Речевое развитие'!F38&lt;0.5,"не сформирован", "в стадии формирования")))</f>
        <v/>
      </c>
      <c r="P38" s="94" t="str">
        <f>IF('Речевое развитие'!M38="","",IF('Речевое развитие'!M38&gt;1.5,"сформирован",IF('Речевое развитие'!M38&lt;0.5,"не сформирован", "в стадии формирования")))</f>
        <v/>
      </c>
      <c r="Q38" s="94" t="str">
        <f>IF('Художественно-эстетическое разв'!F39="","",IF('Художественно-эстетическое разв'!F39&gt;1.5,"сформирован",IF('Художественно-эстетическое разв'!F39&lt;0.5,"не сформирован", "в стадии формирования")))</f>
        <v/>
      </c>
      <c r="R38" s="94" t="str">
        <f>IF('Художественно-эстетическое разв'!L39="","",IF('Художественно-эстетическое разв'!L39=2,"сформирован",IF('Художественно-эстетическое разв'!L39=0,"не сформирован", "в стадии формирования")))</f>
        <v/>
      </c>
      <c r="S38" s="94" t="str">
        <f>IF('Художественно-эстетическое разв'!O39="","",IF('Художественно-эстетическое разв'!O39&gt;1.5,"сформирован",IF('Художественно-эстетическое разв'!O39&lt;0.5,"не сформирован", "в стадии формирования")))</f>
        <v/>
      </c>
      <c r="T38" s="94" t="str">
        <f>IF('Художественно-эстетическое разв'!P39="","",IF('Художественно-эстетическое разв'!P39&gt;1.5,"сформирован",IF('Художественно-эстетическое разв'!P39&lt;0.5,"не сформирован", "в стадии формирования")))</f>
        <v/>
      </c>
      <c r="U38" s="94" t="str">
        <f>IF('Физическое развитие'!N38="","",IF('Физическое развитие'!N38&gt;1.5,"сформирован",IF('Физическое развитие'!N38&lt;0.5,"не сформирован", "в стадии формирования")))</f>
        <v/>
      </c>
      <c r="V38" s="94" t="str">
        <f>IF('Физическое развитие'!Q38="","",IF('Физическое развитие'!Q38&gt;1.5,"сформирован",IF('Физическое развитие'!Q38&lt;0.5,"не сформирован", "в стадии формирования")))</f>
        <v/>
      </c>
      <c r="W38" s="94" t="str">
        <f>IF('Физическое развитие'!R38="","",IF('Физическое развитие'!R38&gt;1.5,"сформирован",IF('Физическое развитие'!R38&lt;0.5,"не сформирован", "в стадии формирования")))</f>
        <v/>
      </c>
      <c r="X38" s="330" t="str">
        <f>IF('Социально-коммуникативное разви'!G39="","",IF('Социально-коммуникативное разви'!I39="","",IF('Социально-коммуникативное разви'!K39="","",IF('Социально-коммуникативное разви'!L39="","",IF('Познавательное развитие'!K39="","",IF('Познавательное развитие'!O39="","",IF('Познавательное развитие'!P39="","",IF('Познавательное развитие'!T39="","",IF('Познавательное развитие'!W39="","",IF('Познавательное развитие'!AH39="","",IF('Речевое развитие'!E38="","",IF('Речевое развитие'!F38="","",IF('Речевое развитие'!M38="","",IF('Художественно-эстетическое разв'!F39="","",IF('Художественно-эстетическое разв'!L39="","",IF('Художественно-эстетическое разв'!O39="","",IF('Художественно-эстетическое разв'!P39="","",IF('Физическое развитие'!N38="","",IF('Физическое развитие'!Q38="","",IF('Физическое развитие'!R38="","",('Социально-коммуникативное разви'!G39+'Социально-коммуникативное разви'!I39+'Социально-коммуникативное разви'!K39+'Социально-коммуникативное разви'!L39+'Познавательное развитие'!K39+'Познавательное развитие'!O39+'Познавательное развитие'!P39+'Познавательное развитие'!T39+'Познавательное развитие'!W39+'Познавательное развитие'!AH39+'Речевое развитие'!E38+'Речевое развитие'!F38++'Речевое развитие'!M38+'Художественно-эстетическое разв'!F39+'Художественно-эстетическое разв'!L39+'Художественно-эстетическое разв'!O39+'Художественно-эстетическое разв'!P39+'Физическое развитие'!N38+'Физическое развитие'!Q38+'Физическое развитие'!R38)/20))))))))))))))))))))</f>
        <v/>
      </c>
      <c r="Y38" s="257" t="str">
        <f t="shared" si="0"/>
        <v/>
      </c>
      <c r="Z38" s="201" t="str">
        <f>IF('Социально-коммуникативное разви'!E39="","",IF('Социально-коммуникативное разви'!E39&gt;1.5,"сформирован",IF('Социально-коммуникативное разви'!E39&lt;0.5,"не сформирован", "в стадии формирования")))</f>
        <v/>
      </c>
      <c r="AA38" s="96" t="str">
        <f>IF('Социально-коммуникативное разви'!G39="","",IF('Социально-коммуникативное разви'!G39&gt;1.5,"сформирован",IF('Социально-коммуникативное разви'!G39&lt;0.5,"не сформирован", "в стадии формирования")))</f>
        <v/>
      </c>
      <c r="AB38" s="96" t="str">
        <f>IF('Социально-коммуникативное разви'!H39="","",IF('Социально-коммуникативное разви'!H39&gt;1.5,"сформирован",IF('Социально-коммуникативное разви'!H39&lt;0.5,"не сформирован", "в стадии формирования")))</f>
        <v/>
      </c>
      <c r="AC38" s="96" t="str">
        <f>IF('Социально-коммуникативное разви'!L39="","",IF('Социально-коммуникативное разви'!L39&gt;1.5,"сформирован",IF('Социально-коммуникативное разви'!L39&lt;0.5,"не сформирован", "в стадии формирования")))</f>
        <v/>
      </c>
      <c r="AD38" s="96" t="str">
        <f>IF('Социально-коммуникативное разви'!Q39="","",IF('Социально-коммуникативное разви'!Q39&gt;1.5,"сформирован",IF('Социально-коммуникативное разви'!Q39&lt;0.5,"не сформирован", "в стадии формирования")))</f>
        <v/>
      </c>
      <c r="AE38" s="126" t="str">
        <f>IF('Познавательное развитие'!L39="","",IF('Познавательное развитие'!L39&gt;1.5,"сформирован",IF('Познавательное развитие'!L39&lt;0.5,"не сформирован", "в стадии формирования")))</f>
        <v/>
      </c>
      <c r="AF38" s="126" t="str">
        <f>IF('Познавательное развитие'!Q39="","",IF('Познавательное развитие'!Q39&gt;1.5,"сформирован",IF('Познавательное развитие'!Q39&lt;0.5,"не сформирован", "в стадии формирования")))</f>
        <v/>
      </c>
      <c r="AG38" s="126" t="str">
        <f>IF('Речевое развитие'!D38="","",IF('Речевое развитие'!D38&gt;1.5,"сформирован",IF('Речевое развитие'!D38&lt;0.5,"не сформирован", "в стадии формирования")))</f>
        <v/>
      </c>
      <c r="AH38" s="126" t="str">
        <f>IF('Речевое развитие'!F38="","",IF('Речевое развитие'!F38&gt;1.5,"сформирован",IF('Речевое развитие'!F38&lt;0.5,"не сформирован", "в стадии формирования")))</f>
        <v/>
      </c>
      <c r="AI38" s="126" t="str">
        <f>IF('Речевое развитие'!J38="","",IF('Речевое развитие'!J38&gt;1.5,"сформирован",IF('Речевое развитие'!J38&lt;0.5,"не сформирован", "в стадии формирования")))</f>
        <v/>
      </c>
      <c r="AJ38" s="126" t="str">
        <f>IF('Речевое развитие'!L38="","",IF('Речевое развитие'!L38&gt;1.5,"сформирован",IF('Речевое развитие'!L38&lt;0.5,"не сформирован", "в стадии формирования")))</f>
        <v/>
      </c>
      <c r="AK38" s="126" t="str">
        <f>IF('Речевое развитие'!N38="","",IF('Речевое развитие'!N38&gt;1.5,"сформирован",IF('Речевое развитие'!N38&lt;0.5,"не сформирован", "в стадии формирования")))</f>
        <v/>
      </c>
      <c r="AL38" s="331" t="str">
        <f>IF('Социально-коммуникативное разви'!E39="","",IF('Социально-коммуникативное разви'!G39="","",IF('Социально-коммуникативное разви'!H39="","",IF('Социально-коммуникативное разви'!L39="","",IF('Социально-коммуникативное разви'!Q39="","",IF('Познавательное развитие'!L39="","",IF('Познавательное развитие'!Q39="","",IF('Речевое развитие'!D38="","",IF('Речевое развитие'!F38="","",IF('Речевое развитие'!J38="","",IF('Речевое развитие'!L38="","",IF('Речевое развитие'!N38="","",('Социально-коммуникативное разви'!E39+'Социально-коммуникативное разви'!G39+'Социально-коммуникативное разви'!H39+'Социально-коммуникативное разви'!L39+'Социально-коммуникативное разви'!Q39+'Познавательное развитие'!L39+'Познавательное развитие'!Q39+'Речевое развитие'!D38+'Речевое развитие'!F38+'Речевое развитие'!J38+'Речевое развитие'!L38+'Речевое развитие'!N38)/12))))))))))))</f>
        <v/>
      </c>
      <c r="AM38" s="96" t="str">
        <f t="shared" si="1"/>
        <v/>
      </c>
      <c r="AN38" s="183" t="str">
        <f>IF('Социально-коммуникативное разви'!E39="","",IF('Социально-коммуникативное разви'!E39&gt;1.5,"сформирован",IF('Социально-коммуникативное разви'!E39&lt;0.5,"не сформирован", "в стадии формирования")))</f>
        <v/>
      </c>
      <c r="AO38" s="101" t="str">
        <f>IF('Социально-коммуникативное разви'!G39="","",IF('Социально-коммуникативное разви'!G39&gt;1.5,"сформирован",IF('Социально-коммуникативное разви'!G39&lt;0.5,"не сформирован", "в стадии формирования")))</f>
        <v/>
      </c>
      <c r="AP38" s="97" t="str">
        <f>IF('Социально-коммуникативное разви'!H39="","",IF('Социально-коммуникативное разви'!H39&gt;1.5,"сформирован",IF('Социально-коммуникативное разви'!H39&lt;0.5,"не сформирован", "в стадии формирования")))</f>
        <v/>
      </c>
      <c r="AQ38" s="97" t="str">
        <f>IF('Социально-коммуникативное разви'!K39="","",IF('Социально-коммуникативное разви'!K39&gt;1.5,"сформирован",IF('Социально-коммуникативное разви'!K39&lt;0.5,"не сформирован", "в стадии формирования")))</f>
        <v/>
      </c>
      <c r="AR38" s="97" t="str">
        <f>IF('Социально-коммуникативное разви'!L39="","",IF('Социально-коммуникативное разви'!L39&gt;1.5,"сформирован",IF('Социально-коммуникативное разви'!L39&lt;0.5,"не сформирован", "в стадии формирования")))</f>
        <v/>
      </c>
      <c r="AS38" s="97" t="str">
        <f>IF('Социально-коммуникативное разви'!M39="","",IF('Социально-коммуникативное разви'!M39&gt;1.5,"сформирован",IF('Социально-коммуникативное разви'!M39&lt;0.5,"не сформирован", "в стадии формирования")))</f>
        <v/>
      </c>
      <c r="AT38" s="97" t="str">
        <f>IF('Познавательное развитие'!P39="","",IF('Познавательное развитие'!P39&gt;1.5,"сформирован",IF('Познавательное развитие'!P39&lt;0.5,"не сформирован", "в стадии формирования")))</f>
        <v/>
      </c>
      <c r="AU38" s="97" t="str">
        <f>IF('Речевое развитие'!E38="","",IF('Речевое развитие'!E38&gt;1.5,"сформирован",IF('Речевое развитие'!E38&lt;0.5,"не сформирован", "в стадии формирования")))</f>
        <v/>
      </c>
      <c r="AV38" s="97" t="str">
        <f>IF('Речевое развитие'!N38="","",IF('Речевое развитие'!N38&gt;1.5,"сформирован",IF('Речевое развитие'!N38&lt;0.5,"не сформирован", "в стадии формирования")))</f>
        <v/>
      </c>
      <c r="AW38" s="97" t="str">
        <f>IF('Художественно-эстетическое разв'!F39="","",IF('Художественно-эстетическое разв'!F39&gt;1.5,"сформирован",IF('Художественно-эстетическое разв'!F39&lt;0.5,"не сформирован", "в стадии формирования")))</f>
        <v/>
      </c>
      <c r="AX38" s="94" t="str">
        <f>IF('Художественно-эстетическое разв'!O39="","",IF('Художественно-эстетическое разв'!O39&gt;1.5,"сформирован",IF('Художественно-эстетическое разв'!O39&lt;0.5,"не сформирован", "в стадии формирования")))</f>
        <v/>
      </c>
      <c r="AY38" s="108" t="str">
        <f>IF('Художественно-эстетическое разв'!Y39="","",IF('Художественно-эстетическое разв'!Y39&gt;1.5,"сформирован",IF('Художественно-эстетическое разв'!Y39&lt;0.5,"не сформирован", "в стадии формирования")))</f>
        <v/>
      </c>
      <c r="AZ38" s="332" t="str">
        <f>IF('Социально-коммуникативное разви'!E39="","",IF('Социально-коммуникативное разви'!G39="","",IF('Социально-коммуникативное разви'!H39="","",IF('Социально-коммуникативное разви'!K39="","",IF('Социально-коммуникативное разви'!L39="","",IF('Социально-коммуникативное разви'!M39="","",IF('Познавательное развитие'!P39="","",IF('Речевое развитие'!E38="","",IF('Речевое развитие'!N38="","",IF('Художественно-эстетическое разв'!F39="","",IF('Художественно-эстетическое разв'!O39="","",IF('Художественно-эстетическое разв'!Y39="","",('Социально-коммуникативное разви'!E39+'Социально-коммуникативное разви'!G39+'Социально-коммуникативное разви'!H39+'Социально-коммуникативное разви'!K39+'Социально-коммуникативное разви'!L39+'Социально-коммуникативное разви'!M39+'Познавательное развитие'!P39+'Речевое развитие'!E38+'Речевое развитие'!N38+'Художественно-эстетическое разв'!F39+'Художественно-эстетическое разв'!O39+'Художественно-эстетическое разв'!Y39)/12))))))))))))</f>
        <v/>
      </c>
      <c r="BA38" s="257" t="str">
        <f t="shared" si="2"/>
        <v/>
      </c>
      <c r="BB38" s="183" t="str">
        <f>IF('Социально-коммуникативное разви'!D39="","",IF('Социально-коммуникативное разви'!D39&gt;1.5,"сформирован",IF('Социально-коммуникативное разви'!D39&lt;0.5,"не сформирован", "в стадии формирования")))</f>
        <v/>
      </c>
      <c r="BC38" s="94" t="str">
        <f>IF('Социально-коммуникативное разви'!F39="","",IF('Социально-коммуникативное разви'!F39&gt;1.5,"сформирован",IF('Социально-коммуникативное разви'!F39&lt;0.5,"не сформирован", "в стадии формирования")))</f>
        <v/>
      </c>
      <c r="BD38" s="94" t="str">
        <f>IF('Социально-коммуникативное разви'!J39="","",IF('Социально-коммуникативное разви'!J39&gt;1.5,"сформирован",IF('Социально-коммуникативное разви'!J39&lt;0.5,"не сформирован", "в стадии формирования")))</f>
        <v/>
      </c>
      <c r="BE38" s="94" t="str">
        <f>IF('Познавательное развитие'!U39="","",IF('Познавательное развитие'!U39&gt;1.5,"сформирован",IF('Познавательное развитие'!U39&lt;0.5,"не сформирован", "в стадии формирования")))</f>
        <v/>
      </c>
      <c r="BF38" s="94" t="str">
        <f>IF('Познавательное развитие'!V39="","",IF('Познавательное развитие'!V39&gt;1.5,"сформирован",IF('Познавательное развитие'!V39&lt;0.5,"не сформирован", "в стадии формирования")))</f>
        <v/>
      </c>
      <c r="BG38" s="94" t="str">
        <f>IF('Познавательное развитие'!AB39="","",IF('Познавательное развитие'!AB39&gt;1.5,"сформирован",IF('Познавательное развитие'!AB39&lt;0.5,"не сформирован", "в стадии формирования")))</f>
        <v/>
      </c>
      <c r="BH38" s="94" t="str">
        <f>IF('Познавательное развитие'!AD39="","",IF('Познавательное развитие'!AD39&gt;1.5,"сформирован",IF('Познавательное развитие'!AD39&lt;0.5,"не сформирован", "в стадии формирования")))</f>
        <v/>
      </c>
      <c r="BI38" s="94" t="str">
        <f>IF('Речевое развитие'!D38="","",IF('Речевое развитие'!D38&gt;1.5,"сформирован",IF('Речевое развитие'!D38&lt;0.5,"не сформирован", "в стадии формирования")))</f>
        <v/>
      </c>
      <c r="BJ38" s="94" t="str">
        <f>IF('Речевое развитие'!E38="","",IF('Речевое развитие'!E38&gt;1.5,"сформирован",IF('Речевое развитие'!E38&lt;0.5,"не сформирован", "в стадии формирования")))</f>
        <v/>
      </c>
      <c r="BK38" s="94" t="str">
        <f>IF('Речевое развитие'!F38="","",IF('Речевое развитие'!F38&gt;1.5,"сформирован",IF('Речевое развитие'!F38&lt;0.5,"не сформирован", "в стадии формирования")))</f>
        <v/>
      </c>
      <c r="BL38" s="94" t="str">
        <f>IF('Речевое развитие'!G38="","",IF('Речевое развитие'!G38&gt;1.5,"сформирован",IF('Речевое развитие'!G38&lt;0.5,"не сформирован", "в стадии формирования")))</f>
        <v/>
      </c>
      <c r="BM38" s="94" t="str">
        <f>IF('Речевое развитие'!J38="","",IF('Речевое развитие'!J38&gt;1.5,"сформирован",IF('Речевое развитие'!J38&lt;0.5,"не сформирован", "в стадии формирования")))</f>
        <v/>
      </c>
      <c r="BN38" s="94" t="str">
        <f>IF('Речевое развитие'!K38="","",IF('Речевое развитие'!K38&gt;1.5,"сформирован",IF('Речевое развитие'!K38&lt;0.5,"не сформирован", "в стадии формирования")))</f>
        <v/>
      </c>
      <c r="BO38" s="94" t="str">
        <f>IF('Речевое развитие'!L38="","",IF('Речевое развитие'!L38&gt;1.5,"сформирован",IF('Речевое развитие'!L38&lt;0.5,"не сформирован", "в стадии формирования")))</f>
        <v/>
      </c>
      <c r="BP38" s="94" t="str">
        <f>IF('Речевое развитие'!M38="","",IF('Речевое развитие'!M38&gt;1.5,"сформирован",IF('Речевое развитие'!M38&lt;0.5,"не сформирован", "в стадии формирования")))</f>
        <v/>
      </c>
      <c r="BQ38" s="94" t="str">
        <f>IF('Речевое развитие'!N38="","",IF('Речевое развитие'!N38&gt;1.5,"сформирован",IF('Речевое развитие'!N38&lt;0.5,"не сформирован", "в стадии формирования")))</f>
        <v/>
      </c>
      <c r="BR38" s="94" t="str">
        <f>IF('Художественно-эстетическое разв'!D39="","",IF('Художественно-эстетическое разв'!D39&gt;1.5,"сформирован",IF('Художественно-эстетическое разв'!D39&lt;0.5,"не сформирован", "в стадии формирования")))</f>
        <v/>
      </c>
      <c r="BS38" s="94" t="str">
        <f>IF('Художественно-эстетическое разв'!E39="","",IF('Художественно-эстетическое разв'!E39&gt;1.5,"сформирован",IF('Художественно-эстетическое разв'!E39&lt;0.5,"не сформирован", "в стадии формирования")))</f>
        <v/>
      </c>
      <c r="BT38" s="330" t="str">
        <f>IF('Социально-коммуникативное разви'!D39="","",IF('Социально-коммуникативное разви'!F39="","",IF('Социально-коммуникативное разви'!J39="","",IF('Познавательное развитие'!U39="","",IF('Познавательное развитие'!V39="","",IF('Познавательное развитие'!AB39="","",IF('Познавательное развитие'!AD39="","",IF('Речевое развитие'!D38="","",IF('Речевое развитие'!E38="","",IF('Речевое развитие'!F38="","",IF('Речевое развитие'!G38="","",IF('Речевое развитие'!J38="","",IF('Речевое развитие'!K38="","",IF('Речевое развитие'!L38="","",IF('Речевое развитие'!M38="","",IF('Речевое развитие'!N38="","",IF('Художественно-эстетическое разв'!D39="","",IF('Художественно-эстетическое разв'!E39="","",('Социально-коммуникативное разви'!D39+'Социально-коммуникативное разви'!F39+'Социально-коммуникативное разви'!J39+'Познавательное развитие'!U39+'Познавательное развитие'!V39+'Познавательное развитие'!AB39+'Познавательное развитие'!AD39+'Речевое развитие'!D38+'Речевое развитие'!E38+'Речевое развитие'!F38+'Речевое развитие'!G38+'Речевое развитие'!J38+'Речевое развитие'!K38+'Речевое развитие'!L38+'Речевое развитие'!M38+'Речевое развитие'!N38+'Художественно-эстетическое разв'!D39+'Художественно-эстетическое разв'!E39)/18))))))))))))))))))</f>
        <v/>
      </c>
      <c r="BU38" s="257" t="str">
        <f t="shared" si="3"/>
        <v/>
      </c>
      <c r="BV38" s="183" t="str">
        <f>IF('Познавательное развитие'!H39="","",IF('Познавательное развитие'!H39&gt;1.5,"сформирован",IF('Познавательное развитие'!H39&lt;0.5,"не сформирован", "в стадии формирования")))</f>
        <v/>
      </c>
      <c r="BW38" s="94" t="str">
        <f>IF('Художественно-эстетическое разв'!K39="","",IF('Художественно-эстетическое разв'!K39&gt;1.5,"сформирован",IF('Художественно-эстетическое разв'!K39&lt;0.5,"не сформирован", "в стадии формирования")))</f>
        <v/>
      </c>
      <c r="BX38" s="94" t="str">
        <f>IF('Художественно-эстетическое разв'!L39="","",IF('Художественно-эстетическое разв'!L39&gt;1.5,"сформирован",IF('Художественно-эстетическое разв'!L39&lt;0.5,"не сформирован", "в стадии формирования")))</f>
        <v/>
      </c>
      <c r="BY38" s="108" t="str">
        <f>IF('Художественно-эстетическое разв'!Z39="","",IF('Художественно-эстетическое разв'!Z39&gt;1.5,"сформирован",IF('Художественно-эстетическое разв'!Z39&lt;0.5,"не сформирован", "в стадии формирования")))</f>
        <v/>
      </c>
      <c r="CA38" s="183" t="str">
        <f>IF('Физическое развитие'!E38="","",IF('Физическое развитие'!E38&gt;1.5,"сформирован",IF('Физическое развитие'!E38&lt;0.5,"не сформирован", "в стадии формирования")))</f>
        <v/>
      </c>
      <c r="CB38" s="183" t="str">
        <f>IF('Физическое развитие'!F38="","",IF('Физическое развитие'!F38&gt;1.5,"сформирован",IF('Физическое развитие'!F38&lt;0.5,"не сформирован", "в стадии формирования")))</f>
        <v/>
      </c>
      <c r="CC38" s="183" t="str">
        <f>IF('Физическое развитие'!G38="","",IF('Физическое развитие'!G38&gt;1.5,"сформирован",IF('Физическое развитие'!G38&lt;0.5,"не сформирован", "в стадии формирования")))</f>
        <v/>
      </c>
      <c r="CD38" s="94" t="str">
        <f>IF('Физическое развитие'!H38="","",IF('Физическое развитие'!H38&gt;1.5,"сформирован",IF('Физическое развитие'!H38&lt;0.5,"не сформирован", "в стадии формирования")))</f>
        <v/>
      </c>
      <c r="CE38" s="94" t="str">
        <f>IF('Физическое развитие'!I38="","",IF('Физическое развитие'!I38&gt;1.5,"сформирован",IF('Физическое развитие'!I38&lt;0.5,"не сформирован", "в стадии формирования")))</f>
        <v/>
      </c>
      <c r="CF38" s="94" t="str">
        <f>IF('Физическое развитие'!J38="","",IF('Физическое развитие'!J38&gt;1.5,"сформирован",IF('Физическое развитие'!J38&lt;0.5,"не сформирован", "в стадии формирования")))</f>
        <v/>
      </c>
      <c r="CG38" s="94" t="str">
        <f>IF('Физическое развитие'!K38="","",IF('Физическое развитие'!K38&gt;1.5,"сформирован",IF('Физическое развитие'!K38&lt;0.5,"не сформирован", "в стадии формирования")))</f>
        <v/>
      </c>
      <c r="CH38" s="94" t="str">
        <f>IF('Физическое развитие'!L38="","",IF('Физическое развитие'!L38&gt;1.5,"сформирован",IF('Физическое развитие'!L38&lt;0.5,"не сформирован", "в стадии формирования")))</f>
        <v/>
      </c>
      <c r="CI38" s="94" t="str">
        <f>IF('Физическое развитие'!N38="","",IF('Физическое развитие'!N38&gt;1.5,"сформирован",IF('Физическое развитие'!N38&lt;0.5,"не сформирован", "в стадии формирования")))</f>
        <v/>
      </c>
      <c r="CJ38" s="330" t="str">
        <f>IF('Познавательное развитие'!H39="","",IF('Художественно-эстетическое разв'!K39="","",IF('Художественно-эстетическое разв'!L39="","",IF('Художественно-эстетическое разв'!Z39="","",IF('Физическое развитие'!D38="","",IF('Физическое развитие'!E38="","",IF('Физическое развитие'!F38="","",IF('Физическое развитие'!G38="","",IF('Физическое развитие'!H38="","",IF('Физическое развитие'!I38="","",IF('Физическое развитие'!J38="","",IF('Физическое развитие'!K38="","",IF('Физическое развитие'!L38="","",IF('Физическое развитие'!N38="","",('Познавательное развитие'!H39+'Художественно-эстетическое разв'!K39+'Художественно-эстетическое разв'!L39+'Художественно-эстетическое разв'!Z39+'Физическое развитие'!D38+'Физическое развитие'!E38+'Физическое развитие'!F38+'Физическое развитие'!G38+'Физическое развитие'!H38+'Физическое развитие'!I38+'Физическое развитие'!J38+'Физическое развитие'!K38+'Физическое развитие'!L38+'Физическое развитие'!N38)/14))))))))))))))</f>
        <v/>
      </c>
      <c r="CK38" s="257" t="str">
        <f t="shared" si="4"/>
        <v/>
      </c>
      <c r="CL38" s="183" t="str">
        <f>IF('Социально-коммуникативное разви'!G39="","",IF('Социально-коммуникативное разви'!G39&gt;1.5,"сформирован",IF('Социально-коммуникативное разви'!G39&lt;0.5,"не сформирован", "в стадии формирования")))</f>
        <v/>
      </c>
      <c r="CM38" s="94" t="str">
        <f>IF('Социально-коммуникативное разви'!H39="","",IF('Социально-коммуникативное разви'!H39&gt;1.5,"сформирован",IF('Социально-коммуникативное разви'!H39&lt;0.5,"не сформирован", "в стадии формирования")))</f>
        <v/>
      </c>
      <c r="CN38" s="94" t="str">
        <f>IF('Социально-коммуникативное разви'!L39="","",IF('Социально-коммуникативное разви'!L39&gt;1.5,"сформирован",IF('Социально-коммуникативное разви'!L39&lt;0.5,"не сформирован", "в стадии формирования")))</f>
        <v/>
      </c>
      <c r="CO38" s="94" t="str">
        <f>IF('Социально-коммуникативное разви'!P39="","",IF('Социально-коммуникативное разви'!P39&gt;1.5,"сформирован",IF('Социально-коммуникативное разви'!P39&lt;0.5,"не сформирован", "в стадии формирования")))</f>
        <v/>
      </c>
      <c r="CP38" s="94" t="str">
        <f>IF('Социально-коммуникативное разви'!Q39="","",IF('Социально-коммуникативное разви'!Q39&gt;1.5,"сформирован",IF('Социально-коммуникативное разви'!Q39&lt;0.5,"не сформирован", "в стадии формирования")))</f>
        <v/>
      </c>
      <c r="CQ38" s="94" t="str">
        <f>IF('Социально-коммуникативное разви'!T39="","",IF('Социально-коммуникативное разви'!T39&gt;1.5,"сформирован",IF('Социально-коммуникативное разви'!T39&lt;0.5,"не сформирован", "в стадии формирования")))</f>
        <v/>
      </c>
      <c r="CR38" s="94" t="str">
        <f>IF('Социально-коммуникативное разви'!U39="","",IF('Социально-коммуникативное разви'!U39&gt;1.5,"сформирован",IF('Социально-коммуникативное разви'!U39&lt;0.5,"не сформирован", "в стадии формирования")))</f>
        <v/>
      </c>
      <c r="CS38" s="94" t="str">
        <f>IF('Социально-коммуникативное разви'!V39="","",IF('Социально-коммуникативное разви'!V39&gt;1.5,"сформирован",IF('Социально-коммуникативное разви'!V39&lt;0.5,"не сформирован", "в стадии формирования")))</f>
        <v/>
      </c>
      <c r="CT38" s="94" t="str">
        <f>IF('Социально-коммуникативное разви'!W39="","",IF('Социально-коммуникативное разви'!W39&gt;1.5,"сформирован",IF('Социально-коммуникативное разви'!W39&lt;0.5,"не сформирован", "в стадии формирования")))</f>
        <v/>
      </c>
      <c r="CU38" s="94" t="str">
        <f>IF('Социально-коммуникативное разви'!X39="","",IF('Социально-коммуникативное разви'!X39&gt;1.5,"сформирован",IF('Социально-коммуникативное разви'!X39&lt;0.5,"не сформирован", "в стадии формирования")))</f>
        <v/>
      </c>
      <c r="CV38" s="94" t="str">
        <f>IF('Социально-коммуникативное разви'!Y39="","",IF('Социально-коммуникативное разви'!Y39&gt;1.5,"сформирован",IF('Социально-коммуникативное разви'!Y39&lt;0.5,"не сформирован", "в стадии формирования")))</f>
        <v/>
      </c>
      <c r="CW38" s="94" t="str">
        <f>IF('Физическое развитие'!Q38="","",IF('Физическое развитие'!Q38&gt;1.5,"сформирован",IF('Физическое развитие'!Q38&lt;0.5,"не сформирован", "в стадии формирования")))</f>
        <v/>
      </c>
      <c r="CX38" s="94" t="str">
        <f>IF('Физическое развитие'!R38="","",IF('Физическое развитие'!R38&gt;1.5,"сформирован",IF('Физическое развитие'!R38&lt;0.5,"не сформирован", "в стадии формирования")))</f>
        <v/>
      </c>
      <c r="CY38" s="94" t="str">
        <f>IF('Физическое развитие'!S38="","",IF('Физическое развитие'!S38&gt;1.5,"сформирован",IF('Физическое развитие'!S38&lt;0.5,"не сформирован", "в стадии формирования")))</f>
        <v/>
      </c>
      <c r="CZ38" s="330" t="str">
        <f>IF('Социально-коммуникативное разви'!G39="","",IF('Социально-коммуникативное разви'!H39="","",IF('Социально-коммуникативное разви'!L39="","",IF('Социально-коммуникативное разви'!P39="","",IF('Социально-коммуникативное разви'!Q39="","",IF('Социально-коммуникативное разви'!T39="","",IF('Социально-коммуникативное разви'!U39="","",IF('Социально-коммуникативное разви'!V39="","",IF('Социально-коммуникативное разви'!W39="","",IF('Социально-коммуникативное разви'!X39="","",IF('Социально-коммуникативное разви'!Y39="","",IF('Физическое развитие'!Q38="","",IF('Физическое развитие'!R38="","",IF('Физическое развитие'!S38="","",('Социально-коммуникативное разви'!G39+'Социально-коммуникативное разви'!H39+'Социально-коммуникативное разви'!L39+'Социально-коммуникативное разви'!P39+'Социально-коммуникативное разви'!Q39+'Социально-коммуникативное разви'!T39+'Социально-коммуникативное разви'!U39+'Социально-коммуникативное разви'!V39+'Социально-коммуникативное разви'!W39+'Социально-коммуникативное разви'!X39+'Социально-коммуникативное разви'!Y39+'Физическое развитие'!Q38+'Физическое развитие'!R38+'Физическое развитие'!S38)/14))))))))))))))</f>
        <v/>
      </c>
      <c r="DA38" s="257" t="str">
        <f t="shared" si="5"/>
        <v/>
      </c>
      <c r="DB38" s="183" t="str">
        <f>IF('Социально-коммуникативное разви'!T39="","",IF('Социально-коммуникативное разви'!T39&gt;1.5,"сформирован",IF('Социально-коммуникативное разви'!T39&lt;0.5,"не сформирован", "в стадии формирования")))</f>
        <v/>
      </c>
      <c r="DC38" s="94" t="str">
        <f>IF('Социально-коммуникативное разви'!U39="","",IF('Социально-коммуникативное разви'!U39&gt;1.5,"сформирован",IF('Социально-коммуникативное разви'!U39&lt;0.5,"не сформирован", "в стадии формирования")))</f>
        <v/>
      </c>
      <c r="DD38" s="94" t="str">
        <f>IF('Социально-коммуникативное разви'!V39="","",IF('Социально-коммуникативное разви'!V39&gt;1.5,"сформирован",IF('Социально-коммуникативное разви'!V39&lt;0.5,"не сформирован", "в стадии формирования")))</f>
        <v/>
      </c>
      <c r="DE38" s="94" t="str">
        <f>IF('Социально-коммуникативное разви'!W39="","",IF('Социально-коммуникативное разви'!W39&gt;1.5,"сформирован",IF('Социально-коммуникативное разви'!W39&lt;0.5,"не сформирован", "в стадии формирования")))</f>
        <v/>
      </c>
      <c r="DF38" s="94" t="str">
        <f>IF('Социально-коммуникативное разви'!X39="","",IF('Социально-коммуникативное разви'!X39&gt;1.5,"сформирован",IF('Социально-коммуникативное разви'!X39&lt;0.5,"не сформирован", "в стадии формирования")))</f>
        <v/>
      </c>
      <c r="DG38" s="94" t="str">
        <f>IF('Социально-коммуникативное разви'!Y39="","",IF('Социально-коммуникативное разви'!Y39&gt;1.5,"сформирован",IF('Социально-коммуникативное разви'!Y39&lt;0.5,"не сформирован", "в стадии формирования")))</f>
        <v/>
      </c>
      <c r="DH38" s="94" t="str">
        <f>IF('Познавательное развитие'!D39="","",IF('Познавательное развитие'!D39&gt;1.5,"сформирован",IF('Познавательное развитие'!D39&lt;0.5,"не сформирован", "в стадии формирования")))</f>
        <v/>
      </c>
      <c r="DI38" s="94" t="str">
        <f>IF('Познавательное развитие'!E39="","",IF('Познавательное развитие'!E39&gt;1.5,"сформирован",IF('Познавательное развитие'!E39&lt;0.5,"не сформирован", "в стадии формирования")))</f>
        <v/>
      </c>
      <c r="DJ38" s="94" t="str">
        <f>IF('Познавательное развитие'!F39="","",IF('Познавательное развитие'!F39&gt;1.5,"сформирован",IF('Познавательное развитие'!F39&lt;0.5,"не сформирован", "в стадии формирования")))</f>
        <v/>
      </c>
      <c r="DK38" s="94" t="str">
        <f>IF('Познавательное развитие'!G39="","",IF('Познавательное развитие'!G39&gt;1.5,"сформирован",IF('Познавательное развитие'!G39&lt;0.5,"не сформирован", "в стадии формирования")))</f>
        <v/>
      </c>
      <c r="DL38" s="94" t="str">
        <f>IF('Познавательное развитие'!H39="","",IF('Познавательное развитие'!H39&gt;1.5,"сформирован",IF('Познавательное развитие'!H39&lt;0.5,"не сформирован", "в стадии формирования")))</f>
        <v/>
      </c>
      <c r="DM38" s="94" t="str">
        <f>IF('Познавательное развитие'!K39="","",IF('Познавательное развитие'!K39&gt;1.5,"сформирован",IF('Познавательное развитие'!K39&lt;0.5,"не сформирован", "в стадии формирования")))</f>
        <v/>
      </c>
      <c r="DN38" s="94" t="str">
        <f>IF('Познавательное развитие'!L39="","",IF('Познавательное развитие'!L39&gt;1.5,"сформирован",IF('Познавательное развитие'!L39&lt;0.5,"не сформирован", "в стадии формирования")))</f>
        <v/>
      </c>
      <c r="DO38" s="94" t="str">
        <f>IF('Познавательное развитие'!O39="","",IF('Познавательное развитие'!O39&gt;1.5,"сформирован",IF('Познавательное развитие'!O39&lt;0.5,"не сформирован", "в стадии формирования")))</f>
        <v/>
      </c>
      <c r="DP38" s="94" t="str">
        <f>IF('Познавательное развитие'!U39="","",IF('Познавательное развитие'!U39&gt;1.5,"сформирован",IF('Познавательное развитие'!U39&lt;0.5,"не сформирован", "в стадии формирования")))</f>
        <v/>
      </c>
      <c r="DQ38" s="94" t="str">
        <f>IF('Познавательное развитие'!V39="","",IF('Познавательное развитие'!V39&gt;1.5,"сформирован",IF('Познавательное развитие'!V39&lt;0.5,"не сформирован", "в стадии формирования")))</f>
        <v/>
      </c>
      <c r="DR38" s="94" t="str">
        <f>IF('Познавательное развитие'!Z39="","",IF('Познавательное развитие'!Z39&gt;1.5,"сформирован",IF('Познавательное развитие'!Z39&lt;0.5,"не сформирован", "в стадии формирования")))</f>
        <v/>
      </c>
      <c r="DS38" s="94" t="str">
        <f>IF('Познавательное развитие'!AA39="","",IF('Познавательное развитие'!AA39&gt;1.5,"сформирован",IF('Познавательное развитие'!AA39&lt;0.5,"не сформирован", "в стадии формирования")))</f>
        <v/>
      </c>
      <c r="DT38" s="94" t="str">
        <f>IF('Познавательное развитие'!AB39="","",IF('Познавательное развитие'!AB39&gt;1.5,"сформирован",IF('Познавательное развитие'!AB39&lt;0.5,"не сформирован", "в стадии формирования")))</f>
        <v/>
      </c>
      <c r="DU38" s="94" t="str">
        <f>IF('Познавательное развитие'!AC39="","",IF('Познавательное развитие'!AC39&gt;1.5,"сформирован",IF('Познавательное развитие'!AC39&lt;0.5,"не сформирован", "в стадии формирования")))</f>
        <v/>
      </c>
      <c r="DV38" s="94" t="str">
        <f>IF('Познавательное развитие'!AD39="","",IF('Познавательное развитие'!AD39&gt;1.5,"сформирован",IF('Познавательное развитие'!AD39&lt;0.5,"не сформирован", "в стадии формирования")))</f>
        <v/>
      </c>
      <c r="DW38" s="94" t="str">
        <f>IF('Познавательное развитие'!AE39="","",IF('Познавательное развитие'!AE39&gt;1.5,"сформирован",IF('Познавательное развитие'!AE39&lt;0.5,"не сформирован", "в стадии формирования")))</f>
        <v/>
      </c>
      <c r="DX38" s="94" t="str">
        <f>IF('Познавательное развитие'!AF39="","",IF('Познавательное развитие'!AF39&gt;1.5,"сформирован",IF('Познавательное развитие'!AF39&lt;0.5,"не сформирован", "в стадии формирования")))</f>
        <v/>
      </c>
      <c r="DY38" s="94" t="str">
        <f>IF('Познавательное развитие'!AG39="","",IF('Познавательное развитие'!AG39&gt;1.5,"сформирован",IF('Познавательное развитие'!AG39&lt;0.5,"не сформирован", "в стадии формирования")))</f>
        <v/>
      </c>
      <c r="DZ38" s="94" t="str">
        <f>IF('Познавательное развитие'!AH39="","",IF('Познавательное развитие'!AH39&gt;1.5,"сформирован",IF('Познавательное развитие'!AH39&lt;0.5,"не сформирован", "в стадии формирования")))</f>
        <v/>
      </c>
      <c r="EA38" s="94" t="str">
        <f>IF('Речевое развитие'!D38="","",IF('Речевое развитие'!D38&gt;1.5,"сформирован",IF('Речевое развитие'!D38&lt;0.5,"не сформирован", "в стадии формирования")))</f>
        <v/>
      </c>
      <c r="EB38" s="94" t="str">
        <f>IF('Речевое развитие'!J38="","",IF('Речевое развитие'!J38&gt;1.5,"сформирован",IF('Речевое развитие'!J38&lt;0.5,"не сформирован", "в стадии формирования")))</f>
        <v/>
      </c>
      <c r="EC38" s="94" t="str">
        <f>IF('Речевое развитие'!K38="","",IF('Речевое развитие'!K38&gt;1.5,"сформирован",IF('Речевое развитие'!K38&lt;0.5,"не сформирован", "в стадии формирования")))</f>
        <v/>
      </c>
      <c r="ED38" s="94" t="str">
        <f>IF('Речевое развитие'!L38="","",IF('Речевое развитие'!L38&gt;1.5,"сформирован",IF('Речевое развитие'!L38&lt;0.5,"не сформирован", "в стадии формирования")))</f>
        <v/>
      </c>
      <c r="EE38" s="94" t="str">
        <f>IF('Речевое развитие'!M38="","",IF('Речевое развитие'!M38&gt;1.5,"сформирован",IF('Речевое развитие'!M38&lt;0.5,"не сформирован", "в стадии формирования")))</f>
        <v/>
      </c>
      <c r="EF38" s="94" t="str">
        <f>IF('Речевое развитие'!N38="","",IF('Речевое развитие'!N38&gt;1.5,"сформирован",IF('Речевое развитие'!N38&lt;0.5,"не сформирован", "в стадии формирования")))</f>
        <v/>
      </c>
      <c r="EG38" s="330" t="str">
        <f>IF('Социально-коммуникативное разви'!T39="","",IF('Социально-коммуникативное разви'!U39="","",IF('Социально-коммуникативное разви'!V39="","",IF('Социально-коммуникативное разви'!W39="","",IF('Социально-коммуникативное разви'!X39="","",IF('Социально-коммуникативное разви'!Y39="","",IF('Познавательное развитие'!D39="","",IF('Познавательное развитие'!E39="","",IF('Познавательное развитие'!F39="","",IF('Познавательное развитие'!G39="","",IF('Познавательное развитие'!H39="","",IF('Познавательное развитие'!K39="","",IF('Познавательное развитие'!L39="","",IF('Познавательное развитие'!O39="","",IF('Познавательное развитие'!U39="","",IF('Познавательное развитие'!V39="","",IF('Познавательное развитие'!Z39="","",IF('Познавательное развитие'!AA39="","",IF('Познавательное развитие'!AB39="","",IF('Познавательное развитие'!AC39="","",IF('Познавательное развитие'!AD39="","",IF('Познавательное развитие'!AE39="","",IF('Познавательное развитие'!AF39="","",IF('Познавательное развитие'!AG39="","",IF('Познавательное развитие'!AH39="","",IF('Речевое развитие'!D38="","",IF('Речевое развитие'!J38="","",IF('Речевое развитие'!K38="","",IF('Речевое развитие'!L38="","",IF('Речевое развитие'!M38="","",IF('Речевое развитие'!N38="","",('Социально-коммуникативное разви'!T39+'Социально-коммуникативное разви'!U39+'Социально-коммуникативное разви'!V39+'Социально-коммуникативное разви'!W39+'Социально-коммуникативное разви'!X39+'Социально-коммуникативное разви'!Y39+'Познавательное развитие'!D39+'Познавательное развитие'!E39+'Познавательное развитие'!F39+'Познавательное развитие'!G39+'Познавательное развитие'!H39+'Познавательное развитие'!K39+'Познавательное развитие'!L39+'Познавательное развитие'!O39+'Познавательное развитие'!U39+'Познавательное развитие'!V39+'Познавательное развитие'!Z39+'Познавательное развитие'!AA39+'Познавательное развитие'!AB39+'Познавательное развитие'!AC39+'Познавательное развитие'!AD39+'Познавательное развитие'!AE39+'Познавательное развитие'!AF39+'Познавательное развитие'!AG39+'Познавательное развитие'!AH39+'Речевое развитие'!D38+'Речевое развитие'!J38+'Речевое развитие'!K38+'Речевое развитие'!L38+'Речевое развитие'!M38+'Речевое развитие'!N38)/31)))))))))))))))))))))))))))))))</f>
        <v/>
      </c>
      <c r="EH38" s="257" t="str">
        <f t="shared" si="6"/>
        <v/>
      </c>
    </row>
    <row r="39" spans="1:138" x14ac:dyDescent="0.25">
      <c r="J39" s="146"/>
      <c r="DH39" s="94" t="str">
        <f>IF('Познавательное развитие'!D40="","",IF('Познавательное развитие'!D40&gt;1.5,"сформирован",IF('Познавательное развитие'!D40&lt;0.5,"не сформирован", "в стадии формирования")))</f>
        <v/>
      </c>
      <c r="DI39" s="94" t="str">
        <f>IF('Познавательное развитие'!E40="","",IF('Познавательное развитие'!E40&gt;1.5,"сформирован",IF('Познавательное развитие'!E40&lt;0.5,"не сформирован", "в стадии формирования")))</f>
        <v/>
      </c>
      <c r="DJ39" s="94" t="str">
        <f>IF('Познавательное развитие'!F40="","",IF('Познавательное развитие'!F40&gt;1.5,"сформирован",IF('Познавательное развитие'!F40&lt;0.5,"не сформирован", "в стадии формирования")))</f>
        <v/>
      </c>
      <c r="DK39" s="94" t="str">
        <f>IF('Познавательное развитие'!G40="","",IF('Познавательное развитие'!G40&gt;1.5,"сформирован",IF('Познавательное развитие'!G40&lt;0.5,"не сформирован", "в стадии формирования")))</f>
        <v/>
      </c>
      <c r="DL39" s="94" t="str">
        <f>IF('Познавательное развитие'!H40="","",IF('Познавательное развитие'!H40&gt;1.5,"сформирован",IF('Познавательное развитие'!H40&lt;0.5,"не сформирован", "в стадии формирования")))</f>
        <v/>
      </c>
      <c r="DM39" s="94" t="str">
        <f>IF('Познавательное развитие'!K40="","",IF('Познавательное развитие'!K40&gt;1.5,"сформирован",IF('Познавательное развитие'!K40&lt;0.5,"не сформирован", "в стадии формирования")))</f>
        <v/>
      </c>
      <c r="DN39" s="94" t="str">
        <f>IF('Познавательное развитие'!L40="","",IF('Познавательное развитие'!L40&gt;1.5,"сформирован",IF('Познавательное развитие'!L40&lt;0.5,"не сформирован", "в стадии формирования")))</f>
        <v/>
      </c>
      <c r="DO39" s="94" t="str">
        <f>IF('Познавательное развитие'!O40="","",IF('Познавательное развитие'!O40&gt;1.5,"сформирован",IF('Познавательное развитие'!O40&lt;0.5,"не сформирован", "в стадии формирования")))</f>
        <v/>
      </c>
      <c r="DP39" s="94" t="str">
        <f>IF('Познавательное развитие'!U40="","",IF('Познавательное развитие'!U40&gt;1.5,"сформирован",IF('Познавательное развитие'!U40&lt;0.5,"не сформирован", "в стадии формирования")))</f>
        <v/>
      </c>
      <c r="DQ39" s="94" t="str">
        <f>IF('Познавательное развитие'!V40="","",IF('Познавательное развитие'!V40&gt;1.5,"сформирован",IF('Познавательное развитие'!V40&lt;0.5,"не сформирован", "в стадии формирования")))</f>
        <v/>
      </c>
      <c r="DR39" s="94" t="str">
        <f>IF('Познавательное развитие'!Z40="","",IF('Познавательное развитие'!Z40&gt;1.5,"сформирован",IF('Познавательное развитие'!Z40&lt;0.5,"не сформирован", "в стадии формирования")))</f>
        <v/>
      </c>
      <c r="EA39" s="94" t="str">
        <f>IF('Речевое развитие'!D39="","",IF('Речевое развитие'!D39&gt;1.5,"сформирован",IF('Речевое развитие'!D39&lt;0.5,"не сформирован", "в стадии формирования")))</f>
        <v/>
      </c>
      <c r="EB39" s="94" t="str">
        <f>IF('Речевое развитие'!J39="","",IF('Речевое развитие'!J39&gt;1.5,"сформирован",IF('Речевое развитие'!J39&lt;0.5,"не сформирован", "в стадии формирования")))</f>
        <v/>
      </c>
      <c r="EC39" s="94" t="str">
        <f>IF('Речевое развитие'!K39="","",IF('Речевое развитие'!K39&gt;1.5,"сформирован",IF('Речевое развитие'!K39&lt;0.5,"не сформирован", "в стадии формирования")))</f>
        <v/>
      </c>
      <c r="ED39" s="94" t="str">
        <f>IF('Речевое развитие'!L39="","",IF('Речевое развитие'!L39&gt;1.5,"сформирован",IF('Речевое развитие'!L39&lt;0.5,"не сформирован", "в стадии формирования")))</f>
        <v/>
      </c>
      <c r="EE39" s="94" t="str">
        <f>IF('Речевое развитие'!M39="","",IF('Речевое развитие'!M39&gt;1.5,"сформирован",IF('Речевое развитие'!M39&lt;0.5,"не сформирован", "в стадии формирования")))</f>
        <v/>
      </c>
      <c r="EF39" s="94" t="str">
        <f>IF('Речевое развитие'!N39="","",IF('Речевое развитие'!N39&gt;1.5,"сформирован",IF('Речевое развитие'!N39&lt;0.5,"не сформирован", "в стадии формирования")))</f>
        <v/>
      </c>
      <c r="EG39" s="330" t="str">
        <f>IF('Социально-коммуникативное разви'!T40="","",IF('Социально-коммуникативное разви'!U40="","",IF('Социально-коммуникативное разви'!V40="","",IF('Социально-коммуникативное разви'!W40="","",IF('Социально-коммуникативное разви'!X40="","",IF('Социально-коммуникативное разви'!Y40="","",IF('Познавательное развитие'!D40="","",IF('Познавательное развитие'!E40="","",IF('Познавательное развитие'!F40="","",IF('Познавательное развитие'!G40="","",IF('Познавательное развитие'!H40="","",IF('Познавательное развитие'!K40="","",IF('Познавательное развитие'!L40="","",IF('Познавательное развитие'!O40="","",IF('Познавательное развитие'!U40="","",IF('Познавательное развитие'!V40="","",IF('Познавательное развитие'!Z40="","",IF('Познавательное развитие'!AA40="","",IF('Познавательное развитие'!AB40="","",IF('Познавательное развитие'!AC40="","",IF('Познавательное развитие'!AD40="","",IF('Познавательное развитие'!AE40="","",IF('Познавательное развитие'!AF40="","",IF('Познавательное развитие'!AG40="","",IF('Познавательное развитие'!AH40="","",IF('Речевое развитие'!D39="","",IF('Речевое развитие'!J39="","",IF('Речевое развитие'!K39="","",IF('Речевое развитие'!L39="","",IF('Речевое развитие'!M39="","",IF('Речевое развитие'!N39="","",('Социально-коммуникативное разви'!T40+'Социально-коммуникативное разви'!U40+'Социально-коммуникативное разви'!V40+'Социально-коммуникативное разви'!W40+'Социально-коммуникативное разви'!X40+'Социально-коммуникативное разви'!Y40+'Познавательное развитие'!D40+'Познавательное развитие'!E40+'Познавательное развитие'!F40+'Познавательное развитие'!G40+'Познавательное развитие'!H40+'Познавательное развитие'!K40+'Познавательное развитие'!L40+'Познавательное развитие'!O40+'Познавательное развитие'!U40+'Познавательное развитие'!V40+'Познавательное развитие'!Z40+'Познавательное развитие'!AA40+'Познавательное развитие'!AB40+'Познавательное развитие'!AC40+'Познавательное развитие'!AD40+'Познавательное развитие'!AE40+'Познавательное развитие'!AF40+'Познавательное развитие'!AG40+'Познавательное развитие'!AH40+'Речевое развитие'!D39+'Речевое развитие'!J39+'Речевое развитие'!K39+'Речевое развитие'!L39+'Речевое развитие'!M39+'Речевое развитие'!N39)/31)))))))))))))))))))))))))))))))</f>
        <v/>
      </c>
    </row>
    <row r="40" spans="1:138" x14ac:dyDescent="0.25">
      <c r="J40" s="146"/>
      <c r="DQ40" s="94" t="str">
        <f>IF('Познавательное развитие'!V41="","",IF('Познавательное развитие'!V41&gt;1.5,"сформирован",IF('Познавательное развитие'!V41&lt;0.5,"не сформирован", "в стадии формирования")))</f>
        <v/>
      </c>
      <c r="DR40" s="94" t="str">
        <f>IF('Познавательное развитие'!Z41="","",IF('Познавательное развитие'!Z41&gt;1.5,"сформирован",IF('Познавательное развитие'!Z41&lt;0.5,"не сформирован", "в стадии формирования")))</f>
        <v/>
      </c>
    </row>
    <row r="41" spans="1:138" x14ac:dyDescent="0.25">
      <c r="J41" s="146"/>
      <c r="DR41" s="94" t="str">
        <f>IF('Познавательное развитие'!Z42="","",IF('Познавательное развитие'!Z42&gt;1.5,"сформирован",IF('Познавательное развитие'!Z42&lt;0.5,"не сформирован", "в стадии формирования")))</f>
        <v/>
      </c>
    </row>
    <row r="42" spans="1:138" x14ac:dyDescent="0.25">
      <c r="J42" s="146"/>
    </row>
    <row r="43" spans="1:138" x14ac:dyDescent="0.25">
      <c r="J43" s="146"/>
    </row>
    <row r="44" spans="1:138" x14ac:dyDescent="0.25">
      <c r="J44" s="146"/>
    </row>
    <row r="45" spans="1:138" x14ac:dyDescent="0.25">
      <c r="J45" s="146"/>
    </row>
    <row r="46" spans="1:138" x14ac:dyDescent="0.25">
      <c r="J46" s="146"/>
    </row>
    <row r="47" spans="1:138" x14ac:dyDescent="0.25">
      <c r="J47" s="146"/>
    </row>
    <row r="48" spans="1:138" x14ac:dyDescent="0.25">
      <c r="J48" s="146"/>
    </row>
    <row r="49" spans="10:10" x14ac:dyDescent="0.25">
      <c r="J49" s="146"/>
    </row>
    <row r="50" spans="10:10" x14ac:dyDescent="0.25">
      <c r="J50" s="146"/>
    </row>
    <row r="51" spans="10:10" x14ac:dyDescent="0.25">
      <c r="J51" s="146"/>
    </row>
    <row r="52" spans="10:10" x14ac:dyDescent="0.25">
      <c r="J52" s="146"/>
    </row>
    <row r="53" spans="10:10" x14ac:dyDescent="0.25">
      <c r="J53" s="146"/>
    </row>
    <row r="54" spans="10:10" x14ac:dyDescent="0.25">
      <c r="J54" s="146"/>
    </row>
    <row r="55" spans="10:10" x14ac:dyDescent="0.25">
      <c r="J55" s="146"/>
    </row>
    <row r="56" spans="10:10" x14ac:dyDescent="0.25">
      <c r="J56" s="146"/>
    </row>
    <row r="57" spans="10:10" x14ac:dyDescent="0.25">
      <c r="J57" s="146"/>
    </row>
    <row r="58" spans="10:10" x14ac:dyDescent="0.25">
      <c r="J58" s="146"/>
    </row>
    <row r="59" spans="10:10" x14ac:dyDescent="0.25">
      <c r="J59" s="146"/>
    </row>
    <row r="60" spans="10:10" x14ac:dyDescent="0.25">
      <c r="J60" s="146"/>
    </row>
    <row r="61" spans="10:10" x14ac:dyDescent="0.25">
      <c r="J61" s="146"/>
    </row>
    <row r="62" spans="10:10" x14ac:dyDescent="0.25">
      <c r="J62" s="146"/>
    </row>
    <row r="63" spans="10:10" x14ac:dyDescent="0.25">
      <c r="J63" s="146"/>
    </row>
    <row r="64" spans="10:10" x14ac:dyDescent="0.25">
      <c r="J64" s="146"/>
    </row>
    <row r="65" spans="10:10" x14ac:dyDescent="0.25">
      <c r="J65" s="146"/>
    </row>
    <row r="66" spans="10:10" x14ac:dyDescent="0.25">
      <c r="J66" s="146"/>
    </row>
    <row r="67" spans="10:10" x14ac:dyDescent="0.25">
      <c r="J67" s="146"/>
    </row>
    <row r="68" spans="10:10" x14ac:dyDescent="0.25">
      <c r="J68" s="146"/>
    </row>
    <row r="69" spans="10:10" x14ac:dyDescent="0.25">
      <c r="J69" s="146"/>
    </row>
    <row r="70" spans="10:10" x14ac:dyDescent="0.25">
      <c r="J70" s="146"/>
    </row>
    <row r="71" spans="10:10" x14ac:dyDescent="0.25">
      <c r="J71" s="146"/>
    </row>
    <row r="72" spans="10:10" x14ac:dyDescent="0.25">
      <c r="J72" s="146"/>
    </row>
    <row r="73" spans="10:10" x14ac:dyDescent="0.25">
      <c r="J73" s="146"/>
    </row>
    <row r="74" spans="10:10" x14ac:dyDescent="0.25">
      <c r="J74" s="146"/>
    </row>
    <row r="75" spans="10:10" x14ac:dyDescent="0.25">
      <c r="J75" s="146"/>
    </row>
    <row r="76" spans="10:10" x14ac:dyDescent="0.25">
      <c r="J76" s="146"/>
    </row>
    <row r="77" spans="10:10" x14ac:dyDescent="0.25">
      <c r="J77" s="146"/>
    </row>
    <row r="78" spans="10:10" x14ac:dyDescent="0.25">
      <c r="J78" s="146"/>
    </row>
    <row r="79" spans="10:10" x14ac:dyDescent="0.25">
      <c r="J79" s="146"/>
    </row>
    <row r="80" spans="10:10" x14ac:dyDescent="0.25">
      <c r="J80" s="146"/>
    </row>
    <row r="81" spans="10:10" x14ac:dyDescent="0.25">
      <c r="J81" s="146"/>
    </row>
    <row r="82" spans="10:10" x14ac:dyDescent="0.25">
      <c r="J82" s="146"/>
    </row>
    <row r="83" spans="10:10" x14ac:dyDescent="0.25">
      <c r="J83" s="146"/>
    </row>
    <row r="84" spans="10:10" x14ac:dyDescent="0.25">
      <c r="J84" s="146"/>
    </row>
    <row r="85" spans="10:10" x14ac:dyDescent="0.25">
      <c r="J85" s="146"/>
    </row>
    <row r="86" spans="10:10" x14ac:dyDescent="0.25">
      <c r="J86" s="146"/>
    </row>
    <row r="87" spans="10:10" x14ac:dyDescent="0.25">
      <c r="J87" s="146"/>
    </row>
    <row r="88" spans="10:10" x14ac:dyDescent="0.25">
      <c r="J88" s="146"/>
    </row>
    <row r="89" spans="10:10" x14ac:dyDescent="0.25">
      <c r="J89" s="146"/>
    </row>
    <row r="90" spans="10:10" x14ac:dyDescent="0.25">
      <c r="J90" s="146"/>
    </row>
    <row r="91" spans="10:10" x14ac:dyDescent="0.25">
      <c r="J91" s="146"/>
    </row>
    <row r="92" spans="10:10" x14ac:dyDescent="0.25">
      <c r="J92" s="146"/>
    </row>
    <row r="93" spans="10:10" x14ac:dyDescent="0.25">
      <c r="J93" s="146"/>
    </row>
    <row r="94" spans="10:10" x14ac:dyDescent="0.25">
      <c r="J94" s="146"/>
    </row>
    <row r="95" spans="10:10" x14ac:dyDescent="0.25">
      <c r="J95" s="146"/>
    </row>
    <row r="96" spans="10:10" x14ac:dyDescent="0.25">
      <c r="J96" s="146"/>
    </row>
    <row r="97" spans="10:10" x14ac:dyDescent="0.25">
      <c r="J97" s="146"/>
    </row>
    <row r="98" spans="10:10" x14ac:dyDescent="0.25">
      <c r="J98" s="146"/>
    </row>
    <row r="99" spans="10:10" x14ac:dyDescent="0.25">
      <c r="J99" s="146"/>
    </row>
    <row r="100" spans="10:10" x14ac:dyDescent="0.25">
      <c r="J100" s="146"/>
    </row>
    <row r="101" spans="10:10" x14ac:dyDescent="0.25">
      <c r="J101" s="146"/>
    </row>
    <row r="102" spans="10:10" x14ac:dyDescent="0.25">
      <c r="J102" s="146"/>
    </row>
    <row r="103" spans="10:10" x14ac:dyDescent="0.25">
      <c r="J103" s="146"/>
    </row>
    <row r="104" spans="10:10" x14ac:dyDescent="0.25">
      <c r="J104" s="146"/>
    </row>
    <row r="105" spans="10:10" x14ac:dyDescent="0.25">
      <c r="J105" s="146"/>
    </row>
    <row r="106" spans="10:10" x14ac:dyDescent="0.25">
      <c r="J106" s="146"/>
    </row>
    <row r="107" spans="10:10" x14ac:dyDescent="0.25">
      <c r="J107" s="146"/>
    </row>
    <row r="108" spans="10:10" x14ac:dyDescent="0.25">
      <c r="J108" s="146"/>
    </row>
    <row r="109" spans="10:10" x14ac:dyDescent="0.25">
      <c r="J109" s="146"/>
    </row>
    <row r="110" spans="10:10" x14ac:dyDescent="0.25">
      <c r="J110" s="146"/>
    </row>
    <row r="111" spans="10:10" x14ac:dyDescent="0.25">
      <c r="J111" s="146"/>
    </row>
    <row r="112" spans="10:10" x14ac:dyDescent="0.25">
      <c r="J112" s="146"/>
    </row>
    <row r="113" spans="10:10" x14ac:dyDescent="0.25">
      <c r="J113" s="146"/>
    </row>
    <row r="114" spans="10:10" x14ac:dyDescent="0.25">
      <c r="J114" s="146"/>
    </row>
    <row r="115" spans="10:10" x14ac:dyDescent="0.25">
      <c r="J115" s="146"/>
    </row>
    <row r="116" spans="10:10" x14ac:dyDescent="0.25">
      <c r="J116" s="146"/>
    </row>
    <row r="117" spans="10:10" x14ac:dyDescent="0.25">
      <c r="J117" s="146"/>
    </row>
    <row r="118" spans="10:10" x14ac:dyDescent="0.25">
      <c r="J118" s="146"/>
    </row>
    <row r="119" spans="10:10" x14ac:dyDescent="0.25">
      <c r="J119" s="146"/>
    </row>
    <row r="120" spans="10:10" x14ac:dyDescent="0.25">
      <c r="J120" s="146"/>
    </row>
    <row r="121" spans="10:10" x14ac:dyDescent="0.25">
      <c r="J121" s="146"/>
    </row>
    <row r="122" spans="10:10" x14ac:dyDescent="0.25">
      <c r="J122" s="146"/>
    </row>
    <row r="123" spans="10:10" x14ac:dyDescent="0.25">
      <c r="J123" s="146"/>
    </row>
    <row r="124" spans="10:10" x14ac:dyDescent="0.25">
      <c r="J124" s="146"/>
    </row>
    <row r="125" spans="10:10" x14ac:dyDescent="0.25">
      <c r="J125" s="146"/>
    </row>
    <row r="126" spans="10:10" x14ac:dyDescent="0.25">
      <c r="J126" s="146"/>
    </row>
    <row r="127" spans="10:10" x14ac:dyDescent="0.25">
      <c r="J127" s="146"/>
    </row>
    <row r="128" spans="10:10" x14ac:dyDescent="0.25">
      <c r="J128" s="146"/>
    </row>
    <row r="129" spans="10:10" x14ac:dyDescent="0.25">
      <c r="J129" s="146"/>
    </row>
    <row r="130" spans="10:10" x14ac:dyDescent="0.25">
      <c r="J130" s="146"/>
    </row>
    <row r="131" spans="10:10" x14ac:dyDescent="0.25">
      <c r="J131" s="146"/>
    </row>
    <row r="132" spans="10:10" x14ac:dyDescent="0.25">
      <c r="J132" s="146"/>
    </row>
    <row r="133" spans="10:10" x14ac:dyDescent="0.25">
      <c r="J133" s="146"/>
    </row>
    <row r="134" spans="10:10" x14ac:dyDescent="0.25">
      <c r="J134" s="146"/>
    </row>
    <row r="135" spans="10:10" x14ac:dyDescent="0.25">
      <c r="J135" s="146"/>
    </row>
    <row r="136" spans="10:10" x14ac:dyDescent="0.25">
      <c r="J136" s="146"/>
    </row>
    <row r="137" spans="10:10" x14ac:dyDescent="0.25">
      <c r="J137" s="146"/>
    </row>
    <row r="138" spans="10:10" x14ac:dyDescent="0.25">
      <c r="J138" s="146"/>
    </row>
    <row r="139" spans="10:10" x14ac:dyDescent="0.25">
      <c r="J139" s="146"/>
    </row>
    <row r="140" spans="10:10" x14ac:dyDescent="0.25">
      <c r="J140" s="146"/>
    </row>
    <row r="141" spans="10:10" x14ac:dyDescent="0.25">
      <c r="J141" s="146"/>
    </row>
    <row r="142" spans="10:10" x14ac:dyDescent="0.25">
      <c r="J142" s="146"/>
    </row>
    <row r="143" spans="10:10" x14ac:dyDescent="0.25">
      <c r="J143" s="146"/>
    </row>
    <row r="144" spans="10:10" x14ac:dyDescent="0.25">
      <c r="J144" s="146"/>
    </row>
    <row r="145" spans="10:10" x14ac:dyDescent="0.25">
      <c r="J145" s="146"/>
    </row>
    <row r="146" spans="10:10" x14ac:dyDescent="0.25">
      <c r="J146" s="146"/>
    </row>
    <row r="147" spans="10:10" x14ac:dyDescent="0.25">
      <c r="J147" s="146"/>
    </row>
    <row r="148" spans="10:10" x14ac:dyDescent="0.25">
      <c r="J148" s="146"/>
    </row>
    <row r="149" spans="10:10" x14ac:dyDescent="0.25">
      <c r="J149" s="146"/>
    </row>
    <row r="150" spans="10:10" x14ac:dyDescent="0.25">
      <c r="J150" s="146"/>
    </row>
    <row r="151" spans="10:10" x14ac:dyDescent="0.25">
      <c r="J151" s="146"/>
    </row>
    <row r="152" spans="10:10" x14ac:dyDescent="0.25">
      <c r="J152" s="146"/>
    </row>
    <row r="153" spans="10:10" x14ac:dyDescent="0.25">
      <c r="J153" s="146"/>
    </row>
    <row r="154" spans="10:10" x14ac:dyDescent="0.25">
      <c r="J154" s="146"/>
    </row>
    <row r="155" spans="10:10" x14ac:dyDescent="0.25">
      <c r="J155" s="146"/>
    </row>
    <row r="156" spans="10:10" x14ac:dyDescent="0.25">
      <c r="J156" s="146"/>
    </row>
    <row r="157" spans="10:10" x14ac:dyDescent="0.25">
      <c r="J157" s="146"/>
    </row>
    <row r="158" spans="10:10" x14ac:dyDescent="0.25">
      <c r="J158" s="146"/>
    </row>
    <row r="159" spans="10:10" x14ac:dyDescent="0.25">
      <c r="J159" s="146"/>
    </row>
    <row r="160" spans="10:10" x14ac:dyDescent="0.25">
      <c r="J160" s="146"/>
    </row>
    <row r="161" spans="10:10" x14ac:dyDescent="0.25">
      <c r="J161" s="146"/>
    </row>
    <row r="162" spans="10:10" x14ac:dyDescent="0.25">
      <c r="J162" s="146"/>
    </row>
    <row r="163" spans="10:10" x14ac:dyDescent="0.25">
      <c r="J163" s="146"/>
    </row>
    <row r="164" spans="10:10" x14ac:dyDescent="0.25">
      <c r="J164" s="146"/>
    </row>
    <row r="165" spans="10:10" x14ac:dyDescent="0.25">
      <c r="J165" s="146"/>
    </row>
    <row r="166" spans="10:10" x14ac:dyDescent="0.25">
      <c r="J166" s="146"/>
    </row>
    <row r="167" spans="10:10" x14ac:dyDescent="0.25">
      <c r="J167" s="146"/>
    </row>
    <row r="168" spans="10:10" x14ac:dyDescent="0.25">
      <c r="J168" s="146"/>
    </row>
    <row r="169" spans="10:10" x14ac:dyDescent="0.25">
      <c r="J169" s="146"/>
    </row>
    <row r="170" spans="10:10" x14ac:dyDescent="0.25">
      <c r="J170" s="146"/>
    </row>
    <row r="171" spans="10:10" x14ac:dyDescent="0.25">
      <c r="J171" s="146"/>
    </row>
    <row r="172" spans="10:10" x14ac:dyDescent="0.25">
      <c r="J172" s="146"/>
    </row>
    <row r="173" spans="10:10" x14ac:dyDescent="0.25">
      <c r="J173" s="146"/>
    </row>
    <row r="174" spans="10:10" x14ac:dyDescent="0.25">
      <c r="J174" s="146"/>
    </row>
    <row r="175" spans="10:10" x14ac:dyDescent="0.25">
      <c r="J175" s="146"/>
    </row>
    <row r="176" spans="10:10" x14ac:dyDescent="0.25">
      <c r="J176" s="146"/>
    </row>
    <row r="177" spans="10:10" x14ac:dyDescent="0.25">
      <c r="J177" s="146"/>
    </row>
    <row r="178" spans="10:10" x14ac:dyDescent="0.25">
      <c r="J178" s="146"/>
    </row>
    <row r="179" spans="10:10" x14ac:dyDescent="0.25">
      <c r="J179" s="146"/>
    </row>
    <row r="180" spans="10:10" x14ac:dyDescent="0.25">
      <c r="J180" s="146"/>
    </row>
    <row r="181" spans="10:10" x14ac:dyDescent="0.25">
      <c r="J181" s="146"/>
    </row>
    <row r="182" spans="10:10" x14ac:dyDescent="0.25">
      <c r="J182" s="146"/>
    </row>
    <row r="183" spans="10:10" x14ac:dyDescent="0.25">
      <c r="J183" s="146"/>
    </row>
    <row r="184" spans="10:10" x14ac:dyDescent="0.25">
      <c r="J184" s="146"/>
    </row>
    <row r="185" spans="10:10" x14ac:dyDescent="0.25">
      <c r="J185" s="146"/>
    </row>
    <row r="186" spans="10:10" x14ac:dyDescent="0.25">
      <c r="J186" s="146"/>
    </row>
    <row r="187" spans="10:10" x14ac:dyDescent="0.25">
      <c r="J187" s="146"/>
    </row>
    <row r="188" spans="10:10" x14ac:dyDescent="0.25">
      <c r="J188" s="146"/>
    </row>
    <row r="189" spans="10:10" x14ac:dyDescent="0.25">
      <c r="J189" s="146"/>
    </row>
    <row r="190" spans="10:10" x14ac:dyDescent="0.25">
      <c r="J190" s="146"/>
    </row>
    <row r="191" spans="10:10" x14ac:dyDescent="0.25">
      <c r="J191" s="146"/>
    </row>
    <row r="192" spans="10:10" x14ac:dyDescent="0.25">
      <c r="J192" s="146"/>
    </row>
    <row r="193" spans="10:10" x14ac:dyDescent="0.25">
      <c r="J193" s="146"/>
    </row>
    <row r="194" spans="10:10" x14ac:dyDescent="0.25">
      <c r="J194" s="146"/>
    </row>
    <row r="195" spans="10:10" x14ac:dyDescent="0.25">
      <c r="J195" s="146"/>
    </row>
    <row r="196" spans="10:10" x14ac:dyDescent="0.25">
      <c r="J196" s="146"/>
    </row>
    <row r="197" spans="10:10" x14ac:dyDescent="0.25">
      <c r="J197" s="146"/>
    </row>
    <row r="198" spans="10:10" x14ac:dyDescent="0.25">
      <c r="J198" s="146"/>
    </row>
    <row r="199" spans="10:10" x14ac:dyDescent="0.25">
      <c r="J199" s="146"/>
    </row>
    <row r="200" spans="10:10" x14ac:dyDescent="0.25">
      <c r="J200" s="146"/>
    </row>
    <row r="201" spans="10:10" x14ac:dyDescent="0.25">
      <c r="J201" s="146"/>
    </row>
    <row r="202" spans="10:10" x14ac:dyDescent="0.25">
      <c r="J202" s="146"/>
    </row>
    <row r="203" spans="10:10" x14ac:dyDescent="0.25">
      <c r="J203" s="146"/>
    </row>
    <row r="204" spans="10:10" x14ac:dyDescent="0.25">
      <c r="J204" s="146"/>
    </row>
    <row r="205" spans="10:10" x14ac:dyDescent="0.25">
      <c r="J205" s="146"/>
    </row>
    <row r="206" spans="10:10" x14ac:dyDescent="0.25">
      <c r="J206" s="146"/>
    </row>
    <row r="207" spans="10:10" x14ac:dyDescent="0.25">
      <c r="J207" s="146"/>
    </row>
    <row r="208" spans="10:10" x14ac:dyDescent="0.25">
      <c r="J208" s="146"/>
    </row>
    <row r="209" spans="10:10" x14ac:dyDescent="0.25">
      <c r="J209" s="146"/>
    </row>
    <row r="210" spans="10:10" x14ac:dyDescent="0.25">
      <c r="J210" s="146"/>
    </row>
    <row r="211" spans="10:10" x14ac:dyDescent="0.25">
      <c r="J211" s="146"/>
    </row>
    <row r="212" spans="10:10" x14ac:dyDescent="0.25">
      <c r="J212" s="146"/>
    </row>
    <row r="213" spans="10:10" x14ac:dyDescent="0.25">
      <c r="J213" s="146"/>
    </row>
    <row r="214" spans="10:10" x14ac:dyDescent="0.25">
      <c r="J214" s="146"/>
    </row>
    <row r="215" spans="10:10" x14ac:dyDescent="0.25">
      <c r="J215" s="146"/>
    </row>
    <row r="216" spans="10:10" x14ac:dyDescent="0.25">
      <c r="J216" s="146"/>
    </row>
    <row r="217" spans="10:10" x14ac:dyDescent="0.25">
      <c r="J217" s="146"/>
    </row>
    <row r="218" spans="10:10" x14ac:dyDescent="0.25">
      <c r="J218" s="146"/>
    </row>
    <row r="219" spans="10:10" x14ac:dyDescent="0.25">
      <c r="J219" s="146"/>
    </row>
    <row r="220" spans="10:10" x14ac:dyDescent="0.25">
      <c r="J220" s="146"/>
    </row>
    <row r="221" spans="10:10" x14ac:dyDescent="0.25">
      <c r="J221" s="146"/>
    </row>
    <row r="222" spans="10:10" x14ac:dyDescent="0.25">
      <c r="J222" s="146"/>
    </row>
    <row r="223" spans="10:10" x14ac:dyDescent="0.25">
      <c r="J223" s="146"/>
    </row>
    <row r="224" spans="10:10" x14ac:dyDescent="0.25">
      <c r="J224" s="146"/>
    </row>
    <row r="225" spans="10:10" x14ac:dyDescent="0.25">
      <c r="J225" s="146"/>
    </row>
    <row r="226" spans="10:10" x14ac:dyDescent="0.25">
      <c r="J226" s="146"/>
    </row>
    <row r="227" spans="10:10" x14ac:dyDescent="0.25">
      <c r="J227" s="146"/>
    </row>
    <row r="228" spans="10:10" x14ac:dyDescent="0.25">
      <c r="J228" s="146"/>
    </row>
    <row r="229" spans="10:10" x14ac:dyDescent="0.25">
      <c r="J229" s="146"/>
    </row>
    <row r="230" spans="10:10" x14ac:dyDescent="0.25">
      <c r="J230" s="146"/>
    </row>
    <row r="231" spans="10:10" x14ac:dyDescent="0.25">
      <c r="J231" s="146"/>
    </row>
    <row r="232" spans="10:10" x14ac:dyDescent="0.25">
      <c r="J232" s="146"/>
    </row>
    <row r="233" spans="10:10" x14ac:dyDescent="0.25">
      <c r="J233" s="146"/>
    </row>
    <row r="234" spans="10:10" x14ac:dyDescent="0.25">
      <c r="J234" s="146"/>
    </row>
    <row r="235" spans="10:10" x14ac:dyDescent="0.25">
      <c r="J235" s="146"/>
    </row>
    <row r="236" spans="10:10" x14ac:dyDescent="0.25">
      <c r="J236" s="146"/>
    </row>
    <row r="237" spans="10:10" x14ac:dyDescent="0.25">
      <c r="J237" s="146"/>
    </row>
    <row r="238" spans="10:10" x14ac:dyDescent="0.25">
      <c r="J238" s="146"/>
    </row>
    <row r="239" spans="10:10" x14ac:dyDescent="0.25">
      <c r="J239" s="146"/>
    </row>
    <row r="240" spans="10:10" x14ac:dyDescent="0.25">
      <c r="J240" s="146"/>
    </row>
    <row r="241" spans="10:10" x14ac:dyDescent="0.25">
      <c r="J241" s="146"/>
    </row>
    <row r="242" spans="10:10" x14ac:dyDescent="0.25">
      <c r="J242" s="146"/>
    </row>
    <row r="243" spans="10:10" x14ac:dyDescent="0.25">
      <c r="J243" s="146"/>
    </row>
    <row r="244" spans="10:10" x14ac:dyDescent="0.25">
      <c r="J244" s="146"/>
    </row>
    <row r="245" spans="10:10" x14ac:dyDescent="0.25">
      <c r="J245" s="146"/>
    </row>
    <row r="246" spans="10:10" x14ac:dyDescent="0.25">
      <c r="J246" s="146"/>
    </row>
    <row r="247" spans="10:10" x14ac:dyDescent="0.25">
      <c r="J247" s="146"/>
    </row>
    <row r="248" spans="10:10" x14ac:dyDescent="0.25">
      <c r="J248" s="146"/>
    </row>
    <row r="249" spans="10:10" x14ac:dyDescent="0.25">
      <c r="J249" s="146"/>
    </row>
    <row r="250" spans="10:10" x14ac:dyDescent="0.25">
      <c r="J250" s="146"/>
    </row>
    <row r="251" spans="10:10" x14ac:dyDescent="0.25">
      <c r="J251" s="146"/>
    </row>
    <row r="252" spans="10:10" x14ac:dyDescent="0.25">
      <c r="J252" s="146"/>
    </row>
    <row r="253" spans="10:10" x14ac:dyDescent="0.25">
      <c r="J253" s="146"/>
    </row>
    <row r="254" spans="10:10" x14ac:dyDescent="0.25">
      <c r="J254" s="146"/>
    </row>
    <row r="255" spans="10:10" x14ac:dyDescent="0.25">
      <c r="J255" s="146"/>
    </row>
    <row r="256" spans="10:10" x14ac:dyDescent="0.25">
      <c r="J256" s="146"/>
    </row>
    <row r="257" spans="10:10" x14ac:dyDescent="0.25">
      <c r="J257" s="146"/>
    </row>
    <row r="258" spans="10:10" x14ac:dyDescent="0.25">
      <c r="J258" s="146"/>
    </row>
    <row r="259" spans="10:10" x14ac:dyDescent="0.25">
      <c r="J259" s="146"/>
    </row>
    <row r="260" spans="10:10" x14ac:dyDescent="0.25">
      <c r="J260" s="146"/>
    </row>
    <row r="261" spans="10:10" x14ac:dyDescent="0.25">
      <c r="J261" s="146"/>
    </row>
    <row r="262" spans="10:10" x14ac:dyDescent="0.25">
      <c r="J262" s="146"/>
    </row>
    <row r="263" spans="10:10" x14ac:dyDescent="0.25">
      <c r="J263" s="146"/>
    </row>
    <row r="264" spans="10:10" x14ac:dyDescent="0.25">
      <c r="J264" s="146"/>
    </row>
    <row r="265" spans="10:10" x14ac:dyDescent="0.25">
      <c r="J265" s="146"/>
    </row>
    <row r="266" spans="10:10" x14ac:dyDescent="0.25">
      <c r="J266" s="146"/>
    </row>
    <row r="267" spans="10:10" x14ac:dyDescent="0.25">
      <c r="J267" s="146"/>
    </row>
    <row r="268" spans="10:10" x14ac:dyDescent="0.25">
      <c r="J268" s="146"/>
    </row>
    <row r="269" spans="10:10" x14ac:dyDescent="0.25">
      <c r="J269" s="146"/>
    </row>
    <row r="270" spans="10:10" x14ac:dyDescent="0.25">
      <c r="J270" s="146"/>
    </row>
    <row r="271" spans="10:10" x14ac:dyDescent="0.25">
      <c r="J271" s="146"/>
    </row>
    <row r="272" spans="10:10" x14ac:dyDescent="0.25">
      <c r="J272" s="146"/>
    </row>
    <row r="273" spans="10:10" x14ac:dyDescent="0.25">
      <c r="J273" s="146"/>
    </row>
    <row r="274" spans="10:10" x14ac:dyDescent="0.25">
      <c r="J274" s="146"/>
    </row>
    <row r="275" spans="10:10" x14ac:dyDescent="0.25">
      <c r="J275" s="146"/>
    </row>
    <row r="276" spans="10:10" x14ac:dyDescent="0.25">
      <c r="J276" s="146"/>
    </row>
    <row r="277" spans="10:10" x14ac:dyDescent="0.25">
      <c r="J277" s="146"/>
    </row>
    <row r="278" spans="10:10" x14ac:dyDescent="0.25">
      <c r="J278" s="146"/>
    </row>
    <row r="279" spans="10:10" x14ac:dyDescent="0.25">
      <c r="J279" s="146"/>
    </row>
    <row r="280" spans="10:10" x14ac:dyDescent="0.25">
      <c r="J280" s="146"/>
    </row>
    <row r="281" spans="10:10" x14ac:dyDescent="0.25">
      <c r="J281" s="146"/>
    </row>
    <row r="282" spans="10:10" x14ac:dyDescent="0.25">
      <c r="J282" s="146"/>
    </row>
    <row r="283" spans="10:10" x14ac:dyDescent="0.25">
      <c r="J283" s="146"/>
    </row>
    <row r="284" spans="10:10" x14ac:dyDescent="0.25">
      <c r="J284" s="146"/>
    </row>
    <row r="285" spans="10:10" x14ac:dyDescent="0.25">
      <c r="J285" s="146"/>
    </row>
    <row r="286" spans="10:10" x14ac:dyDescent="0.25">
      <c r="J286" s="146"/>
    </row>
    <row r="287" spans="10:10" x14ac:dyDescent="0.25">
      <c r="J287" s="146"/>
    </row>
    <row r="288" spans="10:10" x14ac:dyDescent="0.25">
      <c r="J288" s="146"/>
    </row>
    <row r="289" spans="10:10" x14ac:dyDescent="0.25">
      <c r="J289" s="146"/>
    </row>
    <row r="290" spans="10:10" x14ac:dyDescent="0.25">
      <c r="J290" s="146"/>
    </row>
    <row r="291" spans="10:10" x14ac:dyDescent="0.25">
      <c r="J291" s="146"/>
    </row>
    <row r="292" spans="10:10" x14ac:dyDescent="0.25">
      <c r="J292" s="146"/>
    </row>
    <row r="293" spans="10:10" x14ac:dyDescent="0.25">
      <c r="J293" s="146"/>
    </row>
    <row r="294" spans="10:10" x14ac:dyDescent="0.25">
      <c r="J294" s="146"/>
    </row>
    <row r="295" spans="10:10" x14ac:dyDescent="0.25">
      <c r="J295" s="146"/>
    </row>
    <row r="296" spans="10:10" x14ac:dyDescent="0.25">
      <c r="J296" s="146"/>
    </row>
    <row r="297" spans="10:10" x14ac:dyDescent="0.25">
      <c r="J297" s="146"/>
    </row>
    <row r="298" spans="10:10" x14ac:dyDescent="0.25">
      <c r="J298" s="146"/>
    </row>
    <row r="299" spans="10:10" x14ac:dyDescent="0.25">
      <c r="J299" s="146"/>
    </row>
    <row r="300" spans="10:10" x14ac:dyDescent="0.25">
      <c r="J300" s="146"/>
    </row>
    <row r="301" spans="10:10" x14ac:dyDescent="0.25">
      <c r="J301" s="146"/>
    </row>
    <row r="302" spans="10:10" x14ac:dyDescent="0.25">
      <c r="J302" s="146"/>
    </row>
    <row r="303" spans="10:10" x14ac:dyDescent="0.25">
      <c r="J303" s="146"/>
    </row>
    <row r="304" spans="10:10" x14ac:dyDescent="0.25">
      <c r="J304" s="146"/>
    </row>
    <row r="305" spans="10:10" x14ac:dyDescent="0.25">
      <c r="J305" s="146"/>
    </row>
    <row r="306" spans="10:10" x14ac:dyDescent="0.25">
      <c r="J306" s="146"/>
    </row>
    <row r="307" spans="10:10" x14ac:dyDescent="0.25">
      <c r="J307" s="146"/>
    </row>
    <row r="308" spans="10:10" x14ac:dyDescent="0.25">
      <c r="J308" s="146"/>
    </row>
    <row r="309" spans="10:10" x14ac:dyDescent="0.25">
      <c r="J309" s="146"/>
    </row>
    <row r="310" spans="10:10" x14ac:dyDescent="0.25">
      <c r="J310" s="146"/>
    </row>
    <row r="311" spans="10:10" x14ac:dyDescent="0.25">
      <c r="J311" s="146"/>
    </row>
    <row r="312" spans="10:10" x14ac:dyDescent="0.25">
      <c r="J312" s="146"/>
    </row>
    <row r="313" spans="10:10" x14ac:dyDescent="0.25">
      <c r="J313" s="146"/>
    </row>
    <row r="314" spans="10:10" x14ac:dyDescent="0.25">
      <c r="J314" s="146"/>
    </row>
    <row r="315" spans="10:10" x14ac:dyDescent="0.25">
      <c r="J315" s="146"/>
    </row>
    <row r="316" spans="10:10" x14ac:dyDescent="0.25">
      <c r="J316" s="146"/>
    </row>
    <row r="317" spans="10:10" x14ac:dyDescent="0.25">
      <c r="J317" s="146"/>
    </row>
    <row r="318" spans="10:10" x14ac:dyDescent="0.25">
      <c r="J318" s="146"/>
    </row>
    <row r="319" spans="10:10" x14ac:dyDescent="0.25">
      <c r="J319" s="146"/>
    </row>
    <row r="320" spans="10:10" x14ac:dyDescent="0.25">
      <c r="J320" s="146"/>
    </row>
    <row r="321" spans="10:10" x14ac:dyDescent="0.25">
      <c r="J321" s="146"/>
    </row>
    <row r="322" spans="10:10" x14ac:dyDescent="0.25">
      <c r="J322" s="146"/>
    </row>
    <row r="323" spans="10:10" x14ac:dyDescent="0.25">
      <c r="J323" s="146"/>
    </row>
    <row r="324" spans="10:10" x14ac:dyDescent="0.25">
      <c r="J324" s="146"/>
    </row>
    <row r="325" spans="10:10" x14ac:dyDescent="0.25">
      <c r="J325" s="146"/>
    </row>
    <row r="326" spans="10:10" x14ac:dyDescent="0.25">
      <c r="J326" s="146"/>
    </row>
    <row r="327" spans="10:10" x14ac:dyDescent="0.25">
      <c r="J327" s="146"/>
    </row>
    <row r="328" spans="10:10" x14ac:dyDescent="0.25">
      <c r="J328" s="146"/>
    </row>
    <row r="329" spans="10:10" x14ac:dyDescent="0.25">
      <c r="J329" s="146"/>
    </row>
    <row r="330" spans="10:10" x14ac:dyDescent="0.25">
      <c r="J330" s="146"/>
    </row>
    <row r="331" spans="10:10" x14ac:dyDescent="0.25">
      <c r="J331" s="146"/>
    </row>
    <row r="332" spans="10:10" x14ac:dyDescent="0.25">
      <c r="J332" s="146"/>
    </row>
    <row r="333" spans="10:10" x14ac:dyDescent="0.25">
      <c r="J333" s="146"/>
    </row>
    <row r="334" spans="10:10" x14ac:dyDescent="0.25">
      <c r="J334" s="146"/>
    </row>
    <row r="335" spans="10:10" x14ac:dyDescent="0.25">
      <c r="J335" s="146"/>
    </row>
    <row r="336" spans="10:10" x14ac:dyDescent="0.25">
      <c r="J336" s="146"/>
    </row>
    <row r="337" spans="10:10" x14ac:dyDescent="0.25">
      <c r="J337" s="146"/>
    </row>
    <row r="338" spans="10:10" x14ac:dyDescent="0.25">
      <c r="J338" s="146"/>
    </row>
    <row r="339" spans="10:10" x14ac:dyDescent="0.25">
      <c r="J339" s="146"/>
    </row>
    <row r="340" spans="10:10" x14ac:dyDescent="0.25">
      <c r="J340" s="146"/>
    </row>
    <row r="341" spans="10:10" x14ac:dyDescent="0.25">
      <c r="J341" s="146"/>
    </row>
    <row r="342" spans="10:10" x14ac:dyDescent="0.25">
      <c r="J342" s="146"/>
    </row>
    <row r="343" spans="10:10" x14ac:dyDescent="0.25">
      <c r="J343" s="146"/>
    </row>
    <row r="344" spans="10:10" x14ac:dyDescent="0.25">
      <c r="J344" s="146"/>
    </row>
    <row r="345" spans="10:10" x14ac:dyDescent="0.25">
      <c r="J345" s="146"/>
    </row>
    <row r="346" spans="10:10" x14ac:dyDescent="0.25">
      <c r="J346" s="146"/>
    </row>
    <row r="347" spans="10:10" x14ac:dyDescent="0.25">
      <c r="J347" s="146"/>
    </row>
    <row r="348" spans="10:10" x14ac:dyDescent="0.25">
      <c r="J348" s="146"/>
    </row>
    <row r="349" spans="10:10" x14ac:dyDescent="0.25">
      <c r="J349" s="146"/>
    </row>
    <row r="350" spans="10:10" x14ac:dyDescent="0.25">
      <c r="J350" s="146"/>
    </row>
    <row r="351" spans="10:10" x14ac:dyDescent="0.25">
      <c r="J351" s="146"/>
    </row>
    <row r="352" spans="10:10" x14ac:dyDescent="0.25">
      <c r="J352" s="146"/>
    </row>
    <row r="353" spans="10:10" x14ac:dyDescent="0.25">
      <c r="J353" s="146"/>
    </row>
    <row r="354" spans="10:10" x14ac:dyDescent="0.25">
      <c r="J354" s="146"/>
    </row>
    <row r="355" spans="10:10" x14ac:dyDescent="0.25">
      <c r="J355" s="146"/>
    </row>
    <row r="356" spans="10:10" x14ac:dyDescent="0.25">
      <c r="J356" s="146"/>
    </row>
    <row r="357" spans="10:10" x14ac:dyDescent="0.25">
      <c r="J357" s="146"/>
    </row>
    <row r="358" spans="10:10" x14ac:dyDescent="0.25">
      <c r="J358" s="146"/>
    </row>
    <row r="359" spans="10:10" x14ac:dyDescent="0.25">
      <c r="J359" s="146"/>
    </row>
    <row r="360" spans="10:10" x14ac:dyDescent="0.25">
      <c r="J360" s="146"/>
    </row>
    <row r="361" spans="10:10" x14ac:dyDescent="0.25">
      <c r="J361" s="146"/>
    </row>
    <row r="362" spans="10:10" x14ac:dyDescent="0.25">
      <c r="J362" s="146"/>
    </row>
    <row r="363" spans="10:10" x14ac:dyDescent="0.25">
      <c r="J363" s="146"/>
    </row>
    <row r="364" spans="10:10" x14ac:dyDescent="0.25">
      <c r="J364" s="146"/>
    </row>
    <row r="365" spans="10:10" x14ac:dyDescent="0.25">
      <c r="J365" s="146"/>
    </row>
    <row r="366" spans="10:10" x14ac:dyDescent="0.25">
      <c r="J366" s="146"/>
    </row>
    <row r="367" spans="10:10" x14ac:dyDescent="0.25">
      <c r="J367" s="146"/>
    </row>
    <row r="368" spans="10:10" x14ac:dyDescent="0.25">
      <c r="J368" s="146"/>
    </row>
    <row r="369" spans="10:10" x14ac:dyDescent="0.25">
      <c r="J369" s="146"/>
    </row>
    <row r="370" spans="10:10" x14ac:dyDescent="0.25">
      <c r="J370" s="146"/>
    </row>
    <row r="371" spans="10:10" x14ac:dyDescent="0.25">
      <c r="J371" s="146"/>
    </row>
    <row r="372" spans="10:10" x14ac:dyDescent="0.25">
      <c r="J372" s="146"/>
    </row>
    <row r="373" spans="10:10" x14ac:dyDescent="0.25">
      <c r="J373" s="146"/>
    </row>
    <row r="374" spans="10:10" x14ac:dyDescent="0.25">
      <c r="J374" s="146"/>
    </row>
    <row r="375" spans="10:10" x14ac:dyDescent="0.25">
      <c r="J375" s="146"/>
    </row>
    <row r="376" spans="10:10" x14ac:dyDescent="0.25">
      <c r="J376" s="146"/>
    </row>
    <row r="377" spans="10:10" x14ac:dyDescent="0.25">
      <c r="J377" s="146"/>
    </row>
    <row r="378" spans="10:10" x14ac:dyDescent="0.25">
      <c r="J378" s="146"/>
    </row>
    <row r="379" spans="10:10" x14ac:dyDescent="0.25">
      <c r="J379" s="146"/>
    </row>
    <row r="380" spans="10:10" x14ac:dyDescent="0.25">
      <c r="J380" s="146"/>
    </row>
    <row r="381" spans="10:10" x14ac:dyDescent="0.25">
      <c r="J381" s="146"/>
    </row>
    <row r="382" spans="10:10" x14ac:dyDescent="0.25">
      <c r="J382" s="146"/>
    </row>
    <row r="383" spans="10:10" x14ac:dyDescent="0.25">
      <c r="J383" s="146"/>
    </row>
    <row r="384" spans="10:10" x14ac:dyDescent="0.25">
      <c r="J384" s="146"/>
    </row>
    <row r="385" spans="10:10" x14ac:dyDescent="0.25">
      <c r="J385" s="146"/>
    </row>
    <row r="386" spans="10:10" x14ac:dyDescent="0.25">
      <c r="J386" s="146"/>
    </row>
    <row r="387" spans="10:10" x14ac:dyDescent="0.25">
      <c r="J387" s="146"/>
    </row>
    <row r="388" spans="10:10" x14ac:dyDescent="0.25">
      <c r="J388" s="146"/>
    </row>
    <row r="389" spans="10:10" x14ac:dyDescent="0.25">
      <c r="J389" s="146"/>
    </row>
    <row r="390" spans="10:10" x14ac:dyDescent="0.25">
      <c r="J390" s="146"/>
    </row>
    <row r="391" spans="10:10" x14ac:dyDescent="0.25">
      <c r="J391" s="146"/>
    </row>
    <row r="392" spans="10:10" x14ac:dyDescent="0.25">
      <c r="J392" s="146"/>
    </row>
    <row r="393" spans="10:10" x14ac:dyDescent="0.25">
      <c r="J393" s="146"/>
    </row>
    <row r="394" spans="10:10" x14ac:dyDescent="0.25">
      <c r="J394" s="146"/>
    </row>
    <row r="395" spans="10:10" x14ac:dyDescent="0.25">
      <c r="J395" s="146"/>
    </row>
    <row r="396" spans="10:10" x14ac:dyDescent="0.25">
      <c r="J396" s="146"/>
    </row>
    <row r="397" spans="10:10" x14ac:dyDescent="0.25">
      <c r="J397" s="146"/>
    </row>
    <row r="398" spans="10:10" x14ac:dyDescent="0.25">
      <c r="J398" s="146"/>
    </row>
    <row r="399" spans="10:10" x14ac:dyDescent="0.25">
      <c r="J399" s="146"/>
    </row>
    <row r="400" spans="10:10" x14ac:dyDescent="0.25">
      <c r="J400" s="146"/>
    </row>
    <row r="401" spans="10:10" x14ac:dyDescent="0.25">
      <c r="J401" s="146"/>
    </row>
    <row r="402" spans="10:10" x14ac:dyDescent="0.25">
      <c r="J402" s="146"/>
    </row>
    <row r="403" spans="10:10" x14ac:dyDescent="0.25">
      <c r="J403" s="146"/>
    </row>
    <row r="404" spans="10:10" x14ac:dyDescent="0.25">
      <c r="J404" s="146"/>
    </row>
    <row r="405" spans="10:10" x14ac:dyDescent="0.25">
      <c r="J405" s="146"/>
    </row>
    <row r="406" spans="10:10" x14ac:dyDescent="0.25">
      <c r="J406" s="146"/>
    </row>
    <row r="407" spans="10:10" x14ac:dyDescent="0.25">
      <c r="J407" s="146"/>
    </row>
    <row r="408" spans="10:10" x14ac:dyDescent="0.25">
      <c r="J408" s="146"/>
    </row>
    <row r="409" spans="10:10" x14ac:dyDescent="0.25">
      <c r="J409" s="146"/>
    </row>
    <row r="410" spans="10:10" x14ac:dyDescent="0.25">
      <c r="J410" s="146"/>
    </row>
    <row r="411" spans="10:10" x14ac:dyDescent="0.25">
      <c r="J411" s="146"/>
    </row>
    <row r="412" spans="10:10" x14ac:dyDescent="0.25">
      <c r="J412" s="146"/>
    </row>
    <row r="413" spans="10:10" x14ac:dyDescent="0.25">
      <c r="J413" s="146"/>
    </row>
    <row r="414" spans="10:10" x14ac:dyDescent="0.25">
      <c r="J414" s="146"/>
    </row>
    <row r="415" spans="10:10" x14ac:dyDescent="0.25">
      <c r="J415" s="146"/>
    </row>
    <row r="416" spans="10:10" x14ac:dyDescent="0.25">
      <c r="J416" s="146"/>
    </row>
    <row r="417" spans="10:10" x14ac:dyDescent="0.25">
      <c r="J417" s="146"/>
    </row>
    <row r="418" spans="10:10" x14ac:dyDescent="0.25">
      <c r="J418" s="146"/>
    </row>
    <row r="419" spans="10:10" x14ac:dyDescent="0.25">
      <c r="J419" s="146"/>
    </row>
    <row r="420" spans="10:10" x14ac:dyDescent="0.25">
      <c r="J420" s="146"/>
    </row>
    <row r="421" spans="10:10" x14ac:dyDescent="0.25">
      <c r="J421" s="146"/>
    </row>
    <row r="422" spans="10:10" x14ac:dyDescent="0.25">
      <c r="J422" s="146"/>
    </row>
    <row r="423" spans="10:10" x14ac:dyDescent="0.25">
      <c r="J423" s="146"/>
    </row>
    <row r="424" spans="10:10" x14ac:dyDescent="0.25">
      <c r="J424" s="146"/>
    </row>
    <row r="425" spans="10:10" x14ac:dyDescent="0.25">
      <c r="J425" s="146"/>
    </row>
    <row r="426" spans="10:10" x14ac:dyDescent="0.25">
      <c r="J426" s="146"/>
    </row>
    <row r="427" spans="10:10" x14ac:dyDescent="0.25">
      <c r="J427" s="146"/>
    </row>
    <row r="428" spans="10:10" x14ac:dyDescent="0.25">
      <c r="J428" s="146"/>
    </row>
    <row r="429" spans="10:10" x14ac:dyDescent="0.25">
      <c r="J429" s="146"/>
    </row>
    <row r="430" spans="10:10" x14ac:dyDescent="0.25">
      <c r="J430" s="146"/>
    </row>
    <row r="431" spans="10:10" x14ac:dyDescent="0.25">
      <c r="J431" s="146"/>
    </row>
    <row r="432" spans="10:10" x14ac:dyDescent="0.25">
      <c r="J432" s="146"/>
    </row>
    <row r="433" spans="10:10" x14ac:dyDescent="0.25">
      <c r="J433" s="146"/>
    </row>
    <row r="434" spans="10:10" x14ac:dyDescent="0.25">
      <c r="J434" s="146"/>
    </row>
    <row r="435" spans="10:10" x14ac:dyDescent="0.25">
      <c r="J435" s="146"/>
    </row>
    <row r="436" spans="10:10" x14ac:dyDescent="0.25">
      <c r="J436" s="146"/>
    </row>
    <row r="437" spans="10:10" x14ac:dyDescent="0.25">
      <c r="J437" s="146"/>
    </row>
    <row r="438" spans="10:10" x14ac:dyDescent="0.25">
      <c r="J438" s="146"/>
    </row>
    <row r="439" spans="10:10" x14ac:dyDescent="0.25">
      <c r="J439" s="146"/>
    </row>
    <row r="440" spans="10:10" x14ac:dyDescent="0.25">
      <c r="J440" s="146"/>
    </row>
    <row r="441" spans="10:10" x14ac:dyDescent="0.25">
      <c r="J441" s="146"/>
    </row>
    <row r="442" spans="10:10" x14ac:dyDescent="0.25">
      <c r="J442" s="146"/>
    </row>
    <row r="443" spans="10:10" x14ac:dyDescent="0.25">
      <c r="J443" s="146"/>
    </row>
    <row r="444" spans="10:10" x14ac:dyDescent="0.25">
      <c r="J444" s="146"/>
    </row>
    <row r="445" spans="10:10" x14ac:dyDescent="0.25">
      <c r="J445" s="146"/>
    </row>
    <row r="446" spans="10:10" x14ac:dyDescent="0.25">
      <c r="J446" s="146"/>
    </row>
    <row r="447" spans="10:10" x14ac:dyDescent="0.25">
      <c r="J447" s="146"/>
    </row>
    <row r="448" spans="10:10" x14ac:dyDescent="0.25">
      <c r="J448" s="146"/>
    </row>
    <row r="449" spans="10:10" x14ac:dyDescent="0.25">
      <c r="J449" s="146"/>
    </row>
    <row r="450" spans="10:10" x14ac:dyDescent="0.25">
      <c r="J450" s="146"/>
    </row>
    <row r="451" spans="10:10" x14ac:dyDescent="0.25">
      <c r="J451" s="146"/>
    </row>
    <row r="452" spans="10:10" x14ac:dyDescent="0.25">
      <c r="J452" s="146"/>
    </row>
    <row r="453" spans="10:10" x14ac:dyDescent="0.25">
      <c r="J453" s="146"/>
    </row>
    <row r="454" spans="10:10" x14ac:dyDescent="0.25">
      <c r="J454" s="146"/>
    </row>
    <row r="455" spans="10:10" x14ac:dyDescent="0.25">
      <c r="J455" s="146"/>
    </row>
    <row r="456" spans="10:10" x14ac:dyDescent="0.25">
      <c r="J456" s="146"/>
    </row>
    <row r="457" spans="10:10" x14ac:dyDescent="0.25">
      <c r="J457" s="146"/>
    </row>
    <row r="458" spans="10:10" x14ac:dyDescent="0.25">
      <c r="J458" s="146"/>
    </row>
    <row r="459" spans="10:10" x14ac:dyDescent="0.25">
      <c r="J459" s="146"/>
    </row>
    <row r="460" spans="10:10" x14ac:dyDescent="0.25">
      <c r="J460" s="146"/>
    </row>
    <row r="461" spans="10:10" x14ac:dyDescent="0.25">
      <c r="J461" s="146"/>
    </row>
    <row r="462" spans="10:10" x14ac:dyDescent="0.25">
      <c r="J462" s="146"/>
    </row>
    <row r="463" spans="10:10" x14ac:dyDescent="0.25">
      <c r="J463" s="146"/>
    </row>
    <row r="464" spans="10:10" x14ac:dyDescent="0.25">
      <c r="J464" s="146"/>
    </row>
    <row r="465" spans="10:10" x14ac:dyDescent="0.25">
      <c r="J465" s="146"/>
    </row>
    <row r="466" spans="10:10" x14ac:dyDescent="0.25">
      <c r="J466" s="146"/>
    </row>
    <row r="467" spans="10:10" x14ac:dyDescent="0.25">
      <c r="J467" s="146"/>
    </row>
    <row r="468" spans="10:10" x14ac:dyDescent="0.25">
      <c r="J468" s="146"/>
    </row>
    <row r="469" spans="10:10" x14ac:dyDescent="0.25">
      <c r="J469" s="146"/>
    </row>
    <row r="470" spans="10:10" x14ac:dyDescent="0.25">
      <c r="J470" s="146"/>
    </row>
    <row r="471" spans="10:10" x14ac:dyDescent="0.25">
      <c r="J471" s="146"/>
    </row>
    <row r="472" spans="10:10" x14ac:dyDescent="0.25">
      <c r="J472" s="146"/>
    </row>
    <row r="473" spans="10:10" x14ac:dyDescent="0.25">
      <c r="J473" s="146"/>
    </row>
    <row r="474" spans="10:10" x14ac:dyDescent="0.25">
      <c r="J474" s="146"/>
    </row>
    <row r="475" spans="10:10" x14ac:dyDescent="0.25">
      <c r="J475" s="146"/>
    </row>
    <row r="476" spans="10:10" x14ac:dyDescent="0.25">
      <c r="J476" s="146"/>
    </row>
    <row r="477" spans="10:10" x14ac:dyDescent="0.25">
      <c r="J477" s="146"/>
    </row>
    <row r="478" spans="10:10" x14ac:dyDescent="0.25">
      <c r="J478" s="146"/>
    </row>
    <row r="479" spans="10:10" x14ac:dyDescent="0.25">
      <c r="J479" s="146"/>
    </row>
    <row r="480" spans="10:10" x14ac:dyDescent="0.25">
      <c r="J480" s="146"/>
    </row>
    <row r="481" spans="10:10" x14ac:dyDescent="0.25">
      <c r="J481" s="146"/>
    </row>
    <row r="482" spans="10:10" x14ac:dyDescent="0.25">
      <c r="J482" s="146"/>
    </row>
    <row r="483" spans="10:10" x14ac:dyDescent="0.25">
      <c r="J483" s="146"/>
    </row>
    <row r="484" spans="10:10" x14ac:dyDescent="0.25">
      <c r="J484" s="146"/>
    </row>
    <row r="485" spans="10:10" x14ac:dyDescent="0.25">
      <c r="J485" s="146"/>
    </row>
    <row r="486" spans="10:10" x14ac:dyDescent="0.25">
      <c r="J486" s="146"/>
    </row>
    <row r="487" spans="10:10" x14ac:dyDescent="0.25">
      <c r="J487" s="146"/>
    </row>
    <row r="488" spans="10:10" x14ac:dyDescent="0.25">
      <c r="J488" s="146"/>
    </row>
    <row r="489" spans="10:10" x14ac:dyDescent="0.25">
      <c r="J489" s="146"/>
    </row>
    <row r="490" spans="10:10" x14ac:dyDescent="0.25">
      <c r="J490" s="146"/>
    </row>
    <row r="491" spans="10:10" x14ac:dyDescent="0.25">
      <c r="J491" s="146"/>
    </row>
    <row r="492" spans="10:10" x14ac:dyDescent="0.25">
      <c r="J492" s="146"/>
    </row>
    <row r="493" spans="10:10" x14ac:dyDescent="0.25">
      <c r="J493" s="146"/>
    </row>
    <row r="494" spans="10:10" x14ac:dyDescent="0.25">
      <c r="J494" s="146"/>
    </row>
    <row r="495" spans="10:10" x14ac:dyDescent="0.25">
      <c r="J495" s="146"/>
    </row>
    <row r="496" spans="10:10" x14ac:dyDescent="0.25">
      <c r="J496" s="146"/>
    </row>
    <row r="497" spans="10:10" x14ac:dyDescent="0.25">
      <c r="J497" s="146"/>
    </row>
    <row r="498" spans="10:10" x14ac:dyDescent="0.25">
      <c r="J498" s="146"/>
    </row>
    <row r="499" spans="10:10" x14ac:dyDescent="0.25">
      <c r="J499" s="146"/>
    </row>
    <row r="500" spans="10:10" x14ac:dyDescent="0.25">
      <c r="J500" s="146"/>
    </row>
    <row r="501" spans="10:10" x14ac:dyDescent="0.25">
      <c r="J501" s="146"/>
    </row>
    <row r="502" spans="10:10" x14ac:dyDescent="0.25">
      <c r="J502" s="146"/>
    </row>
    <row r="503" spans="10:10" x14ac:dyDescent="0.25">
      <c r="J503" s="146"/>
    </row>
    <row r="504" spans="10:10" x14ac:dyDescent="0.25">
      <c r="J504" s="146"/>
    </row>
    <row r="505" spans="10:10" x14ac:dyDescent="0.25">
      <c r="J505" s="146"/>
    </row>
    <row r="506" spans="10:10" x14ac:dyDescent="0.25">
      <c r="J506" s="146"/>
    </row>
    <row r="507" spans="10:10" x14ac:dyDescent="0.25">
      <c r="J507" s="146"/>
    </row>
    <row r="508" spans="10:10" x14ac:dyDescent="0.25">
      <c r="J508" s="146"/>
    </row>
    <row r="509" spans="10:10" x14ac:dyDescent="0.25">
      <c r="J509" s="146"/>
    </row>
    <row r="510" spans="10:10" x14ac:dyDescent="0.25">
      <c r="J510" s="146"/>
    </row>
    <row r="511" spans="10:10" x14ac:dyDescent="0.25">
      <c r="J511" s="146"/>
    </row>
    <row r="512" spans="10:10" x14ac:dyDescent="0.25">
      <c r="J512" s="146"/>
    </row>
    <row r="513" spans="10:10" x14ac:dyDescent="0.25">
      <c r="J513" s="146"/>
    </row>
    <row r="514" spans="10:10" x14ac:dyDescent="0.25">
      <c r="J514" s="146"/>
    </row>
    <row r="515" spans="10:10" x14ac:dyDescent="0.25">
      <c r="J515" s="146"/>
    </row>
    <row r="516" spans="10:10" x14ac:dyDescent="0.25">
      <c r="J516" s="146"/>
    </row>
    <row r="517" spans="10:10" x14ac:dyDescent="0.25">
      <c r="J517" s="146"/>
    </row>
    <row r="518" spans="10:10" x14ac:dyDescent="0.25">
      <c r="J518" s="146"/>
    </row>
    <row r="519" spans="10:10" x14ac:dyDescent="0.25">
      <c r="J519" s="146"/>
    </row>
    <row r="520" spans="10:10" x14ac:dyDescent="0.25">
      <c r="J520" s="146"/>
    </row>
    <row r="521" spans="10:10" x14ac:dyDescent="0.25">
      <c r="J521" s="146"/>
    </row>
    <row r="522" spans="10:10" x14ac:dyDescent="0.25">
      <c r="J522" s="146"/>
    </row>
    <row r="523" spans="10:10" x14ac:dyDescent="0.25">
      <c r="J523" s="146"/>
    </row>
    <row r="524" spans="10:10" x14ac:dyDescent="0.25">
      <c r="J524" s="146"/>
    </row>
    <row r="525" spans="10:10" x14ac:dyDescent="0.25">
      <c r="J525" s="146"/>
    </row>
    <row r="526" spans="10:10" x14ac:dyDescent="0.25">
      <c r="J526" s="146"/>
    </row>
    <row r="527" spans="10:10" x14ac:dyDescent="0.25">
      <c r="J527" s="146"/>
    </row>
    <row r="528" spans="10:10" x14ac:dyDescent="0.25">
      <c r="J528" s="146"/>
    </row>
    <row r="529" spans="10:10" x14ac:dyDescent="0.25">
      <c r="J529" s="146"/>
    </row>
    <row r="530" spans="10:10" x14ac:dyDescent="0.25">
      <c r="J530" s="146"/>
    </row>
    <row r="531" spans="10:10" x14ac:dyDescent="0.25">
      <c r="J531" s="146"/>
    </row>
    <row r="532" spans="10:10" x14ac:dyDescent="0.25">
      <c r="J532" s="146"/>
    </row>
    <row r="533" spans="10:10" x14ac:dyDescent="0.25">
      <c r="J533" s="146"/>
    </row>
    <row r="534" spans="10:10" x14ac:dyDescent="0.25">
      <c r="J534" s="146"/>
    </row>
    <row r="535" spans="10:10" x14ac:dyDescent="0.25">
      <c r="J535" s="146"/>
    </row>
    <row r="536" spans="10:10" x14ac:dyDescent="0.25">
      <c r="J536" s="146"/>
    </row>
    <row r="537" spans="10:10" x14ac:dyDescent="0.25">
      <c r="J537" s="146"/>
    </row>
    <row r="538" spans="10:10" x14ac:dyDescent="0.25">
      <c r="J538" s="146"/>
    </row>
    <row r="539" spans="10:10" x14ac:dyDescent="0.25">
      <c r="J539" s="146"/>
    </row>
    <row r="540" spans="10:10" x14ac:dyDescent="0.25">
      <c r="J540" s="146"/>
    </row>
    <row r="541" spans="10:10" x14ac:dyDescent="0.25">
      <c r="J541" s="146"/>
    </row>
    <row r="542" spans="10:10" x14ac:dyDescent="0.25">
      <c r="J542" s="146"/>
    </row>
    <row r="543" spans="10:10" x14ac:dyDescent="0.25">
      <c r="J543" s="146"/>
    </row>
    <row r="544" spans="10:10" x14ac:dyDescent="0.25">
      <c r="J544" s="146"/>
    </row>
    <row r="545" spans="10:10" x14ac:dyDescent="0.25">
      <c r="J545" s="146"/>
    </row>
    <row r="546" spans="10:10" x14ac:dyDescent="0.25">
      <c r="J546" s="146"/>
    </row>
    <row r="547" spans="10:10" x14ac:dyDescent="0.25">
      <c r="J547" s="146"/>
    </row>
    <row r="548" spans="10:10" x14ac:dyDescent="0.25">
      <c r="J548" s="146"/>
    </row>
    <row r="549" spans="10:10" x14ac:dyDescent="0.25">
      <c r="J549" s="146"/>
    </row>
    <row r="550" spans="10:10" x14ac:dyDescent="0.25">
      <c r="J550" s="146"/>
    </row>
    <row r="551" spans="10:10" x14ac:dyDescent="0.25">
      <c r="J551" s="146"/>
    </row>
    <row r="552" spans="10:10" x14ac:dyDescent="0.25">
      <c r="J552" s="146"/>
    </row>
    <row r="553" spans="10:10" x14ac:dyDescent="0.25">
      <c r="J553" s="146"/>
    </row>
    <row r="554" spans="10:10" x14ac:dyDescent="0.25">
      <c r="J554" s="146"/>
    </row>
    <row r="555" spans="10:10" x14ac:dyDescent="0.25">
      <c r="J555" s="146"/>
    </row>
    <row r="556" spans="10:10" x14ac:dyDescent="0.25">
      <c r="J556" s="146"/>
    </row>
    <row r="557" spans="10:10" x14ac:dyDescent="0.25">
      <c r="J557" s="146"/>
    </row>
    <row r="558" spans="10:10" x14ac:dyDescent="0.25">
      <c r="J558" s="146"/>
    </row>
    <row r="559" spans="10:10" x14ac:dyDescent="0.25">
      <c r="J559" s="146"/>
    </row>
    <row r="560" spans="10:10" x14ac:dyDescent="0.25">
      <c r="J560" s="146"/>
    </row>
    <row r="561" spans="10:10" x14ac:dyDescent="0.25">
      <c r="J561" s="146"/>
    </row>
    <row r="562" spans="10:10" x14ac:dyDescent="0.25">
      <c r="J562" s="146"/>
    </row>
    <row r="563" spans="10:10" x14ac:dyDescent="0.25">
      <c r="J563" s="146"/>
    </row>
    <row r="564" spans="10:10" x14ac:dyDescent="0.25">
      <c r="J564" s="146"/>
    </row>
    <row r="565" spans="10:10" x14ac:dyDescent="0.25">
      <c r="J565" s="146"/>
    </row>
    <row r="566" spans="10:10" x14ac:dyDescent="0.25">
      <c r="J566" s="146"/>
    </row>
    <row r="567" spans="10:10" x14ac:dyDescent="0.25">
      <c r="J567" s="146"/>
    </row>
    <row r="568" spans="10:10" x14ac:dyDescent="0.25">
      <c r="J568" s="146"/>
    </row>
    <row r="569" spans="10:10" x14ac:dyDescent="0.25">
      <c r="J569" s="146"/>
    </row>
    <row r="570" spans="10:10" x14ac:dyDescent="0.25">
      <c r="J570" s="146"/>
    </row>
    <row r="571" spans="10:10" x14ac:dyDescent="0.25">
      <c r="J571" s="146"/>
    </row>
    <row r="572" spans="10:10" x14ac:dyDescent="0.25">
      <c r="J572" s="146"/>
    </row>
    <row r="573" spans="10:10" x14ac:dyDescent="0.25">
      <c r="J573" s="146"/>
    </row>
    <row r="574" spans="10:10" x14ac:dyDescent="0.25">
      <c r="J574" s="146"/>
    </row>
    <row r="575" spans="10:10" x14ac:dyDescent="0.25">
      <c r="J575" s="146"/>
    </row>
    <row r="576" spans="10:10" x14ac:dyDescent="0.25">
      <c r="J576" s="146"/>
    </row>
    <row r="577" spans="10:10" x14ac:dyDescent="0.25">
      <c r="J577" s="146"/>
    </row>
    <row r="578" spans="10:10" x14ac:dyDescent="0.25">
      <c r="J578" s="146"/>
    </row>
    <row r="579" spans="10:10" x14ac:dyDescent="0.25">
      <c r="J579" s="146"/>
    </row>
    <row r="580" spans="10:10" x14ac:dyDescent="0.25">
      <c r="J580" s="146"/>
    </row>
    <row r="581" spans="10:10" x14ac:dyDescent="0.25">
      <c r="J581" s="146"/>
    </row>
    <row r="582" spans="10:10" x14ac:dyDescent="0.25">
      <c r="J582" s="146"/>
    </row>
    <row r="583" spans="10:10" x14ac:dyDescent="0.25">
      <c r="J583" s="146"/>
    </row>
    <row r="584" spans="10:10" x14ac:dyDescent="0.25">
      <c r="J584" s="146"/>
    </row>
    <row r="585" spans="10:10" x14ac:dyDescent="0.25">
      <c r="J585" s="146"/>
    </row>
    <row r="586" spans="10:10" x14ac:dyDescent="0.25">
      <c r="J586" s="146"/>
    </row>
    <row r="587" spans="10:10" x14ac:dyDescent="0.25">
      <c r="J587" s="146"/>
    </row>
    <row r="588" spans="10:10" x14ac:dyDescent="0.25">
      <c r="J588" s="146"/>
    </row>
    <row r="589" spans="10:10" x14ac:dyDescent="0.25">
      <c r="J589" s="146"/>
    </row>
    <row r="590" spans="10:10" x14ac:dyDescent="0.25">
      <c r="J590" s="146"/>
    </row>
    <row r="591" spans="10:10" x14ac:dyDescent="0.25">
      <c r="J591" s="146"/>
    </row>
    <row r="592" spans="10:10" x14ac:dyDescent="0.25">
      <c r="J592" s="146"/>
    </row>
    <row r="593" spans="10:10" x14ac:dyDescent="0.25">
      <c r="J593" s="146"/>
    </row>
    <row r="594" spans="10:10" x14ac:dyDescent="0.25">
      <c r="J594" s="146"/>
    </row>
    <row r="595" spans="10:10" x14ac:dyDescent="0.25">
      <c r="J595" s="146"/>
    </row>
    <row r="596" spans="10:10" x14ac:dyDescent="0.25">
      <c r="J596" s="146"/>
    </row>
    <row r="597" spans="10:10" x14ac:dyDescent="0.25">
      <c r="J597" s="146"/>
    </row>
    <row r="598" spans="10:10" x14ac:dyDescent="0.25">
      <c r="J598" s="146"/>
    </row>
    <row r="599" spans="10:10" x14ac:dyDescent="0.25">
      <c r="J599" s="146"/>
    </row>
    <row r="600" spans="10:10" x14ac:dyDescent="0.25">
      <c r="J600" s="146"/>
    </row>
    <row r="601" spans="10:10" x14ac:dyDescent="0.25">
      <c r="J601" s="146"/>
    </row>
    <row r="602" spans="10:10" x14ac:dyDescent="0.25">
      <c r="J602" s="146"/>
    </row>
    <row r="603" spans="10:10" x14ac:dyDescent="0.25">
      <c r="J603" s="146"/>
    </row>
    <row r="604" spans="10:10" x14ac:dyDescent="0.25">
      <c r="J604" s="146"/>
    </row>
    <row r="605" spans="10:10" x14ac:dyDescent="0.25">
      <c r="J605" s="146"/>
    </row>
    <row r="606" spans="10:10" x14ac:dyDescent="0.25">
      <c r="J606" s="146"/>
    </row>
    <row r="607" spans="10:10" x14ac:dyDescent="0.25">
      <c r="J607" s="146"/>
    </row>
    <row r="608" spans="10:10" x14ac:dyDescent="0.25">
      <c r="J608" s="146"/>
    </row>
    <row r="609" spans="10:10" x14ac:dyDescent="0.25">
      <c r="J609" s="146"/>
    </row>
    <row r="610" spans="10:10" x14ac:dyDescent="0.25">
      <c r="J610" s="146"/>
    </row>
    <row r="611" spans="10:10" x14ac:dyDescent="0.25">
      <c r="J611" s="146"/>
    </row>
    <row r="612" spans="10:10" x14ac:dyDescent="0.25">
      <c r="J612" s="146"/>
    </row>
    <row r="613" spans="10:10" x14ac:dyDescent="0.25">
      <c r="J613" s="146"/>
    </row>
    <row r="614" spans="10:10" x14ac:dyDescent="0.25">
      <c r="J614" s="146"/>
    </row>
    <row r="615" spans="10:10" x14ac:dyDescent="0.25">
      <c r="J615" s="146"/>
    </row>
    <row r="616" spans="10:10" x14ac:dyDescent="0.25">
      <c r="J616" s="146"/>
    </row>
    <row r="617" spans="10:10" x14ac:dyDescent="0.25">
      <c r="J617" s="146"/>
    </row>
    <row r="618" spans="10:10" x14ac:dyDescent="0.25">
      <c r="J618" s="146"/>
    </row>
    <row r="619" spans="10:10" x14ac:dyDescent="0.25">
      <c r="J619" s="146"/>
    </row>
    <row r="620" spans="10:10" x14ac:dyDescent="0.25">
      <c r="J620" s="146"/>
    </row>
    <row r="621" spans="10:10" x14ac:dyDescent="0.25">
      <c r="J621" s="146"/>
    </row>
    <row r="622" spans="10:10" x14ac:dyDescent="0.25">
      <c r="J622" s="146"/>
    </row>
    <row r="623" spans="10:10" x14ac:dyDescent="0.25">
      <c r="J623" s="146"/>
    </row>
    <row r="624" spans="10:10" x14ac:dyDescent="0.25">
      <c r="J624" s="146"/>
    </row>
    <row r="625" spans="10:10" x14ac:dyDescent="0.25">
      <c r="J625" s="146"/>
    </row>
    <row r="626" spans="10:10" x14ac:dyDescent="0.25">
      <c r="J626" s="146"/>
    </row>
    <row r="627" spans="10:10" x14ac:dyDescent="0.25">
      <c r="J627" s="146"/>
    </row>
    <row r="628" spans="10:10" x14ac:dyDescent="0.25">
      <c r="J628" s="146"/>
    </row>
    <row r="629" spans="10:10" x14ac:dyDescent="0.25">
      <c r="J629" s="146"/>
    </row>
    <row r="630" spans="10:10" x14ac:dyDescent="0.25">
      <c r="J630" s="146"/>
    </row>
    <row r="631" spans="10:10" x14ac:dyDescent="0.25">
      <c r="J631" s="146"/>
    </row>
    <row r="632" spans="10:10" x14ac:dyDescent="0.25">
      <c r="J632" s="146"/>
    </row>
    <row r="633" spans="10:10" x14ac:dyDescent="0.25">
      <c r="J633" s="146"/>
    </row>
    <row r="634" spans="10:10" x14ac:dyDescent="0.25">
      <c r="J634" s="146"/>
    </row>
    <row r="635" spans="10:10" x14ac:dyDescent="0.25">
      <c r="J635" s="146"/>
    </row>
    <row r="636" spans="10:10" x14ac:dyDescent="0.25">
      <c r="J636" s="146"/>
    </row>
    <row r="637" spans="10:10" x14ac:dyDescent="0.25">
      <c r="J637" s="146"/>
    </row>
    <row r="638" spans="10:10" x14ac:dyDescent="0.25">
      <c r="J638" s="146"/>
    </row>
    <row r="639" spans="10:10" x14ac:dyDescent="0.25">
      <c r="J639" s="146"/>
    </row>
    <row r="640" spans="10:10" x14ac:dyDescent="0.25">
      <c r="J640" s="146"/>
    </row>
    <row r="641" spans="10:10" x14ac:dyDescent="0.25">
      <c r="J641" s="146"/>
    </row>
    <row r="642" spans="10:10" x14ac:dyDescent="0.25">
      <c r="J642" s="146"/>
    </row>
    <row r="643" spans="10:10" x14ac:dyDescent="0.25">
      <c r="J643" s="146"/>
    </row>
    <row r="644" spans="10:10" x14ac:dyDescent="0.25">
      <c r="J644" s="146"/>
    </row>
    <row r="645" spans="10:10" x14ac:dyDescent="0.25">
      <c r="J645" s="146"/>
    </row>
    <row r="646" spans="10:10" x14ac:dyDescent="0.25">
      <c r="J646" s="146"/>
    </row>
    <row r="647" spans="10:10" x14ac:dyDescent="0.25">
      <c r="J647" s="146"/>
    </row>
    <row r="648" spans="10:10" x14ac:dyDescent="0.25">
      <c r="J648" s="146"/>
    </row>
    <row r="649" spans="10:10" x14ac:dyDescent="0.25">
      <c r="J649" s="146"/>
    </row>
    <row r="650" spans="10:10" x14ac:dyDescent="0.25">
      <c r="J650" s="146"/>
    </row>
    <row r="651" spans="10:10" x14ac:dyDescent="0.25">
      <c r="J651" s="146"/>
    </row>
    <row r="652" spans="10:10" x14ac:dyDescent="0.25">
      <c r="J652" s="146"/>
    </row>
    <row r="653" spans="10:10" x14ac:dyDescent="0.25">
      <c r="J653" s="146"/>
    </row>
    <row r="654" spans="10:10" x14ac:dyDescent="0.25">
      <c r="J654" s="146"/>
    </row>
    <row r="655" spans="10:10" x14ac:dyDescent="0.25">
      <c r="J655" s="146"/>
    </row>
    <row r="656" spans="10:10" x14ac:dyDescent="0.25">
      <c r="J656" s="146"/>
    </row>
    <row r="657" spans="10:10" x14ac:dyDescent="0.25">
      <c r="J657" s="146"/>
    </row>
    <row r="658" spans="10:10" x14ac:dyDescent="0.25">
      <c r="J658" s="146"/>
    </row>
    <row r="659" spans="10:10" x14ac:dyDescent="0.25">
      <c r="J659" s="146"/>
    </row>
    <row r="660" spans="10:10" x14ac:dyDescent="0.25">
      <c r="J660" s="146"/>
    </row>
    <row r="661" spans="10:10" x14ac:dyDescent="0.25">
      <c r="J661" s="146"/>
    </row>
    <row r="662" spans="10:10" x14ac:dyDescent="0.25">
      <c r="J662" s="146"/>
    </row>
    <row r="663" spans="10:10" x14ac:dyDescent="0.25">
      <c r="J663" s="146"/>
    </row>
    <row r="664" spans="10:10" x14ac:dyDescent="0.25">
      <c r="J664" s="146"/>
    </row>
    <row r="665" spans="10:10" x14ac:dyDescent="0.25">
      <c r="J665" s="146"/>
    </row>
    <row r="666" spans="10:10" x14ac:dyDescent="0.25">
      <c r="J666" s="146"/>
    </row>
    <row r="667" spans="10:10" x14ac:dyDescent="0.25">
      <c r="J667" s="146"/>
    </row>
    <row r="668" spans="10:10" x14ac:dyDescent="0.25">
      <c r="J668" s="146"/>
    </row>
    <row r="669" spans="10:10" x14ac:dyDescent="0.25">
      <c r="J669" s="146"/>
    </row>
    <row r="670" spans="10:10" x14ac:dyDescent="0.25">
      <c r="J670" s="146"/>
    </row>
    <row r="671" spans="10:10" x14ac:dyDescent="0.25">
      <c r="J671" s="146"/>
    </row>
    <row r="672" spans="10:10" x14ac:dyDescent="0.25">
      <c r="J672" s="146"/>
    </row>
    <row r="673" spans="10:10" x14ac:dyDescent="0.25">
      <c r="J673" s="146"/>
    </row>
    <row r="674" spans="10:10" x14ac:dyDescent="0.25">
      <c r="J674" s="146"/>
    </row>
    <row r="675" spans="10:10" x14ac:dyDescent="0.25">
      <c r="J675" s="146"/>
    </row>
    <row r="676" spans="10:10" x14ac:dyDescent="0.25">
      <c r="J676" s="146"/>
    </row>
    <row r="677" spans="10:10" x14ac:dyDescent="0.25">
      <c r="J677" s="146"/>
    </row>
    <row r="678" spans="10:10" x14ac:dyDescent="0.25">
      <c r="J678" s="146"/>
    </row>
    <row r="679" spans="10:10" x14ac:dyDescent="0.25">
      <c r="J679" s="146"/>
    </row>
    <row r="680" spans="10:10" x14ac:dyDescent="0.25">
      <c r="J680" s="146"/>
    </row>
    <row r="681" spans="10:10" x14ac:dyDescent="0.25">
      <c r="J681" s="146"/>
    </row>
    <row r="682" spans="10:10" x14ac:dyDescent="0.25">
      <c r="J682" s="146"/>
    </row>
    <row r="683" spans="10:10" x14ac:dyDescent="0.25">
      <c r="J683" s="146"/>
    </row>
    <row r="684" spans="10:10" x14ac:dyDescent="0.25">
      <c r="J684" s="146"/>
    </row>
    <row r="685" spans="10:10" x14ac:dyDescent="0.25">
      <c r="J685" s="146"/>
    </row>
    <row r="686" spans="10:10" x14ac:dyDescent="0.25">
      <c r="J686" s="146"/>
    </row>
    <row r="687" spans="10:10" x14ac:dyDescent="0.25">
      <c r="J687" s="146"/>
    </row>
    <row r="688" spans="10:10" x14ac:dyDescent="0.25">
      <c r="J688" s="146"/>
    </row>
    <row r="689" spans="10:10" x14ac:dyDescent="0.25">
      <c r="J689" s="146"/>
    </row>
    <row r="690" spans="10:10" x14ac:dyDescent="0.25">
      <c r="J690" s="146"/>
    </row>
    <row r="691" spans="10:10" x14ac:dyDescent="0.25">
      <c r="J691" s="146"/>
    </row>
    <row r="692" spans="10:10" x14ac:dyDescent="0.25">
      <c r="J692" s="146"/>
    </row>
    <row r="693" spans="10:10" x14ac:dyDescent="0.25">
      <c r="J693" s="146"/>
    </row>
    <row r="694" spans="10:10" x14ac:dyDescent="0.25">
      <c r="J694" s="146"/>
    </row>
    <row r="695" spans="10:10" x14ac:dyDescent="0.25">
      <c r="J695" s="146"/>
    </row>
    <row r="696" spans="10:10" x14ac:dyDescent="0.25">
      <c r="J696" s="146"/>
    </row>
    <row r="697" spans="10:10" x14ac:dyDescent="0.25">
      <c r="J697" s="146"/>
    </row>
    <row r="698" spans="10:10" x14ac:dyDescent="0.25">
      <c r="J698" s="146"/>
    </row>
    <row r="699" spans="10:10" x14ac:dyDescent="0.25">
      <c r="J699" s="146"/>
    </row>
    <row r="700" spans="10:10" x14ac:dyDescent="0.25">
      <c r="J700" s="146"/>
    </row>
    <row r="701" spans="10:10" x14ac:dyDescent="0.25">
      <c r="J701" s="146"/>
    </row>
    <row r="702" spans="10:10" x14ac:dyDescent="0.25">
      <c r="J702" s="146"/>
    </row>
    <row r="703" spans="10:10" x14ac:dyDescent="0.25">
      <c r="J703" s="146"/>
    </row>
    <row r="704" spans="10:10" x14ac:dyDescent="0.25">
      <c r="J704" s="146"/>
    </row>
    <row r="705" spans="10:10" x14ac:dyDescent="0.25">
      <c r="J705" s="146"/>
    </row>
    <row r="706" spans="10:10" x14ac:dyDescent="0.25">
      <c r="J706" s="146"/>
    </row>
    <row r="707" spans="10:10" x14ac:dyDescent="0.25">
      <c r="J707" s="146"/>
    </row>
    <row r="708" spans="10:10" x14ac:dyDescent="0.25">
      <c r="J708" s="146"/>
    </row>
    <row r="709" spans="10:10" x14ac:dyDescent="0.25">
      <c r="J709" s="146"/>
    </row>
    <row r="710" spans="10:10" x14ac:dyDescent="0.25">
      <c r="J710" s="146"/>
    </row>
    <row r="711" spans="10:10" x14ac:dyDescent="0.25">
      <c r="J711" s="146"/>
    </row>
    <row r="712" spans="10:10" x14ac:dyDescent="0.25">
      <c r="J712" s="146"/>
    </row>
    <row r="713" spans="10:10" x14ac:dyDescent="0.25">
      <c r="J713" s="146"/>
    </row>
    <row r="714" spans="10:10" x14ac:dyDescent="0.25">
      <c r="J714" s="146"/>
    </row>
    <row r="715" spans="10:10" x14ac:dyDescent="0.25">
      <c r="J715" s="146"/>
    </row>
    <row r="716" spans="10:10" x14ac:dyDescent="0.25">
      <c r="J716" s="146"/>
    </row>
    <row r="717" spans="10:10" x14ac:dyDescent="0.25">
      <c r="J717" s="146"/>
    </row>
    <row r="718" spans="10:10" x14ac:dyDescent="0.25">
      <c r="J718" s="146"/>
    </row>
    <row r="719" spans="10:10" x14ac:dyDescent="0.25">
      <c r="J719" s="146"/>
    </row>
    <row r="720" spans="10:10" x14ac:dyDescent="0.25">
      <c r="J720" s="146"/>
    </row>
    <row r="721" spans="10:10" x14ac:dyDescent="0.25">
      <c r="J721" s="146"/>
    </row>
    <row r="722" spans="10:10" x14ac:dyDescent="0.25">
      <c r="J722" s="146"/>
    </row>
    <row r="723" spans="10:10" x14ac:dyDescent="0.25">
      <c r="J723" s="146"/>
    </row>
    <row r="724" spans="10:10" x14ac:dyDescent="0.25">
      <c r="J724" s="146"/>
    </row>
    <row r="725" spans="10:10" x14ac:dyDescent="0.25">
      <c r="J725" s="146"/>
    </row>
    <row r="726" spans="10:10" x14ac:dyDescent="0.25">
      <c r="J726" s="146"/>
    </row>
    <row r="727" spans="10:10" x14ac:dyDescent="0.25">
      <c r="J727" s="146"/>
    </row>
    <row r="728" spans="10:10" x14ac:dyDescent="0.25">
      <c r="J728" s="146"/>
    </row>
    <row r="729" spans="10:10" x14ac:dyDescent="0.25">
      <c r="J729" s="146"/>
    </row>
    <row r="730" spans="10:10" x14ac:dyDescent="0.25">
      <c r="J730" s="146"/>
    </row>
    <row r="731" spans="10:10" x14ac:dyDescent="0.25">
      <c r="J731" s="146"/>
    </row>
    <row r="732" spans="10:10" x14ac:dyDescent="0.25">
      <c r="J732" s="146"/>
    </row>
    <row r="733" spans="10:10" x14ac:dyDescent="0.25">
      <c r="J733" s="146"/>
    </row>
    <row r="734" spans="10:10" x14ac:dyDescent="0.25">
      <c r="J734" s="146"/>
    </row>
    <row r="735" spans="10:10" x14ac:dyDescent="0.25">
      <c r="J735" s="146"/>
    </row>
    <row r="736" spans="10:10" x14ac:dyDescent="0.25">
      <c r="J736" s="146"/>
    </row>
    <row r="737" spans="10:10" x14ac:dyDescent="0.25">
      <c r="J737" s="146"/>
    </row>
    <row r="738" spans="10:10" x14ac:dyDescent="0.25">
      <c r="J738" s="146"/>
    </row>
    <row r="739" spans="10:10" x14ac:dyDescent="0.25">
      <c r="J739" s="146"/>
    </row>
    <row r="740" spans="10:10" x14ac:dyDescent="0.25">
      <c r="J740" s="146"/>
    </row>
    <row r="741" spans="10:10" x14ac:dyDescent="0.25">
      <c r="J741" s="146"/>
    </row>
    <row r="742" spans="10:10" x14ac:dyDescent="0.25">
      <c r="J742" s="146"/>
    </row>
    <row r="743" spans="10:10" x14ac:dyDescent="0.25">
      <c r="J743" s="146"/>
    </row>
    <row r="744" spans="10:10" x14ac:dyDescent="0.25">
      <c r="J744" s="146"/>
    </row>
    <row r="745" spans="10:10" x14ac:dyDescent="0.25">
      <c r="J745" s="146"/>
    </row>
    <row r="746" spans="10:10" x14ac:dyDescent="0.25">
      <c r="J746" s="146"/>
    </row>
    <row r="747" spans="10:10" x14ac:dyDescent="0.25">
      <c r="J747" s="146"/>
    </row>
    <row r="748" spans="10:10" x14ac:dyDescent="0.25">
      <c r="J748" s="146"/>
    </row>
    <row r="749" spans="10:10" x14ac:dyDescent="0.25">
      <c r="J749" s="146"/>
    </row>
    <row r="750" spans="10:10" x14ac:dyDescent="0.25">
      <c r="J750" s="146"/>
    </row>
    <row r="751" spans="10:10" x14ac:dyDescent="0.25">
      <c r="J751" s="146"/>
    </row>
    <row r="752" spans="10:10" x14ac:dyDescent="0.25">
      <c r="J752" s="146"/>
    </row>
    <row r="753" spans="10:10" x14ac:dyDescent="0.25">
      <c r="J753" s="146"/>
    </row>
    <row r="754" spans="10:10" x14ac:dyDescent="0.25">
      <c r="J754" s="146"/>
    </row>
    <row r="755" spans="10:10" x14ac:dyDescent="0.25">
      <c r="J755" s="146"/>
    </row>
    <row r="756" spans="10:10" x14ac:dyDescent="0.25">
      <c r="J756" s="146"/>
    </row>
    <row r="757" spans="10:10" x14ac:dyDescent="0.25">
      <c r="J757" s="146"/>
    </row>
    <row r="758" spans="10:10" x14ac:dyDescent="0.25">
      <c r="J758" s="146"/>
    </row>
    <row r="759" spans="10:10" x14ac:dyDescent="0.25">
      <c r="J759" s="146"/>
    </row>
    <row r="760" spans="10:10" x14ac:dyDescent="0.25">
      <c r="J760" s="146"/>
    </row>
    <row r="761" spans="10:10" x14ac:dyDescent="0.25">
      <c r="J761" s="146"/>
    </row>
    <row r="762" spans="10:10" x14ac:dyDescent="0.25">
      <c r="J762" s="146"/>
    </row>
    <row r="763" spans="10:10" x14ac:dyDescent="0.25">
      <c r="J763" s="146"/>
    </row>
    <row r="764" spans="10:10" x14ac:dyDescent="0.25">
      <c r="J764" s="146"/>
    </row>
    <row r="765" spans="10:10" x14ac:dyDescent="0.25">
      <c r="J765" s="146"/>
    </row>
    <row r="766" spans="10:10" x14ac:dyDescent="0.25">
      <c r="J766" s="146"/>
    </row>
    <row r="767" spans="10:10" x14ac:dyDescent="0.25">
      <c r="J767" s="146"/>
    </row>
    <row r="768" spans="10:10" x14ac:dyDescent="0.25">
      <c r="J768" s="146"/>
    </row>
    <row r="769" spans="10:10" x14ac:dyDescent="0.25">
      <c r="J769" s="146"/>
    </row>
    <row r="770" spans="10:10" x14ac:dyDescent="0.25">
      <c r="J770" s="146"/>
    </row>
    <row r="771" spans="10:10" x14ac:dyDescent="0.25">
      <c r="J771" s="146"/>
    </row>
    <row r="772" spans="10:10" x14ac:dyDescent="0.25">
      <c r="J772" s="146"/>
    </row>
    <row r="773" spans="10:10" x14ac:dyDescent="0.25">
      <c r="J773" s="146"/>
    </row>
    <row r="774" spans="10:10" x14ac:dyDescent="0.25">
      <c r="J774" s="146"/>
    </row>
    <row r="775" spans="10:10" x14ac:dyDescent="0.25">
      <c r="J775" s="146"/>
    </row>
    <row r="776" spans="10:10" x14ac:dyDescent="0.25">
      <c r="J776" s="146"/>
    </row>
    <row r="777" spans="10:10" x14ac:dyDescent="0.25">
      <c r="J777" s="146"/>
    </row>
    <row r="778" spans="10:10" x14ac:dyDescent="0.25">
      <c r="J778" s="146"/>
    </row>
    <row r="779" spans="10:10" x14ac:dyDescent="0.25">
      <c r="J779" s="146"/>
    </row>
    <row r="780" spans="10:10" x14ac:dyDescent="0.25">
      <c r="J780" s="146"/>
    </row>
    <row r="781" spans="10:10" x14ac:dyDescent="0.25">
      <c r="J781" s="146"/>
    </row>
    <row r="782" spans="10:10" x14ac:dyDescent="0.25">
      <c r="J782" s="146"/>
    </row>
    <row r="783" spans="10:10" x14ac:dyDescent="0.25">
      <c r="J783" s="146"/>
    </row>
    <row r="784" spans="10:10" x14ac:dyDescent="0.25">
      <c r="J784" s="146"/>
    </row>
    <row r="785" spans="10:10" x14ac:dyDescent="0.25">
      <c r="J785" s="146"/>
    </row>
    <row r="786" spans="10:10" x14ac:dyDescent="0.25">
      <c r="J786" s="146"/>
    </row>
    <row r="787" spans="10:10" x14ac:dyDescent="0.25">
      <c r="J787" s="146"/>
    </row>
    <row r="788" spans="10:10" x14ac:dyDescent="0.25">
      <c r="J788" s="146"/>
    </row>
    <row r="789" spans="10:10" x14ac:dyDescent="0.25">
      <c r="J789" s="146"/>
    </row>
    <row r="790" spans="10:10" x14ac:dyDescent="0.25">
      <c r="J790" s="146"/>
    </row>
    <row r="791" spans="10:10" x14ac:dyDescent="0.25">
      <c r="J791" s="146"/>
    </row>
    <row r="792" spans="10:10" x14ac:dyDescent="0.25">
      <c r="J792" s="146"/>
    </row>
    <row r="793" spans="10:10" x14ac:dyDescent="0.25">
      <c r="J793" s="146"/>
    </row>
    <row r="794" spans="10:10" x14ac:dyDescent="0.25">
      <c r="J794" s="146"/>
    </row>
    <row r="795" spans="10:10" x14ac:dyDescent="0.25">
      <c r="J795" s="146"/>
    </row>
    <row r="796" spans="10:10" x14ac:dyDescent="0.25">
      <c r="J796" s="146"/>
    </row>
    <row r="797" spans="10:10" x14ac:dyDescent="0.25">
      <c r="J797" s="146"/>
    </row>
    <row r="798" spans="10:10" x14ac:dyDescent="0.25">
      <c r="J798" s="146"/>
    </row>
    <row r="799" spans="10:10" x14ac:dyDescent="0.25">
      <c r="J799" s="146"/>
    </row>
    <row r="800" spans="10:10" x14ac:dyDescent="0.25">
      <c r="J800" s="146"/>
    </row>
    <row r="801" spans="10:10" x14ac:dyDescent="0.25">
      <c r="J801" s="146"/>
    </row>
    <row r="802" spans="10:10" x14ac:dyDescent="0.25">
      <c r="J802" s="146"/>
    </row>
    <row r="803" spans="10:10" x14ac:dyDescent="0.25">
      <c r="J803" s="146"/>
    </row>
    <row r="804" spans="10:10" x14ac:dyDescent="0.25">
      <c r="J804" s="146"/>
    </row>
    <row r="805" spans="10:10" x14ac:dyDescent="0.25">
      <c r="J805" s="146"/>
    </row>
    <row r="806" spans="10:10" x14ac:dyDescent="0.25">
      <c r="J806" s="146"/>
    </row>
    <row r="807" spans="10:10" x14ac:dyDescent="0.25">
      <c r="J807" s="146"/>
    </row>
    <row r="808" spans="10:10" x14ac:dyDescent="0.25">
      <c r="J808" s="146"/>
    </row>
    <row r="809" spans="10:10" x14ac:dyDescent="0.25">
      <c r="J809" s="146"/>
    </row>
    <row r="810" spans="10:10" x14ac:dyDescent="0.25">
      <c r="J810" s="146"/>
    </row>
    <row r="811" spans="10:10" x14ac:dyDescent="0.25">
      <c r="J811" s="146"/>
    </row>
    <row r="812" spans="10:10" x14ac:dyDescent="0.25">
      <c r="J812" s="146"/>
    </row>
    <row r="813" spans="10:10" x14ac:dyDescent="0.25">
      <c r="J813" s="146"/>
    </row>
    <row r="814" spans="10:10" x14ac:dyDescent="0.25">
      <c r="J814" s="146"/>
    </row>
    <row r="815" spans="10:10" x14ac:dyDescent="0.25">
      <c r="J815" s="146"/>
    </row>
    <row r="816" spans="10:10" x14ac:dyDescent="0.25">
      <c r="J816" s="146"/>
    </row>
    <row r="817" spans="10:10" ht="321" x14ac:dyDescent="0.25">
      <c r="J817" s="146" t="s">
        <v>210</v>
      </c>
    </row>
    <row r="818" spans="10:10" ht="321" x14ac:dyDescent="0.25">
      <c r="J818" s="146" t="s">
        <v>210</v>
      </c>
    </row>
    <row r="819" spans="10:10" ht="321" x14ac:dyDescent="0.25">
      <c r="J819" s="146" t="s">
        <v>210</v>
      </c>
    </row>
    <row r="820" spans="10:10" ht="321" x14ac:dyDescent="0.25">
      <c r="J820" s="146" t="s">
        <v>210</v>
      </c>
    </row>
    <row r="821" spans="10:10" ht="321" x14ac:dyDescent="0.25">
      <c r="J821" s="146" t="s">
        <v>210</v>
      </c>
    </row>
    <row r="822" spans="10:10" x14ac:dyDescent="0.25">
      <c r="J822" s="146"/>
    </row>
    <row r="823" spans="10:10" x14ac:dyDescent="0.25">
      <c r="J823" s="146"/>
    </row>
    <row r="824" spans="10:10" x14ac:dyDescent="0.25">
      <c r="J824" s="146"/>
    </row>
    <row r="825" spans="10:10" ht="321" x14ac:dyDescent="0.25">
      <c r="J825" s="146" t="s">
        <v>210</v>
      </c>
    </row>
    <row r="826" spans="10:10" ht="321" x14ac:dyDescent="0.25">
      <c r="J826" s="146" t="s">
        <v>210</v>
      </c>
    </row>
    <row r="827" spans="10:10" ht="321" x14ac:dyDescent="0.25">
      <c r="J827" s="146" t="s">
        <v>210</v>
      </c>
    </row>
    <row r="828" spans="10:10" ht="321" x14ac:dyDescent="0.25">
      <c r="J828" s="146" t="s">
        <v>210</v>
      </c>
    </row>
    <row r="829" spans="10:10" ht="321" x14ac:dyDescent="0.25">
      <c r="J829" s="146" t="s">
        <v>210</v>
      </c>
    </row>
    <row r="830" spans="10:10" ht="321" x14ac:dyDescent="0.25">
      <c r="J830" s="146" t="s">
        <v>210</v>
      </c>
    </row>
    <row r="831" spans="10:10" ht="321" x14ac:dyDescent="0.25">
      <c r="J831" s="146" t="s">
        <v>210</v>
      </c>
    </row>
    <row r="832" spans="10:10" ht="321" x14ac:dyDescent="0.25">
      <c r="J832" s="146" t="s">
        <v>210</v>
      </c>
    </row>
    <row r="833" spans="10:10" x14ac:dyDescent="0.25">
      <c r="J833" s="146"/>
    </row>
    <row r="834" spans="10:10" x14ac:dyDescent="0.25">
      <c r="J834" s="146"/>
    </row>
    <row r="835" spans="10:10" x14ac:dyDescent="0.25">
      <c r="J835" s="146"/>
    </row>
    <row r="836" spans="10:10" x14ac:dyDescent="0.25">
      <c r="J836" s="146"/>
    </row>
    <row r="837" spans="10:10" x14ac:dyDescent="0.25">
      <c r="J837" s="146"/>
    </row>
    <row r="838" spans="10:10" x14ac:dyDescent="0.25">
      <c r="J838" s="146"/>
    </row>
    <row r="839" spans="10:10" x14ac:dyDescent="0.25">
      <c r="J839" s="146"/>
    </row>
    <row r="840" spans="10:10" x14ac:dyDescent="0.25">
      <c r="J840" s="146"/>
    </row>
    <row r="841" spans="10:10" x14ac:dyDescent="0.25">
      <c r="J841" s="146"/>
    </row>
    <row r="842" spans="10:10" x14ac:dyDescent="0.25">
      <c r="J842" s="146"/>
    </row>
    <row r="843" spans="10:10" x14ac:dyDescent="0.25">
      <c r="J843" s="146"/>
    </row>
    <row r="844" spans="10:10" x14ac:dyDescent="0.25">
      <c r="J844" s="146"/>
    </row>
    <row r="845" spans="10:10" x14ac:dyDescent="0.25">
      <c r="J845" s="146"/>
    </row>
    <row r="846" spans="10:10" x14ac:dyDescent="0.25">
      <c r="J846" s="146"/>
    </row>
    <row r="847" spans="10:10" x14ac:dyDescent="0.25">
      <c r="J847" s="146"/>
    </row>
    <row r="848" spans="10:10" x14ac:dyDescent="0.25">
      <c r="J848" s="146"/>
    </row>
    <row r="849" spans="10:10" x14ac:dyDescent="0.25">
      <c r="J849" s="146"/>
    </row>
    <row r="850" spans="10:10" x14ac:dyDescent="0.25">
      <c r="J850" s="146"/>
    </row>
    <row r="851" spans="10:10" x14ac:dyDescent="0.25">
      <c r="J851" s="146"/>
    </row>
    <row r="852" spans="10:10" x14ac:dyDescent="0.25">
      <c r="J852" s="146"/>
    </row>
    <row r="853" spans="10:10" x14ac:dyDescent="0.25">
      <c r="J853" s="146"/>
    </row>
    <row r="854" spans="10:10" x14ac:dyDescent="0.25">
      <c r="J854" s="146"/>
    </row>
    <row r="855" spans="10:10" x14ac:dyDescent="0.25">
      <c r="J855" s="146"/>
    </row>
    <row r="856" spans="10:10" x14ac:dyDescent="0.25">
      <c r="J856" s="146"/>
    </row>
    <row r="857" spans="10:10" x14ac:dyDescent="0.25">
      <c r="J857" s="146"/>
    </row>
    <row r="858" spans="10:10" ht="321" x14ac:dyDescent="0.25">
      <c r="J858" s="146" t="s">
        <v>210</v>
      </c>
    </row>
    <row r="859" spans="10:10" ht="321" x14ac:dyDescent="0.25">
      <c r="J859" s="146" t="s">
        <v>210</v>
      </c>
    </row>
    <row r="860" spans="10:10" ht="321" x14ac:dyDescent="0.25">
      <c r="J860" s="146" t="s">
        <v>210</v>
      </c>
    </row>
    <row r="861" spans="10:10" x14ac:dyDescent="0.25">
      <c r="J861" s="146"/>
    </row>
    <row r="862" spans="10:10" x14ac:dyDescent="0.25">
      <c r="J862" s="146"/>
    </row>
    <row r="863" spans="10:10" x14ac:dyDescent="0.25">
      <c r="J863" s="146"/>
    </row>
    <row r="864" spans="10:10" x14ac:dyDescent="0.25">
      <c r="J864" s="146"/>
    </row>
    <row r="865" spans="10:10" x14ac:dyDescent="0.25">
      <c r="J865" s="146"/>
    </row>
    <row r="866" spans="10:10" x14ac:dyDescent="0.25">
      <c r="J866" s="146"/>
    </row>
    <row r="867" spans="10:10" x14ac:dyDescent="0.25">
      <c r="J867" s="146"/>
    </row>
    <row r="868" spans="10:10" x14ac:dyDescent="0.25">
      <c r="J868" s="146"/>
    </row>
    <row r="869" spans="10:10" x14ac:dyDescent="0.25">
      <c r="J869" s="146"/>
    </row>
    <row r="870" spans="10:10" x14ac:dyDescent="0.25">
      <c r="J870" s="146"/>
    </row>
    <row r="871" spans="10:10" x14ac:dyDescent="0.25">
      <c r="J871" s="146"/>
    </row>
    <row r="872" spans="10:10" ht="321" x14ac:dyDescent="0.25">
      <c r="J872" s="146" t="s">
        <v>210</v>
      </c>
    </row>
    <row r="873" spans="10:10" ht="321" x14ac:dyDescent="0.25">
      <c r="J873" s="146" t="s">
        <v>210</v>
      </c>
    </row>
    <row r="874" spans="10:10" ht="321" x14ac:dyDescent="0.25">
      <c r="J874" s="146" t="s">
        <v>210</v>
      </c>
    </row>
    <row r="875" spans="10:10" ht="321" x14ac:dyDescent="0.25">
      <c r="J875" s="146" t="s">
        <v>210</v>
      </c>
    </row>
    <row r="876" spans="10:10" x14ac:dyDescent="0.25">
      <c r="J876" s="146"/>
    </row>
    <row r="877" spans="10:10" x14ac:dyDescent="0.25">
      <c r="J877" s="146"/>
    </row>
    <row r="878" spans="10:10" x14ac:dyDescent="0.25">
      <c r="J878" s="146"/>
    </row>
    <row r="879" spans="10:10" x14ac:dyDescent="0.25">
      <c r="J879" s="146"/>
    </row>
    <row r="880" spans="10:10" x14ac:dyDescent="0.25">
      <c r="J880" s="146"/>
    </row>
    <row r="881" spans="10:10" x14ac:dyDescent="0.25">
      <c r="J881" s="146"/>
    </row>
    <row r="882" spans="10:10" x14ac:dyDescent="0.25">
      <c r="J882" s="146"/>
    </row>
    <row r="883" spans="10:10" x14ac:dyDescent="0.25">
      <c r="J883" s="146"/>
    </row>
    <row r="884" spans="10:10" x14ac:dyDescent="0.25">
      <c r="J884" s="146"/>
    </row>
    <row r="885" spans="10:10" x14ac:dyDescent="0.25">
      <c r="J885" s="146"/>
    </row>
    <row r="886" spans="10:10" x14ac:dyDescent="0.25">
      <c r="J886" s="146"/>
    </row>
    <row r="887" spans="10:10" x14ac:dyDescent="0.25">
      <c r="J887" s="146"/>
    </row>
    <row r="888" spans="10:10" x14ac:dyDescent="0.25">
      <c r="J888" s="146"/>
    </row>
    <row r="889" spans="10:10" ht="321" x14ac:dyDescent="0.25">
      <c r="J889" s="146" t="s">
        <v>210</v>
      </c>
    </row>
    <row r="890" spans="10:10" ht="321" x14ac:dyDescent="0.25">
      <c r="J890" s="146" t="s">
        <v>210</v>
      </c>
    </row>
    <row r="891" spans="10:10" x14ac:dyDescent="0.25">
      <c r="J891" s="146"/>
    </row>
    <row r="892" spans="10:10" x14ac:dyDescent="0.25">
      <c r="J892" s="146"/>
    </row>
    <row r="893" spans="10:10" x14ac:dyDescent="0.25">
      <c r="J893" s="146"/>
    </row>
    <row r="894" spans="10:10" x14ac:dyDescent="0.25">
      <c r="J894" s="146"/>
    </row>
    <row r="895" spans="10:10" x14ac:dyDescent="0.25">
      <c r="J895" s="146"/>
    </row>
    <row r="896" spans="10:10" x14ac:dyDescent="0.25">
      <c r="J896" s="146"/>
    </row>
    <row r="897" spans="10:10" x14ac:dyDescent="0.25">
      <c r="J897" s="146"/>
    </row>
    <row r="898" spans="10:10" x14ac:dyDescent="0.25">
      <c r="J898" s="146"/>
    </row>
    <row r="899" spans="10:10" x14ac:dyDescent="0.25">
      <c r="J899" s="146"/>
    </row>
    <row r="900" spans="10:10" x14ac:dyDescent="0.25">
      <c r="J900" s="146"/>
    </row>
    <row r="901" spans="10:10" x14ac:dyDescent="0.25">
      <c r="J901" s="146"/>
    </row>
    <row r="902" spans="10:10" ht="321" x14ac:dyDescent="0.25">
      <c r="J902" s="146" t="s">
        <v>210</v>
      </c>
    </row>
    <row r="903" spans="10:10" ht="321" x14ac:dyDescent="0.25">
      <c r="J903" s="146" t="s">
        <v>210</v>
      </c>
    </row>
    <row r="904" spans="10:10" ht="321" x14ac:dyDescent="0.25">
      <c r="J904" s="146" t="s">
        <v>210</v>
      </c>
    </row>
    <row r="905" spans="10:10" ht="321" x14ac:dyDescent="0.25">
      <c r="J905" s="146" t="s">
        <v>210</v>
      </c>
    </row>
    <row r="906" spans="10:10" x14ac:dyDescent="0.25">
      <c r="J906" s="146"/>
    </row>
    <row r="907" spans="10:10" x14ac:dyDescent="0.25">
      <c r="J907" s="146"/>
    </row>
    <row r="908" spans="10:10" x14ac:dyDescent="0.25">
      <c r="J908" s="146"/>
    </row>
    <row r="909" spans="10:10" x14ac:dyDescent="0.25">
      <c r="J909" s="146"/>
    </row>
    <row r="910" spans="10:10" x14ac:dyDescent="0.25">
      <c r="J910" s="146"/>
    </row>
    <row r="911" spans="10:10" x14ac:dyDescent="0.25">
      <c r="J911" s="146"/>
    </row>
    <row r="912" spans="10:10" x14ac:dyDescent="0.25">
      <c r="J912" s="146"/>
    </row>
    <row r="913" spans="10:10" x14ac:dyDescent="0.25">
      <c r="J913" s="146"/>
    </row>
    <row r="914" spans="10:10" x14ac:dyDescent="0.25">
      <c r="J914" s="146"/>
    </row>
    <row r="915" spans="10:10" x14ac:dyDescent="0.25">
      <c r="J915" s="146"/>
    </row>
    <row r="916" spans="10:10" x14ac:dyDescent="0.25">
      <c r="J916" s="146"/>
    </row>
    <row r="917" spans="10:10" ht="321" x14ac:dyDescent="0.25">
      <c r="J917" s="146" t="s">
        <v>210</v>
      </c>
    </row>
    <row r="918" spans="10:10" ht="321" x14ac:dyDescent="0.25">
      <c r="J918" s="146" t="s">
        <v>210</v>
      </c>
    </row>
    <row r="919" spans="10:10" ht="321" x14ac:dyDescent="0.25">
      <c r="J919" s="146" t="s">
        <v>210</v>
      </c>
    </row>
    <row r="920" spans="10:10" ht="321" x14ac:dyDescent="0.25">
      <c r="J920" s="146" t="s">
        <v>210</v>
      </c>
    </row>
    <row r="921" spans="10:10" x14ac:dyDescent="0.25">
      <c r="J921" s="146"/>
    </row>
    <row r="922" spans="10:10" x14ac:dyDescent="0.25">
      <c r="J922" s="146"/>
    </row>
    <row r="923" spans="10:10" x14ac:dyDescent="0.25">
      <c r="J923" s="146"/>
    </row>
    <row r="924" spans="10:10" x14ac:dyDescent="0.25">
      <c r="J924" s="146"/>
    </row>
    <row r="925" spans="10:10" x14ac:dyDescent="0.25">
      <c r="J925" s="146"/>
    </row>
    <row r="926" spans="10:10" x14ac:dyDescent="0.25">
      <c r="J926" s="146"/>
    </row>
    <row r="927" spans="10:10" x14ac:dyDescent="0.25">
      <c r="J927" s="146"/>
    </row>
    <row r="928" spans="10:10" x14ac:dyDescent="0.25">
      <c r="J928" s="146"/>
    </row>
    <row r="929" spans="10:10" x14ac:dyDescent="0.25">
      <c r="J929" s="146"/>
    </row>
    <row r="930" spans="10:10" x14ac:dyDescent="0.25">
      <c r="J930" s="146"/>
    </row>
    <row r="931" spans="10:10" x14ac:dyDescent="0.25">
      <c r="J931" s="146"/>
    </row>
    <row r="932" spans="10:10" ht="321" x14ac:dyDescent="0.25">
      <c r="J932" s="146" t="s">
        <v>210</v>
      </c>
    </row>
    <row r="933" spans="10:10" ht="321" x14ac:dyDescent="0.25">
      <c r="J933" s="146" t="s">
        <v>210</v>
      </c>
    </row>
    <row r="934" spans="10:10" ht="321" x14ac:dyDescent="0.25">
      <c r="J934" s="146" t="s">
        <v>210</v>
      </c>
    </row>
    <row r="935" spans="10:10" ht="321" x14ac:dyDescent="0.25">
      <c r="J935" s="146" t="s">
        <v>210</v>
      </c>
    </row>
    <row r="936" spans="10:10" ht="321" x14ac:dyDescent="0.25">
      <c r="J936" s="146" t="s">
        <v>210</v>
      </c>
    </row>
    <row r="937" spans="10:10" ht="321" x14ac:dyDescent="0.25">
      <c r="J937" s="146" t="s">
        <v>210</v>
      </c>
    </row>
    <row r="938" spans="10:10" ht="321" x14ac:dyDescent="0.25">
      <c r="J938" s="146" t="s">
        <v>210</v>
      </c>
    </row>
    <row r="939" spans="10:10" x14ac:dyDescent="0.25">
      <c r="J939" s="146"/>
    </row>
    <row r="940" spans="10:10" x14ac:dyDescent="0.25">
      <c r="J940" s="146"/>
    </row>
    <row r="941" spans="10:10" x14ac:dyDescent="0.25">
      <c r="J941" s="146"/>
    </row>
    <row r="942" spans="10:10" x14ac:dyDescent="0.25">
      <c r="J942" s="146"/>
    </row>
    <row r="943" spans="10:10" x14ac:dyDescent="0.25">
      <c r="J943" s="146"/>
    </row>
    <row r="944" spans="10:10" x14ac:dyDescent="0.25">
      <c r="J944" s="146"/>
    </row>
    <row r="945" spans="10:10" x14ac:dyDescent="0.25">
      <c r="J945" s="146"/>
    </row>
    <row r="946" spans="10:10" x14ac:dyDescent="0.25">
      <c r="J946" s="146"/>
    </row>
    <row r="947" spans="10:10" x14ac:dyDescent="0.25">
      <c r="J947" s="146"/>
    </row>
    <row r="948" spans="10:10" x14ac:dyDescent="0.25">
      <c r="J948" s="146"/>
    </row>
    <row r="949" spans="10:10" x14ac:dyDescent="0.25">
      <c r="J949" s="146"/>
    </row>
    <row r="950" spans="10:10" x14ac:dyDescent="0.25">
      <c r="J950" s="146"/>
    </row>
    <row r="951" spans="10:10" x14ac:dyDescent="0.25">
      <c r="J951" s="146"/>
    </row>
    <row r="952" spans="10:10" x14ac:dyDescent="0.25">
      <c r="J952" s="146"/>
    </row>
    <row r="953" spans="10:10" x14ac:dyDescent="0.25">
      <c r="J953" s="146"/>
    </row>
    <row r="954" spans="10:10" x14ac:dyDescent="0.25">
      <c r="J954" s="146"/>
    </row>
    <row r="955" spans="10:10" x14ac:dyDescent="0.25">
      <c r="J955" s="146"/>
    </row>
    <row r="956" spans="10:10" x14ac:dyDescent="0.25">
      <c r="J956" s="146"/>
    </row>
    <row r="957" spans="10:10" x14ac:dyDescent="0.25">
      <c r="J957" s="146"/>
    </row>
    <row r="958" spans="10:10" x14ac:dyDescent="0.25">
      <c r="J958" s="146"/>
    </row>
    <row r="959" spans="10:10" x14ac:dyDescent="0.25">
      <c r="J959" s="146"/>
    </row>
    <row r="960" spans="10:10" x14ac:dyDescent="0.25">
      <c r="J960" s="146"/>
    </row>
    <row r="961" spans="10:10" x14ac:dyDescent="0.25">
      <c r="J961" s="146"/>
    </row>
    <row r="962" spans="10:10" x14ac:dyDescent="0.25">
      <c r="J962" s="146"/>
    </row>
    <row r="963" spans="10:10" x14ac:dyDescent="0.25">
      <c r="J963" s="146"/>
    </row>
    <row r="964" spans="10:10" x14ac:dyDescent="0.25">
      <c r="J964" s="146"/>
    </row>
    <row r="965" spans="10:10" x14ac:dyDescent="0.25">
      <c r="J965" s="146"/>
    </row>
    <row r="966" spans="10:10" x14ac:dyDescent="0.25">
      <c r="J966" s="146"/>
    </row>
    <row r="967" spans="10:10" x14ac:dyDescent="0.25">
      <c r="J967" s="146"/>
    </row>
    <row r="968" spans="10:10" x14ac:dyDescent="0.25">
      <c r="J968" s="146"/>
    </row>
    <row r="969" spans="10:10" x14ac:dyDescent="0.25">
      <c r="J969" s="146"/>
    </row>
    <row r="970" spans="10:10" x14ac:dyDescent="0.25">
      <c r="J970" s="146"/>
    </row>
    <row r="971" spans="10:10" x14ac:dyDescent="0.25">
      <c r="J971" s="146"/>
    </row>
    <row r="972" spans="10:10" ht="321" x14ac:dyDescent="0.25">
      <c r="J972" s="146" t="s">
        <v>210</v>
      </c>
    </row>
    <row r="973" spans="10:10" ht="321" x14ac:dyDescent="0.25">
      <c r="J973" s="146" t="s">
        <v>210</v>
      </c>
    </row>
    <row r="974" spans="10:10" ht="321" x14ac:dyDescent="0.25">
      <c r="J974" s="146" t="s">
        <v>210</v>
      </c>
    </row>
    <row r="975" spans="10:10" ht="321" x14ac:dyDescent="0.25">
      <c r="J975" s="146" t="s">
        <v>210</v>
      </c>
    </row>
    <row r="976" spans="10:10" x14ac:dyDescent="0.25">
      <c r="J976" s="146"/>
    </row>
    <row r="977" spans="10:10" x14ac:dyDescent="0.25">
      <c r="J977" s="146"/>
    </row>
    <row r="978" spans="10:10" x14ac:dyDescent="0.25">
      <c r="J978" s="146"/>
    </row>
    <row r="979" spans="10:10" x14ac:dyDescent="0.25">
      <c r="J979" s="146"/>
    </row>
    <row r="980" spans="10:10" x14ac:dyDescent="0.25">
      <c r="J980" s="146"/>
    </row>
    <row r="981" spans="10:10" x14ac:dyDescent="0.25">
      <c r="J981" s="146"/>
    </row>
    <row r="982" spans="10:10" x14ac:dyDescent="0.25">
      <c r="J982" s="146"/>
    </row>
    <row r="983" spans="10:10" x14ac:dyDescent="0.25">
      <c r="J983" s="146"/>
    </row>
    <row r="984" spans="10:10" x14ac:dyDescent="0.25">
      <c r="J984" s="146"/>
    </row>
    <row r="985" spans="10:10" x14ac:dyDescent="0.25">
      <c r="J985" s="146"/>
    </row>
    <row r="986" spans="10:10" x14ac:dyDescent="0.25">
      <c r="J986" s="146"/>
    </row>
    <row r="987" spans="10:10" x14ac:dyDescent="0.25">
      <c r="J987" s="146"/>
    </row>
    <row r="988" spans="10:10" x14ac:dyDescent="0.25">
      <c r="J988" s="146"/>
    </row>
    <row r="989" spans="10:10" x14ac:dyDescent="0.25">
      <c r="J989" s="146"/>
    </row>
    <row r="990" spans="10:10" x14ac:dyDescent="0.25">
      <c r="J990" s="146"/>
    </row>
    <row r="991" spans="10:10" x14ac:dyDescent="0.25">
      <c r="J991" s="146"/>
    </row>
    <row r="992" spans="10:10" x14ac:dyDescent="0.25">
      <c r="J992" s="146"/>
    </row>
    <row r="993" spans="10:10" x14ac:dyDescent="0.25">
      <c r="J993" s="146"/>
    </row>
    <row r="994" spans="10:10" ht="321" x14ac:dyDescent="0.25">
      <c r="J994" s="146" t="s">
        <v>210</v>
      </c>
    </row>
    <row r="995" spans="10:10" ht="321" x14ac:dyDescent="0.25">
      <c r="J995" s="146" t="s">
        <v>210</v>
      </c>
    </row>
    <row r="996" spans="10:10" ht="321" x14ac:dyDescent="0.25">
      <c r="J996" s="146" t="s">
        <v>210</v>
      </c>
    </row>
    <row r="997" spans="10:10" x14ac:dyDescent="0.25">
      <c r="J997" s="146"/>
    </row>
    <row r="998" spans="10:10" x14ac:dyDescent="0.25">
      <c r="J998" s="146"/>
    </row>
    <row r="999" spans="10:10" x14ac:dyDescent="0.25">
      <c r="J999" s="146"/>
    </row>
    <row r="1000" spans="10:10" x14ac:dyDescent="0.25">
      <c r="J1000" s="146"/>
    </row>
    <row r="1001" spans="10:10" x14ac:dyDescent="0.25">
      <c r="J1001" s="146"/>
    </row>
    <row r="1002" spans="10:10" x14ac:dyDescent="0.25">
      <c r="J1002" s="146"/>
    </row>
    <row r="1003" spans="10:10" x14ac:dyDescent="0.25">
      <c r="J1003" s="146"/>
    </row>
    <row r="1004" spans="10:10" x14ac:dyDescent="0.25">
      <c r="J1004" s="146"/>
    </row>
    <row r="1005" spans="10:10" x14ac:dyDescent="0.25">
      <c r="J1005" s="146"/>
    </row>
    <row r="1006" spans="10:10" x14ac:dyDescent="0.25">
      <c r="J1006" s="146"/>
    </row>
    <row r="1007" spans="10:10" x14ac:dyDescent="0.25">
      <c r="J1007" s="146"/>
    </row>
    <row r="1008" spans="10:10" x14ac:dyDescent="0.25">
      <c r="J1008" s="146"/>
    </row>
    <row r="1009" spans="10:10" x14ac:dyDescent="0.25">
      <c r="J1009" s="146"/>
    </row>
    <row r="1010" spans="10:10" x14ac:dyDescent="0.25">
      <c r="J1010" s="146"/>
    </row>
    <row r="1011" spans="10:10" x14ac:dyDescent="0.25">
      <c r="J1011" s="146"/>
    </row>
    <row r="1012" spans="10:10" x14ac:dyDescent="0.25">
      <c r="J1012" s="146"/>
    </row>
    <row r="1013" spans="10:10" x14ac:dyDescent="0.25">
      <c r="J1013" s="146"/>
    </row>
    <row r="1014" spans="10:10" x14ac:dyDescent="0.25">
      <c r="J1014" s="146"/>
    </row>
    <row r="1015" spans="10:10" x14ac:dyDescent="0.25">
      <c r="J1015" s="146"/>
    </row>
    <row r="1016" spans="10:10" x14ac:dyDescent="0.25">
      <c r="J1016" s="146"/>
    </row>
    <row r="1017" spans="10:10" x14ac:dyDescent="0.25">
      <c r="J1017" s="146"/>
    </row>
    <row r="1018" spans="10:10" x14ac:dyDescent="0.25">
      <c r="J1018" s="146"/>
    </row>
    <row r="1019" spans="10:10" x14ac:dyDescent="0.25">
      <c r="J1019" s="146"/>
    </row>
    <row r="1020" spans="10:10" x14ac:dyDescent="0.25">
      <c r="J1020" s="146"/>
    </row>
    <row r="1021" spans="10:10" x14ac:dyDescent="0.25">
      <c r="J1021" s="146"/>
    </row>
    <row r="1022" spans="10:10" x14ac:dyDescent="0.25">
      <c r="J1022" s="146"/>
    </row>
    <row r="1023" spans="10:10" x14ac:dyDescent="0.25">
      <c r="J1023" s="146"/>
    </row>
    <row r="1024" spans="10:10" x14ac:dyDescent="0.25">
      <c r="J1024" s="146"/>
    </row>
    <row r="1025" spans="10:10" x14ac:dyDescent="0.25">
      <c r="J1025" s="146"/>
    </row>
    <row r="1026" spans="10:10" ht="321" x14ac:dyDescent="0.25">
      <c r="J1026" s="146" t="s">
        <v>210</v>
      </c>
    </row>
    <row r="1027" spans="10:10" ht="321" x14ac:dyDescent="0.25">
      <c r="J1027" s="146" t="s">
        <v>210</v>
      </c>
    </row>
    <row r="1028" spans="10:10" ht="321" x14ac:dyDescent="0.25">
      <c r="J1028" s="146" t="s">
        <v>210</v>
      </c>
    </row>
    <row r="1029" spans="10:10" ht="321" x14ac:dyDescent="0.25">
      <c r="J1029" s="146" t="s">
        <v>210</v>
      </c>
    </row>
    <row r="1030" spans="10:10" x14ac:dyDescent="0.25">
      <c r="J1030" s="146"/>
    </row>
    <row r="1031" spans="10:10" x14ac:dyDescent="0.25">
      <c r="J1031" s="146"/>
    </row>
    <row r="1032" spans="10:10" x14ac:dyDescent="0.25">
      <c r="J1032" s="146"/>
    </row>
    <row r="1033" spans="10:10" x14ac:dyDescent="0.25">
      <c r="J1033" s="146"/>
    </row>
    <row r="1034" spans="10:10" x14ac:dyDescent="0.25">
      <c r="J1034" s="146"/>
    </row>
    <row r="1035" spans="10:10" x14ac:dyDescent="0.25">
      <c r="J1035" s="146"/>
    </row>
    <row r="1036" spans="10:10" x14ac:dyDescent="0.25">
      <c r="J1036" s="146"/>
    </row>
    <row r="1037" spans="10:10" x14ac:dyDescent="0.25">
      <c r="J1037" s="146"/>
    </row>
    <row r="1038" spans="10:10" x14ac:dyDescent="0.25">
      <c r="J1038" s="146"/>
    </row>
    <row r="1039" spans="10:10" x14ac:dyDescent="0.25">
      <c r="J1039" s="146"/>
    </row>
    <row r="1040" spans="10:10" x14ac:dyDescent="0.25">
      <c r="J1040" s="146"/>
    </row>
    <row r="1041" spans="10:10" ht="321" x14ac:dyDescent="0.25">
      <c r="J1041" s="146" t="s">
        <v>210</v>
      </c>
    </row>
    <row r="1042" spans="10:10" ht="321" x14ac:dyDescent="0.25">
      <c r="J1042" s="146" t="s">
        <v>210</v>
      </c>
    </row>
    <row r="1043" spans="10:10" ht="321" x14ac:dyDescent="0.25">
      <c r="J1043" s="146" t="s">
        <v>210</v>
      </c>
    </row>
    <row r="1044" spans="10:10" ht="321" x14ac:dyDescent="0.25">
      <c r="J1044" s="146" t="s">
        <v>210</v>
      </c>
    </row>
    <row r="1045" spans="10:10" ht="321" x14ac:dyDescent="0.25">
      <c r="J1045" s="146" t="s">
        <v>210</v>
      </c>
    </row>
    <row r="1046" spans="10:10" ht="321" x14ac:dyDescent="0.25">
      <c r="J1046" s="146" t="s">
        <v>210</v>
      </c>
    </row>
    <row r="1047" spans="10:10" ht="321" x14ac:dyDescent="0.25">
      <c r="J1047" s="146" t="s">
        <v>210</v>
      </c>
    </row>
    <row r="1048" spans="10:10" x14ac:dyDescent="0.25">
      <c r="J1048" s="146"/>
    </row>
    <row r="1049" spans="10:10" x14ac:dyDescent="0.25">
      <c r="J1049" s="146"/>
    </row>
    <row r="1050" spans="10:10" x14ac:dyDescent="0.25">
      <c r="J1050" s="146"/>
    </row>
    <row r="1051" spans="10:10" x14ac:dyDescent="0.25">
      <c r="J1051" s="146"/>
    </row>
    <row r="1052" spans="10:10" x14ac:dyDescent="0.25">
      <c r="J1052" s="146"/>
    </row>
    <row r="1053" spans="10:10" x14ac:dyDescent="0.25">
      <c r="J1053" s="146"/>
    </row>
    <row r="1054" spans="10:10" x14ac:dyDescent="0.25">
      <c r="J1054" s="146"/>
    </row>
    <row r="1055" spans="10:10" x14ac:dyDescent="0.25">
      <c r="J1055" s="146"/>
    </row>
    <row r="1056" spans="10:10" x14ac:dyDescent="0.25">
      <c r="J1056" s="146"/>
    </row>
    <row r="1057" spans="10:10" x14ac:dyDescent="0.25">
      <c r="J1057" s="146"/>
    </row>
    <row r="1058" spans="10:10" x14ac:dyDescent="0.25">
      <c r="J1058" s="146"/>
    </row>
    <row r="1059" spans="10:10" x14ac:dyDescent="0.25">
      <c r="J1059" s="146"/>
    </row>
    <row r="1060" spans="10:10" x14ac:dyDescent="0.25">
      <c r="J1060" s="146"/>
    </row>
    <row r="1061" spans="10:10" x14ac:dyDescent="0.25">
      <c r="J1061" s="146"/>
    </row>
    <row r="1062" spans="10:10" ht="321" x14ac:dyDescent="0.25">
      <c r="J1062" s="146" t="s">
        <v>210</v>
      </c>
    </row>
    <row r="1063" spans="10:10" ht="321" x14ac:dyDescent="0.25">
      <c r="J1063" s="146" t="s">
        <v>210</v>
      </c>
    </row>
    <row r="1064" spans="10:10" ht="321" x14ac:dyDescent="0.25">
      <c r="J1064" s="146" t="s">
        <v>210</v>
      </c>
    </row>
    <row r="1065" spans="10:10" ht="321" x14ac:dyDescent="0.25">
      <c r="J1065" s="146" t="s">
        <v>210</v>
      </c>
    </row>
    <row r="1066" spans="10:10" x14ac:dyDescent="0.25">
      <c r="J1066" s="146"/>
    </row>
    <row r="1067" spans="10:10" x14ac:dyDescent="0.25">
      <c r="J1067" s="146"/>
    </row>
    <row r="1068" spans="10:10" x14ac:dyDescent="0.25">
      <c r="J1068" s="146"/>
    </row>
    <row r="1069" spans="10:10" x14ac:dyDescent="0.25">
      <c r="J1069" s="146"/>
    </row>
    <row r="1070" spans="10:10" x14ac:dyDescent="0.25">
      <c r="J1070" s="146"/>
    </row>
    <row r="1071" spans="10:10" x14ac:dyDescent="0.25">
      <c r="J1071" s="146"/>
    </row>
    <row r="1072" spans="10:10" x14ac:dyDescent="0.25">
      <c r="J1072" s="146"/>
    </row>
    <row r="1073" spans="10:10" x14ac:dyDescent="0.25">
      <c r="J1073" s="146"/>
    </row>
    <row r="1074" spans="10:10" x14ac:dyDescent="0.25">
      <c r="J1074" s="146"/>
    </row>
    <row r="1075" spans="10:10" x14ac:dyDescent="0.25">
      <c r="J1075" s="146"/>
    </row>
    <row r="1076" spans="10:10" x14ac:dyDescent="0.25">
      <c r="J1076" s="146"/>
    </row>
    <row r="1077" spans="10:10" x14ac:dyDescent="0.25">
      <c r="J1077" s="146"/>
    </row>
    <row r="1078" spans="10:10" x14ac:dyDescent="0.25">
      <c r="J1078" s="146"/>
    </row>
    <row r="1079" spans="10:10" x14ac:dyDescent="0.25">
      <c r="J1079" s="146"/>
    </row>
    <row r="1080" spans="10:10" ht="321" x14ac:dyDescent="0.25">
      <c r="J1080" s="146" t="s">
        <v>210</v>
      </c>
    </row>
    <row r="1081" spans="10:10" ht="321" x14ac:dyDescent="0.25">
      <c r="J1081" s="146" t="s">
        <v>210</v>
      </c>
    </row>
    <row r="1082" spans="10:10" ht="321" x14ac:dyDescent="0.25">
      <c r="J1082" s="146" t="s">
        <v>210</v>
      </c>
    </row>
    <row r="1083" spans="10:10" ht="321" x14ac:dyDescent="0.25">
      <c r="J1083" s="146" t="s">
        <v>210</v>
      </c>
    </row>
    <row r="1084" spans="10:10" ht="321" x14ac:dyDescent="0.25">
      <c r="J1084" s="146" t="s">
        <v>210</v>
      </c>
    </row>
    <row r="1085" spans="10:10" ht="321" x14ac:dyDescent="0.25">
      <c r="J1085" s="146" t="s">
        <v>210</v>
      </c>
    </row>
    <row r="1086" spans="10:10" x14ac:dyDescent="0.25">
      <c r="J1086" s="146"/>
    </row>
    <row r="1087" spans="10:10" x14ac:dyDescent="0.25">
      <c r="J1087" s="146"/>
    </row>
    <row r="1088" spans="10:10" x14ac:dyDescent="0.25">
      <c r="J1088" s="146"/>
    </row>
    <row r="1089" spans="10:10" x14ac:dyDescent="0.25">
      <c r="J1089" s="146"/>
    </row>
    <row r="1090" spans="10:10" x14ac:dyDescent="0.25">
      <c r="J1090" s="146"/>
    </row>
    <row r="1091" spans="10:10" x14ac:dyDescent="0.25">
      <c r="J1091" s="146"/>
    </row>
    <row r="1092" spans="10:10" x14ac:dyDescent="0.25">
      <c r="J1092" s="146"/>
    </row>
    <row r="1093" spans="10:10" x14ac:dyDescent="0.25">
      <c r="J1093" s="146"/>
    </row>
    <row r="1094" spans="10:10" x14ac:dyDescent="0.25">
      <c r="J1094" s="146"/>
    </row>
    <row r="1095" spans="10:10" x14ac:dyDescent="0.25">
      <c r="J1095" s="146"/>
    </row>
    <row r="1096" spans="10:10" x14ac:dyDescent="0.25">
      <c r="J1096" s="146"/>
    </row>
    <row r="1097" spans="10:10" x14ac:dyDescent="0.25">
      <c r="J1097" s="146"/>
    </row>
    <row r="1098" spans="10:10" x14ac:dyDescent="0.25">
      <c r="J1098" s="146"/>
    </row>
    <row r="1099" spans="10:10" x14ac:dyDescent="0.25">
      <c r="J1099" s="146"/>
    </row>
    <row r="1100" spans="10:10" x14ac:dyDescent="0.25">
      <c r="J1100" s="146"/>
    </row>
    <row r="1101" spans="10:10" x14ac:dyDescent="0.25">
      <c r="J1101" s="146"/>
    </row>
    <row r="1102" spans="10:10" x14ac:dyDescent="0.25">
      <c r="J1102" s="146"/>
    </row>
    <row r="1103" spans="10:10" x14ac:dyDescent="0.25">
      <c r="J1103" s="146"/>
    </row>
    <row r="1104" spans="10:10" x14ac:dyDescent="0.25">
      <c r="J1104" s="146"/>
    </row>
    <row r="1105" spans="10:10" x14ac:dyDescent="0.25">
      <c r="J1105" s="146"/>
    </row>
    <row r="1106" spans="10:10" x14ac:dyDescent="0.25">
      <c r="J1106" s="146"/>
    </row>
    <row r="1107" spans="10:10" x14ac:dyDescent="0.25">
      <c r="J1107" s="146"/>
    </row>
    <row r="1108" spans="10:10" x14ac:dyDescent="0.25">
      <c r="J1108" s="146"/>
    </row>
    <row r="1109" spans="10:10" x14ac:dyDescent="0.25">
      <c r="J1109" s="146"/>
    </row>
    <row r="1110" spans="10:10" x14ac:dyDescent="0.25">
      <c r="J1110" s="146"/>
    </row>
    <row r="1111" spans="10:10" x14ac:dyDescent="0.25">
      <c r="J1111" s="146"/>
    </row>
    <row r="1112" spans="10:10" x14ac:dyDescent="0.25">
      <c r="J1112" s="146"/>
    </row>
    <row r="1113" spans="10:10" x14ac:dyDescent="0.25">
      <c r="J1113" s="146"/>
    </row>
    <row r="1114" spans="10:10" x14ac:dyDescent="0.25">
      <c r="J1114" s="146"/>
    </row>
    <row r="1115" spans="10:10" x14ac:dyDescent="0.25">
      <c r="J1115" s="146"/>
    </row>
    <row r="1116" spans="10:10" x14ac:dyDescent="0.25">
      <c r="J1116" s="146"/>
    </row>
    <row r="1117" spans="10:10" ht="321" x14ac:dyDescent="0.25">
      <c r="J1117" s="146" t="s">
        <v>210</v>
      </c>
    </row>
    <row r="1118" spans="10:10" ht="321" x14ac:dyDescent="0.25">
      <c r="J1118" s="146" t="s">
        <v>210</v>
      </c>
    </row>
    <row r="1119" spans="10:10" ht="321" x14ac:dyDescent="0.25">
      <c r="J1119" s="146" t="s">
        <v>210</v>
      </c>
    </row>
    <row r="1120" spans="10:10" ht="321" x14ac:dyDescent="0.25">
      <c r="J1120" s="146" t="s">
        <v>210</v>
      </c>
    </row>
    <row r="1121" spans="10:10" ht="321" x14ac:dyDescent="0.25">
      <c r="J1121" s="146" t="s">
        <v>210</v>
      </c>
    </row>
    <row r="1122" spans="10:10" x14ac:dyDescent="0.25">
      <c r="J1122" s="146"/>
    </row>
    <row r="1123" spans="10:10" x14ac:dyDescent="0.25">
      <c r="J1123" s="146"/>
    </row>
    <row r="1124" spans="10:10" x14ac:dyDescent="0.25">
      <c r="J1124" s="146"/>
    </row>
    <row r="1125" spans="10:10" x14ac:dyDescent="0.25">
      <c r="J1125" s="146"/>
    </row>
    <row r="1126" spans="10:10" x14ac:dyDescent="0.25">
      <c r="J1126" s="146"/>
    </row>
    <row r="1127" spans="10:10" x14ac:dyDescent="0.25">
      <c r="J1127" s="146"/>
    </row>
    <row r="1128" spans="10:10" x14ac:dyDescent="0.25">
      <c r="J1128" s="146"/>
    </row>
    <row r="1129" spans="10:10" x14ac:dyDescent="0.25">
      <c r="J1129" s="146"/>
    </row>
    <row r="1130" spans="10:10" x14ac:dyDescent="0.25">
      <c r="J1130" s="146"/>
    </row>
    <row r="1131" spans="10:10" x14ac:dyDescent="0.25">
      <c r="J1131" s="146"/>
    </row>
    <row r="1132" spans="10:10" x14ac:dyDescent="0.25">
      <c r="J1132" s="146"/>
    </row>
    <row r="1133" spans="10:10" x14ac:dyDescent="0.25">
      <c r="J1133" s="146"/>
    </row>
    <row r="1134" spans="10:10" x14ac:dyDescent="0.25">
      <c r="J1134" s="146"/>
    </row>
    <row r="1135" spans="10:10" x14ac:dyDescent="0.25">
      <c r="J1135" s="146"/>
    </row>
    <row r="1136" spans="10:10" ht="321" x14ac:dyDescent="0.25">
      <c r="J1136" s="146" t="s">
        <v>210</v>
      </c>
    </row>
    <row r="1137" spans="10:10" ht="321" x14ac:dyDescent="0.25">
      <c r="J1137" s="146" t="s">
        <v>210</v>
      </c>
    </row>
    <row r="1138" spans="10:10" ht="321" x14ac:dyDescent="0.25">
      <c r="J1138" s="146" t="s">
        <v>210</v>
      </c>
    </row>
    <row r="1139" spans="10:10" ht="321" x14ac:dyDescent="0.25">
      <c r="J1139" s="146" t="s">
        <v>210</v>
      </c>
    </row>
    <row r="1140" spans="10:10" x14ac:dyDescent="0.25">
      <c r="J1140" s="146"/>
    </row>
    <row r="1141" spans="10:10" x14ac:dyDescent="0.25">
      <c r="J1141" s="146"/>
    </row>
    <row r="1142" spans="10:10" x14ac:dyDescent="0.25">
      <c r="J1142" s="146"/>
    </row>
    <row r="1143" spans="10:10" x14ac:dyDescent="0.25">
      <c r="J1143" s="146"/>
    </row>
    <row r="1144" spans="10:10" x14ac:dyDescent="0.25">
      <c r="J1144" s="146"/>
    </row>
    <row r="1145" spans="10:10" x14ac:dyDescent="0.25">
      <c r="J1145" s="146"/>
    </row>
    <row r="1146" spans="10:10" x14ac:dyDescent="0.25">
      <c r="J1146" s="146"/>
    </row>
    <row r="1147" spans="10:10" x14ac:dyDescent="0.25">
      <c r="J1147" s="146"/>
    </row>
    <row r="1148" spans="10:10" x14ac:dyDescent="0.25">
      <c r="J1148" s="146"/>
    </row>
    <row r="1149" spans="10:10" x14ac:dyDescent="0.25">
      <c r="J1149" s="146"/>
    </row>
    <row r="1150" spans="10:10" x14ac:dyDescent="0.25">
      <c r="J1150" s="146"/>
    </row>
    <row r="1151" spans="10:10" x14ac:dyDescent="0.25">
      <c r="J1151" s="146"/>
    </row>
    <row r="1152" spans="10:10" x14ac:dyDescent="0.25">
      <c r="J1152" s="146"/>
    </row>
    <row r="1153" spans="10:10" x14ac:dyDescent="0.25">
      <c r="J1153" s="146"/>
    </row>
    <row r="1154" spans="10:10" x14ac:dyDescent="0.25">
      <c r="J1154" s="146"/>
    </row>
    <row r="1155" spans="10:10" x14ac:dyDescent="0.25">
      <c r="J1155" s="146"/>
    </row>
    <row r="1156" spans="10:10" x14ac:dyDescent="0.25">
      <c r="J1156" s="146"/>
    </row>
    <row r="1157" spans="10:10" x14ac:dyDescent="0.25">
      <c r="J1157" s="146"/>
    </row>
    <row r="1158" spans="10:10" x14ac:dyDescent="0.25">
      <c r="J1158" s="146"/>
    </row>
    <row r="1159" spans="10:10" x14ac:dyDescent="0.25">
      <c r="J1159" s="146"/>
    </row>
    <row r="1160" spans="10:10" x14ac:dyDescent="0.25">
      <c r="J1160" s="146"/>
    </row>
    <row r="1161" spans="10:10" x14ac:dyDescent="0.25">
      <c r="J1161" s="146"/>
    </row>
    <row r="1162" spans="10:10" x14ac:dyDescent="0.25">
      <c r="J1162" s="146"/>
    </row>
    <row r="1163" spans="10:10" ht="321" x14ac:dyDescent="0.25">
      <c r="J1163" s="146" t="s">
        <v>210</v>
      </c>
    </row>
    <row r="1164" spans="10:10" x14ac:dyDescent="0.25">
      <c r="J1164" s="146"/>
    </row>
    <row r="1165" spans="10:10" x14ac:dyDescent="0.25">
      <c r="J1165" s="146"/>
    </row>
    <row r="1166" spans="10:10" x14ac:dyDescent="0.25">
      <c r="J1166" s="146"/>
    </row>
    <row r="1167" spans="10:10" ht="321" x14ac:dyDescent="0.25">
      <c r="J1167" s="146" t="s">
        <v>210</v>
      </c>
    </row>
    <row r="1168" spans="10:10" ht="321" x14ac:dyDescent="0.25">
      <c r="J1168" s="146" t="s">
        <v>210</v>
      </c>
    </row>
    <row r="1169" spans="10:10" ht="321" x14ac:dyDescent="0.25">
      <c r="J1169" s="146" t="s">
        <v>210</v>
      </c>
    </row>
    <row r="1170" spans="10:10" ht="321" x14ac:dyDescent="0.25">
      <c r="J1170" s="146" t="s">
        <v>210</v>
      </c>
    </row>
    <row r="1171" spans="10:10" ht="321" x14ac:dyDescent="0.25">
      <c r="J1171" s="146" t="s">
        <v>210</v>
      </c>
    </row>
    <row r="1172" spans="10:10" ht="321" x14ac:dyDescent="0.25">
      <c r="J1172" s="146" t="s">
        <v>210</v>
      </c>
    </row>
    <row r="1173" spans="10:10" x14ac:dyDescent="0.25">
      <c r="J1173" s="146"/>
    </row>
    <row r="1174" spans="10:10" x14ac:dyDescent="0.25">
      <c r="J1174" s="146"/>
    </row>
    <row r="1175" spans="10:10" x14ac:dyDescent="0.25">
      <c r="J1175" s="146"/>
    </row>
    <row r="1176" spans="10:10" x14ac:dyDescent="0.25">
      <c r="J1176" s="146"/>
    </row>
    <row r="1177" spans="10:10" x14ac:dyDescent="0.25">
      <c r="J1177" s="146"/>
    </row>
    <row r="1178" spans="10:10" x14ac:dyDescent="0.25">
      <c r="J1178" s="146"/>
    </row>
    <row r="1179" spans="10:10" x14ac:dyDescent="0.25">
      <c r="J1179" s="146"/>
    </row>
    <row r="1180" spans="10:10" x14ac:dyDescent="0.25">
      <c r="J1180" s="146"/>
    </row>
    <row r="1181" spans="10:10" x14ac:dyDescent="0.25">
      <c r="J1181" s="146"/>
    </row>
    <row r="1182" spans="10:10" x14ac:dyDescent="0.25">
      <c r="J1182" s="146"/>
    </row>
    <row r="1183" spans="10:10" x14ac:dyDescent="0.25">
      <c r="J1183" s="146"/>
    </row>
    <row r="1184" spans="10:10" x14ac:dyDescent="0.25">
      <c r="J1184" s="146"/>
    </row>
    <row r="1185" spans="10:10" x14ac:dyDescent="0.25">
      <c r="J1185" s="146"/>
    </row>
    <row r="1186" spans="10:10" x14ac:dyDescent="0.25">
      <c r="J1186" s="146"/>
    </row>
    <row r="1187" spans="10:10" x14ac:dyDescent="0.25">
      <c r="J1187" s="146"/>
    </row>
    <row r="1188" spans="10:10" x14ac:dyDescent="0.25">
      <c r="J1188" s="146"/>
    </row>
    <row r="1189" spans="10:10" x14ac:dyDescent="0.25">
      <c r="J1189" s="146"/>
    </row>
    <row r="1190" spans="10:10" x14ac:dyDescent="0.25">
      <c r="J1190" s="146"/>
    </row>
    <row r="1191" spans="10:10" x14ac:dyDescent="0.25">
      <c r="J1191" s="146"/>
    </row>
    <row r="1192" spans="10:10" x14ac:dyDescent="0.25">
      <c r="J1192" s="146"/>
    </row>
    <row r="1193" spans="10:10" x14ac:dyDescent="0.25">
      <c r="J1193" s="146"/>
    </row>
    <row r="1194" spans="10:10" x14ac:dyDescent="0.25">
      <c r="J1194" s="146"/>
    </row>
    <row r="1195" spans="10:10" x14ac:dyDescent="0.25">
      <c r="J1195" s="146"/>
    </row>
    <row r="1196" spans="10:10" x14ac:dyDescent="0.25">
      <c r="J1196" s="146"/>
    </row>
    <row r="1197" spans="10:10" x14ac:dyDescent="0.25">
      <c r="J1197" s="146"/>
    </row>
    <row r="1198" spans="10:10" x14ac:dyDescent="0.25">
      <c r="J1198" s="146"/>
    </row>
    <row r="1199" spans="10:10" ht="321" x14ac:dyDescent="0.25">
      <c r="J1199" s="146" t="s">
        <v>210</v>
      </c>
    </row>
    <row r="1200" spans="10:10" ht="321" x14ac:dyDescent="0.25">
      <c r="J1200" s="146" t="s">
        <v>210</v>
      </c>
    </row>
    <row r="1201" spans="10:10" ht="321" x14ac:dyDescent="0.25">
      <c r="J1201" s="146" t="s">
        <v>210</v>
      </c>
    </row>
    <row r="1202" spans="10:10" ht="321" x14ac:dyDescent="0.25">
      <c r="J1202" s="146" t="s">
        <v>210</v>
      </c>
    </row>
    <row r="1203" spans="10:10" ht="321" x14ac:dyDescent="0.25">
      <c r="J1203" s="146" t="s">
        <v>210</v>
      </c>
    </row>
    <row r="1204" spans="10:10" ht="321" x14ac:dyDescent="0.25">
      <c r="J1204" s="146" t="s">
        <v>210</v>
      </c>
    </row>
    <row r="1205" spans="10:10" ht="321" x14ac:dyDescent="0.25">
      <c r="J1205" s="146" t="s">
        <v>210</v>
      </c>
    </row>
    <row r="1206" spans="10:10" x14ac:dyDescent="0.25">
      <c r="J1206" s="146"/>
    </row>
    <row r="1207" spans="10:10" x14ac:dyDescent="0.25">
      <c r="J1207" s="146"/>
    </row>
    <row r="1208" spans="10:10" x14ac:dyDescent="0.25">
      <c r="J1208" s="146"/>
    </row>
    <row r="1209" spans="10:10" x14ac:dyDescent="0.25">
      <c r="J1209" s="146"/>
    </row>
    <row r="1210" spans="10:10" x14ac:dyDescent="0.25">
      <c r="J1210" s="146"/>
    </row>
    <row r="1211" spans="10:10" x14ac:dyDescent="0.25">
      <c r="J1211" s="146"/>
    </row>
    <row r="1212" spans="10:10" x14ac:dyDescent="0.25">
      <c r="J1212" s="146"/>
    </row>
    <row r="1213" spans="10:10" x14ac:dyDescent="0.25">
      <c r="J1213" s="146"/>
    </row>
    <row r="1214" spans="10:10" x14ac:dyDescent="0.25">
      <c r="J1214" s="146"/>
    </row>
    <row r="1215" spans="10:10" ht="321" x14ac:dyDescent="0.25">
      <c r="J1215" s="146" t="s">
        <v>210</v>
      </c>
    </row>
    <row r="1216" spans="10:10" ht="321" x14ac:dyDescent="0.25">
      <c r="J1216" s="146" t="s">
        <v>210</v>
      </c>
    </row>
    <row r="1217" spans="10:10" ht="321" x14ac:dyDescent="0.25">
      <c r="J1217" s="146" t="s">
        <v>210</v>
      </c>
    </row>
    <row r="1218" spans="10:10" x14ac:dyDescent="0.25">
      <c r="J1218" s="146"/>
    </row>
    <row r="1219" spans="10:10" x14ac:dyDescent="0.25">
      <c r="J1219" s="146"/>
    </row>
    <row r="1220" spans="10:10" x14ac:dyDescent="0.25">
      <c r="J1220" s="146"/>
    </row>
    <row r="1221" spans="10:10" x14ac:dyDescent="0.25">
      <c r="J1221" s="146"/>
    </row>
    <row r="1222" spans="10:10" x14ac:dyDescent="0.25">
      <c r="J1222" s="146"/>
    </row>
    <row r="1223" spans="10:10" x14ac:dyDescent="0.25">
      <c r="J1223" s="146"/>
    </row>
    <row r="1224" spans="10:10" x14ac:dyDescent="0.25">
      <c r="J1224" s="146"/>
    </row>
    <row r="1225" spans="10:10" x14ac:dyDescent="0.25">
      <c r="J1225" s="146"/>
    </row>
    <row r="1226" spans="10:10" x14ac:dyDescent="0.25">
      <c r="J1226" s="146"/>
    </row>
    <row r="1227" spans="10:10" x14ac:dyDescent="0.25">
      <c r="J1227" s="146"/>
    </row>
    <row r="1228" spans="10:10" x14ac:dyDescent="0.25">
      <c r="J1228" s="146"/>
    </row>
    <row r="1229" spans="10:10" x14ac:dyDescent="0.25">
      <c r="J1229" s="146"/>
    </row>
    <row r="1230" spans="10:10" x14ac:dyDescent="0.25">
      <c r="J1230" s="146"/>
    </row>
    <row r="1231" spans="10:10" ht="321" x14ac:dyDescent="0.25">
      <c r="J1231" s="146" t="s">
        <v>210</v>
      </c>
    </row>
    <row r="1232" spans="10:10" ht="321" x14ac:dyDescent="0.25">
      <c r="J1232" s="146" t="s">
        <v>210</v>
      </c>
    </row>
    <row r="1233" spans="10:10" ht="321" x14ac:dyDescent="0.25">
      <c r="J1233" s="146" t="s">
        <v>210</v>
      </c>
    </row>
    <row r="1234" spans="10:10" ht="321" x14ac:dyDescent="0.25">
      <c r="J1234" s="146" t="s">
        <v>210</v>
      </c>
    </row>
    <row r="1235" spans="10:10" ht="321" x14ac:dyDescent="0.25">
      <c r="J1235" s="146" t="s">
        <v>210</v>
      </c>
    </row>
    <row r="1236" spans="10:10" x14ac:dyDescent="0.25">
      <c r="J1236" s="146"/>
    </row>
    <row r="1237" spans="10:10" x14ac:dyDescent="0.25">
      <c r="J1237" s="146"/>
    </row>
    <row r="1238" spans="10:10" x14ac:dyDescent="0.25">
      <c r="J1238" s="146"/>
    </row>
    <row r="1239" spans="10:10" x14ac:dyDescent="0.25">
      <c r="J1239" s="146"/>
    </row>
    <row r="1240" spans="10:10" x14ac:dyDescent="0.25">
      <c r="J1240" s="146"/>
    </row>
    <row r="1241" spans="10:10" x14ac:dyDescent="0.25">
      <c r="J1241" s="146"/>
    </row>
    <row r="1242" spans="10:10" x14ac:dyDescent="0.25">
      <c r="J1242" s="146"/>
    </row>
    <row r="1243" spans="10:10" x14ac:dyDescent="0.25">
      <c r="J1243" s="146"/>
    </row>
    <row r="1244" spans="10:10" x14ac:dyDescent="0.25">
      <c r="J1244" s="146"/>
    </row>
    <row r="1245" spans="10:10" x14ac:dyDescent="0.25">
      <c r="J1245" s="146"/>
    </row>
    <row r="1246" spans="10:10" x14ac:dyDescent="0.25">
      <c r="J1246" s="146"/>
    </row>
    <row r="1247" spans="10:10" x14ac:dyDescent="0.25">
      <c r="J1247" s="146"/>
    </row>
    <row r="1248" spans="10:10" x14ac:dyDescent="0.25">
      <c r="J1248" s="146"/>
    </row>
    <row r="1249" spans="10:10" x14ac:dyDescent="0.25">
      <c r="J1249" s="146"/>
    </row>
    <row r="1250" spans="10:10" x14ac:dyDescent="0.25">
      <c r="J1250" s="146"/>
    </row>
    <row r="1251" spans="10:10" x14ac:dyDescent="0.25">
      <c r="J1251" s="146"/>
    </row>
    <row r="1252" spans="10:10" x14ac:dyDescent="0.25">
      <c r="J1252" s="146"/>
    </row>
    <row r="1253" spans="10:10" x14ac:dyDescent="0.25">
      <c r="J1253" s="146"/>
    </row>
    <row r="1254" spans="10:10" x14ac:dyDescent="0.25">
      <c r="J1254" s="146"/>
    </row>
    <row r="1255" spans="10:10" x14ac:dyDescent="0.25">
      <c r="J1255" s="146"/>
    </row>
    <row r="1256" spans="10:10" x14ac:dyDescent="0.25">
      <c r="J1256" s="146"/>
    </row>
    <row r="1257" spans="10:10" x14ac:dyDescent="0.25">
      <c r="J1257" s="146"/>
    </row>
    <row r="1258" spans="10:10" x14ac:dyDescent="0.25">
      <c r="J1258" s="146"/>
    </row>
    <row r="1259" spans="10:10" x14ac:dyDescent="0.25">
      <c r="J1259" s="146"/>
    </row>
    <row r="1260" spans="10:10" x14ac:dyDescent="0.25">
      <c r="J1260" s="146"/>
    </row>
    <row r="1261" spans="10:10" x14ac:dyDescent="0.25">
      <c r="J1261" s="146"/>
    </row>
    <row r="1262" spans="10:10" x14ac:dyDescent="0.25">
      <c r="J1262" s="146"/>
    </row>
    <row r="1263" spans="10:10" ht="321" x14ac:dyDescent="0.25">
      <c r="J1263" s="146" t="s">
        <v>210</v>
      </c>
    </row>
    <row r="1264" spans="10:10" ht="321" x14ac:dyDescent="0.25">
      <c r="J1264" s="146" t="s">
        <v>210</v>
      </c>
    </row>
    <row r="1265" spans="10:10" ht="321" x14ac:dyDescent="0.25">
      <c r="J1265" s="146" t="s">
        <v>210</v>
      </c>
    </row>
    <row r="1266" spans="10:10" ht="321" x14ac:dyDescent="0.25">
      <c r="J1266" s="146" t="s">
        <v>210</v>
      </c>
    </row>
    <row r="1267" spans="10:10" ht="321" x14ac:dyDescent="0.25">
      <c r="J1267" s="146" t="s">
        <v>210</v>
      </c>
    </row>
    <row r="1268" spans="10:10" ht="321" x14ac:dyDescent="0.25">
      <c r="J1268" s="146" t="s">
        <v>210</v>
      </c>
    </row>
    <row r="1269" spans="10:10" x14ac:dyDescent="0.25">
      <c r="J1269" s="146"/>
    </row>
    <row r="1270" spans="10:10" x14ac:dyDescent="0.25">
      <c r="J1270" s="146"/>
    </row>
    <row r="1271" spans="10:10" x14ac:dyDescent="0.25">
      <c r="J1271" s="146"/>
    </row>
    <row r="1272" spans="10:10" x14ac:dyDescent="0.25">
      <c r="J1272" s="146"/>
    </row>
    <row r="1273" spans="10:10" x14ac:dyDescent="0.25">
      <c r="J1273" s="146"/>
    </row>
    <row r="1274" spans="10:10" x14ac:dyDescent="0.25">
      <c r="J1274" s="146"/>
    </row>
    <row r="1275" spans="10:10" x14ac:dyDescent="0.25">
      <c r="J1275" s="146"/>
    </row>
    <row r="1276" spans="10:10" x14ac:dyDescent="0.25">
      <c r="J1276" s="146"/>
    </row>
    <row r="1277" spans="10:10" x14ac:dyDescent="0.25">
      <c r="J1277" s="146"/>
    </row>
    <row r="1278" spans="10:10" ht="321" x14ac:dyDescent="0.25">
      <c r="J1278" s="146" t="s">
        <v>210</v>
      </c>
    </row>
    <row r="1279" spans="10:10" ht="321" x14ac:dyDescent="0.25">
      <c r="J1279" s="146" t="s">
        <v>210</v>
      </c>
    </row>
    <row r="1280" spans="10:10" x14ac:dyDescent="0.25">
      <c r="J1280" s="146"/>
    </row>
    <row r="1281" spans="10:10" x14ac:dyDescent="0.25">
      <c r="J1281" s="146"/>
    </row>
    <row r="1282" spans="10:10" x14ac:dyDescent="0.25">
      <c r="J1282" s="146"/>
    </row>
    <row r="1283" spans="10:10" x14ac:dyDescent="0.25">
      <c r="J1283" s="146"/>
    </row>
    <row r="1284" spans="10:10" x14ac:dyDescent="0.25">
      <c r="J1284" s="146"/>
    </row>
    <row r="1285" spans="10:10" x14ac:dyDescent="0.25">
      <c r="J1285" s="146"/>
    </row>
    <row r="1286" spans="10:10" x14ac:dyDescent="0.25">
      <c r="J1286" s="146"/>
    </row>
    <row r="1287" spans="10:10" x14ac:dyDescent="0.25">
      <c r="J1287" s="146"/>
    </row>
    <row r="1288" spans="10:10" x14ac:dyDescent="0.25">
      <c r="J1288" s="146"/>
    </row>
    <row r="1289" spans="10:10" ht="321" x14ac:dyDescent="0.25">
      <c r="J1289" s="146" t="s">
        <v>210</v>
      </c>
    </row>
    <row r="1290" spans="10:10" ht="321" x14ac:dyDescent="0.25">
      <c r="J1290" s="146" t="s">
        <v>210</v>
      </c>
    </row>
    <row r="1291" spans="10:10" ht="321" x14ac:dyDescent="0.25">
      <c r="J1291" s="146" t="s">
        <v>210</v>
      </c>
    </row>
    <row r="1292" spans="10:10" x14ac:dyDescent="0.25">
      <c r="J1292" s="146"/>
    </row>
    <row r="1293" spans="10:10" x14ac:dyDescent="0.25">
      <c r="J1293" s="146"/>
    </row>
    <row r="1294" spans="10:10" x14ac:dyDescent="0.25">
      <c r="J1294" s="146"/>
    </row>
    <row r="1295" spans="10:10" x14ac:dyDescent="0.25">
      <c r="J1295" s="146"/>
    </row>
    <row r="1296" spans="10:10" x14ac:dyDescent="0.25">
      <c r="J1296" s="146"/>
    </row>
    <row r="1297" spans="10:10" x14ac:dyDescent="0.25">
      <c r="J1297" s="146"/>
    </row>
    <row r="1298" spans="10:10" x14ac:dyDescent="0.25">
      <c r="J1298" s="146"/>
    </row>
    <row r="1299" spans="10:10" x14ac:dyDescent="0.25">
      <c r="J1299" s="146"/>
    </row>
    <row r="1300" spans="10:10" x14ac:dyDescent="0.25">
      <c r="J1300" s="146"/>
    </row>
    <row r="1301" spans="10:10" x14ac:dyDescent="0.25">
      <c r="J1301" s="146"/>
    </row>
    <row r="1302" spans="10:10" x14ac:dyDescent="0.25">
      <c r="J1302" s="146"/>
    </row>
    <row r="1303" spans="10:10" x14ac:dyDescent="0.25">
      <c r="J1303" s="146"/>
    </row>
    <row r="1304" spans="10:10" x14ac:dyDescent="0.25">
      <c r="J1304" s="146"/>
    </row>
    <row r="1305" spans="10:10" x14ac:dyDescent="0.25">
      <c r="J1305" s="146"/>
    </row>
    <row r="1306" spans="10:10" x14ac:dyDescent="0.25">
      <c r="J1306" s="146"/>
    </row>
    <row r="1307" spans="10:10" x14ac:dyDescent="0.25">
      <c r="J1307" s="146"/>
    </row>
    <row r="1308" spans="10:10" x14ac:dyDescent="0.25">
      <c r="J1308" s="146"/>
    </row>
    <row r="1309" spans="10:10" x14ac:dyDescent="0.25">
      <c r="J1309" s="146"/>
    </row>
    <row r="1310" spans="10:10" x14ac:dyDescent="0.25">
      <c r="J1310" s="146"/>
    </row>
    <row r="1311" spans="10:10" x14ac:dyDescent="0.25">
      <c r="J1311" s="146"/>
    </row>
    <row r="1312" spans="10:10" x14ac:dyDescent="0.25">
      <c r="J1312" s="146"/>
    </row>
    <row r="1313" spans="10:10" x14ac:dyDescent="0.25">
      <c r="J1313" s="146"/>
    </row>
    <row r="1314" spans="10:10" x14ac:dyDescent="0.25">
      <c r="J1314" s="146"/>
    </row>
    <row r="1315" spans="10:10" x14ac:dyDescent="0.25">
      <c r="J1315" s="146"/>
    </row>
    <row r="1316" spans="10:10" x14ac:dyDescent="0.25">
      <c r="J1316" s="146"/>
    </row>
    <row r="1317" spans="10:10" x14ac:dyDescent="0.25">
      <c r="J1317" s="146"/>
    </row>
    <row r="1318" spans="10:10" ht="321" x14ac:dyDescent="0.25">
      <c r="J1318" s="146" t="s">
        <v>210</v>
      </c>
    </row>
    <row r="1319" spans="10:10" ht="321" x14ac:dyDescent="0.25">
      <c r="J1319" s="146" t="s">
        <v>210</v>
      </c>
    </row>
    <row r="1320" spans="10:10" x14ac:dyDescent="0.25">
      <c r="J1320" s="146"/>
    </row>
    <row r="1321" spans="10:10" x14ac:dyDescent="0.25">
      <c r="J1321" s="146"/>
    </row>
    <row r="1322" spans="10:10" x14ac:dyDescent="0.25">
      <c r="J1322" s="146"/>
    </row>
    <row r="1323" spans="10:10" x14ac:dyDescent="0.25">
      <c r="J1323" s="146"/>
    </row>
    <row r="1324" spans="10:10" x14ac:dyDescent="0.25">
      <c r="J1324" s="146"/>
    </row>
    <row r="1325" spans="10:10" x14ac:dyDescent="0.25">
      <c r="J1325" s="146"/>
    </row>
    <row r="1326" spans="10:10" x14ac:dyDescent="0.25">
      <c r="J1326" s="146"/>
    </row>
    <row r="1327" spans="10:10" x14ac:dyDescent="0.25">
      <c r="J1327" s="146"/>
    </row>
    <row r="1328" spans="10:10" x14ac:dyDescent="0.25">
      <c r="J1328" s="146"/>
    </row>
    <row r="1329" spans="10:10" x14ac:dyDescent="0.25">
      <c r="J1329" s="146"/>
    </row>
    <row r="1330" spans="10:10" x14ac:dyDescent="0.25">
      <c r="J1330" s="146"/>
    </row>
    <row r="1331" spans="10:10" ht="321" x14ac:dyDescent="0.25">
      <c r="J1331" s="146" t="s">
        <v>210</v>
      </c>
    </row>
    <row r="1332" spans="10:10" ht="321" x14ac:dyDescent="0.25">
      <c r="J1332" s="146" t="s">
        <v>210</v>
      </c>
    </row>
    <row r="1333" spans="10:10" ht="321" x14ac:dyDescent="0.25">
      <c r="J1333" s="146" t="s">
        <v>210</v>
      </c>
    </row>
    <row r="1334" spans="10:10" x14ac:dyDescent="0.25">
      <c r="J1334" s="146"/>
    </row>
    <row r="1335" spans="10:10" x14ac:dyDescent="0.25">
      <c r="J1335" s="146"/>
    </row>
    <row r="1336" spans="10:10" x14ac:dyDescent="0.25">
      <c r="J1336" s="146"/>
    </row>
    <row r="1337" spans="10:10" x14ac:dyDescent="0.25">
      <c r="J1337" s="146"/>
    </row>
    <row r="1338" spans="10:10" x14ac:dyDescent="0.25">
      <c r="J1338" s="146"/>
    </row>
    <row r="1339" spans="10:10" x14ac:dyDescent="0.25">
      <c r="J1339" s="146"/>
    </row>
    <row r="1340" spans="10:10" x14ac:dyDescent="0.25">
      <c r="J1340" s="146"/>
    </row>
    <row r="1341" spans="10:10" x14ac:dyDescent="0.25">
      <c r="J1341" s="146"/>
    </row>
    <row r="1342" spans="10:10" x14ac:dyDescent="0.25">
      <c r="J1342" s="146"/>
    </row>
    <row r="1343" spans="10:10" x14ac:dyDescent="0.25">
      <c r="J1343" s="146"/>
    </row>
    <row r="1344" spans="10:10" x14ac:dyDescent="0.25">
      <c r="J1344" s="146"/>
    </row>
    <row r="1345" spans="10:10" x14ac:dyDescent="0.25">
      <c r="J1345" s="146"/>
    </row>
    <row r="1346" spans="10:10" ht="321" x14ac:dyDescent="0.25">
      <c r="J1346" s="146" t="s">
        <v>210</v>
      </c>
    </row>
    <row r="1347" spans="10:10" ht="321" x14ac:dyDescent="0.25">
      <c r="J1347" s="146" t="s">
        <v>210</v>
      </c>
    </row>
    <row r="1348" spans="10:10" ht="321" x14ac:dyDescent="0.25">
      <c r="J1348" s="146" t="s">
        <v>210</v>
      </c>
    </row>
    <row r="1349" spans="10:10" x14ac:dyDescent="0.25">
      <c r="J1349" s="146"/>
    </row>
    <row r="1350" spans="10:10" x14ac:dyDescent="0.25">
      <c r="J1350" s="146"/>
    </row>
    <row r="1351" spans="10:10" x14ac:dyDescent="0.25">
      <c r="J1351" s="146"/>
    </row>
    <row r="1352" spans="10:10" x14ac:dyDescent="0.25">
      <c r="J1352" s="146"/>
    </row>
    <row r="1353" spans="10:10" x14ac:dyDescent="0.25">
      <c r="J1353" s="146"/>
    </row>
    <row r="1354" spans="10:10" x14ac:dyDescent="0.25">
      <c r="J1354" s="146"/>
    </row>
    <row r="1355" spans="10:10" ht="321" x14ac:dyDescent="0.25">
      <c r="J1355" s="146" t="s">
        <v>210</v>
      </c>
    </row>
    <row r="1356" spans="10:10" ht="321" x14ac:dyDescent="0.25">
      <c r="J1356" s="146" t="s">
        <v>210</v>
      </c>
    </row>
    <row r="1357" spans="10:10" ht="321" x14ac:dyDescent="0.25">
      <c r="J1357" s="146" t="s">
        <v>210</v>
      </c>
    </row>
    <row r="1358" spans="10:10" ht="321" x14ac:dyDescent="0.25">
      <c r="J1358" s="146" t="s">
        <v>210</v>
      </c>
    </row>
    <row r="1359" spans="10:10" ht="321" x14ac:dyDescent="0.25">
      <c r="J1359" s="146" t="s">
        <v>210</v>
      </c>
    </row>
    <row r="1360" spans="10:10" x14ac:dyDescent="0.25">
      <c r="J1360" s="146"/>
    </row>
    <row r="1361" spans="10:10" x14ac:dyDescent="0.25">
      <c r="J1361" s="146"/>
    </row>
    <row r="1362" spans="10:10" x14ac:dyDescent="0.25">
      <c r="J1362" s="146"/>
    </row>
    <row r="1363" spans="10:10" x14ac:dyDescent="0.25">
      <c r="J1363" s="146"/>
    </row>
    <row r="1364" spans="10:10" x14ac:dyDescent="0.25">
      <c r="J1364" s="146"/>
    </row>
    <row r="1365" spans="10:10" x14ac:dyDescent="0.25">
      <c r="J1365" s="146"/>
    </row>
    <row r="1366" spans="10:10" x14ac:dyDescent="0.25">
      <c r="J1366" s="146"/>
    </row>
    <row r="1367" spans="10:10" x14ac:dyDescent="0.25">
      <c r="J1367" s="146"/>
    </row>
    <row r="1368" spans="10:10" x14ac:dyDescent="0.25">
      <c r="J1368" s="146"/>
    </row>
    <row r="1369" spans="10:10" x14ac:dyDescent="0.25">
      <c r="J1369" s="146"/>
    </row>
    <row r="1370" spans="10:10" x14ac:dyDescent="0.25">
      <c r="J1370" s="146"/>
    </row>
    <row r="1371" spans="10:10" x14ac:dyDescent="0.25">
      <c r="J1371" s="146"/>
    </row>
    <row r="1372" spans="10:10" x14ac:dyDescent="0.25">
      <c r="J1372" s="146"/>
    </row>
    <row r="1373" spans="10:10" ht="321" x14ac:dyDescent="0.25">
      <c r="J1373" s="146" t="s">
        <v>210</v>
      </c>
    </row>
    <row r="1374" spans="10:10" ht="321" x14ac:dyDescent="0.25">
      <c r="J1374" s="146" t="s">
        <v>210</v>
      </c>
    </row>
    <row r="1375" spans="10:10" x14ac:dyDescent="0.25">
      <c r="J1375" s="146"/>
    </row>
    <row r="1376" spans="10:10" x14ac:dyDescent="0.25">
      <c r="J1376" s="146"/>
    </row>
    <row r="1377" spans="10:10" x14ac:dyDescent="0.25">
      <c r="J1377" s="146"/>
    </row>
    <row r="1378" spans="10:10" ht="321" x14ac:dyDescent="0.25">
      <c r="J1378" s="146" t="s">
        <v>210</v>
      </c>
    </row>
    <row r="1379" spans="10:10" ht="321" x14ac:dyDescent="0.25">
      <c r="J1379" s="146" t="s">
        <v>210</v>
      </c>
    </row>
    <row r="1380" spans="10:10" ht="321" x14ac:dyDescent="0.25">
      <c r="J1380" s="146" t="s">
        <v>210</v>
      </c>
    </row>
    <row r="1381" spans="10:10" x14ac:dyDescent="0.25">
      <c r="J1381" s="146"/>
    </row>
    <row r="1382" spans="10:10" x14ac:dyDescent="0.25">
      <c r="J1382" s="146"/>
    </row>
    <row r="1383" spans="10:10" x14ac:dyDescent="0.25">
      <c r="J1383" s="146"/>
    </row>
    <row r="1384" spans="10:10" x14ac:dyDescent="0.25">
      <c r="J1384" s="146"/>
    </row>
    <row r="1385" spans="10:10" x14ac:dyDescent="0.25">
      <c r="J1385" s="146"/>
    </row>
    <row r="1386" spans="10:10" x14ac:dyDescent="0.25">
      <c r="J1386" s="146"/>
    </row>
    <row r="1387" spans="10:10" x14ac:dyDescent="0.25">
      <c r="J1387" s="146"/>
    </row>
    <row r="1388" spans="10:10" x14ac:dyDescent="0.25">
      <c r="J1388" s="146"/>
    </row>
    <row r="1389" spans="10:10" x14ac:dyDescent="0.25">
      <c r="J1389" s="146"/>
    </row>
    <row r="1390" spans="10:10" x14ac:dyDescent="0.25">
      <c r="J1390" s="146"/>
    </row>
    <row r="1391" spans="10:10" x14ac:dyDescent="0.25">
      <c r="J1391" s="146"/>
    </row>
    <row r="1392" spans="10:10" ht="321" x14ac:dyDescent="0.25">
      <c r="J1392" s="146" t="s">
        <v>210</v>
      </c>
    </row>
    <row r="1393" spans="10:10" x14ac:dyDescent="0.25">
      <c r="J1393" s="146"/>
    </row>
    <row r="1394" spans="10:10" x14ac:dyDescent="0.25">
      <c r="J1394" s="146"/>
    </row>
    <row r="1395" spans="10:10" x14ac:dyDescent="0.25">
      <c r="J1395" s="146"/>
    </row>
    <row r="1396" spans="10:10" ht="321" x14ac:dyDescent="0.25">
      <c r="J1396" s="146" t="s">
        <v>210</v>
      </c>
    </row>
    <row r="1397" spans="10:10" ht="321" x14ac:dyDescent="0.25">
      <c r="J1397" s="146" t="s">
        <v>210</v>
      </c>
    </row>
    <row r="1398" spans="10:10" ht="321" x14ac:dyDescent="0.25">
      <c r="J1398" s="146" t="s">
        <v>210</v>
      </c>
    </row>
    <row r="1399" spans="10:10" ht="321" x14ac:dyDescent="0.25">
      <c r="J1399" s="146" t="s">
        <v>210</v>
      </c>
    </row>
    <row r="1400" spans="10:10" ht="321" x14ac:dyDescent="0.25">
      <c r="J1400" s="146" t="s">
        <v>210</v>
      </c>
    </row>
    <row r="1401" spans="10:10" ht="321" x14ac:dyDescent="0.25">
      <c r="J1401" s="146" t="s">
        <v>210</v>
      </c>
    </row>
    <row r="1402" spans="10:10" x14ac:dyDescent="0.25">
      <c r="J1402" s="146"/>
    </row>
    <row r="1403" spans="10:10" x14ac:dyDescent="0.25">
      <c r="J1403" s="146"/>
    </row>
    <row r="1404" spans="10:10" x14ac:dyDescent="0.25">
      <c r="J1404" s="146"/>
    </row>
    <row r="1405" spans="10:10" x14ac:dyDescent="0.25">
      <c r="J1405" s="146"/>
    </row>
    <row r="1406" spans="10:10" x14ac:dyDescent="0.25">
      <c r="J1406" s="146"/>
    </row>
    <row r="1407" spans="10:10" x14ac:dyDescent="0.25">
      <c r="J1407" s="146"/>
    </row>
    <row r="1408" spans="10:10" x14ac:dyDescent="0.25">
      <c r="J1408" s="146"/>
    </row>
    <row r="1409" spans="10:10" x14ac:dyDescent="0.25">
      <c r="J1409" s="146"/>
    </row>
    <row r="1410" spans="10:10" x14ac:dyDescent="0.25">
      <c r="J1410" s="146"/>
    </row>
    <row r="1411" spans="10:10" x14ac:dyDescent="0.25">
      <c r="J1411" s="146"/>
    </row>
    <row r="1412" spans="10:10" x14ac:dyDescent="0.25">
      <c r="J1412" s="146"/>
    </row>
    <row r="1413" spans="10:10" x14ac:dyDescent="0.25">
      <c r="J1413" s="146"/>
    </row>
    <row r="1414" spans="10:10" x14ac:dyDescent="0.25">
      <c r="J1414" s="146"/>
    </row>
    <row r="1415" spans="10:10" x14ac:dyDescent="0.25">
      <c r="J1415" s="146"/>
    </row>
    <row r="1416" spans="10:10" x14ac:dyDescent="0.25">
      <c r="J1416" s="146"/>
    </row>
    <row r="1417" spans="10:10" x14ac:dyDescent="0.25">
      <c r="J1417" s="146"/>
    </row>
    <row r="1418" spans="10:10" x14ac:dyDescent="0.25">
      <c r="J1418" s="146"/>
    </row>
    <row r="1419" spans="10:10" x14ac:dyDescent="0.25">
      <c r="J1419" s="146"/>
    </row>
    <row r="1420" spans="10:10" x14ac:dyDescent="0.25">
      <c r="J1420" s="146"/>
    </row>
    <row r="1421" spans="10:10" x14ac:dyDescent="0.25">
      <c r="J1421" s="146"/>
    </row>
    <row r="1422" spans="10:10" ht="321" x14ac:dyDescent="0.25">
      <c r="J1422" s="146" t="s">
        <v>210</v>
      </c>
    </row>
    <row r="1423" spans="10:10" ht="321" x14ac:dyDescent="0.25">
      <c r="J1423" s="146" t="s">
        <v>210</v>
      </c>
    </row>
    <row r="1424" spans="10:10" ht="321" x14ac:dyDescent="0.25">
      <c r="J1424" s="146" t="s">
        <v>210</v>
      </c>
    </row>
    <row r="1425" spans="10:10" x14ac:dyDescent="0.25">
      <c r="J1425" s="146"/>
    </row>
    <row r="1426" spans="10:10" x14ac:dyDescent="0.25">
      <c r="J1426" s="146"/>
    </row>
    <row r="1427" spans="10:10" x14ac:dyDescent="0.25">
      <c r="J1427" s="146"/>
    </row>
    <row r="1428" spans="10:10" x14ac:dyDescent="0.25">
      <c r="J1428" s="146"/>
    </row>
    <row r="1429" spans="10:10" x14ac:dyDescent="0.25">
      <c r="J1429" s="146"/>
    </row>
    <row r="1430" spans="10:10" x14ac:dyDescent="0.25">
      <c r="J1430" s="146"/>
    </row>
    <row r="1431" spans="10:10" x14ac:dyDescent="0.25">
      <c r="J1431" s="146"/>
    </row>
    <row r="1432" spans="10:10" x14ac:dyDescent="0.25">
      <c r="J1432" s="146"/>
    </row>
    <row r="1433" spans="10:10" x14ac:dyDescent="0.25">
      <c r="J1433" s="146"/>
    </row>
    <row r="1434" spans="10:10" x14ac:dyDescent="0.25">
      <c r="J1434" s="146"/>
    </row>
    <row r="1435" spans="10:10" ht="321" x14ac:dyDescent="0.25">
      <c r="J1435" s="146" t="s">
        <v>210</v>
      </c>
    </row>
    <row r="1436" spans="10:10" ht="321" x14ac:dyDescent="0.25">
      <c r="J1436" s="146" t="s">
        <v>210</v>
      </c>
    </row>
    <row r="1437" spans="10:10" ht="321" x14ac:dyDescent="0.25">
      <c r="J1437" s="146" t="s">
        <v>210</v>
      </c>
    </row>
    <row r="1438" spans="10:10" ht="321" x14ac:dyDescent="0.25">
      <c r="J1438" s="146" t="s">
        <v>210</v>
      </c>
    </row>
    <row r="1439" spans="10:10" ht="321" x14ac:dyDescent="0.25">
      <c r="J1439" s="146" t="s">
        <v>210</v>
      </c>
    </row>
    <row r="1440" spans="10:10" x14ac:dyDescent="0.25">
      <c r="J1440" s="146"/>
    </row>
    <row r="1441" spans="10:10" x14ac:dyDescent="0.25">
      <c r="J1441" s="146"/>
    </row>
    <row r="1442" spans="10:10" x14ac:dyDescent="0.25">
      <c r="J1442" s="146"/>
    </row>
    <row r="1443" spans="10:10" x14ac:dyDescent="0.25">
      <c r="J1443" s="146"/>
    </row>
    <row r="1444" spans="10:10" x14ac:dyDescent="0.25">
      <c r="J1444" s="146"/>
    </row>
    <row r="1445" spans="10:10" x14ac:dyDescent="0.25">
      <c r="J1445" s="146"/>
    </row>
    <row r="1446" spans="10:10" x14ac:dyDescent="0.25">
      <c r="J1446" s="146"/>
    </row>
    <row r="1447" spans="10:10" x14ac:dyDescent="0.25">
      <c r="J1447" s="146"/>
    </row>
    <row r="1448" spans="10:10" x14ac:dyDescent="0.25">
      <c r="J1448" s="146"/>
    </row>
    <row r="1449" spans="10:10" x14ac:dyDescent="0.25">
      <c r="J1449" s="146"/>
    </row>
    <row r="1450" spans="10:10" ht="321" x14ac:dyDescent="0.25">
      <c r="J1450" s="146" t="s">
        <v>210</v>
      </c>
    </row>
    <row r="1451" spans="10:10" ht="321" x14ac:dyDescent="0.25">
      <c r="J1451" s="146" t="s">
        <v>210</v>
      </c>
    </row>
    <row r="1452" spans="10:10" ht="321" x14ac:dyDescent="0.25">
      <c r="J1452" s="146" t="s">
        <v>210</v>
      </c>
    </row>
    <row r="1453" spans="10:10" ht="321" x14ac:dyDescent="0.25">
      <c r="J1453" s="146" t="s">
        <v>210</v>
      </c>
    </row>
    <row r="1454" spans="10:10" ht="321" x14ac:dyDescent="0.25">
      <c r="J1454" s="146" t="s">
        <v>210</v>
      </c>
    </row>
    <row r="1455" spans="10:10" ht="321" x14ac:dyDescent="0.25">
      <c r="J1455" s="146" t="s">
        <v>210</v>
      </c>
    </row>
    <row r="1456" spans="10:10" ht="321" x14ac:dyDescent="0.25">
      <c r="J1456" s="146" t="s">
        <v>210</v>
      </c>
    </row>
    <row r="1457" spans="10:10" ht="321" x14ac:dyDescent="0.25">
      <c r="J1457" s="146" t="s">
        <v>210</v>
      </c>
    </row>
    <row r="1458" spans="10:10" ht="321" x14ac:dyDescent="0.25">
      <c r="J1458" s="146" t="s">
        <v>210</v>
      </c>
    </row>
    <row r="1459" spans="10:10" ht="321" x14ac:dyDescent="0.25">
      <c r="J1459" s="146" t="s">
        <v>210</v>
      </c>
    </row>
    <row r="1460" spans="10:10" ht="321" x14ac:dyDescent="0.25">
      <c r="J1460" s="146" t="s">
        <v>210</v>
      </c>
    </row>
    <row r="1461" spans="10:10" ht="321" x14ac:dyDescent="0.25">
      <c r="J1461" s="146" t="s">
        <v>210</v>
      </c>
    </row>
    <row r="1462" spans="10:10" ht="321" x14ac:dyDescent="0.25">
      <c r="J1462" s="146" t="s">
        <v>210</v>
      </c>
    </row>
    <row r="1463" spans="10:10" ht="321" x14ac:dyDescent="0.25">
      <c r="J1463" s="146" t="s">
        <v>210</v>
      </c>
    </row>
    <row r="1464" spans="10:10" ht="321" x14ac:dyDescent="0.25">
      <c r="J1464" s="146" t="s">
        <v>210</v>
      </c>
    </row>
    <row r="1465" spans="10:10" ht="321" x14ac:dyDescent="0.25">
      <c r="J1465" s="146" t="s">
        <v>210</v>
      </c>
    </row>
    <row r="1466" spans="10:10" ht="321" x14ac:dyDescent="0.25">
      <c r="J1466" s="146" t="s">
        <v>210</v>
      </c>
    </row>
    <row r="1467" spans="10:10" ht="321" x14ac:dyDescent="0.25">
      <c r="J1467" s="146" t="s">
        <v>210</v>
      </c>
    </row>
    <row r="1468" spans="10:10" ht="321" x14ac:dyDescent="0.25">
      <c r="J1468" s="146" t="s">
        <v>210</v>
      </c>
    </row>
    <row r="1469" spans="10:10" ht="321" x14ac:dyDescent="0.25">
      <c r="J1469" s="146" t="s">
        <v>210</v>
      </c>
    </row>
    <row r="1470" spans="10:10" ht="321" x14ac:dyDescent="0.25">
      <c r="J1470" s="146" t="s">
        <v>210</v>
      </c>
    </row>
    <row r="1471" spans="10:10" ht="321" x14ac:dyDescent="0.25">
      <c r="J1471" s="146" t="s">
        <v>210</v>
      </c>
    </row>
    <row r="1472" spans="10:10" ht="321" x14ac:dyDescent="0.25">
      <c r="J1472" s="146" t="s">
        <v>210</v>
      </c>
    </row>
    <row r="1473" spans="10:10" ht="321" x14ac:dyDescent="0.25">
      <c r="J1473" s="146" t="s">
        <v>210</v>
      </c>
    </row>
    <row r="1474" spans="10:10" ht="321" x14ac:dyDescent="0.25">
      <c r="J1474" s="146" t="s">
        <v>210</v>
      </c>
    </row>
    <row r="1475" spans="10:10" ht="321" x14ac:dyDescent="0.25">
      <c r="J1475" s="146" t="s">
        <v>210</v>
      </c>
    </row>
    <row r="1476" spans="10:10" ht="321" x14ac:dyDescent="0.25">
      <c r="J1476" s="146" t="s">
        <v>210</v>
      </c>
    </row>
    <row r="1477" spans="10:10" ht="321" x14ac:dyDescent="0.25">
      <c r="J1477" s="146" t="s">
        <v>210</v>
      </c>
    </row>
    <row r="1478" spans="10:10" ht="321" x14ac:dyDescent="0.25">
      <c r="J1478" s="146" t="s">
        <v>210</v>
      </c>
    </row>
    <row r="1479" spans="10:10" ht="321" x14ac:dyDescent="0.25">
      <c r="J1479" s="146" t="s">
        <v>210</v>
      </c>
    </row>
    <row r="1480" spans="10:10" ht="321" x14ac:dyDescent="0.25">
      <c r="J1480" s="146" t="s">
        <v>210</v>
      </c>
    </row>
    <row r="1481" spans="10:10" ht="321" x14ac:dyDescent="0.25">
      <c r="J1481" s="146" t="s">
        <v>210</v>
      </c>
    </row>
    <row r="1482" spans="10:10" ht="321" x14ac:dyDescent="0.25">
      <c r="J1482" s="146" t="s">
        <v>210</v>
      </c>
    </row>
    <row r="1483" spans="10:10" ht="321" x14ac:dyDescent="0.25">
      <c r="J1483" s="146" t="s">
        <v>210</v>
      </c>
    </row>
    <row r="1484" spans="10:10" ht="321" x14ac:dyDescent="0.25">
      <c r="J1484" s="146" t="s">
        <v>210</v>
      </c>
    </row>
    <row r="1485" spans="10:10" ht="321" x14ac:dyDescent="0.25">
      <c r="J1485" s="146" t="s">
        <v>210</v>
      </c>
    </row>
    <row r="1486" spans="10:10" ht="321" x14ac:dyDescent="0.25">
      <c r="J1486" s="146" t="s">
        <v>210</v>
      </c>
    </row>
    <row r="1487" spans="10:10" ht="321" x14ac:dyDescent="0.25">
      <c r="J1487" s="146" t="s">
        <v>210</v>
      </c>
    </row>
    <row r="1488" spans="10:10" ht="321" x14ac:dyDescent="0.25">
      <c r="J1488" s="146" t="s">
        <v>210</v>
      </c>
    </row>
    <row r="1489" spans="10:10" ht="321" x14ac:dyDescent="0.25">
      <c r="J1489" s="146" t="s">
        <v>210</v>
      </c>
    </row>
    <row r="1490" spans="10:10" ht="321" x14ac:dyDescent="0.25">
      <c r="J1490" s="146" t="s">
        <v>210</v>
      </c>
    </row>
    <row r="1491" spans="10:10" ht="321" x14ac:dyDescent="0.25">
      <c r="J1491" s="146" t="s">
        <v>210</v>
      </c>
    </row>
    <row r="1492" spans="10:10" ht="321" x14ac:dyDescent="0.25">
      <c r="J1492" s="146" t="s">
        <v>210</v>
      </c>
    </row>
    <row r="1493" spans="10:10" ht="321" x14ac:dyDescent="0.25">
      <c r="J1493" s="146" t="s">
        <v>210</v>
      </c>
    </row>
    <row r="1494" spans="10:10" ht="321" x14ac:dyDescent="0.25">
      <c r="J1494" s="146" t="s">
        <v>210</v>
      </c>
    </row>
    <row r="1495" spans="10:10" ht="321" x14ac:dyDescent="0.25">
      <c r="J1495" s="146" t="s">
        <v>210</v>
      </c>
    </row>
    <row r="1496" spans="10:10" ht="321" x14ac:dyDescent="0.25">
      <c r="J1496" s="146" t="s">
        <v>210</v>
      </c>
    </row>
    <row r="1497" spans="10:10" ht="321" x14ac:dyDescent="0.25">
      <c r="J1497" s="146" t="s">
        <v>210</v>
      </c>
    </row>
    <row r="1498" spans="10:10" ht="321" x14ac:dyDescent="0.25">
      <c r="J1498" s="146" t="s">
        <v>210</v>
      </c>
    </row>
    <row r="1499" spans="10:10" ht="321" x14ac:dyDescent="0.25">
      <c r="J1499" s="146" t="s">
        <v>210</v>
      </c>
    </row>
    <row r="1500" spans="10:10" ht="321" x14ac:dyDescent="0.25">
      <c r="J1500" s="146" t="s">
        <v>210</v>
      </c>
    </row>
    <row r="1501" spans="10:10" ht="321" x14ac:dyDescent="0.25">
      <c r="J1501" s="146" t="s">
        <v>210</v>
      </c>
    </row>
    <row r="1502" spans="10:10" ht="321" x14ac:dyDescent="0.25">
      <c r="J1502" s="146" t="s">
        <v>210</v>
      </c>
    </row>
    <row r="1503" spans="10:10" ht="321" x14ac:dyDescent="0.25">
      <c r="J1503" s="146" t="s">
        <v>210</v>
      </c>
    </row>
    <row r="1504" spans="10:10" ht="321" x14ac:dyDescent="0.25">
      <c r="J1504" s="146" t="s">
        <v>210</v>
      </c>
    </row>
    <row r="1505" spans="10:10" ht="321" x14ac:dyDescent="0.25">
      <c r="J1505" s="146" t="s">
        <v>210</v>
      </c>
    </row>
    <row r="1506" spans="10:10" ht="321" x14ac:dyDescent="0.25">
      <c r="J1506" s="146" t="s">
        <v>210</v>
      </c>
    </row>
    <row r="1507" spans="10:10" ht="321" x14ac:dyDescent="0.25">
      <c r="J1507" s="146" t="s">
        <v>210</v>
      </c>
    </row>
    <row r="1508" spans="10:10" ht="321" x14ac:dyDescent="0.25">
      <c r="J1508" s="146" t="s">
        <v>210</v>
      </c>
    </row>
    <row r="1509" spans="10:10" ht="321" x14ac:dyDescent="0.25">
      <c r="J1509" s="146" t="s">
        <v>210</v>
      </c>
    </row>
    <row r="1510" spans="10:10" ht="321" x14ac:dyDescent="0.25">
      <c r="J1510" s="146" t="s">
        <v>210</v>
      </c>
    </row>
    <row r="1511" spans="10:10" ht="321" x14ac:dyDescent="0.25">
      <c r="J1511" s="146" t="s">
        <v>210</v>
      </c>
    </row>
    <row r="1512" spans="10:10" ht="321" x14ac:dyDescent="0.25">
      <c r="J1512" s="146" t="s">
        <v>210</v>
      </c>
    </row>
    <row r="1513" spans="10:10" ht="321" x14ac:dyDescent="0.25">
      <c r="J1513" s="146" t="s">
        <v>210</v>
      </c>
    </row>
    <row r="1514" spans="10:10" ht="321" x14ac:dyDescent="0.25">
      <c r="J1514" s="146" t="s">
        <v>210</v>
      </c>
    </row>
    <row r="1515" spans="10:10" ht="321" x14ac:dyDescent="0.25">
      <c r="J1515" s="146" t="s">
        <v>210</v>
      </c>
    </row>
    <row r="1516" spans="10:10" ht="321" x14ac:dyDescent="0.25">
      <c r="J1516" s="146" t="s">
        <v>210</v>
      </c>
    </row>
    <row r="1517" spans="10:10" ht="321" x14ac:dyDescent="0.25">
      <c r="J1517" s="146" t="s">
        <v>210</v>
      </c>
    </row>
    <row r="1518" spans="10:10" ht="321" x14ac:dyDescent="0.25">
      <c r="J1518" s="146" t="s">
        <v>210</v>
      </c>
    </row>
    <row r="1519" spans="10:10" ht="321" x14ac:dyDescent="0.25">
      <c r="J1519" s="146" t="s">
        <v>210</v>
      </c>
    </row>
    <row r="1520" spans="10:10" ht="321" x14ac:dyDescent="0.25">
      <c r="J1520" s="146" t="s">
        <v>210</v>
      </c>
    </row>
    <row r="1521" spans="10:10" ht="321" x14ac:dyDescent="0.25">
      <c r="J1521" s="146" t="s">
        <v>210</v>
      </c>
    </row>
    <row r="1522" spans="10:10" ht="321" x14ac:dyDescent="0.25">
      <c r="J1522" s="146" t="s">
        <v>210</v>
      </c>
    </row>
    <row r="1523" spans="10:10" ht="321" x14ac:dyDescent="0.25">
      <c r="J1523" s="146" t="s">
        <v>210</v>
      </c>
    </row>
    <row r="1524" spans="10:10" ht="321" x14ac:dyDescent="0.25">
      <c r="J1524" s="146" t="s">
        <v>210</v>
      </c>
    </row>
    <row r="1525" spans="10:10" ht="321" x14ac:dyDescent="0.25">
      <c r="J1525" s="146" t="s">
        <v>210</v>
      </c>
    </row>
    <row r="1526" spans="10:10" ht="321" x14ac:dyDescent="0.25">
      <c r="J1526" s="146" t="s">
        <v>210</v>
      </c>
    </row>
    <row r="1527" spans="10:10" ht="321" x14ac:dyDescent="0.25">
      <c r="J1527" s="146" t="s">
        <v>210</v>
      </c>
    </row>
    <row r="1528" spans="10:10" ht="321" x14ac:dyDescent="0.25">
      <c r="J1528" s="146" t="s">
        <v>210</v>
      </c>
    </row>
    <row r="1529" spans="10:10" ht="321" x14ac:dyDescent="0.25">
      <c r="J1529" s="146" t="s">
        <v>210</v>
      </c>
    </row>
    <row r="1530" spans="10:10" ht="321" x14ac:dyDescent="0.25">
      <c r="J1530" s="146" t="s">
        <v>210</v>
      </c>
    </row>
    <row r="1531" spans="10:10" ht="321" x14ac:dyDescent="0.25">
      <c r="J1531" s="146" t="s">
        <v>210</v>
      </c>
    </row>
    <row r="1532" spans="10:10" ht="321" x14ac:dyDescent="0.25">
      <c r="J1532" s="146" t="s">
        <v>210</v>
      </c>
    </row>
    <row r="1533" spans="10:10" ht="321" x14ac:dyDescent="0.25">
      <c r="J1533" s="146" t="s">
        <v>210</v>
      </c>
    </row>
    <row r="1534" spans="10:10" ht="321" x14ac:dyDescent="0.25">
      <c r="J1534" s="146" t="s">
        <v>210</v>
      </c>
    </row>
    <row r="1535" spans="10:10" ht="321" x14ac:dyDescent="0.25">
      <c r="J1535" s="146" t="s">
        <v>210</v>
      </c>
    </row>
    <row r="1536" spans="10:10" ht="321" x14ac:dyDescent="0.25">
      <c r="J1536" s="146" t="s">
        <v>210</v>
      </c>
    </row>
    <row r="1537" spans="10:10" ht="321" x14ac:dyDescent="0.25">
      <c r="J1537" s="146" t="s">
        <v>210</v>
      </c>
    </row>
    <row r="1538" spans="10:10" ht="321" x14ac:dyDescent="0.25">
      <c r="J1538" s="146" t="s">
        <v>210</v>
      </c>
    </row>
    <row r="1539" spans="10:10" ht="321" x14ac:dyDescent="0.25">
      <c r="J1539" s="146" t="s">
        <v>210</v>
      </c>
    </row>
    <row r="1540" spans="10:10" ht="321" x14ac:dyDescent="0.25">
      <c r="J1540" s="146" t="s">
        <v>210</v>
      </c>
    </row>
    <row r="1541" spans="10:10" ht="321" x14ac:dyDescent="0.25">
      <c r="J1541" s="146" t="s">
        <v>210</v>
      </c>
    </row>
    <row r="1542" spans="10:10" ht="321" x14ac:dyDescent="0.25">
      <c r="J1542" s="146" t="s">
        <v>210</v>
      </c>
    </row>
    <row r="1543" spans="10:10" ht="321" x14ac:dyDescent="0.25">
      <c r="J1543" s="146" t="s">
        <v>210</v>
      </c>
    </row>
    <row r="1544" spans="10:10" ht="321" x14ac:dyDescent="0.25">
      <c r="J1544" s="146" t="s">
        <v>210</v>
      </c>
    </row>
    <row r="1545" spans="10:10" ht="321" x14ac:dyDescent="0.25">
      <c r="J1545" s="146" t="s">
        <v>210</v>
      </c>
    </row>
    <row r="1546" spans="10:10" ht="321" x14ac:dyDescent="0.25">
      <c r="J1546" s="146" t="s">
        <v>210</v>
      </c>
    </row>
    <row r="1547" spans="10:10" ht="321" x14ac:dyDescent="0.25">
      <c r="J1547" s="146" t="s">
        <v>210</v>
      </c>
    </row>
    <row r="1548" spans="10:10" ht="321" x14ac:dyDescent="0.25">
      <c r="J1548" s="146" t="s">
        <v>210</v>
      </c>
    </row>
    <row r="1549" spans="10:10" ht="321" x14ac:dyDescent="0.25">
      <c r="J1549" s="146" t="s">
        <v>210</v>
      </c>
    </row>
    <row r="1550" spans="10:10" ht="321" x14ac:dyDescent="0.25">
      <c r="J1550" s="146" t="s">
        <v>210</v>
      </c>
    </row>
    <row r="1551" spans="10:10" ht="321" x14ac:dyDescent="0.25">
      <c r="J1551" s="146" t="s">
        <v>210</v>
      </c>
    </row>
    <row r="1552" spans="10:10" ht="321" x14ac:dyDescent="0.25">
      <c r="J1552" s="146" t="s">
        <v>210</v>
      </c>
    </row>
    <row r="1553" spans="10:10" ht="321" x14ac:dyDescent="0.25">
      <c r="J1553" s="146" t="s">
        <v>210</v>
      </c>
    </row>
    <row r="1554" spans="10:10" ht="321" x14ac:dyDescent="0.25">
      <c r="J1554" s="146" t="s">
        <v>210</v>
      </c>
    </row>
    <row r="1555" spans="10:10" ht="321" x14ac:dyDescent="0.25">
      <c r="J1555" s="146" t="s">
        <v>210</v>
      </c>
    </row>
    <row r="1556" spans="10:10" ht="321" x14ac:dyDescent="0.25">
      <c r="J1556" s="146" t="s">
        <v>210</v>
      </c>
    </row>
    <row r="1557" spans="10:10" ht="321" x14ac:dyDescent="0.25">
      <c r="J1557" s="146" t="s">
        <v>210</v>
      </c>
    </row>
    <row r="1558" spans="10:10" ht="321" x14ac:dyDescent="0.25">
      <c r="J1558" s="146" t="s">
        <v>210</v>
      </c>
    </row>
    <row r="1559" spans="10:10" ht="321" x14ac:dyDescent="0.25">
      <c r="J1559" s="146" t="s">
        <v>210</v>
      </c>
    </row>
    <row r="1560" spans="10:10" ht="321" x14ac:dyDescent="0.25">
      <c r="J1560" s="146" t="s">
        <v>210</v>
      </c>
    </row>
    <row r="1561" spans="10:10" ht="321" x14ac:dyDescent="0.25">
      <c r="J1561" s="146" t="s">
        <v>210</v>
      </c>
    </row>
    <row r="1562" spans="10:10" ht="321" x14ac:dyDescent="0.25">
      <c r="J1562" s="146" t="s">
        <v>210</v>
      </c>
    </row>
    <row r="1563" spans="10:10" ht="321" x14ac:dyDescent="0.25">
      <c r="J1563" s="146" t="s">
        <v>210</v>
      </c>
    </row>
    <row r="1564" spans="10:10" ht="321" x14ac:dyDescent="0.25">
      <c r="J1564" s="146" t="s">
        <v>210</v>
      </c>
    </row>
    <row r="1565" spans="10:10" ht="321" x14ac:dyDescent="0.25">
      <c r="J1565" s="146" t="s">
        <v>210</v>
      </c>
    </row>
    <row r="1566" spans="10:10" ht="321" x14ac:dyDescent="0.25">
      <c r="J1566" s="146" t="s">
        <v>210</v>
      </c>
    </row>
    <row r="1567" spans="10:10" ht="321" x14ac:dyDescent="0.25">
      <c r="J1567" s="146" t="s">
        <v>210</v>
      </c>
    </row>
    <row r="1568" spans="10:10" ht="321" x14ac:dyDescent="0.25">
      <c r="J1568" s="146" t="s">
        <v>210</v>
      </c>
    </row>
    <row r="1569" spans="10:10" ht="321" x14ac:dyDescent="0.25">
      <c r="J1569" s="146" t="s">
        <v>210</v>
      </c>
    </row>
    <row r="1570" spans="10:10" ht="321" x14ac:dyDescent="0.25">
      <c r="J1570" s="146" t="s">
        <v>210</v>
      </c>
    </row>
    <row r="1571" spans="10:10" ht="321" x14ac:dyDescent="0.25">
      <c r="J1571" s="146" t="s">
        <v>210</v>
      </c>
    </row>
    <row r="1572" spans="10:10" ht="321" x14ac:dyDescent="0.25">
      <c r="J1572" s="146" t="s">
        <v>210</v>
      </c>
    </row>
    <row r="1573" spans="10:10" ht="321" x14ac:dyDescent="0.25">
      <c r="J1573" s="146" t="s">
        <v>210</v>
      </c>
    </row>
    <row r="1574" spans="10:10" ht="321" x14ac:dyDescent="0.25">
      <c r="J1574" s="146" t="s">
        <v>210</v>
      </c>
    </row>
    <row r="1575" spans="10:10" ht="321" x14ac:dyDescent="0.25">
      <c r="J1575" s="146" t="s">
        <v>210</v>
      </c>
    </row>
    <row r="1576" spans="10:10" ht="321" x14ac:dyDescent="0.25">
      <c r="J1576" s="146" t="s">
        <v>210</v>
      </c>
    </row>
    <row r="1577" spans="10:10" ht="321" x14ac:dyDescent="0.25">
      <c r="J1577" s="146" t="s">
        <v>210</v>
      </c>
    </row>
    <row r="1578" spans="10:10" ht="321" x14ac:dyDescent="0.25">
      <c r="J1578" s="146" t="s">
        <v>210</v>
      </c>
    </row>
    <row r="1579" spans="10:10" ht="321" x14ac:dyDescent="0.25">
      <c r="J1579" s="146" t="s">
        <v>210</v>
      </c>
    </row>
    <row r="1580" spans="10:10" ht="321" x14ac:dyDescent="0.25">
      <c r="J1580" s="146" t="s">
        <v>210</v>
      </c>
    </row>
    <row r="1581" spans="10:10" ht="321" x14ac:dyDescent="0.25">
      <c r="J1581" s="146" t="s">
        <v>210</v>
      </c>
    </row>
    <row r="1582" spans="10:10" ht="321" x14ac:dyDescent="0.25">
      <c r="J1582" s="146" t="s">
        <v>210</v>
      </c>
    </row>
    <row r="1583" spans="10:10" ht="321" x14ac:dyDescent="0.25">
      <c r="J1583" s="146" t="s">
        <v>210</v>
      </c>
    </row>
    <row r="1584" spans="10:10" ht="321" x14ac:dyDescent="0.25">
      <c r="J1584" s="146" t="s">
        <v>210</v>
      </c>
    </row>
    <row r="1585" spans="10:10" ht="321" x14ac:dyDescent="0.25">
      <c r="J1585" s="146" t="s">
        <v>210</v>
      </c>
    </row>
    <row r="1586" spans="10:10" ht="321" x14ac:dyDescent="0.25">
      <c r="J1586" s="146" t="s">
        <v>210</v>
      </c>
    </row>
    <row r="1587" spans="10:10" ht="321" x14ac:dyDescent="0.25">
      <c r="J1587" s="146" t="s">
        <v>210</v>
      </c>
    </row>
    <row r="1588" spans="10:10" ht="321" x14ac:dyDescent="0.25">
      <c r="J1588" s="146" t="s">
        <v>210</v>
      </c>
    </row>
    <row r="1589" spans="10:10" ht="321" x14ac:dyDescent="0.25">
      <c r="J1589" s="146" t="s">
        <v>210</v>
      </c>
    </row>
    <row r="1590" spans="10:10" ht="321" x14ac:dyDescent="0.25">
      <c r="J1590" s="146" t="s">
        <v>210</v>
      </c>
    </row>
    <row r="1591" spans="10:10" ht="321" x14ac:dyDescent="0.25">
      <c r="J1591" s="146" t="s">
        <v>210</v>
      </c>
    </row>
    <row r="1592" spans="10:10" ht="321" x14ac:dyDescent="0.25">
      <c r="J1592" s="146" t="s">
        <v>210</v>
      </c>
    </row>
    <row r="1593" spans="10:10" ht="321" x14ac:dyDescent="0.25">
      <c r="J1593" s="146" t="s">
        <v>210</v>
      </c>
    </row>
    <row r="1594" spans="10:10" ht="321" x14ac:dyDescent="0.25">
      <c r="J1594" s="146" t="s">
        <v>210</v>
      </c>
    </row>
    <row r="1595" spans="10:10" ht="321" x14ac:dyDescent="0.25">
      <c r="J1595" s="146" t="s">
        <v>210</v>
      </c>
    </row>
    <row r="1596" spans="10:10" ht="321" x14ac:dyDescent="0.25">
      <c r="J1596" s="146" t="s">
        <v>210</v>
      </c>
    </row>
    <row r="1597" spans="10:10" ht="321" x14ac:dyDescent="0.25">
      <c r="J1597" s="146" t="s">
        <v>210</v>
      </c>
    </row>
    <row r="1598" spans="10:10" ht="321" x14ac:dyDescent="0.25">
      <c r="J1598" s="146" t="s">
        <v>210</v>
      </c>
    </row>
    <row r="1599" spans="10:10" ht="321" x14ac:dyDescent="0.25">
      <c r="J1599" s="146" t="s">
        <v>210</v>
      </c>
    </row>
    <row r="1600" spans="10:10" ht="321" x14ac:dyDescent="0.25">
      <c r="J1600" s="146" t="s">
        <v>210</v>
      </c>
    </row>
    <row r="1601" spans="10:10" ht="321" x14ac:dyDescent="0.25">
      <c r="J1601" s="146" t="s">
        <v>210</v>
      </c>
    </row>
    <row r="1602" spans="10:10" ht="321" x14ac:dyDescent="0.25">
      <c r="J1602" s="146" t="s">
        <v>210</v>
      </c>
    </row>
    <row r="1603" spans="10:10" ht="321" x14ac:dyDescent="0.25">
      <c r="J1603" s="146" t="s">
        <v>210</v>
      </c>
    </row>
    <row r="1604" spans="10:10" ht="321" x14ac:dyDescent="0.25">
      <c r="J1604" s="146" t="s">
        <v>210</v>
      </c>
    </row>
    <row r="1605" spans="10:10" ht="321" x14ac:dyDescent="0.25">
      <c r="J1605" s="146" t="s">
        <v>210</v>
      </c>
    </row>
    <row r="1606" spans="10:10" ht="321" x14ac:dyDescent="0.25">
      <c r="J1606" s="146" t="s">
        <v>210</v>
      </c>
    </row>
    <row r="1607" spans="10:10" ht="321" x14ac:dyDescent="0.25">
      <c r="J1607" s="146" t="s">
        <v>210</v>
      </c>
    </row>
    <row r="1608" spans="10:10" ht="321" x14ac:dyDescent="0.25">
      <c r="J1608" s="146" t="s">
        <v>210</v>
      </c>
    </row>
    <row r="1609" spans="10:10" ht="321" x14ac:dyDescent="0.25">
      <c r="J1609" s="146" t="s">
        <v>210</v>
      </c>
    </row>
    <row r="1610" spans="10:10" ht="321" x14ac:dyDescent="0.25">
      <c r="J1610" s="146" t="s">
        <v>210</v>
      </c>
    </row>
    <row r="1611" spans="10:10" ht="321" x14ac:dyDescent="0.25">
      <c r="J1611" s="146" t="s">
        <v>210</v>
      </c>
    </row>
    <row r="1612" spans="10:10" ht="321" x14ac:dyDescent="0.25">
      <c r="J1612" s="146" t="s">
        <v>210</v>
      </c>
    </row>
    <row r="1613" spans="10:10" ht="321" x14ac:dyDescent="0.25">
      <c r="J1613" s="146" t="s">
        <v>210</v>
      </c>
    </row>
    <row r="1614" spans="10:10" ht="321" x14ac:dyDescent="0.25">
      <c r="J1614" s="146" t="s">
        <v>210</v>
      </c>
    </row>
    <row r="1615" spans="10:10" ht="321" x14ac:dyDescent="0.25">
      <c r="J1615" s="146" t="s">
        <v>210</v>
      </c>
    </row>
    <row r="1616" spans="10:10" ht="321" x14ac:dyDescent="0.25">
      <c r="J1616" s="146" t="s">
        <v>210</v>
      </c>
    </row>
    <row r="1617" spans="10:10" ht="321" x14ac:dyDescent="0.25">
      <c r="J1617" s="146" t="s">
        <v>210</v>
      </c>
    </row>
    <row r="1618" spans="10:10" ht="321" x14ac:dyDescent="0.25">
      <c r="J1618" s="146" t="s">
        <v>210</v>
      </c>
    </row>
    <row r="1619" spans="10:10" ht="321" x14ac:dyDescent="0.25">
      <c r="J1619" s="146" t="s">
        <v>210</v>
      </c>
    </row>
    <row r="1620" spans="10:10" ht="321" x14ac:dyDescent="0.25">
      <c r="J1620" s="146" t="s">
        <v>210</v>
      </c>
    </row>
    <row r="1621" spans="10:10" ht="321" x14ac:dyDescent="0.25">
      <c r="J1621" s="146" t="s">
        <v>210</v>
      </c>
    </row>
    <row r="1622" spans="10:10" ht="321" x14ac:dyDescent="0.25">
      <c r="J1622" s="146" t="s">
        <v>210</v>
      </c>
    </row>
    <row r="1623" spans="10:10" ht="321" x14ac:dyDescent="0.25">
      <c r="J1623" s="146" t="s">
        <v>210</v>
      </c>
    </row>
    <row r="1624" spans="10:10" ht="321" x14ac:dyDescent="0.25">
      <c r="J1624" s="146" t="s">
        <v>210</v>
      </c>
    </row>
    <row r="1625" spans="10:10" ht="321" x14ac:dyDescent="0.25">
      <c r="J1625" s="146" t="s">
        <v>210</v>
      </c>
    </row>
    <row r="1626" spans="10:10" ht="321" x14ac:dyDescent="0.25">
      <c r="J1626" s="146" t="s">
        <v>210</v>
      </c>
    </row>
    <row r="1627" spans="10:10" ht="321" x14ac:dyDescent="0.25">
      <c r="J1627" s="146" t="s">
        <v>210</v>
      </c>
    </row>
    <row r="1628" spans="10:10" ht="321" x14ac:dyDescent="0.25">
      <c r="J1628" s="146" t="s">
        <v>210</v>
      </c>
    </row>
    <row r="1629" spans="10:10" ht="321" x14ac:dyDescent="0.25">
      <c r="J1629" s="146" t="s">
        <v>210</v>
      </c>
    </row>
    <row r="1630" spans="10:10" ht="321" x14ac:dyDescent="0.25">
      <c r="J1630" s="146" t="s">
        <v>210</v>
      </c>
    </row>
    <row r="1631" spans="10:10" ht="321" x14ac:dyDescent="0.25">
      <c r="J1631" s="146" t="s">
        <v>210</v>
      </c>
    </row>
    <row r="1632" spans="10:10" ht="321" x14ac:dyDescent="0.25">
      <c r="J1632" s="146" t="s">
        <v>210</v>
      </c>
    </row>
    <row r="1633" spans="10:10" ht="321" x14ac:dyDescent="0.25">
      <c r="J1633" s="146" t="s">
        <v>210</v>
      </c>
    </row>
    <row r="1634" spans="10:10" ht="321" x14ac:dyDescent="0.25">
      <c r="J1634" s="146" t="s">
        <v>210</v>
      </c>
    </row>
    <row r="1635" spans="10:10" ht="321" x14ac:dyDescent="0.25">
      <c r="J1635" s="146" t="s">
        <v>210</v>
      </c>
    </row>
    <row r="1636" spans="10:10" ht="321" x14ac:dyDescent="0.25">
      <c r="J1636" s="146" t="s">
        <v>210</v>
      </c>
    </row>
    <row r="1637" spans="10:10" ht="321" x14ac:dyDescent="0.25">
      <c r="J1637" s="146" t="s">
        <v>210</v>
      </c>
    </row>
    <row r="1638" spans="10:10" ht="321" x14ac:dyDescent="0.25">
      <c r="J1638" s="146" t="s">
        <v>210</v>
      </c>
    </row>
    <row r="1639" spans="10:10" ht="321" x14ac:dyDescent="0.25">
      <c r="J1639" s="146" t="s">
        <v>210</v>
      </c>
    </row>
    <row r="1640" spans="10:10" ht="321" x14ac:dyDescent="0.25">
      <c r="J1640" s="146" t="s">
        <v>210</v>
      </c>
    </row>
    <row r="1641" spans="10:10" ht="321" x14ac:dyDescent="0.25">
      <c r="J1641" s="146" t="s">
        <v>210</v>
      </c>
    </row>
    <row r="1642" spans="10:10" ht="321" x14ac:dyDescent="0.25">
      <c r="J1642" s="146" t="s">
        <v>210</v>
      </c>
    </row>
    <row r="1643" spans="10:10" ht="321" x14ac:dyDescent="0.25">
      <c r="J1643" s="146" t="s">
        <v>210</v>
      </c>
    </row>
    <row r="1644" spans="10:10" ht="321" x14ac:dyDescent="0.25">
      <c r="J1644" s="146" t="s">
        <v>210</v>
      </c>
    </row>
    <row r="1645" spans="10:10" ht="321" x14ac:dyDescent="0.25">
      <c r="J1645" s="146" t="s">
        <v>210</v>
      </c>
    </row>
    <row r="1646" spans="10:10" ht="321" x14ac:dyDescent="0.25">
      <c r="J1646" s="146" t="s">
        <v>210</v>
      </c>
    </row>
    <row r="1647" spans="10:10" ht="321" x14ac:dyDescent="0.25">
      <c r="J1647" s="146" t="s">
        <v>210</v>
      </c>
    </row>
    <row r="1648" spans="10:10" ht="321" x14ac:dyDescent="0.25">
      <c r="J1648" s="146" t="s">
        <v>210</v>
      </c>
    </row>
    <row r="1649" spans="10:10" ht="321" x14ac:dyDescent="0.25">
      <c r="J1649" s="146" t="s">
        <v>210</v>
      </c>
    </row>
    <row r="1650" spans="10:10" ht="321" x14ac:dyDescent="0.25">
      <c r="J1650" s="146" t="s">
        <v>210</v>
      </c>
    </row>
    <row r="1651" spans="10:10" ht="321" x14ac:dyDescent="0.25">
      <c r="J1651" s="146" t="s">
        <v>210</v>
      </c>
    </row>
    <row r="1652" spans="10:10" ht="321" x14ac:dyDescent="0.25">
      <c r="J1652" s="146" t="s">
        <v>210</v>
      </c>
    </row>
    <row r="1653" spans="10:10" ht="321" x14ac:dyDescent="0.25">
      <c r="J1653" s="146" t="s">
        <v>210</v>
      </c>
    </row>
    <row r="1654" spans="10:10" ht="321" x14ac:dyDescent="0.25">
      <c r="J1654" s="146" t="s">
        <v>210</v>
      </c>
    </row>
    <row r="1655" spans="10:10" ht="321" x14ac:dyDescent="0.25">
      <c r="J1655" s="146" t="s">
        <v>210</v>
      </c>
    </row>
    <row r="1656" spans="10:10" ht="321" x14ac:dyDescent="0.25">
      <c r="J1656" s="146" t="s">
        <v>210</v>
      </c>
    </row>
    <row r="1657" spans="10:10" ht="321" x14ac:dyDescent="0.25">
      <c r="J1657" s="146" t="s">
        <v>210</v>
      </c>
    </row>
    <row r="1658" spans="10:10" ht="321" x14ac:dyDescent="0.25">
      <c r="J1658" s="146" t="s">
        <v>210</v>
      </c>
    </row>
    <row r="1659" spans="10:10" ht="321" x14ac:dyDescent="0.25">
      <c r="J1659" s="146" t="s">
        <v>210</v>
      </c>
    </row>
    <row r="1660" spans="10:10" ht="321" x14ac:dyDescent="0.25">
      <c r="J1660" s="146" t="s">
        <v>210</v>
      </c>
    </row>
    <row r="1661" spans="10:10" ht="321" x14ac:dyDescent="0.25">
      <c r="J1661" s="146" t="s">
        <v>210</v>
      </c>
    </row>
    <row r="1662" spans="10:10" ht="321" x14ac:dyDescent="0.25">
      <c r="J1662" s="146" t="s">
        <v>210</v>
      </c>
    </row>
    <row r="1663" spans="10:10" ht="321" x14ac:dyDescent="0.25">
      <c r="J1663" s="146" t="s">
        <v>210</v>
      </c>
    </row>
    <row r="1664" spans="10:10" ht="321" x14ac:dyDescent="0.25">
      <c r="J1664" s="146" t="s">
        <v>210</v>
      </c>
    </row>
    <row r="1665" spans="10:10" ht="321" x14ac:dyDescent="0.25">
      <c r="J1665" s="146" t="s">
        <v>210</v>
      </c>
    </row>
    <row r="1666" spans="10:10" ht="321" x14ac:dyDescent="0.25">
      <c r="J1666" s="146" t="s">
        <v>210</v>
      </c>
    </row>
    <row r="1667" spans="10:10" ht="321" x14ac:dyDescent="0.25">
      <c r="J1667" s="146" t="s">
        <v>210</v>
      </c>
    </row>
    <row r="1668" spans="10:10" ht="321" x14ac:dyDescent="0.25">
      <c r="J1668" s="146" t="s">
        <v>210</v>
      </c>
    </row>
    <row r="1669" spans="10:10" ht="321" x14ac:dyDescent="0.25">
      <c r="J1669" s="146" t="s">
        <v>210</v>
      </c>
    </row>
    <row r="1670" spans="10:10" ht="321" x14ac:dyDescent="0.25">
      <c r="J1670" s="146" t="s">
        <v>210</v>
      </c>
    </row>
    <row r="1671" spans="10:10" ht="321" x14ac:dyDescent="0.25">
      <c r="J1671" s="146" t="s">
        <v>210</v>
      </c>
    </row>
    <row r="1672" spans="10:10" ht="321" x14ac:dyDescent="0.25">
      <c r="J1672" s="146" t="s">
        <v>210</v>
      </c>
    </row>
    <row r="1673" spans="10:10" ht="321" x14ac:dyDescent="0.25">
      <c r="J1673" s="146" t="s">
        <v>210</v>
      </c>
    </row>
    <row r="1674" spans="10:10" ht="321" x14ac:dyDescent="0.25">
      <c r="J1674" s="146" t="s">
        <v>210</v>
      </c>
    </row>
    <row r="1675" spans="10:10" ht="321" x14ac:dyDescent="0.25">
      <c r="J1675" s="146" t="s">
        <v>210</v>
      </c>
    </row>
    <row r="1676" spans="10:10" ht="321" x14ac:dyDescent="0.25">
      <c r="J1676" s="146" t="s">
        <v>210</v>
      </c>
    </row>
    <row r="1677" spans="10:10" ht="321" x14ac:dyDescent="0.25">
      <c r="J1677" s="146" t="s">
        <v>210</v>
      </c>
    </row>
    <row r="1678" spans="10:10" ht="321" x14ac:dyDescent="0.25">
      <c r="J1678" s="146" t="s">
        <v>210</v>
      </c>
    </row>
    <row r="1679" spans="10:10" ht="321" x14ac:dyDescent="0.25">
      <c r="J1679" s="146" t="s">
        <v>210</v>
      </c>
    </row>
    <row r="1680" spans="10:10" ht="321" x14ac:dyDescent="0.25">
      <c r="J1680" s="146" t="s">
        <v>210</v>
      </c>
    </row>
    <row r="1681" spans="10:10" ht="321" x14ac:dyDescent="0.25">
      <c r="J1681" s="146" t="s">
        <v>210</v>
      </c>
    </row>
    <row r="1682" spans="10:10" ht="321" x14ac:dyDescent="0.25">
      <c r="J1682" s="146" t="s">
        <v>210</v>
      </c>
    </row>
    <row r="1683" spans="10:10" ht="321" x14ac:dyDescent="0.25">
      <c r="J1683" s="146" t="s">
        <v>210</v>
      </c>
    </row>
    <row r="1684" spans="10:10" ht="321" x14ac:dyDescent="0.25">
      <c r="J1684" s="146" t="s">
        <v>210</v>
      </c>
    </row>
    <row r="1685" spans="10:10" ht="321" x14ac:dyDescent="0.25">
      <c r="J1685" s="146" t="s">
        <v>210</v>
      </c>
    </row>
    <row r="1686" spans="10:10" ht="321" x14ac:dyDescent="0.25">
      <c r="J1686" s="146" t="s">
        <v>210</v>
      </c>
    </row>
    <row r="1687" spans="10:10" ht="321" x14ac:dyDescent="0.25">
      <c r="J1687" s="146" t="s">
        <v>210</v>
      </c>
    </row>
    <row r="1688" spans="10:10" ht="321" x14ac:dyDescent="0.25">
      <c r="J1688" s="146" t="s">
        <v>210</v>
      </c>
    </row>
    <row r="1689" spans="10:10" ht="321" x14ac:dyDescent="0.25">
      <c r="J1689" s="146" t="s">
        <v>210</v>
      </c>
    </row>
    <row r="1690" spans="10:10" ht="321" x14ac:dyDescent="0.25">
      <c r="J1690" s="146" t="s">
        <v>210</v>
      </c>
    </row>
    <row r="1691" spans="10:10" ht="321" x14ac:dyDescent="0.25">
      <c r="J1691" s="146" t="s">
        <v>210</v>
      </c>
    </row>
    <row r="1692" spans="10:10" ht="321" x14ac:dyDescent="0.25">
      <c r="J1692" s="146" t="s">
        <v>210</v>
      </c>
    </row>
    <row r="1693" spans="10:10" ht="321" x14ac:dyDescent="0.25">
      <c r="J1693" s="146" t="s">
        <v>210</v>
      </c>
    </row>
    <row r="1694" spans="10:10" ht="321" x14ac:dyDescent="0.25">
      <c r="J1694" s="146" t="s">
        <v>210</v>
      </c>
    </row>
    <row r="1695" spans="10:10" ht="321" x14ac:dyDescent="0.25">
      <c r="J1695" s="146" t="s">
        <v>210</v>
      </c>
    </row>
    <row r="1696" spans="10:10" ht="321" x14ac:dyDescent="0.25">
      <c r="J1696" s="146" t="s">
        <v>210</v>
      </c>
    </row>
    <row r="1697" spans="10:10" ht="321" x14ac:dyDescent="0.25">
      <c r="J1697" s="146" t="s">
        <v>210</v>
      </c>
    </row>
    <row r="1698" spans="10:10" ht="321" x14ac:dyDescent="0.25">
      <c r="J1698" s="146" t="s">
        <v>210</v>
      </c>
    </row>
    <row r="1699" spans="10:10" ht="321" x14ac:dyDescent="0.25">
      <c r="J1699" s="146" t="s">
        <v>210</v>
      </c>
    </row>
    <row r="1700" spans="10:10" ht="321" x14ac:dyDescent="0.25">
      <c r="J1700" s="146" t="s">
        <v>210</v>
      </c>
    </row>
    <row r="1701" spans="10:10" ht="321" x14ac:dyDescent="0.25">
      <c r="J1701" s="146" t="s">
        <v>210</v>
      </c>
    </row>
    <row r="1702" spans="10:10" ht="321" x14ac:dyDescent="0.25">
      <c r="J1702" s="146" t="s">
        <v>210</v>
      </c>
    </row>
    <row r="1703" spans="10:10" ht="321" x14ac:dyDescent="0.25">
      <c r="J1703" s="146" t="s">
        <v>210</v>
      </c>
    </row>
    <row r="1704" spans="10:10" ht="321" x14ac:dyDescent="0.25">
      <c r="J1704" s="146" t="s">
        <v>210</v>
      </c>
    </row>
    <row r="1705" spans="10:10" ht="321" x14ac:dyDescent="0.25">
      <c r="J1705" s="146" t="s">
        <v>210</v>
      </c>
    </row>
    <row r="1706" spans="10:10" ht="321" x14ac:dyDescent="0.25">
      <c r="J1706" s="146" t="s">
        <v>210</v>
      </c>
    </row>
    <row r="1707" spans="10:10" ht="321" x14ac:dyDescent="0.25">
      <c r="J1707" s="146" t="s">
        <v>210</v>
      </c>
    </row>
    <row r="1708" spans="10:10" ht="321" x14ac:dyDescent="0.25">
      <c r="J1708" s="146" t="s">
        <v>210</v>
      </c>
    </row>
    <row r="1709" spans="10:10" ht="321" x14ac:dyDescent="0.25">
      <c r="J1709" s="146" t="s">
        <v>210</v>
      </c>
    </row>
    <row r="1710" spans="10:10" ht="321" x14ac:dyDescent="0.25">
      <c r="J1710" s="146" t="s">
        <v>210</v>
      </c>
    </row>
    <row r="1711" spans="10:10" ht="321" x14ac:dyDescent="0.25">
      <c r="J1711" s="146" t="s">
        <v>210</v>
      </c>
    </row>
    <row r="1712" spans="10:10" ht="321" x14ac:dyDescent="0.25">
      <c r="J1712" s="146" t="s">
        <v>210</v>
      </c>
    </row>
    <row r="1713" spans="10:10" ht="321" x14ac:dyDescent="0.25">
      <c r="J1713" s="146" t="s">
        <v>210</v>
      </c>
    </row>
    <row r="1714" spans="10:10" ht="321" x14ac:dyDescent="0.25">
      <c r="J1714" s="146" t="s">
        <v>210</v>
      </c>
    </row>
    <row r="1715" spans="10:10" ht="321" x14ac:dyDescent="0.25">
      <c r="J1715" s="146" t="s">
        <v>210</v>
      </c>
    </row>
    <row r="1716" spans="10:10" ht="321" x14ac:dyDescent="0.25">
      <c r="J1716" s="146" t="s">
        <v>210</v>
      </c>
    </row>
    <row r="1717" spans="10:10" ht="321" x14ac:dyDescent="0.25">
      <c r="J1717" s="146" t="s">
        <v>210</v>
      </c>
    </row>
    <row r="1718" spans="10:10" ht="321" x14ac:dyDescent="0.25">
      <c r="J1718" s="146" t="s">
        <v>210</v>
      </c>
    </row>
    <row r="1719" spans="10:10" ht="321" x14ac:dyDescent="0.25">
      <c r="J1719" s="146" t="s">
        <v>210</v>
      </c>
    </row>
    <row r="1720" spans="10:10" ht="321" x14ac:dyDescent="0.25">
      <c r="J1720" s="146" t="s">
        <v>210</v>
      </c>
    </row>
    <row r="1721" spans="10:10" ht="321" x14ac:dyDescent="0.25">
      <c r="J1721" s="146" t="s">
        <v>210</v>
      </c>
    </row>
    <row r="1722" spans="10:10" ht="321" x14ac:dyDescent="0.25">
      <c r="J1722" s="146" t="s">
        <v>210</v>
      </c>
    </row>
    <row r="1723" spans="10:10" ht="321" x14ac:dyDescent="0.25">
      <c r="J1723" s="146" t="s">
        <v>210</v>
      </c>
    </row>
    <row r="1724" spans="10:10" ht="321" x14ac:dyDescent="0.25">
      <c r="J1724" s="146" t="s">
        <v>210</v>
      </c>
    </row>
    <row r="1725" spans="10:10" ht="321" x14ac:dyDescent="0.25">
      <c r="J1725" s="146" t="s">
        <v>210</v>
      </c>
    </row>
    <row r="1726" spans="10:10" ht="321" x14ac:dyDescent="0.25">
      <c r="J1726" s="146" t="s">
        <v>210</v>
      </c>
    </row>
    <row r="1727" spans="10:10" ht="321" x14ac:dyDescent="0.25">
      <c r="J1727" s="146" t="s">
        <v>210</v>
      </c>
    </row>
    <row r="1728" spans="10:10" ht="321" x14ac:dyDescent="0.25">
      <c r="J1728" s="146" t="s">
        <v>210</v>
      </c>
    </row>
    <row r="1729" spans="10:10" ht="321" x14ac:dyDescent="0.25">
      <c r="J1729" s="146" t="s">
        <v>210</v>
      </c>
    </row>
    <row r="1730" spans="10:10" ht="321" x14ac:dyDescent="0.25">
      <c r="J1730" s="146" t="s">
        <v>210</v>
      </c>
    </row>
    <row r="1731" spans="10:10" ht="321" x14ac:dyDescent="0.25">
      <c r="J1731" s="146" t="s">
        <v>210</v>
      </c>
    </row>
    <row r="1732" spans="10:10" ht="321" x14ac:dyDescent="0.25">
      <c r="J1732" s="146" t="s">
        <v>210</v>
      </c>
    </row>
    <row r="1733" spans="10:10" ht="321" x14ac:dyDescent="0.25">
      <c r="J1733" s="146" t="s">
        <v>210</v>
      </c>
    </row>
    <row r="1734" spans="10:10" ht="321" x14ac:dyDescent="0.25">
      <c r="J1734" s="146" t="s">
        <v>210</v>
      </c>
    </row>
    <row r="1735" spans="10:10" ht="321" x14ac:dyDescent="0.25">
      <c r="J1735" s="146" t="s">
        <v>210</v>
      </c>
    </row>
    <row r="1736" spans="10:10" ht="321" x14ac:dyDescent="0.25">
      <c r="J1736" s="146" t="s">
        <v>210</v>
      </c>
    </row>
    <row r="1737" spans="10:10" ht="321" x14ac:dyDescent="0.25">
      <c r="J1737" s="146" t="s">
        <v>210</v>
      </c>
    </row>
    <row r="1738" spans="10:10" ht="321" x14ac:dyDescent="0.25">
      <c r="J1738" s="146" t="s">
        <v>210</v>
      </c>
    </row>
    <row r="1739" spans="10:10" ht="321" x14ac:dyDescent="0.25">
      <c r="J1739" s="146" t="s">
        <v>210</v>
      </c>
    </row>
    <row r="1740" spans="10:10" ht="321" x14ac:dyDescent="0.25">
      <c r="J1740" s="146" t="s">
        <v>210</v>
      </c>
    </row>
    <row r="1741" spans="10:10" ht="321" x14ac:dyDescent="0.25">
      <c r="J1741" s="146" t="s">
        <v>210</v>
      </c>
    </row>
    <row r="1742" spans="10:10" ht="321" x14ac:dyDescent="0.25">
      <c r="J1742" s="146" t="s">
        <v>210</v>
      </c>
    </row>
    <row r="1743" spans="10:10" ht="321" x14ac:dyDescent="0.25">
      <c r="J1743" s="146" t="s">
        <v>210</v>
      </c>
    </row>
    <row r="1744" spans="10:10" ht="321" x14ac:dyDescent="0.25">
      <c r="J1744" s="146" t="s">
        <v>210</v>
      </c>
    </row>
    <row r="1745" spans="10:10" ht="321" x14ac:dyDescent="0.25">
      <c r="J1745" s="146" t="s">
        <v>210</v>
      </c>
    </row>
    <row r="1746" spans="10:10" ht="321" x14ac:dyDescent="0.25">
      <c r="J1746" s="146" t="s">
        <v>210</v>
      </c>
    </row>
    <row r="1747" spans="10:10" ht="321" x14ac:dyDescent="0.25">
      <c r="J1747" s="146" t="s">
        <v>210</v>
      </c>
    </row>
    <row r="1748" spans="10:10" ht="321" x14ac:dyDescent="0.25">
      <c r="J1748" s="146" t="s">
        <v>210</v>
      </c>
    </row>
    <row r="1749" spans="10:10" ht="321" x14ac:dyDescent="0.25">
      <c r="J1749" s="146" t="s">
        <v>210</v>
      </c>
    </row>
    <row r="1750" spans="10:10" ht="321" x14ac:dyDescent="0.25">
      <c r="J1750" s="146" t="s">
        <v>210</v>
      </c>
    </row>
    <row r="1751" spans="10:10" ht="321" x14ac:dyDescent="0.25">
      <c r="J1751" s="146" t="s">
        <v>210</v>
      </c>
    </row>
    <row r="1752" spans="10:10" ht="321" x14ac:dyDescent="0.25">
      <c r="J1752" s="146" t="s">
        <v>210</v>
      </c>
    </row>
    <row r="1753" spans="10:10" ht="321" x14ac:dyDescent="0.25">
      <c r="J1753" s="146" t="s">
        <v>210</v>
      </c>
    </row>
    <row r="1754" spans="10:10" ht="321" x14ac:dyDescent="0.25">
      <c r="J1754" s="146" t="s">
        <v>210</v>
      </c>
    </row>
    <row r="1755" spans="10:10" ht="321" x14ac:dyDescent="0.25">
      <c r="J1755" s="146" t="s">
        <v>210</v>
      </c>
    </row>
    <row r="1756" spans="10:10" ht="321" x14ac:dyDescent="0.25">
      <c r="J1756" s="146" t="s">
        <v>210</v>
      </c>
    </row>
    <row r="1757" spans="10:10" ht="321" x14ac:dyDescent="0.25">
      <c r="J1757" s="146" t="s">
        <v>210</v>
      </c>
    </row>
    <row r="1758" spans="10:10" ht="321" x14ac:dyDescent="0.25">
      <c r="J1758" s="146" t="s">
        <v>210</v>
      </c>
    </row>
    <row r="1759" spans="10:10" ht="321" x14ac:dyDescent="0.25">
      <c r="J1759" s="146" t="s">
        <v>210</v>
      </c>
    </row>
    <row r="1760" spans="10:10" ht="321" x14ac:dyDescent="0.25">
      <c r="J1760" s="146" t="s">
        <v>210</v>
      </c>
    </row>
    <row r="1761" spans="10:10" ht="321" x14ac:dyDescent="0.25">
      <c r="J1761" s="146" t="s">
        <v>210</v>
      </c>
    </row>
    <row r="1762" spans="10:10" ht="321" x14ac:dyDescent="0.25">
      <c r="J1762" s="146" t="s">
        <v>210</v>
      </c>
    </row>
    <row r="1763" spans="10:10" ht="321" x14ac:dyDescent="0.25">
      <c r="J1763" s="146" t="s">
        <v>210</v>
      </c>
    </row>
    <row r="1764" spans="10:10" ht="321" x14ac:dyDescent="0.25">
      <c r="J1764" s="146" t="s">
        <v>210</v>
      </c>
    </row>
    <row r="1765" spans="10:10" ht="321" x14ac:dyDescent="0.25">
      <c r="J1765" s="146" t="s">
        <v>210</v>
      </c>
    </row>
    <row r="1766" spans="10:10" ht="321" x14ac:dyDescent="0.25">
      <c r="J1766" s="146" t="s">
        <v>210</v>
      </c>
    </row>
    <row r="1767" spans="10:10" ht="321" x14ac:dyDescent="0.25">
      <c r="J1767" s="146" t="s">
        <v>210</v>
      </c>
    </row>
    <row r="1768" spans="10:10" ht="321" x14ac:dyDescent="0.25">
      <c r="J1768" s="146" t="s">
        <v>210</v>
      </c>
    </row>
    <row r="1769" spans="10:10" ht="321" x14ac:dyDescent="0.25">
      <c r="J1769" s="146" t="s">
        <v>210</v>
      </c>
    </row>
    <row r="1770" spans="10:10" ht="321" x14ac:dyDescent="0.25">
      <c r="J1770" s="146" t="s">
        <v>210</v>
      </c>
    </row>
    <row r="1771" spans="10:10" ht="321" x14ac:dyDescent="0.25">
      <c r="J1771" s="146" t="s">
        <v>210</v>
      </c>
    </row>
    <row r="1772" spans="10:10" ht="321" x14ac:dyDescent="0.25">
      <c r="J1772" s="146" t="s">
        <v>210</v>
      </c>
    </row>
    <row r="1773" spans="10:10" ht="321" x14ac:dyDescent="0.25">
      <c r="J1773" s="146" t="s">
        <v>210</v>
      </c>
    </row>
    <row r="1774" spans="10:10" ht="321" x14ac:dyDescent="0.25">
      <c r="J1774" s="146" t="s">
        <v>210</v>
      </c>
    </row>
    <row r="1775" spans="10:10" ht="321" x14ac:dyDescent="0.25">
      <c r="J1775" s="146" t="s">
        <v>210</v>
      </c>
    </row>
    <row r="1776" spans="10:10" ht="321" x14ac:dyDescent="0.25">
      <c r="J1776" s="146" t="s">
        <v>210</v>
      </c>
    </row>
    <row r="1777" spans="10:10" ht="321" x14ac:dyDescent="0.25">
      <c r="J1777" s="146" t="s">
        <v>210</v>
      </c>
    </row>
    <row r="1778" spans="10:10" ht="321" x14ac:dyDescent="0.25">
      <c r="J1778" s="146" t="s">
        <v>210</v>
      </c>
    </row>
    <row r="1779" spans="10:10" ht="321" x14ac:dyDescent="0.25">
      <c r="J1779" s="146" t="s">
        <v>210</v>
      </c>
    </row>
    <row r="1780" spans="10:10" ht="321" x14ac:dyDescent="0.25">
      <c r="J1780" s="146" t="s">
        <v>210</v>
      </c>
    </row>
    <row r="1781" spans="10:10" ht="321" x14ac:dyDescent="0.25">
      <c r="J1781" s="146" t="s">
        <v>210</v>
      </c>
    </row>
    <row r="1782" spans="10:10" ht="321" x14ac:dyDescent="0.25">
      <c r="J1782" s="146" t="s">
        <v>210</v>
      </c>
    </row>
    <row r="1783" spans="10:10" ht="321" x14ac:dyDescent="0.25">
      <c r="J1783" s="146" t="s">
        <v>210</v>
      </c>
    </row>
    <row r="1784" spans="10:10" ht="321" x14ac:dyDescent="0.25">
      <c r="J1784" s="146" t="s">
        <v>210</v>
      </c>
    </row>
    <row r="1785" spans="10:10" ht="321" x14ac:dyDescent="0.25">
      <c r="J1785" s="146" t="s">
        <v>210</v>
      </c>
    </row>
    <row r="1786" spans="10:10" ht="321" x14ac:dyDescent="0.25">
      <c r="J1786" s="146" t="s">
        <v>210</v>
      </c>
    </row>
    <row r="1787" spans="10:10" ht="321" x14ac:dyDescent="0.25">
      <c r="J1787" s="146" t="s">
        <v>210</v>
      </c>
    </row>
    <row r="1788" spans="10:10" ht="321" x14ac:dyDescent="0.25">
      <c r="J1788" s="146" t="s">
        <v>210</v>
      </c>
    </row>
    <row r="1789" spans="10:10" ht="321" x14ac:dyDescent="0.25">
      <c r="J1789" s="146" t="s">
        <v>210</v>
      </c>
    </row>
    <row r="1790" spans="10:10" ht="321" x14ac:dyDescent="0.25">
      <c r="J1790" s="146" t="s">
        <v>210</v>
      </c>
    </row>
    <row r="1791" spans="10:10" ht="321" x14ac:dyDescent="0.25">
      <c r="J1791" s="146" t="s">
        <v>210</v>
      </c>
    </row>
    <row r="1792" spans="10:10" ht="321" x14ac:dyDescent="0.25">
      <c r="J1792" s="146" t="s">
        <v>210</v>
      </c>
    </row>
    <row r="1793" spans="10:10" ht="321" x14ac:dyDescent="0.25">
      <c r="J1793" s="146" t="s">
        <v>210</v>
      </c>
    </row>
    <row r="1794" spans="10:10" ht="321" x14ac:dyDescent="0.25">
      <c r="J1794" s="146" t="s">
        <v>210</v>
      </c>
    </row>
    <row r="1795" spans="10:10" ht="321" x14ac:dyDescent="0.25">
      <c r="J1795" s="146" t="s">
        <v>210</v>
      </c>
    </row>
    <row r="1796" spans="10:10" ht="321" x14ac:dyDescent="0.25">
      <c r="J1796" s="146" t="s">
        <v>210</v>
      </c>
    </row>
    <row r="1797" spans="10:10" ht="321" x14ac:dyDescent="0.25">
      <c r="J1797" s="146" t="s">
        <v>210</v>
      </c>
    </row>
    <row r="1798" spans="10:10" ht="321" x14ac:dyDescent="0.25">
      <c r="J1798" s="146" t="s">
        <v>210</v>
      </c>
    </row>
    <row r="1799" spans="10:10" ht="321" x14ac:dyDescent="0.25">
      <c r="J1799" s="146" t="s">
        <v>210</v>
      </c>
    </row>
    <row r="1800" spans="10:10" ht="321" x14ac:dyDescent="0.25">
      <c r="J1800" s="146" t="s">
        <v>210</v>
      </c>
    </row>
    <row r="1801" spans="10:10" ht="321" x14ac:dyDescent="0.25">
      <c r="J1801" s="146" t="s">
        <v>210</v>
      </c>
    </row>
    <row r="1802" spans="10:10" ht="321" x14ac:dyDescent="0.25">
      <c r="J1802" s="146" t="s">
        <v>210</v>
      </c>
    </row>
    <row r="1803" spans="10:10" ht="321" x14ac:dyDescent="0.25">
      <c r="J1803" s="146" t="s">
        <v>210</v>
      </c>
    </row>
    <row r="1804" spans="10:10" ht="321" x14ac:dyDescent="0.25">
      <c r="J1804" s="146" t="s">
        <v>210</v>
      </c>
    </row>
    <row r="1805" spans="10:10" ht="321" x14ac:dyDescent="0.25">
      <c r="J1805" s="146" t="s">
        <v>210</v>
      </c>
    </row>
    <row r="1806" spans="10:10" ht="321" x14ac:dyDescent="0.25">
      <c r="J1806" s="146" t="s">
        <v>210</v>
      </c>
    </row>
    <row r="1807" spans="10:10" ht="321" x14ac:dyDescent="0.25">
      <c r="J1807" s="146" t="s">
        <v>210</v>
      </c>
    </row>
    <row r="1808" spans="10:10" ht="321" x14ac:dyDescent="0.25">
      <c r="J1808" s="146" t="s">
        <v>210</v>
      </c>
    </row>
    <row r="1809" spans="10:10" ht="321" x14ac:dyDescent="0.25">
      <c r="J1809" s="146" t="s">
        <v>210</v>
      </c>
    </row>
    <row r="1810" spans="10:10" ht="321" x14ac:dyDescent="0.25">
      <c r="J1810" s="146" t="s">
        <v>210</v>
      </c>
    </row>
    <row r="1811" spans="10:10" ht="321" x14ac:dyDescent="0.25">
      <c r="J1811" s="146" t="s">
        <v>210</v>
      </c>
    </row>
    <row r="1812" spans="10:10" ht="321" x14ac:dyDescent="0.25">
      <c r="J1812" s="146" t="s">
        <v>210</v>
      </c>
    </row>
    <row r="1813" spans="10:10" ht="321" x14ac:dyDescent="0.25">
      <c r="J1813" s="146" t="s">
        <v>210</v>
      </c>
    </row>
    <row r="1814" spans="10:10" ht="321" x14ac:dyDescent="0.25">
      <c r="J1814" s="146" t="s">
        <v>210</v>
      </c>
    </row>
    <row r="1815" spans="10:10" ht="321" x14ac:dyDescent="0.25">
      <c r="J1815" s="146" t="s">
        <v>210</v>
      </c>
    </row>
    <row r="1816" spans="10:10" ht="321" x14ac:dyDescent="0.25">
      <c r="J1816" s="146" t="s">
        <v>210</v>
      </c>
    </row>
    <row r="1817" spans="10:10" ht="321" x14ac:dyDescent="0.25">
      <c r="J1817" s="146" t="s">
        <v>210</v>
      </c>
    </row>
    <row r="1818" spans="10:10" ht="321" x14ac:dyDescent="0.25">
      <c r="J1818" s="146" t="s">
        <v>210</v>
      </c>
    </row>
    <row r="1819" spans="10:10" ht="321" x14ac:dyDescent="0.25">
      <c r="J1819" s="146" t="s">
        <v>210</v>
      </c>
    </row>
    <row r="1820" spans="10:10" ht="321" x14ac:dyDescent="0.25">
      <c r="J1820" s="146" t="s">
        <v>210</v>
      </c>
    </row>
    <row r="1821" spans="10:10" ht="321" x14ac:dyDescent="0.25">
      <c r="J1821" s="146" t="s">
        <v>210</v>
      </c>
    </row>
    <row r="1822" spans="10:10" ht="321" x14ac:dyDescent="0.25">
      <c r="J1822" s="146" t="s">
        <v>210</v>
      </c>
    </row>
    <row r="1823" spans="10:10" ht="321" x14ac:dyDescent="0.25">
      <c r="J1823" s="146" t="s">
        <v>210</v>
      </c>
    </row>
    <row r="1824" spans="10:10" ht="321" x14ac:dyDescent="0.25">
      <c r="J1824" s="146" t="s">
        <v>210</v>
      </c>
    </row>
    <row r="1825" spans="10:10" ht="321" x14ac:dyDescent="0.25">
      <c r="J1825" s="146" t="s">
        <v>210</v>
      </c>
    </row>
    <row r="1826" spans="10:10" ht="321" x14ac:dyDescent="0.25">
      <c r="J1826" s="146" t="s">
        <v>210</v>
      </c>
    </row>
    <row r="1827" spans="10:10" ht="321" x14ac:dyDescent="0.25">
      <c r="J1827" s="146" t="s">
        <v>210</v>
      </c>
    </row>
    <row r="1828" spans="10:10" ht="321" x14ac:dyDescent="0.25">
      <c r="J1828" s="146" t="s">
        <v>210</v>
      </c>
    </row>
    <row r="1829" spans="10:10" ht="321" x14ac:dyDescent="0.25">
      <c r="J1829" s="146" t="s">
        <v>210</v>
      </c>
    </row>
    <row r="1830" spans="10:10" ht="321" x14ac:dyDescent="0.25">
      <c r="J1830" s="146" t="s">
        <v>210</v>
      </c>
    </row>
    <row r="1831" spans="10:10" ht="321" x14ac:dyDescent="0.25">
      <c r="J1831" s="146" t="s">
        <v>210</v>
      </c>
    </row>
    <row r="1832" spans="10:10" ht="321" x14ac:dyDescent="0.25">
      <c r="J1832" s="146" t="s">
        <v>210</v>
      </c>
    </row>
    <row r="1833" spans="10:10" ht="321" x14ac:dyDescent="0.25">
      <c r="J1833" s="146" t="s">
        <v>210</v>
      </c>
    </row>
    <row r="1834" spans="10:10" ht="321" x14ac:dyDescent="0.25">
      <c r="J1834" s="146" t="s">
        <v>210</v>
      </c>
    </row>
    <row r="1835" spans="10:10" ht="321" x14ac:dyDescent="0.25">
      <c r="J1835" s="146" t="s">
        <v>210</v>
      </c>
    </row>
    <row r="1836" spans="10:10" ht="321" x14ac:dyDescent="0.25">
      <c r="J1836" s="146" t="s">
        <v>210</v>
      </c>
    </row>
    <row r="1837" spans="10:10" ht="321" x14ac:dyDescent="0.25">
      <c r="J1837" s="146" t="s">
        <v>210</v>
      </c>
    </row>
    <row r="1838" spans="10:10" ht="321" x14ac:dyDescent="0.25">
      <c r="J1838" s="146" t="s">
        <v>210</v>
      </c>
    </row>
    <row r="1839" spans="10:10" ht="321" x14ac:dyDescent="0.25">
      <c r="J1839" s="146" t="s">
        <v>210</v>
      </c>
    </row>
    <row r="1840" spans="10:10" ht="321" x14ac:dyDescent="0.25">
      <c r="J1840" s="146" t="s">
        <v>210</v>
      </c>
    </row>
    <row r="1841" spans="10:10" ht="321" x14ac:dyDescent="0.25">
      <c r="J1841" s="146" t="s">
        <v>210</v>
      </c>
    </row>
    <row r="1842" spans="10:10" ht="321" x14ac:dyDescent="0.25">
      <c r="J1842" s="146" t="s">
        <v>210</v>
      </c>
    </row>
    <row r="1843" spans="10:10" ht="321" x14ac:dyDescent="0.25">
      <c r="J1843" s="146" t="s">
        <v>210</v>
      </c>
    </row>
    <row r="1844" spans="10:10" ht="321" x14ac:dyDescent="0.25">
      <c r="J1844" s="146" t="s">
        <v>210</v>
      </c>
    </row>
    <row r="1845" spans="10:10" ht="321" x14ac:dyDescent="0.25">
      <c r="J1845" s="146" t="s">
        <v>210</v>
      </c>
    </row>
    <row r="1846" spans="10:10" ht="321" x14ac:dyDescent="0.25">
      <c r="J1846" s="146" t="s">
        <v>210</v>
      </c>
    </row>
    <row r="1847" spans="10:10" ht="321" x14ac:dyDescent="0.25">
      <c r="J1847" s="146" t="s">
        <v>210</v>
      </c>
    </row>
    <row r="1848" spans="10:10" ht="321" x14ac:dyDescent="0.25">
      <c r="J1848" s="146" t="s">
        <v>210</v>
      </c>
    </row>
    <row r="1849" spans="10:10" ht="321" x14ac:dyDescent="0.25">
      <c r="J1849" s="146" t="s">
        <v>210</v>
      </c>
    </row>
    <row r="1850" spans="10:10" ht="321" x14ac:dyDescent="0.25">
      <c r="J1850" s="146" t="s">
        <v>210</v>
      </c>
    </row>
    <row r="1851" spans="10:10" ht="321" x14ac:dyDescent="0.25">
      <c r="J1851" s="146" t="s">
        <v>210</v>
      </c>
    </row>
    <row r="1852" spans="10:10" ht="321" x14ac:dyDescent="0.25">
      <c r="J1852" s="146" t="s">
        <v>210</v>
      </c>
    </row>
    <row r="1853" spans="10:10" ht="321" x14ac:dyDescent="0.25">
      <c r="J1853" s="146" t="s">
        <v>210</v>
      </c>
    </row>
    <row r="1854" spans="10:10" ht="321" x14ac:dyDescent="0.25">
      <c r="J1854" s="146" t="s">
        <v>210</v>
      </c>
    </row>
    <row r="1855" spans="10:10" ht="321" x14ac:dyDescent="0.25">
      <c r="J1855" s="146" t="s">
        <v>210</v>
      </c>
    </row>
    <row r="1856" spans="10:10" ht="321" x14ac:dyDescent="0.25">
      <c r="J1856" s="146" t="s">
        <v>210</v>
      </c>
    </row>
    <row r="1857" spans="10:10" ht="321" x14ac:dyDescent="0.25">
      <c r="J1857" s="146" t="s">
        <v>210</v>
      </c>
    </row>
    <row r="1858" spans="10:10" ht="321" x14ac:dyDescent="0.25">
      <c r="J1858" s="146" t="s">
        <v>210</v>
      </c>
    </row>
    <row r="1859" spans="10:10" ht="321" x14ac:dyDescent="0.25">
      <c r="J1859" s="146" t="s">
        <v>210</v>
      </c>
    </row>
    <row r="1860" spans="10:10" ht="321" x14ac:dyDescent="0.25">
      <c r="J1860" s="146" t="s">
        <v>210</v>
      </c>
    </row>
    <row r="1861" spans="10:10" ht="321" x14ac:dyDescent="0.25">
      <c r="J1861" s="146" t="s">
        <v>210</v>
      </c>
    </row>
    <row r="1862" spans="10:10" ht="321" x14ac:dyDescent="0.25">
      <c r="J1862" s="146" t="s">
        <v>210</v>
      </c>
    </row>
    <row r="1863" spans="10:10" ht="321" x14ac:dyDescent="0.25">
      <c r="J1863" s="146" t="s">
        <v>210</v>
      </c>
    </row>
    <row r="1864" spans="10:10" ht="321" x14ac:dyDescent="0.25">
      <c r="J1864" s="146" t="s">
        <v>210</v>
      </c>
    </row>
    <row r="1865" spans="10:10" ht="321" x14ac:dyDescent="0.25">
      <c r="J1865" s="146" t="s">
        <v>210</v>
      </c>
    </row>
    <row r="1866" spans="10:10" ht="321" x14ac:dyDescent="0.25">
      <c r="J1866" s="146" t="s">
        <v>210</v>
      </c>
    </row>
    <row r="1867" spans="10:10" ht="321" x14ac:dyDescent="0.25">
      <c r="J1867" s="146" t="s">
        <v>210</v>
      </c>
    </row>
    <row r="1868" spans="10:10" ht="321" x14ac:dyDescent="0.25">
      <c r="J1868" s="146" t="s">
        <v>210</v>
      </c>
    </row>
    <row r="1869" spans="10:10" ht="321" x14ac:dyDescent="0.25">
      <c r="J1869" s="146" t="s">
        <v>210</v>
      </c>
    </row>
    <row r="1870" spans="10:10" ht="321" x14ac:dyDescent="0.25">
      <c r="J1870" s="146" t="s">
        <v>210</v>
      </c>
    </row>
    <row r="1871" spans="10:10" ht="321" x14ac:dyDescent="0.25">
      <c r="J1871" s="146" t="s">
        <v>210</v>
      </c>
    </row>
    <row r="1872" spans="10:10" ht="321" x14ac:dyDescent="0.25">
      <c r="J1872" s="146" t="s">
        <v>210</v>
      </c>
    </row>
    <row r="1873" spans="10:10" ht="321" x14ac:dyDescent="0.25">
      <c r="J1873" s="146" t="s">
        <v>210</v>
      </c>
    </row>
    <row r="1874" spans="10:10" ht="321" x14ac:dyDescent="0.25">
      <c r="J1874" s="146" t="s">
        <v>210</v>
      </c>
    </row>
    <row r="1875" spans="10:10" ht="321" x14ac:dyDescent="0.25">
      <c r="J1875" s="146" t="s">
        <v>210</v>
      </c>
    </row>
    <row r="1876" spans="10:10" ht="321" x14ac:dyDescent="0.25">
      <c r="J1876" s="146" t="s">
        <v>210</v>
      </c>
    </row>
    <row r="1877" spans="10:10" ht="321" x14ac:dyDescent="0.25">
      <c r="J1877" s="146" t="s">
        <v>210</v>
      </c>
    </row>
    <row r="1878" spans="10:10" ht="321" x14ac:dyDescent="0.25">
      <c r="J1878" s="146" t="s">
        <v>210</v>
      </c>
    </row>
    <row r="1879" spans="10:10" ht="321" x14ac:dyDescent="0.25">
      <c r="J1879" s="146" t="s">
        <v>210</v>
      </c>
    </row>
    <row r="1880" spans="10:10" ht="321" x14ac:dyDescent="0.25">
      <c r="J1880" s="146" t="s">
        <v>210</v>
      </c>
    </row>
    <row r="1881" spans="10:10" ht="321" x14ac:dyDescent="0.25">
      <c r="J1881" s="146" t="s">
        <v>210</v>
      </c>
    </row>
    <row r="1882" spans="10:10" ht="321" x14ac:dyDescent="0.25">
      <c r="J1882" s="146" t="s">
        <v>210</v>
      </c>
    </row>
    <row r="1883" spans="10:10" ht="321" x14ac:dyDescent="0.25">
      <c r="J1883" s="146" t="s">
        <v>210</v>
      </c>
    </row>
    <row r="1884" spans="10:10" ht="321" x14ac:dyDescent="0.25">
      <c r="J1884" s="146" t="s">
        <v>210</v>
      </c>
    </row>
    <row r="1885" spans="10:10" ht="321" x14ac:dyDescent="0.25">
      <c r="J1885" s="146" t="s">
        <v>210</v>
      </c>
    </row>
    <row r="1886" spans="10:10" ht="321" x14ac:dyDescent="0.25">
      <c r="J1886" s="146" t="s">
        <v>210</v>
      </c>
    </row>
    <row r="1887" spans="10:10" ht="321" x14ac:dyDescent="0.25">
      <c r="J1887" s="146" t="s">
        <v>210</v>
      </c>
    </row>
    <row r="1888" spans="10:10" ht="321" x14ac:dyDescent="0.25">
      <c r="J1888" s="146" t="s">
        <v>210</v>
      </c>
    </row>
    <row r="1889" spans="10:10" ht="321" x14ac:dyDescent="0.25">
      <c r="J1889" s="146" t="s">
        <v>210</v>
      </c>
    </row>
    <row r="1890" spans="10:10" ht="321" x14ac:dyDescent="0.25">
      <c r="J1890" s="146" t="s">
        <v>210</v>
      </c>
    </row>
    <row r="1891" spans="10:10" ht="321" x14ac:dyDescent="0.25">
      <c r="J1891" s="146" t="s">
        <v>210</v>
      </c>
    </row>
    <row r="1892" spans="10:10" ht="321" x14ac:dyDescent="0.25">
      <c r="J1892" s="146" t="s">
        <v>210</v>
      </c>
    </row>
    <row r="1893" spans="10:10" ht="321" x14ac:dyDescent="0.25">
      <c r="J1893" s="146" t="s">
        <v>210</v>
      </c>
    </row>
    <row r="1894" spans="10:10" ht="321" x14ac:dyDescent="0.25">
      <c r="J1894" s="146" t="s">
        <v>210</v>
      </c>
    </row>
    <row r="1895" spans="10:10" ht="321" x14ac:dyDescent="0.25">
      <c r="J1895" s="146" t="s">
        <v>210</v>
      </c>
    </row>
    <row r="1896" spans="10:10" ht="321" x14ac:dyDescent="0.25">
      <c r="J1896" s="146" t="s">
        <v>210</v>
      </c>
    </row>
    <row r="1897" spans="10:10" ht="321" x14ac:dyDescent="0.25">
      <c r="J1897" s="146" t="s">
        <v>210</v>
      </c>
    </row>
    <row r="1898" spans="10:10" ht="321" x14ac:dyDescent="0.25">
      <c r="J1898" s="146" t="s">
        <v>210</v>
      </c>
    </row>
    <row r="1899" spans="10:10" ht="321" x14ac:dyDescent="0.25">
      <c r="J1899" s="146" t="s">
        <v>210</v>
      </c>
    </row>
    <row r="1900" spans="10:10" ht="321" x14ac:dyDescent="0.25">
      <c r="J1900" s="146" t="s">
        <v>210</v>
      </c>
    </row>
    <row r="1901" spans="10:10" ht="321" x14ac:dyDescent="0.25">
      <c r="J1901" s="146" t="s">
        <v>210</v>
      </c>
    </row>
    <row r="1902" spans="10:10" ht="321" x14ac:dyDescent="0.25">
      <c r="J1902" s="146" t="s">
        <v>210</v>
      </c>
    </row>
    <row r="1903" spans="10:10" ht="321" x14ac:dyDescent="0.25">
      <c r="J1903" s="146" t="s">
        <v>210</v>
      </c>
    </row>
    <row r="1904" spans="10:10" ht="321" x14ac:dyDescent="0.25">
      <c r="J1904" s="146" t="s">
        <v>210</v>
      </c>
    </row>
    <row r="1905" spans="10:10" ht="321" x14ac:dyDescent="0.25">
      <c r="J1905" s="146" t="s">
        <v>210</v>
      </c>
    </row>
    <row r="1906" spans="10:10" ht="321" x14ac:dyDescent="0.25">
      <c r="J1906" s="146" t="s">
        <v>210</v>
      </c>
    </row>
    <row r="1907" spans="10:10" ht="321" x14ac:dyDescent="0.25">
      <c r="J1907" s="146" t="s">
        <v>210</v>
      </c>
    </row>
    <row r="1908" spans="10:10" ht="321" x14ac:dyDescent="0.25">
      <c r="J1908" s="146" t="s">
        <v>210</v>
      </c>
    </row>
    <row r="1909" spans="10:10" ht="321" x14ac:dyDescent="0.25">
      <c r="J1909" s="146" t="s">
        <v>210</v>
      </c>
    </row>
    <row r="1910" spans="10:10" ht="321" x14ac:dyDescent="0.25">
      <c r="J1910" s="146" t="s">
        <v>210</v>
      </c>
    </row>
    <row r="1911" spans="10:10" ht="321" x14ac:dyDescent="0.25">
      <c r="J1911" s="146" t="s">
        <v>210</v>
      </c>
    </row>
    <row r="1912" spans="10:10" ht="321" x14ac:dyDescent="0.25">
      <c r="J1912" s="146" t="s">
        <v>210</v>
      </c>
    </row>
    <row r="1913" spans="10:10" ht="321" x14ac:dyDescent="0.25">
      <c r="J1913" s="146" t="s">
        <v>210</v>
      </c>
    </row>
    <row r="1914" spans="10:10" ht="321" x14ac:dyDescent="0.25">
      <c r="J1914" s="146" t="s">
        <v>210</v>
      </c>
    </row>
    <row r="1915" spans="10:10" ht="321" x14ac:dyDescent="0.25">
      <c r="J1915" s="146" t="s">
        <v>210</v>
      </c>
    </row>
    <row r="1916" spans="10:10" ht="321" x14ac:dyDescent="0.25">
      <c r="J1916" s="146" t="s">
        <v>210</v>
      </c>
    </row>
    <row r="1917" spans="10:10" ht="321" x14ac:dyDescent="0.25">
      <c r="J1917" s="146" t="s">
        <v>210</v>
      </c>
    </row>
    <row r="1918" spans="10:10" ht="321" x14ac:dyDescent="0.25">
      <c r="J1918" s="146" t="s">
        <v>210</v>
      </c>
    </row>
    <row r="1919" spans="10:10" ht="321" x14ac:dyDescent="0.25">
      <c r="J1919" s="146" t="s">
        <v>210</v>
      </c>
    </row>
    <row r="1920" spans="10:10" ht="321" x14ac:dyDescent="0.25">
      <c r="J1920" s="146" t="s">
        <v>210</v>
      </c>
    </row>
    <row r="1921" spans="10:10" ht="321" x14ac:dyDescent="0.25">
      <c r="J1921" s="146" t="s">
        <v>210</v>
      </c>
    </row>
    <row r="1922" spans="10:10" ht="321" x14ac:dyDescent="0.25">
      <c r="J1922" s="146" t="s">
        <v>210</v>
      </c>
    </row>
    <row r="1923" spans="10:10" ht="321" x14ac:dyDescent="0.25">
      <c r="J1923" s="146" t="s">
        <v>210</v>
      </c>
    </row>
    <row r="1924" spans="10:10" ht="321" x14ac:dyDescent="0.25">
      <c r="J1924" s="146" t="s">
        <v>210</v>
      </c>
    </row>
    <row r="1925" spans="10:10" ht="321" x14ac:dyDescent="0.25">
      <c r="J1925" s="146" t="s">
        <v>210</v>
      </c>
    </row>
    <row r="1926" spans="10:10" ht="321" x14ac:dyDescent="0.25">
      <c r="J1926" s="146" t="s">
        <v>210</v>
      </c>
    </row>
    <row r="1927" spans="10:10" ht="321" x14ac:dyDescent="0.25">
      <c r="J1927" s="146" t="s">
        <v>210</v>
      </c>
    </row>
    <row r="1928" spans="10:10" ht="321" x14ac:dyDescent="0.25">
      <c r="J1928" s="146" t="s">
        <v>210</v>
      </c>
    </row>
    <row r="1929" spans="10:10" ht="321" x14ac:dyDescent="0.25">
      <c r="J1929" s="146" t="s">
        <v>210</v>
      </c>
    </row>
    <row r="1930" spans="10:10" ht="321" x14ac:dyDescent="0.25">
      <c r="J1930" s="146" t="s">
        <v>210</v>
      </c>
    </row>
    <row r="1931" spans="10:10" ht="321" x14ac:dyDescent="0.25">
      <c r="J1931" s="146" t="s">
        <v>210</v>
      </c>
    </row>
    <row r="1932" spans="10:10" ht="321" x14ac:dyDescent="0.25">
      <c r="J1932" s="146" t="s">
        <v>210</v>
      </c>
    </row>
    <row r="1933" spans="10:10" ht="321" x14ac:dyDescent="0.25">
      <c r="J1933" s="146" t="s">
        <v>210</v>
      </c>
    </row>
    <row r="1934" spans="10:10" ht="321" x14ac:dyDescent="0.25">
      <c r="J1934" s="146" t="s">
        <v>210</v>
      </c>
    </row>
    <row r="1935" spans="10:10" ht="321" x14ac:dyDescent="0.25">
      <c r="J1935" s="146" t="s">
        <v>210</v>
      </c>
    </row>
    <row r="1936" spans="10:10" ht="321" x14ac:dyDescent="0.25">
      <c r="J1936" s="146" t="s">
        <v>210</v>
      </c>
    </row>
    <row r="1937" spans="10:10" ht="321" x14ac:dyDescent="0.25">
      <c r="J1937" s="146" t="s">
        <v>210</v>
      </c>
    </row>
    <row r="1938" spans="10:10" ht="321" x14ac:dyDescent="0.25">
      <c r="J1938" s="146" t="s">
        <v>210</v>
      </c>
    </row>
    <row r="1939" spans="10:10" ht="321" x14ac:dyDescent="0.25">
      <c r="J1939" s="146" t="s">
        <v>210</v>
      </c>
    </row>
    <row r="1940" spans="10:10" ht="321" x14ac:dyDescent="0.25">
      <c r="J1940" s="146" t="s">
        <v>210</v>
      </c>
    </row>
    <row r="1941" spans="10:10" ht="321" x14ac:dyDescent="0.25">
      <c r="J1941" s="146" t="s">
        <v>210</v>
      </c>
    </row>
    <row r="1942" spans="10:10" ht="321" x14ac:dyDescent="0.25">
      <c r="J1942" s="146" t="s">
        <v>210</v>
      </c>
    </row>
    <row r="1943" spans="10:10" ht="321" x14ac:dyDescent="0.25">
      <c r="J1943" s="146" t="s">
        <v>210</v>
      </c>
    </row>
    <row r="1944" spans="10:10" ht="321" x14ac:dyDescent="0.25">
      <c r="J1944" s="146" t="s">
        <v>210</v>
      </c>
    </row>
    <row r="1945" spans="10:10" ht="321" x14ac:dyDescent="0.25">
      <c r="J1945" s="146" t="s">
        <v>210</v>
      </c>
    </row>
    <row r="1946" spans="10:10" ht="321" x14ac:dyDescent="0.25">
      <c r="J1946" s="146" t="s">
        <v>210</v>
      </c>
    </row>
    <row r="1947" spans="10:10" ht="321" x14ac:dyDescent="0.25">
      <c r="J1947" s="146" t="s">
        <v>210</v>
      </c>
    </row>
    <row r="1948" spans="10:10" ht="321" x14ac:dyDescent="0.25">
      <c r="J1948" s="146" t="s">
        <v>210</v>
      </c>
    </row>
    <row r="1949" spans="10:10" ht="321" x14ac:dyDescent="0.25">
      <c r="J1949" s="146" t="s">
        <v>210</v>
      </c>
    </row>
    <row r="1950" spans="10:10" ht="321" x14ac:dyDescent="0.25">
      <c r="J1950" s="146" t="s">
        <v>210</v>
      </c>
    </row>
    <row r="1951" spans="10:10" ht="321" x14ac:dyDescent="0.25">
      <c r="J1951" s="146" t="s">
        <v>210</v>
      </c>
    </row>
    <row r="1952" spans="10:10" ht="321" x14ac:dyDescent="0.25">
      <c r="J1952" s="146" t="s">
        <v>210</v>
      </c>
    </row>
    <row r="1953" spans="10:10" ht="321" x14ac:dyDescent="0.25">
      <c r="J1953" s="146" t="s">
        <v>210</v>
      </c>
    </row>
    <row r="1954" spans="10:10" ht="321" x14ac:dyDescent="0.25">
      <c r="J1954" s="146" t="s">
        <v>210</v>
      </c>
    </row>
    <row r="1955" spans="10:10" ht="321" x14ac:dyDescent="0.25">
      <c r="J1955" s="146" t="s">
        <v>210</v>
      </c>
    </row>
    <row r="1956" spans="10:10" ht="321" x14ac:dyDescent="0.25">
      <c r="J1956" s="146" t="s">
        <v>210</v>
      </c>
    </row>
    <row r="1957" spans="10:10" ht="321" x14ac:dyDescent="0.25">
      <c r="J1957" s="146" t="s">
        <v>210</v>
      </c>
    </row>
    <row r="1958" spans="10:10" ht="321" x14ac:dyDescent="0.25">
      <c r="J1958" s="146" t="s">
        <v>210</v>
      </c>
    </row>
    <row r="1959" spans="10:10" ht="321" x14ac:dyDescent="0.25">
      <c r="J1959" s="146" t="s">
        <v>210</v>
      </c>
    </row>
    <row r="1960" spans="10:10" ht="321" x14ac:dyDescent="0.25">
      <c r="J1960" s="146" t="s">
        <v>210</v>
      </c>
    </row>
    <row r="1961" spans="10:10" ht="321" x14ac:dyDescent="0.25">
      <c r="J1961" s="146" t="s">
        <v>210</v>
      </c>
    </row>
    <row r="1962" spans="10:10" ht="321" x14ac:dyDescent="0.25">
      <c r="J1962" s="146" t="s">
        <v>210</v>
      </c>
    </row>
    <row r="1963" spans="10:10" ht="321" x14ac:dyDescent="0.25">
      <c r="J1963" s="146" t="s">
        <v>210</v>
      </c>
    </row>
    <row r="1964" spans="10:10" ht="321" x14ac:dyDescent="0.25">
      <c r="J1964" s="146" t="s">
        <v>210</v>
      </c>
    </row>
    <row r="1965" spans="10:10" ht="321" x14ac:dyDescent="0.25">
      <c r="J1965" s="146" t="s">
        <v>210</v>
      </c>
    </row>
    <row r="1966" spans="10:10" ht="321" x14ac:dyDescent="0.25">
      <c r="J1966" s="146" t="s">
        <v>210</v>
      </c>
    </row>
    <row r="1967" spans="10:10" ht="321" x14ac:dyDescent="0.25">
      <c r="J1967" s="146" t="s">
        <v>210</v>
      </c>
    </row>
    <row r="1968" spans="10:10" ht="321" x14ac:dyDescent="0.25">
      <c r="J1968" s="146" t="s">
        <v>210</v>
      </c>
    </row>
    <row r="1969" spans="10:10" ht="321" x14ac:dyDescent="0.25">
      <c r="J1969" s="146" t="s">
        <v>210</v>
      </c>
    </row>
    <row r="1970" spans="10:10" ht="321" x14ac:dyDescent="0.25">
      <c r="J1970" s="146" t="s">
        <v>210</v>
      </c>
    </row>
    <row r="1971" spans="10:10" ht="321" x14ac:dyDescent="0.25">
      <c r="J1971" s="146" t="s">
        <v>210</v>
      </c>
    </row>
    <row r="1972" spans="10:10" ht="321" x14ac:dyDescent="0.25">
      <c r="J1972" s="146" t="s">
        <v>210</v>
      </c>
    </row>
    <row r="1973" spans="10:10" ht="321" x14ac:dyDescent="0.25">
      <c r="J1973" s="146" t="s">
        <v>210</v>
      </c>
    </row>
    <row r="1974" spans="10:10" ht="321" x14ac:dyDescent="0.25">
      <c r="J1974" s="146" t="s">
        <v>210</v>
      </c>
    </row>
    <row r="1975" spans="10:10" ht="321" x14ac:dyDescent="0.25">
      <c r="J1975" s="146" t="s">
        <v>210</v>
      </c>
    </row>
    <row r="1976" spans="10:10" ht="321" x14ac:dyDescent="0.25">
      <c r="J1976" s="146" t="s">
        <v>210</v>
      </c>
    </row>
    <row r="1977" spans="10:10" ht="321" x14ac:dyDescent="0.25">
      <c r="J1977" s="146" t="s">
        <v>210</v>
      </c>
    </row>
    <row r="1978" spans="10:10" ht="321" x14ac:dyDescent="0.25">
      <c r="J1978" s="146" t="s">
        <v>210</v>
      </c>
    </row>
    <row r="1979" spans="10:10" ht="321" x14ac:dyDescent="0.25">
      <c r="J1979" s="146" t="s">
        <v>210</v>
      </c>
    </row>
    <row r="1980" spans="10:10" ht="321" x14ac:dyDescent="0.25">
      <c r="J1980" s="146" t="s">
        <v>210</v>
      </c>
    </row>
    <row r="1981" spans="10:10" ht="321" x14ac:dyDescent="0.25">
      <c r="J1981" s="146" t="s">
        <v>210</v>
      </c>
    </row>
    <row r="1982" spans="10:10" ht="321" x14ac:dyDescent="0.25">
      <c r="J1982" s="146" t="s">
        <v>210</v>
      </c>
    </row>
    <row r="1983" spans="10:10" ht="321" x14ac:dyDescent="0.25">
      <c r="J1983" s="146" t="s">
        <v>210</v>
      </c>
    </row>
    <row r="1984" spans="10:10" ht="321" x14ac:dyDescent="0.25">
      <c r="J1984" s="146" t="s">
        <v>210</v>
      </c>
    </row>
    <row r="1985" spans="10:10" ht="321" x14ac:dyDescent="0.25">
      <c r="J1985" s="146" t="s">
        <v>210</v>
      </c>
    </row>
    <row r="1986" spans="10:10" ht="321" x14ac:dyDescent="0.25">
      <c r="J1986" s="146" t="s">
        <v>210</v>
      </c>
    </row>
    <row r="1987" spans="10:10" ht="321" x14ac:dyDescent="0.25">
      <c r="J1987" s="146" t="s">
        <v>210</v>
      </c>
    </row>
    <row r="1988" spans="10:10" ht="321" x14ac:dyDescent="0.25">
      <c r="J1988" s="146" t="s">
        <v>210</v>
      </c>
    </row>
    <row r="1989" spans="10:10" ht="321" x14ac:dyDescent="0.25">
      <c r="J1989" s="146" t="s">
        <v>210</v>
      </c>
    </row>
    <row r="1990" spans="10:10" ht="321" x14ac:dyDescent="0.25">
      <c r="J1990" s="146" t="s">
        <v>210</v>
      </c>
    </row>
    <row r="1991" spans="10:10" ht="321" x14ac:dyDescent="0.25">
      <c r="J1991" s="146" t="s">
        <v>210</v>
      </c>
    </row>
    <row r="1992" spans="10:10" ht="321" x14ac:dyDescent="0.25">
      <c r="J1992" s="146" t="s">
        <v>210</v>
      </c>
    </row>
    <row r="1993" spans="10:10" ht="321" x14ac:dyDescent="0.25">
      <c r="J1993" s="146" t="s">
        <v>210</v>
      </c>
    </row>
    <row r="1994" spans="10:10" ht="321" x14ac:dyDescent="0.25">
      <c r="J1994" s="146" t="s">
        <v>210</v>
      </c>
    </row>
    <row r="1995" spans="10:10" ht="321" x14ac:dyDescent="0.25">
      <c r="J1995" s="146" t="s">
        <v>210</v>
      </c>
    </row>
    <row r="1996" spans="10:10" ht="321" x14ac:dyDescent="0.25">
      <c r="J1996" s="146" t="s">
        <v>210</v>
      </c>
    </row>
    <row r="1997" spans="10:10" ht="321" x14ac:dyDescent="0.25">
      <c r="J1997" s="146" t="s">
        <v>210</v>
      </c>
    </row>
    <row r="1998" spans="10:10" ht="321" x14ac:dyDescent="0.25">
      <c r="J1998" s="146" t="s">
        <v>210</v>
      </c>
    </row>
    <row r="1999" spans="10:10" ht="321" x14ac:dyDescent="0.25">
      <c r="J1999" s="146" t="s">
        <v>210</v>
      </c>
    </row>
    <row r="2000" spans="10:10" ht="321" x14ac:dyDescent="0.25">
      <c r="J2000" s="146" t="s">
        <v>210</v>
      </c>
    </row>
    <row r="2001" spans="10:10" ht="321" x14ac:dyDescent="0.25">
      <c r="J2001" s="146" t="s">
        <v>210</v>
      </c>
    </row>
    <row r="2002" spans="10:10" ht="321" x14ac:dyDescent="0.25">
      <c r="J2002" s="146" t="s">
        <v>210</v>
      </c>
    </row>
    <row r="2003" spans="10:10" ht="321" x14ac:dyDescent="0.25">
      <c r="J2003" s="146" t="s">
        <v>210</v>
      </c>
    </row>
    <row r="2004" spans="10:10" ht="321" x14ac:dyDescent="0.25">
      <c r="J2004" s="146" t="s">
        <v>210</v>
      </c>
    </row>
    <row r="2005" spans="10:10" ht="321" x14ac:dyDescent="0.25">
      <c r="J2005" s="146" t="s">
        <v>210</v>
      </c>
    </row>
    <row r="2006" spans="10:10" ht="321" x14ac:dyDescent="0.25">
      <c r="J2006" s="146" t="s">
        <v>210</v>
      </c>
    </row>
    <row r="2007" spans="10:10" ht="321" x14ac:dyDescent="0.25">
      <c r="J2007" s="146" t="s">
        <v>210</v>
      </c>
    </row>
    <row r="2008" spans="10:10" ht="321" x14ac:dyDescent="0.25">
      <c r="J2008" s="146" t="s">
        <v>210</v>
      </c>
    </row>
    <row r="2009" spans="10:10" ht="321" x14ac:dyDescent="0.25">
      <c r="J2009" s="146" t="s">
        <v>210</v>
      </c>
    </row>
    <row r="2010" spans="10:10" ht="321" x14ac:dyDescent="0.25">
      <c r="J2010" s="146" t="s">
        <v>210</v>
      </c>
    </row>
    <row r="2011" spans="10:10" ht="321" x14ac:dyDescent="0.25">
      <c r="J2011" s="146" t="s">
        <v>210</v>
      </c>
    </row>
    <row r="2012" spans="10:10" ht="321" x14ac:dyDescent="0.25">
      <c r="J2012" s="146" t="s">
        <v>210</v>
      </c>
    </row>
    <row r="2013" spans="10:10" ht="321" x14ac:dyDescent="0.25">
      <c r="J2013" s="146" t="s">
        <v>210</v>
      </c>
    </row>
    <row r="2014" spans="10:10" ht="321" x14ac:dyDescent="0.25">
      <c r="J2014" s="146" t="s">
        <v>210</v>
      </c>
    </row>
    <row r="2015" spans="10:10" ht="321" x14ac:dyDescent="0.25">
      <c r="J2015" s="146" t="s">
        <v>210</v>
      </c>
    </row>
    <row r="2016" spans="10:10" ht="321" x14ac:dyDescent="0.25">
      <c r="J2016" s="146" t="s">
        <v>210</v>
      </c>
    </row>
    <row r="2017" spans="10:10" ht="321" x14ac:dyDescent="0.25">
      <c r="J2017" s="146" t="s">
        <v>210</v>
      </c>
    </row>
    <row r="2018" spans="10:10" ht="321" x14ac:dyDescent="0.25">
      <c r="J2018" s="146" t="s">
        <v>210</v>
      </c>
    </row>
    <row r="2019" spans="10:10" ht="321" x14ac:dyDescent="0.25">
      <c r="J2019" s="146" t="s">
        <v>210</v>
      </c>
    </row>
    <row r="2020" spans="10:10" ht="321" x14ac:dyDescent="0.25">
      <c r="J2020" s="146" t="s">
        <v>210</v>
      </c>
    </row>
    <row r="2021" spans="10:10" ht="321" x14ac:dyDescent="0.25">
      <c r="J2021" s="146" t="s">
        <v>210</v>
      </c>
    </row>
    <row r="2022" spans="10:10" ht="321" x14ac:dyDescent="0.25">
      <c r="J2022" s="146" t="s">
        <v>210</v>
      </c>
    </row>
    <row r="2023" spans="10:10" ht="321" x14ac:dyDescent="0.25">
      <c r="J2023" s="146" t="s">
        <v>210</v>
      </c>
    </row>
    <row r="2024" spans="10:10" ht="321" x14ac:dyDescent="0.25">
      <c r="J2024" s="146" t="s">
        <v>210</v>
      </c>
    </row>
    <row r="2025" spans="10:10" ht="321" x14ac:dyDescent="0.25">
      <c r="J2025" s="146" t="s">
        <v>210</v>
      </c>
    </row>
    <row r="2026" spans="10:10" ht="321" x14ac:dyDescent="0.25">
      <c r="J2026" s="146" t="s">
        <v>210</v>
      </c>
    </row>
    <row r="2027" spans="10:10" ht="321" x14ac:dyDescent="0.25">
      <c r="J2027" s="146" t="s">
        <v>210</v>
      </c>
    </row>
    <row r="2028" spans="10:10" ht="321" x14ac:dyDescent="0.25">
      <c r="J2028" s="146" t="s">
        <v>210</v>
      </c>
    </row>
    <row r="2029" spans="10:10" ht="321" x14ac:dyDescent="0.25">
      <c r="J2029" s="146" t="s">
        <v>210</v>
      </c>
    </row>
    <row r="2030" spans="10:10" ht="321" x14ac:dyDescent="0.25">
      <c r="J2030" s="146" t="s">
        <v>210</v>
      </c>
    </row>
    <row r="2031" spans="10:10" ht="321" x14ac:dyDescent="0.25">
      <c r="J2031" s="146" t="s">
        <v>210</v>
      </c>
    </row>
    <row r="2032" spans="10:10" ht="321" x14ac:dyDescent="0.25">
      <c r="J2032" s="146" t="s">
        <v>210</v>
      </c>
    </row>
    <row r="2033" spans="10:10" ht="321" x14ac:dyDescent="0.25">
      <c r="J2033" s="146" t="s">
        <v>210</v>
      </c>
    </row>
    <row r="2034" spans="10:10" ht="321" x14ac:dyDescent="0.25">
      <c r="J2034" s="146" t="s">
        <v>210</v>
      </c>
    </row>
    <row r="2035" spans="10:10" ht="321" x14ac:dyDescent="0.25">
      <c r="J2035" s="146" t="s">
        <v>210</v>
      </c>
    </row>
    <row r="2036" spans="10:10" ht="321" x14ac:dyDescent="0.25">
      <c r="J2036" s="146" t="s">
        <v>210</v>
      </c>
    </row>
    <row r="2037" spans="10:10" ht="321" x14ac:dyDescent="0.25">
      <c r="J2037" s="146" t="s">
        <v>210</v>
      </c>
    </row>
    <row r="2038" spans="10:10" ht="321" x14ac:dyDescent="0.25">
      <c r="J2038" s="146" t="s">
        <v>210</v>
      </c>
    </row>
    <row r="2039" spans="10:10" ht="321" x14ac:dyDescent="0.25">
      <c r="J2039" s="146" t="s">
        <v>210</v>
      </c>
    </row>
    <row r="2040" spans="10:10" ht="321" x14ac:dyDescent="0.25">
      <c r="J2040" s="146" t="s">
        <v>210</v>
      </c>
    </row>
    <row r="2041" spans="10:10" ht="321" x14ac:dyDescent="0.25">
      <c r="J2041" s="146" t="s">
        <v>210</v>
      </c>
    </row>
    <row r="2042" spans="10:10" ht="321" x14ac:dyDescent="0.25">
      <c r="J2042" s="146" t="s">
        <v>210</v>
      </c>
    </row>
    <row r="2043" spans="10:10" ht="321" x14ac:dyDescent="0.25">
      <c r="J2043" s="146" t="s">
        <v>210</v>
      </c>
    </row>
    <row r="2044" spans="10:10" ht="321" x14ac:dyDescent="0.25">
      <c r="J2044" s="146" t="s">
        <v>210</v>
      </c>
    </row>
    <row r="2045" spans="10:10" ht="321" x14ac:dyDescent="0.25">
      <c r="J2045" s="146" t="s">
        <v>210</v>
      </c>
    </row>
    <row r="2046" spans="10:10" ht="321" x14ac:dyDescent="0.25">
      <c r="J2046" s="146" t="s">
        <v>210</v>
      </c>
    </row>
    <row r="2047" spans="10:10" ht="321" x14ac:dyDescent="0.25">
      <c r="J2047" s="146" t="s">
        <v>210</v>
      </c>
    </row>
    <row r="2048" spans="10:10" ht="321" x14ac:dyDescent="0.25">
      <c r="J2048" s="146" t="s">
        <v>210</v>
      </c>
    </row>
    <row r="2049" spans="10:10" ht="321" x14ac:dyDescent="0.25">
      <c r="J2049" s="146" t="s">
        <v>210</v>
      </c>
    </row>
    <row r="2050" spans="10:10" ht="321" x14ac:dyDescent="0.25">
      <c r="J2050" s="146" t="s">
        <v>210</v>
      </c>
    </row>
    <row r="2051" spans="10:10" ht="321" x14ac:dyDescent="0.25">
      <c r="J2051" s="146" t="s">
        <v>210</v>
      </c>
    </row>
    <row r="2052" spans="10:10" ht="321" x14ac:dyDescent="0.25">
      <c r="J2052" s="146" t="s">
        <v>210</v>
      </c>
    </row>
    <row r="2053" spans="10:10" ht="321" x14ac:dyDescent="0.25">
      <c r="J2053" s="146" t="s">
        <v>210</v>
      </c>
    </row>
    <row r="2054" spans="10:10" ht="321" x14ac:dyDescent="0.25">
      <c r="J2054" s="146" t="s">
        <v>210</v>
      </c>
    </row>
    <row r="2055" spans="10:10" ht="321" x14ac:dyDescent="0.25">
      <c r="J2055" s="146" t="s">
        <v>210</v>
      </c>
    </row>
    <row r="2056" spans="10:10" ht="321" x14ac:dyDescent="0.25">
      <c r="J2056" s="146" t="s">
        <v>210</v>
      </c>
    </row>
    <row r="2057" spans="10:10" ht="321" x14ac:dyDescent="0.25">
      <c r="J2057" s="146" t="s">
        <v>210</v>
      </c>
    </row>
    <row r="2058" spans="10:10" ht="321" x14ac:dyDescent="0.25">
      <c r="J2058" s="146" t="s">
        <v>210</v>
      </c>
    </row>
    <row r="2059" spans="10:10" ht="321" x14ac:dyDescent="0.25">
      <c r="J2059" s="146" t="s">
        <v>210</v>
      </c>
    </row>
    <row r="2060" spans="10:10" ht="321" x14ac:dyDescent="0.25">
      <c r="J2060" s="146" t="s">
        <v>210</v>
      </c>
    </row>
    <row r="2061" spans="10:10" ht="321" x14ac:dyDescent="0.25">
      <c r="J2061" s="146" t="s">
        <v>210</v>
      </c>
    </row>
    <row r="2062" spans="10:10" ht="321" x14ac:dyDescent="0.25">
      <c r="J2062" s="146" t="s">
        <v>210</v>
      </c>
    </row>
    <row r="2063" spans="10:10" ht="321" x14ac:dyDescent="0.25">
      <c r="J2063" s="146" t="s">
        <v>210</v>
      </c>
    </row>
    <row r="2064" spans="10:10" ht="321" x14ac:dyDescent="0.25">
      <c r="J2064" s="146" t="s">
        <v>210</v>
      </c>
    </row>
    <row r="2065" spans="10:10" ht="321" x14ac:dyDescent="0.25">
      <c r="J2065" s="146" t="s">
        <v>210</v>
      </c>
    </row>
    <row r="2066" spans="10:10" ht="321" x14ac:dyDescent="0.25">
      <c r="J2066" s="146" t="s">
        <v>210</v>
      </c>
    </row>
    <row r="2067" spans="10:10" ht="321" x14ac:dyDescent="0.25">
      <c r="J2067" s="146" t="s">
        <v>210</v>
      </c>
    </row>
    <row r="2068" spans="10:10" ht="321" x14ac:dyDescent="0.25">
      <c r="J2068" s="146" t="s">
        <v>210</v>
      </c>
    </row>
    <row r="2069" spans="10:10" ht="321" x14ac:dyDescent="0.25">
      <c r="J2069" s="146" t="s">
        <v>210</v>
      </c>
    </row>
    <row r="2070" spans="10:10" ht="321" x14ac:dyDescent="0.25">
      <c r="J2070" s="146" t="s">
        <v>210</v>
      </c>
    </row>
    <row r="2071" spans="10:10" ht="321" x14ac:dyDescent="0.25">
      <c r="J2071" s="146" t="s">
        <v>210</v>
      </c>
    </row>
    <row r="2072" spans="10:10" ht="321" x14ac:dyDescent="0.25">
      <c r="J2072" s="146" t="s">
        <v>210</v>
      </c>
    </row>
    <row r="2073" spans="10:10" ht="321" x14ac:dyDescent="0.25">
      <c r="J2073" s="146" t="s">
        <v>210</v>
      </c>
    </row>
    <row r="2074" spans="10:10" ht="321" x14ac:dyDescent="0.25">
      <c r="J2074" s="146" t="s">
        <v>210</v>
      </c>
    </row>
    <row r="2075" spans="10:10" ht="321" x14ac:dyDescent="0.25">
      <c r="J2075" s="146" t="s">
        <v>210</v>
      </c>
    </row>
    <row r="2076" spans="10:10" ht="321" x14ac:dyDescent="0.25">
      <c r="J2076" s="146" t="s">
        <v>210</v>
      </c>
    </row>
    <row r="2077" spans="10:10" ht="321" x14ac:dyDescent="0.25">
      <c r="J2077" s="146" t="s">
        <v>210</v>
      </c>
    </row>
    <row r="2078" spans="10:10" ht="321" x14ac:dyDescent="0.25">
      <c r="J2078" s="146" t="s">
        <v>210</v>
      </c>
    </row>
    <row r="2079" spans="10:10" ht="321" x14ac:dyDescent="0.25">
      <c r="J2079" s="146" t="s">
        <v>210</v>
      </c>
    </row>
    <row r="2080" spans="10:10" ht="321" x14ac:dyDescent="0.25">
      <c r="J2080" s="146" t="s">
        <v>210</v>
      </c>
    </row>
    <row r="2081" spans="10:10" ht="321" x14ac:dyDescent="0.25">
      <c r="J2081" s="146" t="s">
        <v>210</v>
      </c>
    </row>
    <row r="2082" spans="10:10" ht="321" x14ac:dyDescent="0.25">
      <c r="J2082" s="146" t="s">
        <v>210</v>
      </c>
    </row>
    <row r="2083" spans="10:10" ht="321" x14ac:dyDescent="0.25">
      <c r="J2083" s="146" t="s">
        <v>210</v>
      </c>
    </row>
    <row r="2084" spans="10:10" ht="321" x14ac:dyDescent="0.25">
      <c r="J2084" s="146" t="s">
        <v>210</v>
      </c>
    </row>
    <row r="2085" spans="10:10" ht="321" x14ac:dyDescent="0.25">
      <c r="J2085" s="146" t="s">
        <v>210</v>
      </c>
    </row>
    <row r="2086" spans="10:10" ht="321" x14ac:dyDescent="0.25">
      <c r="J2086" s="146" t="s">
        <v>210</v>
      </c>
    </row>
    <row r="2087" spans="10:10" ht="321" x14ac:dyDescent="0.25">
      <c r="J2087" s="146" t="s">
        <v>210</v>
      </c>
    </row>
    <row r="2088" spans="10:10" ht="321" x14ac:dyDescent="0.25">
      <c r="J2088" s="146" t="s">
        <v>210</v>
      </c>
    </row>
    <row r="2089" spans="10:10" ht="321" x14ac:dyDescent="0.25">
      <c r="J2089" s="146" t="s">
        <v>210</v>
      </c>
    </row>
    <row r="2090" spans="10:10" ht="321" x14ac:dyDescent="0.25">
      <c r="J2090" s="146" t="s">
        <v>210</v>
      </c>
    </row>
    <row r="2091" spans="10:10" ht="321" x14ac:dyDescent="0.25">
      <c r="J2091" s="146" t="s">
        <v>210</v>
      </c>
    </row>
    <row r="2092" spans="10:10" ht="321" x14ac:dyDescent="0.25">
      <c r="J2092" s="146" t="s">
        <v>210</v>
      </c>
    </row>
    <row r="2093" spans="10:10" ht="321" x14ac:dyDescent="0.25">
      <c r="J2093" s="146" t="s">
        <v>210</v>
      </c>
    </row>
    <row r="2094" spans="10:10" ht="321" x14ac:dyDescent="0.25">
      <c r="J2094" s="146" t="s">
        <v>210</v>
      </c>
    </row>
    <row r="2095" spans="10:10" ht="321" x14ac:dyDescent="0.25">
      <c r="J2095" s="146" t="s">
        <v>210</v>
      </c>
    </row>
    <row r="2096" spans="10:10" ht="321" x14ac:dyDescent="0.25">
      <c r="J2096" s="146" t="s">
        <v>210</v>
      </c>
    </row>
    <row r="2097" spans="10:10" ht="321" x14ac:dyDescent="0.25">
      <c r="J2097" s="146" t="s">
        <v>210</v>
      </c>
    </row>
    <row r="2098" spans="10:10" ht="321" x14ac:dyDescent="0.25">
      <c r="J2098" s="146" t="s">
        <v>210</v>
      </c>
    </row>
    <row r="2099" spans="10:10" ht="321" x14ac:dyDescent="0.25">
      <c r="J2099" s="146" t="s">
        <v>210</v>
      </c>
    </row>
    <row r="2100" spans="10:10" ht="321" x14ac:dyDescent="0.25">
      <c r="J2100" s="146" t="s">
        <v>210</v>
      </c>
    </row>
    <row r="2101" spans="10:10" ht="321" x14ac:dyDescent="0.25">
      <c r="J2101" s="146" t="s">
        <v>210</v>
      </c>
    </row>
    <row r="2102" spans="10:10" ht="321" x14ac:dyDescent="0.25">
      <c r="J2102" s="146" t="s">
        <v>210</v>
      </c>
    </row>
    <row r="2103" spans="10:10" ht="321" x14ac:dyDescent="0.25">
      <c r="J2103" s="146" t="s">
        <v>210</v>
      </c>
    </row>
    <row r="2104" spans="10:10" ht="321" x14ac:dyDescent="0.25">
      <c r="J2104" s="146" t="s">
        <v>210</v>
      </c>
    </row>
    <row r="2105" spans="10:10" ht="321" x14ac:dyDescent="0.25">
      <c r="J2105" s="146" t="s">
        <v>210</v>
      </c>
    </row>
    <row r="2106" spans="10:10" ht="321" x14ac:dyDescent="0.25">
      <c r="J2106" s="146" t="s">
        <v>210</v>
      </c>
    </row>
    <row r="2107" spans="10:10" ht="321" x14ac:dyDescent="0.25">
      <c r="J2107" s="146" t="s">
        <v>210</v>
      </c>
    </row>
    <row r="2108" spans="10:10" ht="321" x14ac:dyDescent="0.25">
      <c r="J2108" s="146" t="s">
        <v>210</v>
      </c>
    </row>
    <row r="2109" spans="10:10" ht="321" x14ac:dyDescent="0.25">
      <c r="J2109" s="146" t="s">
        <v>210</v>
      </c>
    </row>
    <row r="2110" spans="10:10" ht="321" x14ac:dyDescent="0.25">
      <c r="J2110" s="146" t="s">
        <v>210</v>
      </c>
    </row>
    <row r="2111" spans="10:10" ht="321" x14ac:dyDescent="0.25">
      <c r="J2111" s="146" t="s">
        <v>210</v>
      </c>
    </row>
    <row r="2112" spans="10:10" ht="321" x14ac:dyDescent="0.25">
      <c r="J2112" s="146" t="s">
        <v>210</v>
      </c>
    </row>
    <row r="2113" spans="10:10" ht="321" x14ac:dyDescent="0.25">
      <c r="J2113" s="146" t="s">
        <v>210</v>
      </c>
    </row>
    <row r="2114" spans="10:10" ht="321" x14ac:dyDescent="0.25">
      <c r="J2114" s="146" t="s">
        <v>210</v>
      </c>
    </row>
    <row r="2115" spans="10:10" ht="321" x14ac:dyDescent="0.25">
      <c r="J2115" s="146" t="s">
        <v>210</v>
      </c>
    </row>
    <row r="2116" spans="10:10" ht="321" x14ac:dyDescent="0.25">
      <c r="J2116" s="146" t="s">
        <v>210</v>
      </c>
    </row>
    <row r="2117" spans="10:10" ht="321" x14ac:dyDescent="0.25">
      <c r="J2117" s="146" t="s">
        <v>210</v>
      </c>
    </row>
    <row r="2118" spans="10:10" ht="321" x14ac:dyDescent="0.25">
      <c r="J2118" s="146" t="s">
        <v>210</v>
      </c>
    </row>
    <row r="2119" spans="10:10" ht="321" x14ac:dyDescent="0.25">
      <c r="J2119" s="146" t="s">
        <v>210</v>
      </c>
    </row>
    <row r="2120" spans="10:10" ht="321" x14ac:dyDescent="0.25">
      <c r="J2120" s="146" t="s">
        <v>210</v>
      </c>
    </row>
    <row r="2121" spans="10:10" ht="321" x14ac:dyDescent="0.25">
      <c r="J2121" s="146" t="s">
        <v>210</v>
      </c>
    </row>
    <row r="2122" spans="10:10" ht="321" x14ac:dyDescent="0.25">
      <c r="J2122" s="146" t="s">
        <v>210</v>
      </c>
    </row>
    <row r="2123" spans="10:10" ht="321" x14ac:dyDescent="0.25">
      <c r="J2123" s="146" t="s">
        <v>210</v>
      </c>
    </row>
    <row r="2124" spans="10:10" ht="321" x14ac:dyDescent="0.25">
      <c r="J2124" s="146" t="s">
        <v>210</v>
      </c>
    </row>
    <row r="2125" spans="10:10" ht="321" x14ac:dyDescent="0.25">
      <c r="J2125" s="146" t="s">
        <v>210</v>
      </c>
    </row>
    <row r="2126" spans="10:10" ht="321" x14ac:dyDescent="0.25">
      <c r="J2126" s="146" t="s">
        <v>210</v>
      </c>
    </row>
    <row r="2127" spans="10:10" ht="321" x14ac:dyDescent="0.25">
      <c r="J2127" s="146" t="s">
        <v>210</v>
      </c>
    </row>
    <row r="2128" spans="10:10" ht="321" x14ac:dyDescent="0.25">
      <c r="J2128" s="146" t="s">
        <v>210</v>
      </c>
    </row>
    <row r="2129" spans="10:10" ht="321" x14ac:dyDescent="0.25">
      <c r="J2129" s="146" t="s">
        <v>210</v>
      </c>
    </row>
    <row r="2130" spans="10:10" ht="321" x14ac:dyDescent="0.25">
      <c r="J2130" s="146" t="s">
        <v>210</v>
      </c>
    </row>
    <row r="2131" spans="10:10" ht="321" x14ac:dyDescent="0.25">
      <c r="J2131" s="146" t="s">
        <v>210</v>
      </c>
    </row>
    <row r="2132" spans="10:10" ht="321" x14ac:dyDescent="0.25">
      <c r="J2132" s="146" t="s">
        <v>210</v>
      </c>
    </row>
    <row r="2133" spans="10:10" ht="321" x14ac:dyDescent="0.25">
      <c r="J2133" s="146" t="s">
        <v>210</v>
      </c>
    </row>
    <row r="2134" spans="10:10" ht="321" x14ac:dyDescent="0.25">
      <c r="J2134" s="146" t="s">
        <v>210</v>
      </c>
    </row>
    <row r="2135" spans="10:10" ht="321" x14ac:dyDescent="0.25">
      <c r="J2135" s="146" t="s">
        <v>210</v>
      </c>
    </row>
    <row r="2136" spans="10:10" ht="321" x14ac:dyDescent="0.25">
      <c r="J2136" s="146" t="s">
        <v>210</v>
      </c>
    </row>
    <row r="2137" spans="10:10" ht="321" x14ac:dyDescent="0.25">
      <c r="J2137" s="146" t="s">
        <v>210</v>
      </c>
    </row>
    <row r="2138" spans="10:10" ht="321" x14ac:dyDescent="0.25">
      <c r="J2138" s="146" t="s">
        <v>210</v>
      </c>
    </row>
    <row r="2139" spans="10:10" ht="321" x14ac:dyDescent="0.25">
      <c r="J2139" s="146" t="s">
        <v>210</v>
      </c>
    </row>
    <row r="2140" spans="10:10" ht="321" x14ac:dyDescent="0.25">
      <c r="J2140" s="146" t="s">
        <v>210</v>
      </c>
    </row>
    <row r="2141" spans="10:10" ht="321" x14ac:dyDescent="0.25">
      <c r="J2141" s="146" t="s">
        <v>210</v>
      </c>
    </row>
    <row r="2142" spans="10:10" ht="321" x14ac:dyDescent="0.25">
      <c r="J2142" s="146" t="s">
        <v>210</v>
      </c>
    </row>
    <row r="2143" spans="10:10" ht="321" x14ac:dyDescent="0.25">
      <c r="J2143" s="146" t="s">
        <v>210</v>
      </c>
    </row>
    <row r="2144" spans="10:10" ht="321" x14ac:dyDescent="0.25">
      <c r="J2144" s="146" t="s">
        <v>210</v>
      </c>
    </row>
    <row r="2145" spans="10:10" ht="321" x14ac:dyDescent="0.25">
      <c r="J2145" s="146" t="s">
        <v>210</v>
      </c>
    </row>
    <row r="2146" spans="10:10" ht="321" x14ac:dyDescent="0.25">
      <c r="J2146" s="146" t="s">
        <v>210</v>
      </c>
    </row>
    <row r="2147" spans="10:10" ht="321" x14ac:dyDescent="0.25">
      <c r="J2147" s="146" t="s">
        <v>210</v>
      </c>
    </row>
    <row r="2148" spans="10:10" ht="321" x14ac:dyDescent="0.25">
      <c r="J2148" s="146" t="s">
        <v>210</v>
      </c>
    </row>
    <row r="2149" spans="10:10" ht="321" x14ac:dyDescent="0.25">
      <c r="J2149" s="146" t="s">
        <v>210</v>
      </c>
    </row>
    <row r="2150" spans="10:10" ht="321" x14ac:dyDescent="0.25">
      <c r="J2150" s="146" t="s">
        <v>210</v>
      </c>
    </row>
    <row r="2151" spans="10:10" ht="321" x14ac:dyDescent="0.25">
      <c r="J2151" s="146" t="s">
        <v>210</v>
      </c>
    </row>
    <row r="2152" spans="10:10" ht="321" x14ac:dyDescent="0.25">
      <c r="J2152" s="146" t="s">
        <v>210</v>
      </c>
    </row>
    <row r="2153" spans="10:10" ht="321" x14ac:dyDescent="0.25">
      <c r="J2153" s="146" t="s">
        <v>210</v>
      </c>
    </row>
    <row r="2154" spans="10:10" ht="321" x14ac:dyDescent="0.25">
      <c r="J2154" s="146" t="s">
        <v>210</v>
      </c>
    </row>
    <row r="2155" spans="10:10" ht="321" x14ac:dyDescent="0.25">
      <c r="J2155" s="146" t="s">
        <v>210</v>
      </c>
    </row>
    <row r="2156" spans="10:10" ht="321" x14ac:dyDescent="0.25">
      <c r="J2156" s="146" t="s">
        <v>210</v>
      </c>
    </row>
    <row r="2157" spans="10:10" ht="321" x14ac:dyDescent="0.25">
      <c r="J2157" s="146" t="s">
        <v>210</v>
      </c>
    </row>
    <row r="2158" spans="10:10" ht="321" x14ac:dyDescent="0.25">
      <c r="J2158" s="146" t="s">
        <v>210</v>
      </c>
    </row>
    <row r="2159" spans="10:10" ht="321" x14ac:dyDescent="0.25">
      <c r="J2159" s="146" t="s">
        <v>210</v>
      </c>
    </row>
    <row r="2160" spans="10:10" ht="321" x14ac:dyDescent="0.25">
      <c r="J2160" s="146" t="s">
        <v>210</v>
      </c>
    </row>
    <row r="2161" spans="10:10" ht="321" x14ac:dyDescent="0.25">
      <c r="J2161" s="146" t="s">
        <v>210</v>
      </c>
    </row>
    <row r="2162" spans="10:10" ht="321" x14ac:dyDescent="0.25">
      <c r="J2162" s="146" t="s">
        <v>210</v>
      </c>
    </row>
    <row r="2163" spans="10:10" ht="321" x14ac:dyDescent="0.25">
      <c r="J2163" s="146" t="s">
        <v>210</v>
      </c>
    </row>
    <row r="2164" spans="10:10" ht="321" x14ac:dyDescent="0.25">
      <c r="J2164" s="146" t="s">
        <v>210</v>
      </c>
    </row>
    <row r="2165" spans="10:10" ht="321" x14ac:dyDescent="0.25">
      <c r="J2165" s="146" t="s">
        <v>210</v>
      </c>
    </row>
    <row r="2166" spans="10:10" ht="321" x14ac:dyDescent="0.25">
      <c r="J2166" s="146" t="s">
        <v>210</v>
      </c>
    </row>
    <row r="2167" spans="10:10" ht="321" x14ac:dyDescent="0.25">
      <c r="J2167" s="146" t="s">
        <v>210</v>
      </c>
    </row>
    <row r="2168" spans="10:10" ht="321" x14ac:dyDescent="0.25">
      <c r="J2168" s="146" t="s">
        <v>210</v>
      </c>
    </row>
    <row r="2169" spans="10:10" ht="321" x14ac:dyDescent="0.25">
      <c r="J2169" s="146" t="s">
        <v>210</v>
      </c>
    </row>
    <row r="2170" spans="10:10" ht="321" x14ac:dyDescent="0.25">
      <c r="J2170" s="146" t="s">
        <v>210</v>
      </c>
    </row>
    <row r="2171" spans="10:10" ht="321" x14ac:dyDescent="0.25">
      <c r="J2171" s="146" t="s">
        <v>210</v>
      </c>
    </row>
    <row r="2172" spans="10:10" ht="321" x14ac:dyDescent="0.25">
      <c r="J2172" s="146" t="s">
        <v>210</v>
      </c>
    </row>
    <row r="2173" spans="10:10" ht="321" x14ac:dyDescent="0.25">
      <c r="J2173" s="146" t="s">
        <v>210</v>
      </c>
    </row>
    <row r="2174" spans="10:10" ht="321" x14ac:dyDescent="0.25">
      <c r="J2174" s="146" t="s">
        <v>210</v>
      </c>
    </row>
    <row r="2175" spans="10:10" ht="321" x14ac:dyDescent="0.25">
      <c r="J2175" s="146" t="s">
        <v>210</v>
      </c>
    </row>
    <row r="2176" spans="10:10" ht="321" x14ac:dyDescent="0.25">
      <c r="J2176" s="146" t="s">
        <v>210</v>
      </c>
    </row>
    <row r="2177" spans="10:10" ht="321" x14ac:dyDescent="0.25">
      <c r="J2177" s="146" t="s">
        <v>210</v>
      </c>
    </row>
    <row r="2178" spans="10:10" ht="321" x14ac:dyDescent="0.25">
      <c r="J2178" s="146" t="s">
        <v>210</v>
      </c>
    </row>
    <row r="2179" spans="10:10" ht="321" x14ac:dyDescent="0.25">
      <c r="J2179" s="146" t="s">
        <v>210</v>
      </c>
    </row>
    <row r="2180" spans="10:10" ht="321" x14ac:dyDescent="0.25">
      <c r="J2180" s="146" t="s">
        <v>210</v>
      </c>
    </row>
    <row r="2181" spans="10:10" ht="321" x14ac:dyDescent="0.25">
      <c r="J2181" s="146" t="s">
        <v>210</v>
      </c>
    </row>
    <row r="2182" spans="10:10" ht="321" x14ac:dyDescent="0.25">
      <c r="J2182" s="146" t="s">
        <v>210</v>
      </c>
    </row>
    <row r="2183" spans="10:10" ht="321" x14ac:dyDescent="0.25">
      <c r="J2183" s="146" t="s">
        <v>210</v>
      </c>
    </row>
    <row r="2184" spans="10:10" ht="321" x14ac:dyDescent="0.25">
      <c r="J2184" s="146" t="s">
        <v>210</v>
      </c>
    </row>
    <row r="2185" spans="10:10" ht="321" x14ac:dyDescent="0.25">
      <c r="J2185" s="146" t="s">
        <v>210</v>
      </c>
    </row>
    <row r="2186" spans="10:10" ht="321" x14ac:dyDescent="0.25">
      <c r="J2186" s="146" t="s">
        <v>210</v>
      </c>
    </row>
    <row r="2187" spans="10:10" ht="321" x14ac:dyDescent="0.25">
      <c r="J2187" s="146" t="s">
        <v>210</v>
      </c>
    </row>
    <row r="2188" spans="10:10" ht="321" x14ac:dyDescent="0.25">
      <c r="J2188" s="146" t="s">
        <v>210</v>
      </c>
    </row>
    <row r="2189" spans="10:10" ht="321" x14ac:dyDescent="0.25">
      <c r="J2189" s="146" t="s">
        <v>210</v>
      </c>
    </row>
    <row r="2190" spans="10:10" ht="321" x14ac:dyDescent="0.25">
      <c r="J2190" s="146" t="s">
        <v>210</v>
      </c>
    </row>
    <row r="2191" spans="10:10" ht="321" x14ac:dyDescent="0.25">
      <c r="J2191" s="146" t="s">
        <v>210</v>
      </c>
    </row>
    <row r="2192" spans="10:10" ht="321" x14ac:dyDescent="0.25">
      <c r="J2192" s="146" t="s">
        <v>210</v>
      </c>
    </row>
    <row r="2193" spans="10:10" ht="321" x14ac:dyDescent="0.25">
      <c r="J2193" s="146" t="s">
        <v>210</v>
      </c>
    </row>
    <row r="2194" spans="10:10" ht="321" x14ac:dyDescent="0.25">
      <c r="J2194" s="146" t="s">
        <v>210</v>
      </c>
    </row>
    <row r="2195" spans="10:10" ht="321" x14ac:dyDescent="0.25">
      <c r="J2195" s="146" t="s">
        <v>210</v>
      </c>
    </row>
    <row r="2196" spans="10:10" ht="321" x14ac:dyDescent="0.25">
      <c r="J2196" s="146" t="s">
        <v>210</v>
      </c>
    </row>
    <row r="2197" spans="10:10" ht="321" x14ac:dyDescent="0.25">
      <c r="J2197" s="146" t="s">
        <v>210</v>
      </c>
    </row>
    <row r="2198" spans="10:10" ht="321" x14ac:dyDescent="0.25">
      <c r="J2198" s="146" t="s">
        <v>210</v>
      </c>
    </row>
    <row r="2199" spans="10:10" ht="321" x14ac:dyDescent="0.25">
      <c r="J2199" s="146" t="s">
        <v>210</v>
      </c>
    </row>
    <row r="2200" spans="10:10" ht="321" x14ac:dyDescent="0.25">
      <c r="J2200" s="146" t="s">
        <v>210</v>
      </c>
    </row>
    <row r="2201" spans="10:10" ht="321" x14ac:dyDescent="0.25">
      <c r="J2201" s="146" t="s">
        <v>210</v>
      </c>
    </row>
    <row r="2202" spans="10:10" ht="321" x14ac:dyDescent="0.25">
      <c r="J2202" s="146" t="s">
        <v>210</v>
      </c>
    </row>
    <row r="2203" spans="10:10" ht="321" x14ac:dyDescent="0.25">
      <c r="J2203" s="146" t="s">
        <v>210</v>
      </c>
    </row>
    <row r="2204" spans="10:10" ht="321" x14ac:dyDescent="0.25">
      <c r="J2204" s="146" t="s">
        <v>210</v>
      </c>
    </row>
    <row r="2205" spans="10:10" ht="321" x14ac:dyDescent="0.25">
      <c r="J2205" s="146" t="s">
        <v>210</v>
      </c>
    </row>
    <row r="2206" spans="10:10" ht="321" x14ac:dyDescent="0.25">
      <c r="J2206" s="146" t="s">
        <v>210</v>
      </c>
    </row>
    <row r="2207" spans="10:10" ht="321" x14ac:dyDescent="0.25">
      <c r="J2207" s="146" t="s">
        <v>210</v>
      </c>
    </row>
    <row r="2208" spans="10:10" ht="321" x14ac:dyDescent="0.25">
      <c r="J2208" s="146" t="s">
        <v>210</v>
      </c>
    </row>
    <row r="2209" spans="10:10" ht="321" x14ac:dyDescent="0.25">
      <c r="J2209" s="146" t="s">
        <v>210</v>
      </c>
    </row>
    <row r="2210" spans="10:10" ht="321" x14ac:dyDescent="0.25">
      <c r="J2210" s="146" t="s">
        <v>210</v>
      </c>
    </row>
    <row r="2211" spans="10:10" ht="321" x14ac:dyDescent="0.25">
      <c r="J2211" s="146" t="s">
        <v>210</v>
      </c>
    </row>
    <row r="2212" spans="10:10" ht="321" x14ac:dyDescent="0.25">
      <c r="J2212" s="146" t="s">
        <v>210</v>
      </c>
    </row>
    <row r="2213" spans="10:10" ht="321" x14ac:dyDescent="0.25">
      <c r="J2213" s="146" t="s">
        <v>210</v>
      </c>
    </row>
    <row r="2214" spans="10:10" ht="321" x14ac:dyDescent="0.25">
      <c r="J2214" s="146" t="s">
        <v>210</v>
      </c>
    </row>
    <row r="2215" spans="10:10" ht="321" x14ac:dyDescent="0.25">
      <c r="J2215" s="146" t="s">
        <v>210</v>
      </c>
    </row>
    <row r="2216" spans="10:10" ht="321" x14ac:dyDescent="0.25">
      <c r="J2216" s="146" t="s">
        <v>210</v>
      </c>
    </row>
    <row r="2217" spans="10:10" ht="321" x14ac:dyDescent="0.25">
      <c r="J2217" s="146" t="s">
        <v>210</v>
      </c>
    </row>
    <row r="2218" spans="10:10" ht="321" x14ac:dyDescent="0.25">
      <c r="J2218" s="146" t="s">
        <v>210</v>
      </c>
    </row>
    <row r="2219" spans="10:10" ht="321" x14ac:dyDescent="0.25">
      <c r="J2219" s="146" t="s">
        <v>210</v>
      </c>
    </row>
    <row r="2220" spans="10:10" ht="321" x14ac:dyDescent="0.25">
      <c r="J2220" s="146" t="s">
        <v>210</v>
      </c>
    </row>
    <row r="2221" spans="10:10" ht="321" x14ac:dyDescent="0.25">
      <c r="J2221" s="146" t="s">
        <v>210</v>
      </c>
    </row>
    <row r="2222" spans="10:10" ht="321" x14ac:dyDescent="0.25">
      <c r="J2222" s="146" t="s">
        <v>210</v>
      </c>
    </row>
    <row r="2223" spans="10:10" ht="321" x14ac:dyDescent="0.25">
      <c r="J2223" s="146" t="s">
        <v>210</v>
      </c>
    </row>
    <row r="2224" spans="10:10" ht="321" x14ac:dyDescent="0.25">
      <c r="J2224" s="146" t="s">
        <v>210</v>
      </c>
    </row>
    <row r="2225" spans="10:10" ht="321" x14ac:dyDescent="0.25">
      <c r="J2225" s="146" t="s">
        <v>210</v>
      </c>
    </row>
    <row r="2226" spans="10:10" ht="321" x14ac:dyDescent="0.25">
      <c r="J2226" s="146" t="s">
        <v>210</v>
      </c>
    </row>
    <row r="2227" spans="10:10" ht="321" x14ac:dyDescent="0.25">
      <c r="J2227" s="146" t="s">
        <v>210</v>
      </c>
    </row>
    <row r="2228" spans="10:10" ht="321" x14ac:dyDescent="0.25">
      <c r="J2228" s="146" t="s">
        <v>210</v>
      </c>
    </row>
    <row r="2229" spans="10:10" ht="321" x14ac:dyDescent="0.25">
      <c r="J2229" s="146" t="s">
        <v>210</v>
      </c>
    </row>
    <row r="2230" spans="10:10" ht="321" x14ac:dyDescent="0.25">
      <c r="J2230" s="146" t="s">
        <v>210</v>
      </c>
    </row>
    <row r="2231" spans="10:10" ht="321" x14ac:dyDescent="0.25">
      <c r="J2231" s="146" t="s">
        <v>210</v>
      </c>
    </row>
    <row r="2232" spans="10:10" ht="321" x14ac:dyDescent="0.25">
      <c r="J2232" s="146" t="s">
        <v>210</v>
      </c>
    </row>
    <row r="2233" spans="10:10" ht="321" x14ac:dyDescent="0.25">
      <c r="J2233" s="146" t="s">
        <v>210</v>
      </c>
    </row>
    <row r="2234" spans="10:10" ht="321" x14ac:dyDescent="0.25">
      <c r="J2234" s="146" t="s">
        <v>210</v>
      </c>
    </row>
    <row r="2235" spans="10:10" ht="321" x14ac:dyDescent="0.25">
      <c r="J2235" s="146" t="s">
        <v>210</v>
      </c>
    </row>
    <row r="2236" spans="10:10" ht="321" x14ac:dyDescent="0.25">
      <c r="J2236" s="146" t="s">
        <v>210</v>
      </c>
    </row>
    <row r="2237" spans="10:10" ht="321" x14ac:dyDescent="0.25">
      <c r="J2237" s="146" t="s">
        <v>210</v>
      </c>
    </row>
    <row r="2238" spans="10:10" ht="321" x14ac:dyDescent="0.25">
      <c r="J2238" s="146" t="s">
        <v>210</v>
      </c>
    </row>
    <row r="2239" spans="10:10" ht="321" x14ac:dyDescent="0.25">
      <c r="J2239" s="146" t="s">
        <v>210</v>
      </c>
    </row>
    <row r="2240" spans="10:10" ht="321" x14ac:dyDescent="0.25">
      <c r="J2240" s="146" t="s">
        <v>210</v>
      </c>
    </row>
    <row r="2241" spans="10:10" ht="321" x14ac:dyDescent="0.25">
      <c r="J2241" s="146" t="s">
        <v>210</v>
      </c>
    </row>
    <row r="2242" spans="10:10" ht="321" x14ac:dyDescent="0.25">
      <c r="J2242" s="146" t="s">
        <v>210</v>
      </c>
    </row>
    <row r="2243" spans="10:10" ht="321" x14ac:dyDescent="0.25">
      <c r="J2243" s="146" t="s">
        <v>210</v>
      </c>
    </row>
    <row r="2244" spans="10:10" ht="321" x14ac:dyDescent="0.25">
      <c r="J2244" s="146" t="s">
        <v>210</v>
      </c>
    </row>
    <row r="2245" spans="10:10" ht="321" x14ac:dyDescent="0.25">
      <c r="J2245" s="146" t="s">
        <v>210</v>
      </c>
    </row>
    <row r="2246" spans="10:10" ht="321" x14ac:dyDescent="0.25">
      <c r="J2246" s="146" t="s">
        <v>210</v>
      </c>
    </row>
    <row r="2247" spans="10:10" ht="321" x14ac:dyDescent="0.25">
      <c r="J2247" s="146" t="s">
        <v>210</v>
      </c>
    </row>
    <row r="2248" spans="10:10" ht="321" x14ac:dyDescent="0.25">
      <c r="J2248" s="146" t="s">
        <v>210</v>
      </c>
    </row>
    <row r="2249" spans="10:10" ht="321" x14ac:dyDescent="0.25">
      <c r="J2249" s="146" t="s">
        <v>210</v>
      </c>
    </row>
    <row r="2250" spans="10:10" ht="321" x14ac:dyDescent="0.25">
      <c r="J2250" s="146" t="s">
        <v>210</v>
      </c>
    </row>
    <row r="2251" spans="10:10" ht="321" x14ac:dyDescent="0.25">
      <c r="J2251" s="146" t="s">
        <v>210</v>
      </c>
    </row>
    <row r="2252" spans="10:10" ht="321" x14ac:dyDescent="0.25">
      <c r="J2252" s="146" t="s">
        <v>210</v>
      </c>
    </row>
    <row r="2253" spans="10:10" ht="321" x14ac:dyDescent="0.25">
      <c r="J2253" s="146" t="s">
        <v>210</v>
      </c>
    </row>
    <row r="2254" spans="10:10" ht="321" x14ac:dyDescent="0.25">
      <c r="J2254" s="146" t="s">
        <v>210</v>
      </c>
    </row>
    <row r="2255" spans="10:10" ht="321" x14ac:dyDescent="0.25">
      <c r="J2255" s="146" t="s">
        <v>210</v>
      </c>
    </row>
    <row r="2256" spans="10:10" ht="321" x14ac:dyDescent="0.25">
      <c r="J2256" s="146" t="s">
        <v>210</v>
      </c>
    </row>
    <row r="2257" spans="10:10" ht="321" x14ac:dyDescent="0.25">
      <c r="J2257" s="146" t="s">
        <v>210</v>
      </c>
    </row>
    <row r="2258" spans="10:10" ht="321" x14ac:dyDescent="0.25">
      <c r="J2258" s="146" t="s">
        <v>210</v>
      </c>
    </row>
    <row r="2259" spans="10:10" ht="321" x14ac:dyDescent="0.25">
      <c r="J2259" s="146" t="s">
        <v>210</v>
      </c>
    </row>
    <row r="2260" spans="10:10" ht="321" x14ac:dyDescent="0.25">
      <c r="J2260" s="146" t="s">
        <v>210</v>
      </c>
    </row>
    <row r="2261" spans="10:10" ht="321" x14ac:dyDescent="0.25">
      <c r="J2261" s="146" t="s">
        <v>210</v>
      </c>
    </row>
    <row r="2262" spans="10:10" ht="321" x14ac:dyDescent="0.25">
      <c r="J2262" s="146" t="s">
        <v>210</v>
      </c>
    </row>
    <row r="2263" spans="10:10" ht="321" x14ac:dyDescent="0.25">
      <c r="J2263" s="146" t="s">
        <v>210</v>
      </c>
    </row>
    <row r="2264" spans="10:10" ht="321" x14ac:dyDescent="0.25">
      <c r="J2264" s="146" t="s">
        <v>210</v>
      </c>
    </row>
    <row r="2265" spans="10:10" ht="321" x14ac:dyDescent="0.25">
      <c r="J2265" s="146" t="s">
        <v>210</v>
      </c>
    </row>
    <row r="2266" spans="10:10" ht="321" x14ac:dyDescent="0.25">
      <c r="J2266" s="146" t="s">
        <v>210</v>
      </c>
    </row>
    <row r="2267" spans="10:10" ht="321" x14ac:dyDescent="0.25">
      <c r="J2267" s="146" t="s">
        <v>210</v>
      </c>
    </row>
    <row r="2268" spans="10:10" ht="321" x14ac:dyDescent="0.25">
      <c r="J2268" s="146" t="s">
        <v>210</v>
      </c>
    </row>
    <row r="2269" spans="10:10" ht="321" x14ac:dyDescent="0.25">
      <c r="J2269" s="146" t="s">
        <v>210</v>
      </c>
    </row>
    <row r="2270" spans="10:10" ht="321" x14ac:dyDescent="0.25">
      <c r="J2270" s="146" t="s">
        <v>210</v>
      </c>
    </row>
    <row r="2271" spans="10:10" ht="321" x14ac:dyDescent="0.25">
      <c r="J2271" s="146" t="s">
        <v>210</v>
      </c>
    </row>
    <row r="2272" spans="10:10" ht="321" x14ac:dyDescent="0.25">
      <c r="J2272" s="146" t="s">
        <v>210</v>
      </c>
    </row>
    <row r="2273" spans="10:10" ht="321" x14ac:dyDescent="0.25">
      <c r="J2273" s="146" t="s">
        <v>210</v>
      </c>
    </row>
    <row r="2274" spans="10:10" ht="321" x14ac:dyDescent="0.25">
      <c r="J2274" s="146" t="s">
        <v>210</v>
      </c>
    </row>
    <row r="2275" spans="10:10" ht="321" x14ac:dyDescent="0.25">
      <c r="J2275" s="146" t="s">
        <v>210</v>
      </c>
    </row>
    <row r="2276" spans="10:10" ht="321" x14ac:dyDescent="0.25">
      <c r="J2276" s="146" t="s">
        <v>210</v>
      </c>
    </row>
    <row r="2277" spans="10:10" ht="321" x14ac:dyDescent="0.25">
      <c r="J2277" s="146" t="s">
        <v>210</v>
      </c>
    </row>
    <row r="2278" spans="10:10" ht="321" x14ac:dyDescent="0.25">
      <c r="J2278" s="146" t="s">
        <v>210</v>
      </c>
    </row>
    <row r="2279" spans="10:10" ht="321" x14ac:dyDescent="0.25">
      <c r="J2279" s="146" t="s">
        <v>210</v>
      </c>
    </row>
    <row r="2280" spans="10:10" ht="321" x14ac:dyDescent="0.25">
      <c r="J2280" s="146" t="s">
        <v>210</v>
      </c>
    </row>
    <row r="2281" spans="10:10" ht="321" x14ac:dyDescent="0.25">
      <c r="J2281" s="146" t="s">
        <v>210</v>
      </c>
    </row>
    <row r="2282" spans="10:10" ht="321" x14ac:dyDescent="0.25">
      <c r="J2282" s="146" t="s">
        <v>210</v>
      </c>
    </row>
    <row r="2283" spans="10:10" ht="321" x14ac:dyDescent="0.25">
      <c r="J2283" s="146" t="s">
        <v>210</v>
      </c>
    </row>
    <row r="2284" spans="10:10" ht="321" x14ac:dyDescent="0.25">
      <c r="J2284" s="146" t="s">
        <v>210</v>
      </c>
    </row>
    <row r="2285" spans="10:10" ht="321" x14ac:dyDescent="0.25">
      <c r="J2285" s="146" t="s">
        <v>210</v>
      </c>
    </row>
    <row r="2286" spans="10:10" ht="321" x14ac:dyDescent="0.25">
      <c r="J2286" s="146" t="s">
        <v>210</v>
      </c>
    </row>
    <row r="2287" spans="10:10" ht="321" x14ac:dyDescent="0.25">
      <c r="J2287" s="146" t="s">
        <v>210</v>
      </c>
    </row>
    <row r="2288" spans="10:10" ht="321" x14ac:dyDescent="0.25">
      <c r="J2288" s="146" t="s">
        <v>210</v>
      </c>
    </row>
    <row r="2289" spans="10:10" ht="321" x14ac:dyDescent="0.25">
      <c r="J2289" s="146" t="s">
        <v>210</v>
      </c>
    </row>
    <row r="2290" spans="10:10" ht="321" x14ac:dyDescent="0.25">
      <c r="J2290" s="146" t="s">
        <v>210</v>
      </c>
    </row>
    <row r="2291" spans="10:10" ht="321" x14ac:dyDescent="0.25">
      <c r="J2291" s="146" t="s">
        <v>210</v>
      </c>
    </row>
    <row r="2292" spans="10:10" ht="321" x14ac:dyDescent="0.25">
      <c r="J2292" s="146" t="s">
        <v>210</v>
      </c>
    </row>
    <row r="2293" spans="10:10" ht="321" x14ac:dyDescent="0.25">
      <c r="J2293" s="146" t="s">
        <v>210</v>
      </c>
    </row>
    <row r="2294" spans="10:10" ht="321" x14ac:dyDescent="0.25">
      <c r="J2294" s="146" t="s">
        <v>210</v>
      </c>
    </row>
    <row r="2295" spans="10:10" ht="321" x14ac:dyDescent="0.25">
      <c r="J2295" s="146" t="s">
        <v>210</v>
      </c>
    </row>
    <row r="2296" spans="10:10" ht="321" x14ac:dyDescent="0.25">
      <c r="J2296" s="146" t="s">
        <v>210</v>
      </c>
    </row>
    <row r="2297" spans="10:10" ht="321" x14ac:dyDescent="0.25">
      <c r="J2297" s="146" t="s">
        <v>210</v>
      </c>
    </row>
    <row r="2298" spans="10:10" ht="321" x14ac:dyDescent="0.25">
      <c r="J2298" s="146" t="s">
        <v>210</v>
      </c>
    </row>
    <row r="2299" spans="10:10" ht="321" x14ac:dyDescent="0.25">
      <c r="J2299" s="146" t="s">
        <v>210</v>
      </c>
    </row>
    <row r="2300" spans="10:10" ht="321" x14ac:dyDescent="0.25">
      <c r="J2300" s="146" t="s">
        <v>210</v>
      </c>
    </row>
    <row r="2301" spans="10:10" ht="321" x14ac:dyDescent="0.25">
      <c r="J2301" s="146" t="s">
        <v>210</v>
      </c>
    </row>
    <row r="2302" spans="10:10" ht="321" x14ac:dyDescent="0.25">
      <c r="J2302" s="146" t="s">
        <v>210</v>
      </c>
    </row>
    <row r="2303" spans="10:10" ht="321" x14ac:dyDescent="0.25">
      <c r="J2303" s="146" t="s">
        <v>210</v>
      </c>
    </row>
    <row r="2304" spans="10:10" ht="321" x14ac:dyDescent="0.25">
      <c r="J2304" s="146" t="s">
        <v>210</v>
      </c>
    </row>
    <row r="2305" spans="10:10" ht="321" x14ac:dyDescent="0.25">
      <c r="J2305" s="146" t="s">
        <v>210</v>
      </c>
    </row>
    <row r="2306" spans="10:10" ht="321" x14ac:dyDescent="0.25">
      <c r="J2306" s="146" t="s">
        <v>210</v>
      </c>
    </row>
    <row r="2307" spans="10:10" ht="321" x14ac:dyDescent="0.25">
      <c r="J2307" s="146" t="s">
        <v>210</v>
      </c>
    </row>
    <row r="2308" spans="10:10" ht="321" x14ac:dyDescent="0.25">
      <c r="J2308" s="146" t="s">
        <v>210</v>
      </c>
    </row>
    <row r="2309" spans="10:10" ht="321" x14ac:dyDescent="0.25">
      <c r="J2309" s="146" t="s">
        <v>210</v>
      </c>
    </row>
    <row r="2310" spans="10:10" ht="321" x14ac:dyDescent="0.25">
      <c r="J2310" s="146" t="s">
        <v>210</v>
      </c>
    </row>
    <row r="2311" spans="10:10" ht="321" x14ac:dyDescent="0.25">
      <c r="J2311" s="146" t="s">
        <v>210</v>
      </c>
    </row>
    <row r="2312" spans="10:10" ht="321" x14ac:dyDescent="0.25">
      <c r="J2312" s="146" t="s">
        <v>210</v>
      </c>
    </row>
    <row r="2313" spans="10:10" ht="321" x14ac:dyDescent="0.25">
      <c r="J2313" s="146" t="s">
        <v>210</v>
      </c>
    </row>
    <row r="2314" spans="10:10" ht="321" x14ac:dyDescent="0.25">
      <c r="J2314" s="146" t="s">
        <v>210</v>
      </c>
    </row>
    <row r="2315" spans="10:10" ht="321" x14ac:dyDescent="0.25">
      <c r="J2315" s="146" t="s">
        <v>210</v>
      </c>
    </row>
    <row r="2316" spans="10:10" ht="321" x14ac:dyDescent="0.25">
      <c r="J2316" s="146" t="s">
        <v>210</v>
      </c>
    </row>
    <row r="2317" spans="10:10" ht="321" x14ac:dyDescent="0.25">
      <c r="J2317" s="146" t="s">
        <v>210</v>
      </c>
    </row>
    <row r="2318" spans="10:10" ht="321" x14ac:dyDescent="0.25">
      <c r="J2318" s="146" t="s">
        <v>210</v>
      </c>
    </row>
    <row r="2319" spans="10:10" ht="321" x14ac:dyDescent="0.25">
      <c r="J2319" s="146" t="s">
        <v>210</v>
      </c>
    </row>
    <row r="2320" spans="10:10" ht="321" x14ac:dyDescent="0.25">
      <c r="J2320" s="146" t="s">
        <v>210</v>
      </c>
    </row>
    <row r="2321" spans="10:10" ht="321" x14ac:dyDescent="0.25">
      <c r="J2321" s="146" t="s">
        <v>210</v>
      </c>
    </row>
    <row r="2322" spans="10:10" ht="321" x14ac:dyDescent="0.25">
      <c r="J2322" s="146" t="s">
        <v>210</v>
      </c>
    </row>
    <row r="2323" spans="10:10" ht="321" x14ac:dyDescent="0.25">
      <c r="J2323" s="146" t="s">
        <v>210</v>
      </c>
    </row>
    <row r="2324" spans="10:10" ht="321" x14ac:dyDescent="0.25">
      <c r="J2324" s="146" t="s">
        <v>210</v>
      </c>
    </row>
    <row r="2325" spans="10:10" ht="321" x14ac:dyDescent="0.25">
      <c r="J2325" s="146" t="s">
        <v>210</v>
      </c>
    </row>
    <row r="2326" spans="10:10" ht="321" x14ac:dyDescent="0.25">
      <c r="J2326" s="146" t="s">
        <v>210</v>
      </c>
    </row>
    <row r="2327" spans="10:10" ht="321" x14ac:dyDescent="0.25">
      <c r="J2327" s="146" t="s">
        <v>210</v>
      </c>
    </row>
    <row r="2328" spans="10:10" ht="321" x14ac:dyDescent="0.25">
      <c r="J2328" s="146" t="s">
        <v>210</v>
      </c>
    </row>
    <row r="2329" spans="10:10" ht="321" x14ac:dyDescent="0.25">
      <c r="J2329" s="146" t="s">
        <v>210</v>
      </c>
    </row>
    <row r="2330" spans="10:10" ht="321" x14ac:dyDescent="0.25">
      <c r="J2330" s="146" t="s">
        <v>210</v>
      </c>
    </row>
    <row r="2331" spans="10:10" ht="321" x14ac:dyDescent="0.25">
      <c r="J2331" s="146" t="s">
        <v>210</v>
      </c>
    </row>
    <row r="2332" spans="10:10" ht="321" x14ac:dyDescent="0.25">
      <c r="J2332" s="146" t="s">
        <v>210</v>
      </c>
    </row>
    <row r="2333" spans="10:10" ht="321" x14ac:dyDescent="0.25">
      <c r="J2333" s="146" t="s">
        <v>210</v>
      </c>
    </row>
    <row r="2334" spans="10:10" ht="321" x14ac:dyDescent="0.25">
      <c r="J2334" s="146" t="s">
        <v>210</v>
      </c>
    </row>
    <row r="2335" spans="10:10" ht="321" x14ac:dyDescent="0.25">
      <c r="J2335" s="146" t="s">
        <v>210</v>
      </c>
    </row>
    <row r="2336" spans="10:10" ht="321" x14ac:dyDescent="0.25">
      <c r="J2336" s="146" t="s">
        <v>210</v>
      </c>
    </row>
    <row r="2337" spans="10:10" ht="321" x14ac:dyDescent="0.25">
      <c r="J2337" s="146" t="s">
        <v>210</v>
      </c>
    </row>
    <row r="2338" spans="10:10" ht="321" x14ac:dyDescent="0.25">
      <c r="J2338" s="146" t="s">
        <v>210</v>
      </c>
    </row>
    <row r="2339" spans="10:10" ht="321" x14ac:dyDescent="0.25">
      <c r="J2339" s="146" t="s">
        <v>210</v>
      </c>
    </row>
    <row r="2340" spans="10:10" ht="321" x14ac:dyDescent="0.25">
      <c r="J2340" s="146" t="s">
        <v>210</v>
      </c>
    </row>
    <row r="2341" spans="10:10" ht="321" x14ac:dyDescent="0.25">
      <c r="J2341" s="146" t="s">
        <v>210</v>
      </c>
    </row>
    <row r="2342" spans="10:10" ht="321" x14ac:dyDescent="0.25">
      <c r="J2342" s="146" t="s">
        <v>210</v>
      </c>
    </row>
    <row r="2343" spans="10:10" ht="321" x14ac:dyDescent="0.25">
      <c r="J2343" s="146" t="s">
        <v>210</v>
      </c>
    </row>
    <row r="2344" spans="10:10" ht="321" x14ac:dyDescent="0.25">
      <c r="J2344" s="146" t="s">
        <v>210</v>
      </c>
    </row>
    <row r="2345" spans="10:10" ht="321" x14ac:dyDescent="0.25">
      <c r="J2345" s="146" t="s">
        <v>210</v>
      </c>
    </row>
    <row r="2346" spans="10:10" ht="321" x14ac:dyDescent="0.25">
      <c r="J2346" s="146" t="s">
        <v>210</v>
      </c>
    </row>
    <row r="2347" spans="10:10" ht="321" x14ac:dyDescent="0.25">
      <c r="J2347" s="146" t="s">
        <v>210</v>
      </c>
    </row>
    <row r="2348" spans="10:10" ht="321" x14ac:dyDescent="0.25">
      <c r="J2348" s="146" t="s">
        <v>210</v>
      </c>
    </row>
    <row r="2349" spans="10:10" ht="321" x14ac:dyDescent="0.25">
      <c r="J2349" s="146" t="s">
        <v>210</v>
      </c>
    </row>
    <row r="2350" spans="10:10" ht="321" x14ac:dyDescent="0.25">
      <c r="J2350" s="146" t="s">
        <v>210</v>
      </c>
    </row>
    <row r="2351" spans="10:10" ht="321" x14ac:dyDescent="0.25">
      <c r="J2351" s="146" t="s">
        <v>210</v>
      </c>
    </row>
    <row r="2352" spans="10:10" ht="321" x14ac:dyDescent="0.25">
      <c r="J2352" s="146" t="s">
        <v>210</v>
      </c>
    </row>
    <row r="2353" spans="10:10" ht="321" x14ac:dyDescent="0.25">
      <c r="J2353" s="146" t="s">
        <v>210</v>
      </c>
    </row>
    <row r="2354" spans="10:10" ht="321" x14ac:dyDescent="0.25">
      <c r="J2354" s="146" t="s">
        <v>210</v>
      </c>
    </row>
    <row r="2355" spans="10:10" ht="321" x14ac:dyDescent="0.25">
      <c r="J2355" s="146" t="s">
        <v>210</v>
      </c>
    </row>
    <row r="2356" spans="10:10" ht="321" x14ac:dyDescent="0.25">
      <c r="J2356" s="146" t="s">
        <v>210</v>
      </c>
    </row>
    <row r="2357" spans="10:10" ht="321" x14ac:dyDescent="0.25">
      <c r="J2357" s="146" t="s">
        <v>210</v>
      </c>
    </row>
    <row r="2358" spans="10:10" ht="321" x14ac:dyDescent="0.25">
      <c r="J2358" s="146" t="s">
        <v>210</v>
      </c>
    </row>
    <row r="2359" spans="10:10" ht="321" x14ac:dyDescent="0.25">
      <c r="J2359" s="146" t="s">
        <v>210</v>
      </c>
    </row>
    <row r="2360" spans="10:10" ht="321" x14ac:dyDescent="0.25">
      <c r="J2360" s="146" t="s">
        <v>210</v>
      </c>
    </row>
    <row r="2361" spans="10:10" ht="321" x14ac:dyDescent="0.25">
      <c r="J2361" s="146" t="s">
        <v>210</v>
      </c>
    </row>
    <row r="2362" spans="10:10" ht="321" x14ac:dyDescent="0.25">
      <c r="J2362" s="146" t="s">
        <v>210</v>
      </c>
    </row>
    <row r="2363" spans="10:10" ht="321" x14ac:dyDescent="0.25">
      <c r="J2363" s="146" t="s">
        <v>210</v>
      </c>
    </row>
    <row r="2364" spans="10:10" ht="321" x14ac:dyDescent="0.25">
      <c r="J2364" s="146" t="s">
        <v>210</v>
      </c>
    </row>
    <row r="2365" spans="10:10" ht="321" x14ac:dyDescent="0.25">
      <c r="J2365" s="146" t="s">
        <v>210</v>
      </c>
    </row>
    <row r="2366" spans="10:10" ht="321" x14ac:dyDescent="0.25">
      <c r="J2366" s="146" t="s">
        <v>210</v>
      </c>
    </row>
    <row r="2367" spans="10:10" ht="321" x14ac:dyDescent="0.25">
      <c r="J2367" s="146" t="s">
        <v>210</v>
      </c>
    </row>
    <row r="2368" spans="10:10" ht="321" x14ac:dyDescent="0.25">
      <c r="J2368" s="146" t="s">
        <v>210</v>
      </c>
    </row>
    <row r="2369" spans="10:10" ht="321" x14ac:dyDescent="0.25">
      <c r="J2369" s="146" t="s">
        <v>210</v>
      </c>
    </row>
    <row r="2370" spans="10:10" ht="321" x14ac:dyDescent="0.25">
      <c r="J2370" s="146" t="s">
        <v>210</v>
      </c>
    </row>
    <row r="2371" spans="10:10" ht="321" x14ac:dyDescent="0.25">
      <c r="J2371" s="146" t="s">
        <v>210</v>
      </c>
    </row>
    <row r="2372" spans="10:10" ht="321" x14ac:dyDescent="0.25">
      <c r="J2372" s="146" t="s">
        <v>210</v>
      </c>
    </row>
    <row r="2373" spans="10:10" ht="321" x14ac:dyDescent="0.25">
      <c r="J2373" s="146" t="s">
        <v>210</v>
      </c>
    </row>
    <row r="2374" spans="10:10" ht="321" x14ac:dyDescent="0.25">
      <c r="J2374" s="146" t="s">
        <v>210</v>
      </c>
    </row>
    <row r="2375" spans="10:10" ht="321" x14ac:dyDescent="0.25">
      <c r="J2375" s="146" t="s">
        <v>210</v>
      </c>
    </row>
    <row r="2376" spans="10:10" ht="321" x14ac:dyDescent="0.25">
      <c r="J2376" s="146" t="s">
        <v>210</v>
      </c>
    </row>
    <row r="2377" spans="10:10" ht="321" x14ac:dyDescent="0.25">
      <c r="J2377" s="146" t="s">
        <v>210</v>
      </c>
    </row>
    <row r="2378" spans="10:10" ht="321" x14ac:dyDescent="0.25">
      <c r="J2378" s="146" t="s">
        <v>210</v>
      </c>
    </row>
    <row r="2379" spans="10:10" ht="321" x14ac:dyDescent="0.25">
      <c r="J2379" s="146" t="s">
        <v>210</v>
      </c>
    </row>
    <row r="2380" spans="10:10" ht="321" x14ac:dyDescent="0.25">
      <c r="J2380" s="146" t="s">
        <v>210</v>
      </c>
    </row>
    <row r="2381" spans="10:10" ht="321" x14ac:dyDescent="0.25">
      <c r="J2381" s="146" t="s">
        <v>210</v>
      </c>
    </row>
    <row r="2382" spans="10:10" ht="321" x14ac:dyDescent="0.25">
      <c r="J2382" s="146" t="s">
        <v>210</v>
      </c>
    </row>
    <row r="2383" spans="10:10" ht="321" x14ac:dyDescent="0.25">
      <c r="J2383" s="146" t="s">
        <v>210</v>
      </c>
    </row>
    <row r="2384" spans="10:10" ht="321" x14ac:dyDescent="0.25">
      <c r="J2384" s="146" t="s">
        <v>210</v>
      </c>
    </row>
    <row r="2385" spans="10:10" ht="321" x14ac:dyDescent="0.25">
      <c r="J2385" s="146" t="s">
        <v>210</v>
      </c>
    </row>
    <row r="2386" spans="10:10" ht="321" x14ac:dyDescent="0.25">
      <c r="J2386" s="146" t="s">
        <v>210</v>
      </c>
    </row>
    <row r="2387" spans="10:10" ht="321" x14ac:dyDescent="0.25">
      <c r="J2387" s="146" t="s">
        <v>210</v>
      </c>
    </row>
    <row r="2388" spans="10:10" ht="321" x14ac:dyDescent="0.25">
      <c r="J2388" s="146" t="s">
        <v>210</v>
      </c>
    </row>
    <row r="2389" spans="10:10" ht="321" x14ac:dyDescent="0.25">
      <c r="J2389" s="146" t="s">
        <v>210</v>
      </c>
    </row>
    <row r="2390" spans="10:10" ht="321" x14ac:dyDescent="0.25">
      <c r="J2390" s="146" t="s">
        <v>210</v>
      </c>
    </row>
    <row r="2391" spans="10:10" ht="321" x14ac:dyDescent="0.25">
      <c r="J2391" s="146" t="s">
        <v>210</v>
      </c>
    </row>
    <row r="2392" spans="10:10" ht="321" x14ac:dyDescent="0.25">
      <c r="J2392" s="146" t="s">
        <v>210</v>
      </c>
    </row>
    <row r="2393" spans="10:10" ht="321" x14ac:dyDescent="0.25">
      <c r="J2393" s="146" t="s">
        <v>210</v>
      </c>
    </row>
    <row r="2394" spans="10:10" ht="321" x14ac:dyDescent="0.25">
      <c r="J2394" s="146" t="s">
        <v>210</v>
      </c>
    </row>
    <row r="2395" spans="10:10" ht="321" x14ac:dyDescent="0.25">
      <c r="J2395" s="146" t="s">
        <v>210</v>
      </c>
    </row>
    <row r="2396" spans="10:10" ht="321" x14ac:dyDescent="0.25">
      <c r="J2396" s="146" t="s">
        <v>210</v>
      </c>
    </row>
    <row r="2397" spans="10:10" ht="321" x14ac:dyDescent="0.25">
      <c r="J2397" s="146" t="s">
        <v>210</v>
      </c>
    </row>
    <row r="2398" spans="10:10" ht="321" x14ac:dyDescent="0.25">
      <c r="J2398" s="146" t="s">
        <v>210</v>
      </c>
    </row>
    <row r="2399" spans="10:10" ht="321" x14ac:dyDescent="0.25">
      <c r="J2399" s="146" t="s">
        <v>210</v>
      </c>
    </row>
    <row r="2400" spans="10:10" ht="321" x14ac:dyDescent="0.25">
      <c r="J2400" s="146" t="s">
        <v>210</v>
      </c>
    </row>
    <row r="2401" spans="10:10" ht="321" x14ac:dyDescent="0.25">
      <c r="J2401" s="146" t="s">
        <v>210</v>
      </c>
    </row>
    <row r="2402" spans="10:10" ht="321" x14ac:dyDescent="0.25">
      <c r="J2402" s="146" t="s">
        <v>210</v>
      </c>
    </row>
    <row r="2403" spans="10:10" ht="321" x14ac:dyDescent="0.25">
      <c r="J2403" s="146" t="s">
        <v>210</v>
      </c>
    </row>
    <row r="2404" spans="10:10" ht="321" x14ac:dyDescent="0.25">
      <c r="J2404" s="146" t="s">
        <v>210</v>
      </c>
    </row>
    <row r="2405" spans="10:10" ht="321" x14ac:dyDescent="0.25">
      <c r="J2405" s="146" t="s">
        <v>210</v>
      </c>
    </row>
    <row r="2406" spans="10:10" ht="321" x14ac:dyDescent="0.25">
      <c r="J2406" s="146" t="s">
        <v>210</v>
      </c>
    </row>
    <row r="2407" spans="10:10" ht="321" x14ac:dyDescent="0.25">
      <c r="J2407" s="146" t="s">
        <v>210</v>
      </c>
    </row>
    <row r="2408" spans="10:10" ht="321" x14ac:dyDescent="0.25">
      <c r="J2408" s="146" t="s">
        <v>210</v>
      </c>
    </row>
    <row r="2409" spans="10:10" ht="321" x14ac:dyDescent="0.25">
      <c r="J2409" s="146" t="s">
        <v>210</v>
      </c>
    </row>
    <row r="2410" spans="10:10" ht="321" x14ac:dyDescent="0.25">
      <c r="J2410" s="146" t="s">
        <v>210</v>
      </c>
    </row>
    <row r="2411" spans="10:10" ht="321" x14ac:dyDescent="0.25">
      <c r="J2411" s="146" t="s">
        <v>210</v>
      </c>
    </row>
    <row r="2412" spans="10:10" ht="321" x14ac:dyDescent="0.25">
      <c r="J2412" s="146" t="s">
        <v>210</v>
      </c>
    </row>
    <row r="2413" spans="10:10" ht="321" x14ac:dyDescent="0.25">
      <c r="J2413" s="146" t="s">
        <v>210</v>
      </c>
    </row>
    <row r="2414" spans="10:10" ht="321" x14ac:dyDescent="0.25">
      <c r="J2414" s="146" t="s">
        <v>210</v>
      </c>
    </row>
    <row r="2415" spans="10:10" ht="321" x14ac:dyDescent="0.25">
      <c r="J2415" s="146" t="s">
        <v>210</v>
      </c>
    </row>
    <row r="2416" spans="10:10" ht="321" x14ac:dyDescent="0.25">
      <c r="J2416" s="146" t="s">
        <v>210</v>
      </c>
    </row>
    <row r="2417" spans="10:10" ht="321" x14ac:dyDescent="0.25">
      <c r="J2417" s="146" t="s">
        <v>210</v>
      </c>
    </row>
    <row r="2418" spans="10:10" ht="321" x14ac:dyDescent="0.25">
      <c r="J2418" s="146" t="s">
        <v>210</v>
      </c>
    </row>
    <row r="2419" spans="10:10" ht="321" x14ac:dyDescent="0.25">
      <c r="J2419" s="146" t="s">
        <v>210</v>
      </c>
    </row>
    <row r="2420" spans="10:10" ht="321" x14ac:dyDescent="0.25">
      <c r="J2420" s="146" t="s">
        <v>210</v>
      </c>
    </row>
    <row r="2421" spans="10:10" ht="321" x14ac:dyDescent="0.25">
      <c r="J2421" s="146" t="s">
        <v>210</v>
      </c>
    </row>
    <row r="2422" spans="10:10" ht="321" x14ac:dyDescent="0.25">
      <c r="J2422" s="146" t="s">
        <v>210</v>
      </c>
    </row>
    <row r="2423" spans="10:10" ht="321" x14ac:dyDescent="0.25">
      <c r="J2423" s="146" t="s">
        <v>210</v>
      </c>
    </row>
    <row r="2424" spans="10:10" ht="321" x14ac:dyDescent="0.25">
      <c r="J2424" s="146" t="s">
        <v>210</v>
      </c>
    </row>
    <row r="2425" spans="10:10" ht="321" x14ac:dyDescent="0.25">
      <c r="J2425" s="146" t="s">
        <v>210</v>
      </c>
    </row>
    <row r="2426" spans="10:10" ht="321" x14ac:dyDescent="0.25">
      <c r="J2426" s="146" t="s">
        <v>210</v>
      </c>
    </row>
    <row r="2427" spans="10:10" ht="321" x14ac:dyDescent="0.25">
      <c r="J2427" s="146" t="s">
        <v>210</v>
      </c>
    </row>
    <row r="2428" spans="10:10" ht="321" x14ac:dyDescent="0.25">
      <c r="J2428" s="146" t="s">
        <v>210</v>
      </c>
    </row>
    <row r="2429" spans="10:10" ht="321" x14ac:dyDescent="0.25">
      <c r="J2429" s="146" t="s">
        <v>210</v>
      </c>
    </row>
    <row r="2430" spans="10:10" ht="321" x14ac:dyDescent="0.25">
      <c r="J2430" s="146" t="s">
        <v>210</v>
      </c>
    </row>
    <row r="2431" spans="10:10" ht="321" x14ac:dyDescent="0.25">
      <c r="J2431" s="146" t="s">
        <v>210</v>
      </c>
    </row>
    <row r="2432" spans="10:10" ht="321" x14ac:dyDescent="0.25">
      <c r="J2432" s="146" t="s">
        <v>210</v>
      </c>
    </row>
    <row r="2433" spans="10:10" ht="321" x14ac:dyDescent="0.25">
      <c r="J2433" s="146" t="s">
        <v>210</v>
      </c>
    </row>
    <row r="2434" spans="10:10" ht="321" x14ac:dyDescent="0.25">
      <c r="J2434" s="146" t="s">
        <v>210</v>
      </c>
    </row>
    <row r="2435" spans="10:10" ht="321" x14ac:dyDescent="0.25">
      <c r="J2435" s="146" t="s">
        <v>210</v>
      </c>
    </row>
    <row r="2436" spans="10:10" ht="321" x14ac:dyDescent="0.25">
      <c r="J2436" s="146" t="s">
        <v>210</v>
      </c>
    </row>
    <row r="2437" spans="10:10" ht="321" x14ac:dyDescent="0.25">
      <c r="J2437" s="146" t="s">
        <v>210</v>
      </c>
    </row>
    <row r="2438" spans="10:10" ht="321" x14ac:dyDescent="0.25">
      <c r="J2438" s="146" t="s">
        <v>210</v>
      </c>
    </row>
    <row r="2439" spans="10:10" ht="321" x14ac:dyDescent="0.25">
      <c r="J2439" s="146" t="s">
        <v>210</v>
      </c>
    </row>
    <row r="2440" spans="10:10" ht="321" x14ac:dyDescent="0.25">
      <c r="J2440" s="146" t="s">
        <v>210</v>
      </c>
    </row>
    <row r="2441" spans="10:10" ht="321" x14ac:dyDescent="0.25">
      <c r="J2441" s="146" t="s">
        <v>210</v>
      </c>
    </row>
    <row r="2442" spans="10:10" ht="321" x14ac:dyDescent="0.25">
      <c r="J2442" s="146" t="s">
        <v>210</v>
      </c>
    </row>
    <row r="2443" spans="10:10" ht="321" x14ac:dyDescent="0.25">
      <c r="J2443" s="146" t="s">
        <v>210</v>
      </c>
    </row>
    <row r="2444" spans="10:10" ht="321" x14ac:dyDescent="0.25">
      <c r="J2444" s="146" t="s">
        <v>210</v>
      </c>
    </row>
    <row r="2445" spans="10:10" ht="321" x14ac:dyDescent="0.25">
      <c r="J2445" s="146" t="s">
        <v>210</v>
      </c>
    </row>
    <row r="2446" spans="10:10" ht="321" x14ac:dyDescent="0.25">
      <c r="J2446" s="146" t="s">
        <v>210</v>
      </c>
    </row>
    <row r="2447" spans="10:10" ht="321" x14ac:dyDescent="0.25">
      <c r="J2447" s="146" t="s">
        <v>210</v>
      </c>
    </row>
    <row r="2448" spans="10:10" ht="321" x14ac:dyDescent="0.25">
      <c r="J2448" s="146" t="s">
        <v>210</v>
      </c>
    </row>
    <row r="2449" spans="10:10" ht="321" x14ac:dyDescent="0.25">
      <c r="J2449" s="146" t="s">
        <v>210</v>
      </c>
    </row>
    <row r="2450" spans="10:10" ht="321" x14ac:dyDescent="0.25">
      <c r="J2450" s="146" t="s">
        <v>210</v>
      </c>
    </row>
    <row r="2451" spans="10:10" ht="321" x14ac:dyDescent="0.25">
      <c r="J2451" s="146" t="s">
        <v>210</v>
      </c>
    </row>
    <row r="2452" spans="10:10" ht="321" x14ac:dyDescent="0.25">
      <c r="J2452" s="146" t="s">
        <v>210</v>
      </c>
    </row>
    <row r="2453" spans="10:10" ht="321" x14ac:dyDescent="0.25">
      <c r="J2453" s="146" t="s">
        <v>210</v>
      </c>
    </row>
    <row r="2454" spans="10:10" ht="321" x14ac:dyDescent="0.25">
      <c r="J2454" s="146" t="s">
        <v>210</v>
      </c>
    </row>
    <row r="2455" spans="10:10" ht="321" x14ac:dyDescent="0.25">
      <c r="J2455" s="146" t="s">
        <v>210</v>
      </c>
    </row>
    <row r="2456" spans="10:10" ht="321" x14ac:dyDescent="0.25">
      <c r="J2456" s="146" t="s">
        <v>210</v>
      </c>
    </row>
    <row r="2457" spans="10:10" ht="321" x14ac:dyDescent="0.25">
      <c r="J2457" s="146" t="s">
        <v>210</v>
      </c>
    </row>
    <row r="2458" spans="10:10" ht="321" x14ac:dyDescent="0.25">
      <c r="J2458" s="146" t="s">
        <v>210</v>
      </c>
    </row>
    <row r="2459" spans="10:10" ht="321" x14ac:dyDescent="0.25">
      <c r="J2459" s="146" t="s">
        <v>210</v>
      </c>
    </row>
    <row r="2460" spans="10:10" ht="321" x14ac:dyDescent="0.25">
      <c r="J2460" s="146" t="s">
        <v>210</v>
      </c>
    </row>
    <row r="2461" spans="10:10" ht="321" x14ac:dyDescent="0.25">
      <c r="J2461" s="146" t="s">
        <v>210</v>
      </c>
    </row>
    <row r="2462" spans="10:10" ht="321" x14ac:dyDescent="0.25">
      <c r="J2462" s="146" t="s">
        <v>210</v>
      </c>
    </row>
    <row r="2463" spans="10:10" ht="321" x14ac:dyDescent="0.25">
      <c r="J2463" s="146" t="s">
        <v>210</v>
      </c>
    </row>
    <row r="2464" spans="10:10" ht="321" x14ac:dyDescent="0.25">
      <c r="J2464" s="146" t="s">
        <v>210</v>
      </c>
    </row>
    <row r="2465" spans="10:10" ht="321" x14ac:dyDescent="0.25">
      <c r="J2465" s="146" t="s">
        <v>210</v>
      </c>
    </row>
    <row r="2466" spans="10:10" ht="321" x14ac:dyDescent="0.25">
      <c r="J2466" s="146" t="s">
        <v>210</v>
      </c>
    </row>
    <row r="2467" spans="10:10" ht="321" x14ac:dyDescent="0.25">
      <c r="J2467" s="146" t="s">
        <v>210</v>
      </c>
    </row>
    <row r="2468" spans="10:10" ht="321" x14ac:dyDescent="0.25">
      <c r="J2468" s="146" t="s">
        <v>210</v>
      </c>
    </row>
    <row r="2469" spans="10:10" ht="321" x14ac:dyDescent="0.25">
      <c r="J2469" s="146" t="s">
        <v>210</v>
      </c>
    </row>
    <row r="2470" spans="10:10" ht="321" x14ac:dyDescent="0.25">
      <c r="J2470" s="146" t="s">
        <v>210</v>
      </c>
    </row>
    <row r="2471" spans="10:10" ht="321" x14ac:dyDescent="0.25">
      <c r="J2471" s="146" t="s">
        <v>210</v>
      </c>
    </row>
    <row r="2472" spans="10:10" ht="321" x14ac:dyDescent="0.25">
      <c r="J2472" s="146" t="s">
        <v>210</v>
      </c>
    </row>
    <row r="2473" spans="10:10" ht="321" x14ac:dyDescent="0.25">
      <c r="J2473" s="146" t="s">
        <v>210</v>
      </c>
    </row>
    <row r="2474" spans="10:10" ht="321" x14ac:dyDescent="0.25">
      <c r="J2474" s="146" t="s">
        <v>210</v>
      </c>
    </row>
    <row r="2475" spans="10:10" ht="321" x14ac:dyDescent="0.25">
      <c r="J2475" s="146" t="s">
        <v>210</v>
      </c>
    </row>
    <row r="2476" spans="10:10" ht="321" x14ac:dyDescent="0.25">
      <c r="J2476" s="146" t="s">
        <v>210</v>
      </c>
    </row>
    <row r="2477" spans="10:10" ht="321" x14ac:dyDescent="0.25">
      <c r="J2477" s="146" t="s">
        <v>210</v>
      </c>
    </row>
    <row r="2478" spans="10:10" ht="321" x14ac:dyDescent="0.25">
      <c r="J2478" s="146" t="s">
        <v>210</v>
      </c>
    </row>
    <row r="2479" spans="10:10" ht="321" x14ac:dyDescent="0.25">
      <c r="J2479" s="146" t="s">
        <v>210</v>
      </c>
    </row>
    <row r="2480" spans="10:10" ht="321" x14ac:dyDescent="0.25">
      <c r="J2480" s="146" t="s">
        <v>210</v>
      </c>
    </row>
    <row r="2481" spans="10:10" ht="321" x14ac:dyDescent="0.25">
      <c r="J2481" s="146" t="s">
        <v>210</v>
      </c>
    </row>
    <row r="2482" spans="10:10" ht="321" x14ac:dyDescent="0.25">
      <c r="J2482" s="146" t="s">
        <v>210</v>
      </c>
    </row>
    <row r="2483" spans="10:10" ht="321" x14ac:dyDescent="0.25">
      <c r="J2483" s="146" t="s">
        <v>210</v>
      </c>
    </row>
    <row r="2484" spans="10:10" ht="321" x14ac:dyDescent="0.25">
      <c r="J2484" s="146" t="s">
        <v>210</v>
      </c>
    </row>
    <row r="2485" spans="10:10" ht="321" x14ac:dyDescent="0.25">
      <c r="J2485" s="146" t="s">
        <v>210</v>
      </c>
    </row>
    <row r="2486" spans="10:10" ht="321" x14ac:dyDescent="0.25">
      <c r="J2486" s="146" t="s">
        <v>210</v>
      </c>
    </row>
    <row r="2487" spans="10:10" ht="321" x14ac:dyDescent="0.25">
      <c r="J2487" s="146" t="s">
        <v>210</v>
      </c>
    </row>
    <row r="2488" spans="10:10" ht="321" x14ac:dyDescent="0.25">
      <c r="J2488" s="146" t="s">
        <v>210</v>
      </c>
    </row>
    <row r="2489" spans="10:10" ht="321" x14ac:dyDescent="0.25">
      <c r="J2489" s="146" t="s">
        <v>210</v>
      </c>
    </row>
    <row r="2490" spans="10:10" ht="321" x14ac:dyDescent="0.25">
      <c r="J2490" s="146" t="s">
        <v>210</v>
      </c>
    </row>
    <row r="2491" spans="10:10" ht="321" x14ac:dyDescent="0.25">
      <c r="J2491" s="146" t="s">
        <v>210</v>
      </c>
    </row>
    <row r="2492" spans="10:10" ht="321" x14ac:dyDescent="0.25">
      <c r="J2492" s="146" t="s">
        <v>210</v>
      </c>
    </row>
    <row r="2493" spans="10:10" ht="321" x14ac:dyDescent="0.25">
      <c r="J2493" s="146" t="s">
        <v>210</v>
      </c>
    </row>
    <row r="2494" spans="10:10" ht="321" x14ac:dyDescent="0.25">
      <c r="J2494" s="146" t="s">
        <v>210</v>
      </c>
    </row>
    <row r="2495" spans="10:10" ht="321" x14ac:dyDescent="0.25">
      <c r="J2495" s="146" t="s">
        <v>210</v>
      </c>
    </row>
    <row r="2496" spans="10:10" ht="321" x14ac:dyDescent="0.25">
      <c r="J2496" s="146" t="s">
        <v>210</v>
      </c>
    </row>
    <row r="2497" spans="10:10" ht="321" x14ac:dyDescent="0.25">
      <c r="J2497" s="146" t="s">
        <v>210</v>
      </c>
    </row>
    <row r="2498" spans="10:10" ht="321" x14ac:dyDescent="0.25">
      <c r="J2498" s="146" t="s">
        <v>210</v>
      </c>
    </row>
    <row r="2499" spans="10:10" ht="321" x14ac:dyDescent="0.25">
      <c r="J2499" s="146" t="s">
        <v>210</v>
      </c>
    </row>
    <row r="2500" spans="10:10" ht="321" x14ac:dyDescent="0.25">
      <c r="J2500" s="146" t="s">
        <v>210</v>
      </c>
    </row>
    <row r="2501" spans="10:10" ht="321" x14ac:dyDescent="0.25">
      <c r="J2501" s="146" t="s">
        <v>210</v>
      </c>
    </row>
    <row r="2502" spans="10:10" ht="321" x14ac:dyDescent="0.25">
      <c r="J2502" s="146" t="s">
        <v>210</v>
      </c>
    </row>
    <row r="2503" spans="10:10" ht="321" x14ac:dyDescent="0.25">
      <c r="J2503" s="146" t="s">
        <v>210</v>
      </c>
    </row>
    <row r="2504" spans="10:10" ht="321" x14ac:dyDescent="0.25">
      <c r="J2504" s="146" t="s">
        <v>210</v>
      </c>
    </row>
    <row r="2505" spans="10:10" ht="321" x14ac:dyDescent="0.25">
      <c r="J2505" s="146" t="s">
        <v>210</v>
      </c>
    </row>
    <row r="2506" spans="10:10" ht="321" x14ac:dyDescent="0.25">
      <c r="J2506" s="146" t="s">
        <v>210</v>
      </c>
    </row>
    <row r="2507" spans="10:10" ht="321" x14ac:dyDescent="0.25">
      <c r="J2507" s="146" t="s">
        <v>210</v>
      </c>
    </row>
    <row r="2508" spans="10:10" ht="321" x14ac:dyDescent="0.25">
      <c r="J2508" s="146" t="s">
        <v>210</v>
      </c>
    </row>
    <row r="2509" spans="10:10" ht="321" x14ac:dyDescent="0.25">
      <c r="J2509" s="146" t="s">
        <v>210</v>
      </c>
    </row>
    <row r="2510" spans="10:10" ht="321" x14ac:dyDescent="0.25">
      <c r="J2510" s="146" t="s">
        <v>210</v>
      </c>
    </row>
    <row r="2511" spans="10:10" ht="321" x14ac:dyDescent="0.25">
      <c r="J2511" s="146" t="s">
        <v>210</v>
      </c>
    </row>
    <row r="2512" spans="10:10" ht="321" x14ac:dyDescent="0.25">
      <c r="J2512" s="146" t="s">
        <v>210</v>
      </c>
    </row>
    <row r="2513" spans="10:10" ht="321" x14ac:dyDescent="0.25">
      <c r="J2513" s="146" t="s">
        <v>210</v>
      </c>
    </row>
    <row r="2514" spans="10:10" ht="321" x14ac:dyDescent="0.25">
      <c r="J2514" s="146" t="s">
        <v>210</v>
      </c>
    </row>
    <row r="2515" spans="10:10" ht="321" x14ac:dyDescent="0.25">
      <c r="J2515" s="146" t="s">
        <v>210</v>
      </c>
    </row>
    <row r="2516" spans="10:10" ht="321" x14ac:dyDescent="0.25">
      <c r="J2516" s="146" t="s">
        <v>210</v>
      </c>
    </row>
    <row r="2517" spans="10:10" ht="321" x14ac:dyDescent="0.25">
      <c r="J2517" s="146" t="s">
        <v>210</v>
      </c>
    </row>
    <row r="2518" spans="10:10" ht="321" x14ac:dyDescent="0.25">
      <c r="J2518" s="146" t="s">
        <v>210</v>
      </c>
    </row>
    <row r="2519" spans="10:10" ht="321" x14ac:dyDescent="0.25">
      <c r="J2519" s="146" t="s">
        <v>210</v>
      </c>
    </row>
    <row r="2520" spans="10:10" ht="321" x14ac:dyDescent="0.25">
      <c r="J2520" s="146" t="s">
        <v>210</v>
      </c>
    </row>
    <row r="2521" spans="10:10" ht="321" x14ac:dyDescent="0.25">
      <c r="J2521" s="146" t="s">
        <v>210</v>
      </c>
    </row>
    <row r="2522" spans="10:10" ht="321" x14ac:dyDescent="0.25">
      <c r="J2522" s="146" t="s">
        <v>210</v>
      </c>
    </row>
    <row r="2523" spans="10:10" ht="321" x14ac:dyDescent="0.25">
      <c r="J2523" s="146" t="s">
        <v>210</v>
      </c>
    </row>
    <row r="2524" spans="10:10" ht="321" x14ac:dyDescent="0.25">
      <c r="J2524" s="146" t="s">
        <v>210</v>
      </c>
    </row>
    <row r="2525" spans="10:10" ht="321" x14ac:dyDescent="0.25">
      <c r="J2525" s="146" t="s">
        <v>210</v>
      </c>
    </row>
    <row r="2526" spans="10:10" ht="321" x14ac:dyDescent="0.25">
      <c r="J2526" s="146" t="s">
        <v>210</v>
      </c>
    </row>
    <row r="2527" spans="10:10" ht="321" x14ac:dyDescent="0.25">
      <c r="J2527" s="146" t="s">
        <v>210</v>
      </c>
    </row>
    <row r="2528" spans="10:10" ht="321" x14ac:dyDescent="0.25">
      <c r="J2528" s="146" t="s">
        <v>210</v>
      </c>
    </row>
    <row r="2529" spans="10:10" ht="321" x14ac:dyDescent="0.25">
      <c r="J2529" s="146" t="s">
        <v>210</v>
      </c>
    </row>
    <row r="2530" spans="10:10" ht="321" x14ac:dyDescent="0.25">
      <c r="J2530" s="146" t="s">
        <v>210</v>
      </c>
    </row>
    <row r="2531" spans="10:10" ht="321" x14ac:dyDescent="0.25">
      <c r="J2531" s="146" t="s">
        <v>210</v>
      </c>
    </row>
    <row r="2532" spans="10:10" ht="321" x14ac:dyDescent="0.25">
      <c r="J2532" s="146" t="s">
        <v>210</v>
      </c>
    </row>
    <row r="2533" spans="10:10" ht="321" x14ac:dyDescent="0.25">
      <c r="J2533" s="146" t="s">
        <v>210</v>
      </c>
    </row>
    <row r="2534" spans="10:10" ht="321" x14ac:dyDescent="0.25">
      <c r="J2534" s="146" t="s">
        <v>210</v>
      </c>
    </row>
    <row r="2535" spans="10:10" ht="321" x14ac:dyDescent="0.25">
      <c r="J2535" s="146" t="s">
        <v>210</v>
      </c>
    </row>
    <row r="2536" spans="10:10" ht="321" x14ac:dyDescent="0.25">
      <c r="J2536" s="146" t="s">
        <v>210</v>
      </c>
    </row>
    <row r="2537" spans="10:10" ht="321" x14ac:dyDescent="0.25">
      <c r="J2537" s="146" t="s">
        <v>210</v>
      </c>
    </row>
    <row r="2538" spans="10:10" ht="321" x14ac:dyDescent="0.25">
      <c r="J2538" s="146" t="s">
        <v>210</v>
      </c>
    </row>
    <row r="2539" spans="10:10" ht="321" x14ac:dyDescent="0.25">
      <c r="J2539" s="146" t="s">
        <v>210</v>
      </c>
    </row>
    <row r="2540" spans="10:10" ht="321" x14ac:dyDescent="0.25">
      <c r="J2540" s="146" t="s">
        <v>210</v>
      </c>
    </row>
    <row r="2541" spans="10:10" ht="321" x14ac:dyDescent="0.25">
      <c r="J2541" s="146" t="s">
        <v>210</v>
      </c>
    </row>
    <row r="2542" spans="10:10" ht="321" x14ac:dyDescent="0.25">
      <c r="J2542" s="146" t="s">
        <v>210</v>
      </c>
    </row>
    <row r="2543" spans="10:10" ht="321" x14ac:dyDescent="0.25">
      <c r="J2543" s="146" t="s">
        <v>210</v>
      </c>
    </row>
    <row r="2544" spans="10:10" ht="321" x14ac:dyDescent="0.25">
      <c r="J2544" s="146" t="s">
        <v>210</v>
      </c>
    </row>
    <row r="2545" spans="10:10" ht="321" x14ac:dyDescent="0.25">
      <c r="J2545" s="146" t="s">
        <v>210</v>
      </c>
    </row>
    <row r="2546" spans="10:10" ht="321" x14ac:dyDescent="0.25">
      <c r="J2546" s="146" t="s">
        <v>210</v>
      </c>
    </row>
    <row r="2547" spans="10:10" ht="321" x14ac:dyDescent="0.25">
      <c r="J2547" s="146" t="s">
        <v>210</v>
      </c>
    </row>
    <row r="2548" spans="10:10" ht="321" x14ac:dyDescent="0.25">
      <c r="J2548" s="146" t="s">
        <v>210</v>
      </c>
    </row>
    <row r="2549" spans="10:10" ht="321" x14ac:dyDescent="0.25">
      <c r="J2549" s="146" t="s">
        <v>210</v>
      </c>
    </row>
    <row r="2550" spans="10:10" ht="321" x14ac:dyDescent="0.25">
      <c r="J2550" s="146" t="s">
        <v>210</v>
      </c>
    </row>
    <row r="2551" spans="10:10" ht="321" x14ac:dyDescent="0.25">
      <c r="J2551" s="146" t="s">
        <v>210</v>
      </c>
    </row>
    <row r="2552" spans="10:10" ht="321" x14ac:dyDescent="0.25">
      <c r="J2552" s="146" t="s">
        <v>210</v>
      </c>
    </row>
    <row r="2553" spans="10:10" ht="321" x14ac:dyDescent="0.25">
      <c r="J2553" s="146" t="s">
        <v>210</v>
      </c>
    </row>
    <row r="2554" spans="10:10" ht="321" x14ac:dyDescent="0.25">
      <c r="J2554" s="146" t="s">
        <v>210</v>
      </c>
    </row>
    <row r="2555" spans="10:10" ht="321" x14ac:dyDescent="0.25">
      <c r="J2555" s="146" t="s">
        <v>210</v>
      </c>
    </row>
    <row r="2556" spans="10:10" ht="321" x14ac:dyDescent="0.25">
      <c r="J2556" s="146" t="s">
        <v>210</v>
      </c>
    </row>
    <row r="2557" spans="10:10" ht="321" x14ac:dyDescent="0.25">
      <c r="J2557" s="146" t="s">
        <v>210</v>
      </c>
    </row>
    <row r="2558" spans="10:10" ht="321" x14ac:dyDescent="0.25">
      <c r="J2558" s="146" t="s">
        <v>210</v>
      </c>
    </row>
    <row r="2559" spans="10:10" ht="321" x14ac:dyDescent="0.25">
      <c r="J2559" s="146" t="s">
        <v>210</v>
      </c>
    </row>
    <row r="2560" spans="10:10" ht="321" x14ac:dyDescent="0.25">
      <c r="J2560" s="146" t="s">
        <v>210</v>
      </c>
    </row>
    <row r="2561" spans="10:10" ht="321" x14ac:dyDescent="0.25">
      <c r="J2561" s="146" t="s">
        <v>210</v>
      </c>
    </row>
    <row r="2562" spans="10:10" ht="321" x14ac:dyDescent="0.25">
      <c r="J2562" s="146" t="s">
        <v>210</v>
      </c>
    </row>
    <row r="2563" spans="10:10" ht="321" x14ac:dyDescent="0.25">
      <c r="J2563" s="146" t="s">
        <v>210</v>
      </c>
    </row>
    <row r="2564" spans="10:10" ht="321" x14ac:dyDescent="0.25">
      <c r="J2564" s="146" t="s">
        <v>210</v>
      </c>
    </row>
    <row r="2565" spans="10:10" ht="321" x14ac:dyDescent="0.25">
      <c r="J2565" s="146" t="s">
        <v>210</v>
      </c>
    </row>
    <row r="2566" spans="10:10" ht="321" x14ac:dyDescent="0.25">
      <c r="J2566" s="146" t="s">
        <v>210</v>
      </c>
    </row>
    <row r="2567" spans="10:10" ht="321" x14ac:dyDescent="0.25">
      <c r="J2567" s="146" t="s">
        <v>210</v>
      </c>
    </row>
    <row r="2568" spans="10:10" ht="321" x14ac:dyDescent="0.25">
      <c r="J2568" s="146" t="s">
        <v>210</v>
      </c>
    </row>
    <row r="2569" spans="10:10" ht="321" x14ac:dyDescent="0.25">
      <c r="J2569" s="146" t="s">
        <v>210</v>
      </c>
    </row>
    <row r="2570" spans="10:10" ht="321" x14ac:dyDescent="0.25">
      <c r="J2570" s="146" t="s">
        <v>210</v>
      </c>
    </row>
    <row r="2571" spans="10:10" ht="321" x14ac:dyDescent="0.25">
      <c r="J2571" s="146" t="s">
        <v>210</v>
      </c>
    </row>
    <row r="2572" spans="10:10" ht="321" x14ac:dyDescent="0.25">
      <c r="J2572" s="146" t="s">
        <v>210</v>
      </c>
    </row>
    <row r="2573" spans="10:10" ht="321" x14ac:dyDescent="0.25">
      <c r="J2573" s="146" t="s">
        <v>210</v>
      </c>
    </row>
    <row r="2574" spans="10:10" ht="321" x14ac:dyDescent="0.25">
      <c r="J2574" s="146" t="s">
        <v>210</v>
      </c>
    </row>
    <row r="2575" spans="10:10" ht="321" x14ac:dyDescent="0.25">
      <c r="J2575" s="146" t="s">
        <v>210</v>
      </c>
    </row>
    <row r="2576" spans="10:10" ht="321" x14ac:dyDescent="0.25">
      <c r="J2576" s="146" t="s">
        <v>210</v>
      </c>
    </row>
    <row r="2577" spans="10:10" ht="321" x14ac:dyDescent="0.25">
      <c r="J2577" s="146" t="s">
        <v>210</v>
      </c>
    </row>
    <row r="2578" spans="10:10" ht="321" x14ac:dyDescent="0.25">
      <c r="J2578" s="146" t="s">
        <v>210</v>
      </c>
    </row>
    <row r="2579" spans="10:10" ht="321" x14ac:dyDescent="0.25">
      <c r="J2579" s="146" t="s">
        <v>210</v>
      </c>
    </row>
    <row r="2580" spans="10:10" ht="321" x14ac:dyDescent="0.25">
      <c r="J2580" s="146" t="s">
        <v>210</v>
      </c>
    </row>
    <row r="2581" spans="10:10" ht="321" x14ac:dyDescent="0.25">
      <c r="J2581" s="146" t="s">
        <v>210</v>
      </c>
    </row>
    <row r="2582" spans="10:10" ht="321" x14ac:dyDescent="0.25">
      <c r="J2582" s="146" t="s">
        <v>210</v>
      </c>
    </row>
    <row r="2583" spans="10:10" ht="321" x14ac:dyDescent="0.25">
      <c r="J2583" s="146" t="s">
        <v>210</v>
      </c>
    </row>
    <row r="2584" spans="10:10" ht="321" x14ac:dyDescent="0.25">
      <c r="J2584" s="146" t="s">
        <v>210</v>
      </c>
    </row>
    <row r="2585" spans="10:10" ht="321" x14ac:dyDescent="0.25">
      <c r="J2585" s="146" t="s">
        <v>210</v>
      </c>
    </row>
    <row r="2586" spans="10:10" ht="321" x14ac:dyDescent="0.25">
      <c r="J2586" s="146" t="s">
        <v>210</v>
      </c>
    </row>
    <row r="2587" spans="10:10" ht="321" x14ac:dyDescent="0.25">
      <c r="J2587" s="146" t="s">
        <v>210</v>
      </c>
    </row>
    <row r="2588" spans="10:10" ht="321" x14ac:dyDescent="0.25">
      <c r="J2588" s="146" t="s">
        <v>210</v>
      </c>
    </row>
    <row r="2589" spans="10:10" ht="321" x14ac:dyDescent="0.25">
      <c r="J2589" s="146" t="s">
        <v>210</v>
      </c>
    </row>
    <row r="2590" spans="10:10" ht="321" x14ac:dyDescent="0.25">
      <c r="J2590" s="146" t="s">
        <v>210</v>
      </c>
    </row>
    <row r="2591" spans="10:10" ht="321" x14ac:dyDescent="0.25">
      <c r="J2591" s="146" t="s">
        <v>210</v>
      </c>
    </row>
    <row r="2592" spans="10:10" ht="321" x14ac:dyDescent="0.25">
      <c r="J2592" s="146" t="s">
        <v>210</v>
      </c>
    </row>
    <row r="2593" spans="10:10" ht="321" x14ac:dyDescent="0.25">
      <c r="J2593" s="146" t="s">
        <v>210</v>
      </c>
    </row>
    <row r="2594" spans="10:10" ht="321" x14ac:dyDescent="0.25">
      <c r="J2594" s="146" t="s">
        <v>210</v>
      </c>
    </row>
    <row r="2595" spans="10:10" ht="321" x14ac:dyDescent="0.25">
      <c r="J2595" s="146" t="s">
        <v>210</v>
      </c>
    </row>
    <row r="2596" spans="10:10" ht="321" x14ac:dyDescent="0.25">
      <c r="J2596" s="146" t="s">
        <v>210</v>
      </c>
    </row>
    <row r="2597" spans="10:10" ht="321" x14ac:dyDescent="0.25">
      <c r="J2597" s="146" t="s">
        <v>210</v>
      </c>
    </row>
    <row r="2598" spans="10:10" ht="321" x14ac:dyDescent="0.25">
      <c r="J2598" s="146" t="s">
        <v>210</v>
      </c>
    </row>
    <row r="2599" spans="10:10" ht="321" x14ac:dyDescent="0.25">
      <c r="J2599" s="146" t="s">
        <v>210</v>
      </c>
    </row>
    <row r="2600" spans="10:10" ht="321" x14ac:dyDescent="0.25">
      <c r="J2600" s="146" t="s">
        <v>210</v>
      </c>
    </row>
    <row r="2601" spans="10:10" ht="321" x14ac:dyDescent="0.25">
      <c r="J2601" s="146" t="s">
        <v>210</v>
      </c>
    </row>
    <row r="2602" spans="10:10" ht="321" x14ac:dyDescent="0.25">
      <c r="J2602" s="146" t="s">
        <v>210</v>
      </c>
    </row>
    <row r="2603" spans="10:10" ht="321" x14ac:dyDescent="0.25">
      <c r="J2603" s="146" t="s">
        <v>210</v>
      </c>
    </row>
    <row r="2604" spans="10:10" ht="321" x14ac:dyDescent="0.25">
      <c r="J2604" s="146" t="s">
        <v>210</v>
      </c>
    </row>
    <row r="2605" spans="10:10" ht="321" x14ac:dyDescent="0.25">
      <c r="J2605" s="146" t="s">
        <v>210</v>
      </c>
    </row>
    <row r="2606" spans="10:10" ht="321" x14ac:dyDescent="0.25">
      <c r="J2606" s="146" t="s">
        <v>210</v>
      </c>
    </row>
    <row r="2607" spans="10:10" ht="321" x14ac:dyDescent="0.25">
      <c r="J2607" s="146" t="s">
        <v>210</v>
      </c>
    </row>
    <row r="2608" spans="10:10" ht="321" x14ac:dyDescent="0.25">
      <c r="J2608" s="146" t="s">
        <v>210</v>
      </c>
    </row>
    <row r="2609" spans="10:10" ht="321" x14ac:dyDescent="0.25">
      <c r="J2609" s="146" t="s">
        <v>210</v>
      </c>
    </row>
    <row r="2610" spans="10:10" ht="321" x14ac:dyDescent="0.25">
      <c r="J2610" s="146" t="s">
        <v>210</v>
      </c>
    </row>
    <row r="2611" spans="10:10" ht="321" x14ac:dyDescent="0.25">
      <c r="J2611" s="146" t="s">
        <v>210</v>
      </c>
    </row>
    <row r="2612" spans="10:10" ht="321" x14ac:dyDescent="0.25">
      <c r="J2612" s="146" t="s">
        <v>210</v>
      </c>
    </row>
    <row r="2613" spans="10:10" ht="321" x14ac:dyDescent="0.25">
      <c r="J2613" s="146" t="s">
        <v>210</v>
      </c>
    </row>
    <row r="2614" spans="10:10" ht="321" x14ac:dyDescent="0.25">
      <c r="J2614" s="146" t="s">
        <v>210</v>
      </c>
    </row>
    <row r="2615" spans="10:10" ht="321" x14ac:dyDescent="0.25">
      <c r="J2615" s="146" t="s">
        <v>210</v>
      </c>
    </row>
    <row r="2616" spans="10:10" ht="321" x14ac:dyDescent="0.25">
      <c r="J2616" s="146" t="s">
        <v>210</v>
      </c>
    </row>
    <row r="2617" spans="10:10" ht="321" x14ac:dyDescent="0.25">
      <c r="J2617" s="146" t="s">
        <v>210</v>
      </c>
    </row>
    <row r="2618" spans="10:10" ht="321" x14ac:dyDescent="0.25">
      <c r="J2618" s="146" t="s">
        <v>210</v>
      </c>
    </row>
    <row r="2619" spans="10:10" ht="321" x14ac:dyDescent="0.25">
      <c r="J2619" s="146" t="s">
        <v>210</v>
      </c>
    </row>
    <row r="2620" spans="10:10" ht="321" x14ac:dyDescent="0.25">
      <c r="J2620" s="146" t="s">
        <v>210</v>
      </c>
    </row>
    <row r="2621" spans="10:10" ht="321" x14ac:dyDescent="0.25">
      <c r="J2621" s="146" t="s">
        <v>210</v>
      </c>
    </row>
    <row r="2622" spans="10:10" ht="321" x14ac:dyDescent="0.25">
      <c r="J2622" s="146" t="s">
        <v>210</v>
      </c>
    </row>
    <row r="2623" spans="10:10" ht="321" x14ac:dyDescent="0.25">
      <c r="J2623" s="146" t="s">
        <v>210</v>
      </c>
    </row>
    <row r="2624" spans="10:10" ht="321" x14ac:dyDescent="0.25">
      <c r="J2624" s="146" t="s">
        <v>210</v>
      </c>
    </row>
    <row r="2625" spans="10:10" ht="321" x14ac:dyDescent="0.25">
      <c r="J2625" s="146" t="s">
        <v>210</v>
      </c>
    </row>
    <row r="2626" spans="10:10" ht="321" x14ac:dyDescent="0.25">
      <c r="J2626" s="146" t="s">
        <v>210</v>
      </c>
    </row>
    <row r="2627" spans="10:10" ht="321" x14ac:dyDescent="0.25">
      <c r="J2627" s="146" t="s">
        <v>210</v>
      </c>
    </row>
    <row r="2628" spans="10:10" ht="321" x14ac:dyDescent="0.25">
      <c r="J2628" s="146" t="s">
        <v>210</v>
      </c>
    </row>
    <row r="2629" spans="10:10" ht="321" x14ac:dyDescent="0.25">
      <c r="J2629" s="146" t="s">
        <v>210</v>
      </c>
    </row>
    <row r="2630" spans="10:10" ht="321" x14ac:dyDescent="0.25">
      <c r="J2630" s="146" t="s">
        <v>210</v>
      </c>
    </row>
    <row r="2631" spans="10:10" ht="321" x14ac:dyDescent="0.25">
      <c r="J2631" s="146" t="s">
        <v>210</v>
      </c>
    </row>
    <row r="2632" spans="10:10" ht="321" x14ac:dyDescent="0.25">
      <c r="J2632" s="146" t="s">
        <v>210</v>
      </c>
    </row>
    <row r="2633" spans="10:10" ht="321" x14ac:dyDescent="0.25">
      <c r="J2633" s="146" t="s">
        <v>210</v>
      </c>
    </row>
    <row r="2634" spans="10:10" ht="321" x14ac:dyDescent="0.25">
      <c r="J2634" s="146" t="s">
        <v>210</v>
      </c>
    </row>
    <row r="2635" spans="10:10" ht="321" x14ac:dyDescent="0.25">
      <c r="J2635" s="146" t="s">
        <v>210</v>
      </c>
    </row>
    <row r="2636" spans="10:10" ht="321" x14ac:dyDescent="0.25">
      <c r="J2636" s="146" t="s">
        <v>210</v>
      </c>
    </row>
    <row r="2637" spans="10:10" ht="321" x14ac:dyDescent="0.25">
      <c r="J2637" s="146" t="s">
        <v>210</v>
      </c>
    </row>
    <row r="2638" spans="10:10" ht="321" x14ac:dyDescent="0.25">
      <c r="J2638" s="146" t="s">
        <v>210</v>
      </c>
    </row>
    <row r="2639" spans="10:10" ht="321" x14ac:dyDescent="0.25">
      <c r="J2639" s="146" t="s">
        <v>210</v>
      </c>
    </row>
    <row r="2640" spans="10:10" ht="321" x14ac:dyDescent="0.25">
      <c r="J2640" s="146" t="s">
        <v>210</v>
      </c>
    </row>
    <row r="2641" spans="10:10" ht="321" x14ac:dyDescent="0.25">
      <c r="J2641" s="146" t="s">
        <v>210</v>
      </c>
    </row>
    <row r="2642" spans="10:10" ht="321" x14ac:dyDescent="0.25">
      <c r="J2642" s="146" t="s">
        <v>210</v>
      </c>
    </row>
    <row r="2643" spans="10:10" ht="321" x14ac:dyDescent="0.25">
      <c r="J2643" s="146" t="s">
        <v>210</v>
      </c>
    </row>
    <row r="2644" spans="10:10" ht="321" x14ac:dyDescent="0.25">
      <c r="J2644" s="146" t="s">
        <v>210</v>
      </c>
    </row>
    <row r="2645" spans="10:10" ht="321" x14ac:dyDescent="0.25">
      <c r="J2645" s="146" t="s">
        <v>210</v>
      </c>
    </row>
    <row r="2646" spans="10:10" ht="321" x14ac:dyDescent="0.25">
      <c r="J2646" s="146" t="s">
        <v>210</v>
      </c>
    </row>
    <row r="2647" spans="10:10" ht="321" x14ac:dyDescent="0.25">
      <c r="J2647" s="146" t="s">
        <v>210</v>
      </c>
    </row>
    <row r="2648" spans="10:10" ht="321" x14ac:dyDescent="0.25">
      <c r="J2648" s="146" t="s">
        <v>210</v>
      </c>
    </row>
    <row r="2649" spans="10:10" ht="321" x14ac:dyDescent="0.25">
      <c r="J2649" s="146" t="s">
        <v>210</v>
      </c>
    </row>
    <row r="2650" spans="10:10" ht="321" x14ac:dyDescent="0.25">
      <c r="J2650" s="146" t="s">
        <v>210</v>
      </c>
    </row>
    <row r="2651" spans="10:10" ht="321" x14ac:dyDescent="0.25">
      <c r="J2651" s="146" t="s">
        <v>210</v>
      </c>
    </row>
    <row r="2652" spans="10:10" ht="321" x14ac:dyDescent="0.25">
      <c r="J2652" s="146" t="s">
        <v>210</v>
      </c>
    </row>
    <row r="2653" spans="10:10" ht="321" x14ac:dyDescent="0.25">
      <c r="J2653" s="146" t="s">
        <v>210</v>
      </c>
    </row>
    <row r="2654" spans="10:10" ht="321" x14ac:dyDescent="0.25">
      <c r="J2654" s="146" t="s">
        <v>210</v>
      </c>
    </row>
    <row r="2655" spans="10:10" ht="321" x14ac:dyDescent="0.25">
      <c r="J2655" s="146" t="s">
        <v>210</v>
      </c>
    </row>
    <row r="2656" spans="10:10" ht="321" x14ac:dyDescent="0.25">
      <c r="J2656" s="146" t="s">
        <v>210</v>
      </c>
    </row>
    <row r="2657" spans="10:10" ht="321" x14ac:dyDescent="0.25">
      <c r="J2657" s="146" t="s">
        <v>210</v>
      </c>
    </row>
    <row r="2658" spans="10:10" ht="321" x14ac:dyDescent="0.25">
      <c r="J2658" s="146" t="s">
        <v>210</v>
      </c>
    </row>
    <row r="2659" spans="10:10" ht="321" x14ac:dyDescent="0.25">
      <c r="J2659" s="146" t="s">
        <v>210</v>
      </c>
    </row>
    <row r="2660" spans="10:10" ht="321" x14ac:dyDescent="0.25">
      <c r="J2660" s="146" t="s">
        <v>210</v>
      </c>
    </row>
    <row r="2661" spans="10:10" ht="321" x14ac:dyDescent="0.25">
      <c r="J2661" s="146" t="s">
        <v>210</v>
      </c>
    </row>
    <row r="2662" spans="10:10" ht="321" x14ac:dyDescent="0.25">
      <c r="J2662" s="146" t="s">
        <v>210</v>
      </c>
    </row>
    <row r="2663" spans="10:10" ht="321" x14ac:dyDescent="0.25">
      <c r="J2663" s="146" t="s">
        <v>210</v>
      </c>
    </row>
    <row r="2664" spans="10:10" ht="321" x14ac:dyDescent="0.25">
      <c r="J2664" s="146" t="s">
        <v>210</v>
      </c>
    </row>
    <row r="2665" spans="10:10" ht="321" x14ac:dyDescent="0.25">
      <c r="J2665" s="146" t="s">
        <v>210</v>
      </c>
    </row>
    <row r="2666" spans="10:10" ht="321" x14ac:dyDescent="0.25">
      <c r="J2666" s="146" t="s">
        <v>210</v>
      </c>
    </row>
    <row r="2667" spans="10:10" ht="321" x14ac:dyDescent="0.25">
      <c r="J2667" s="146" t="s">
        <v>210</v>
      </c>
    </row>
    <row r="2668" spans="10:10" ht="321" x14ac:dyDescent="0.25">
      <c r="J2668" s="146" t="s">
        <v>210</v>
      </c>
    </row>
    <row r="2669" spans="10:10" ht="321" x14ac:dyDescent="0.25">
      <c r="J2669" s="146" t="s">
        <v>210</v>
      </c>
    </row>
    <row r="2670" spans="10:10" ht="321" x14ac:dyDescent="0.25">
      <c r="J2670" s="146" t="s">
        <v>210</v>
      </c>
    </row>
    <row r="2671" spans="10:10" ht="321" x14ac:dyDescent="0.25">
      <c r="J2671" s="146" t="s">
        <v>210</v>
      </c>
    </row>
    <row r="2672" spans="10:10" ht="321" x14ac:dyDescent="0.25">
      <c r="J2672" s="146" t="s">
        <v>210</v>
      </c>
    </row>
    <row r="2673" spans="10:10" ht="321" x14ac:dyDescent="0.25">
      <c r="J2673" s="146" t="s">
        <v>210</v>
      </c>
    </row>
    <row r="2674" spans="10:10" ht="321" x14ac:dyDescent="0.25">
      <c r="J2674" s="146" t="s">
        <v>210</v>
      </c>
    </row>
    <row r="2675" spans="10:10" ht="321" x14ac:dyDescent="0.25">
      <c r="J2675" s="146" t="s">
        <v>210</v>
      </c>
    </row>
    <row r="2676" spans="10:10" ht="321" x14ac:dyDescent="0.25">
      <c r="J2676" s="146" t="s">
        <v>210</v>
      </c>
    </row>
    <row r="2677" spans="10:10" ht="321" x14ac:dyDescent="0.25">
      <c r="J2677" s="146" t="s">
        <v>210</v>
      </c>
    </row>
    <row r="2678" spans="10:10" ht="321" x14ac:dyDescent="0.25">
      <c r="J2678" s="146" t="s">
        <v>210</v>
      </c>
    </row>
    <row r="2679" spans="10:10" ht="321" x14ac:dyDescent="0.25">
      <c r="J2679" s="146" t="s">
        <v>210</v>
      </c>
    </row>
    <row r="2680" spans="10:10" ht="321" x14ac:dyDescent="0.25">
      <c r="J2680" s="146" t="s">
        <v>210</v>
      </c>
    </row>
    <row r="2681" spans="10:10" ht="321" x14ac:dyDescent="0.25">
      <c r="J2681" s="146" t="s">
        <v>210</v>
      </c>
    </row>
    <row r="2682" spans="10:10" ht="321" x14ac:dyDescent="0.25">
      <c r="J2682" s="146" t="s">
        <v>210</v>
      </c>
    </row>
    <row r="2683" spans="10:10" ht="321" x14ac:dyDescent="0.25">
      <c r="J2683" s="146" t="s">
        <v>210</v>
      </c>
    </row>
    <row r="2684" spans="10:10" ht="321" x14ac:dyDescent="0.25">
      <c r="J2684" s="146" t="s">
        <v>210</v>
      </c>
    </row>
    <row r="2685" spans="10:10" ht="321" x14ac:dyDescent="0.25">
      <c r="J2685" s="146" t="s">
        <v>210</v>
      </c>
    </row>
    <row r="2686" spans="10:10" ht="321" x14ac:dyDescent="0.25">
      <c r="J2686" s="146" t="s">
        <v>210</v>
      </c>
    </row>
    <row r="2687" spans="10:10" ht="321" x14ac:dyDescent="0.25">
      <c r="J2687" s="146" t="s">
        <v>210</v>
      </c>
    </row>
    <row r="2688" spans="10:10" ht="321" x14ac:dyDescent="0.25">
      <c r="J2688" s="146" t="s">
        <v>210</v>
      </c>
    </row>
    <row r="2689" spans="10:10" ht="321" x14ac:dyDescent="0.25">
      <c r="J2689" s="146" t="s">
        <v>210</v>
      </c>
    </row>
    <row r="2690" spans="10:10" ht="321" x14ac:dyDescent="0.25">
      <c r="J2690" s="146" t="s">
        <v>210</v>
      </c>
    </row>
    <row r="2691" spans="10:10" ht="321" x14ac:dyDescent="0.25">
      <c r="J2691" s="146" t="s">
        <v>210</v>
      </c>
    </row>
    <row r="2692" spans="10:10" ht="321" x14ac:dyDescent="0.25">
      <c r="J2692" s="146" t="s">
        <v>210</v>
      </c>
    </row>
    <row r="2693" spans="10:10" ht="321" x14ac:dyDescent="0.25">
      <c r="J2693" s="146" t="s">
        <v>210</v>
      </c>
    </row>
    <row r="2694" spans="10:10" ht="321" x14ac:dyDescent="0.25">
      <c r="J2694" s="146" t="s">
        <v>210</v>
      </c>
    </row>
    <row r="2695" spans="10:10" ht="321" x14ac:dyDescent="0.25">
      <c r="J2695" s="146" t="s">
        <v>210</v>
      </c>
    </row>
    <row r="2696" spans="10:10" ht="321" x14ac:dyDescent="0.25">
      <c r="J2696" s="146" t="s">
        <v>210</v>
      </c>
    </row>
    <row r="2697" spans="10:10" ht="321" x14ac:dyDescent="0.25">
      <c r="J2697" s="146" t="s">
        <v>210</v>
      </c>
    </row>
    <row r="2698" spans="10:10" ht="321" x14ac:dyDescent="0.25">
      <c r="J2698" s="146" t="s">
        <v>210</v>
      </c>
    </row>
    <row r="2699" spans="10:10" ht="321" x14ac:dyDescent="0.25">
      <c r="J2699" s="146" t="s">
        <v>210</v>
      </c>
    </row>
    <row r="2700" spans="10:10" ht="321" x14ac:dyDescent="0.25">
      <c r="J2700" s="146" t="s">
        <v>210</v>
      </c>
    </row>
    <row r="2701" spans="10:10" ht="321" x14ac:dyDescent="0.25">
      <c r="J2701" s="146" t="s">
        <v>210</v>
      </c>
    </row>
    <row r="2702" spans="10:10" ht="321" x14ac:dyDescent="0.25">
      <c r="J2702" s="146" t="s">
        <v>210</v>
      </c>
    </row>
    <row r="2703" spans="10:10" ht="321" x14ac:dyDescent="0.25">
      <c r="J2703" s="146" t="s">
        <v>210</v>
      </c>
    </row>
    <row r="2704" spans="10:10" ht="321" x14ac:dyDescent="0.25">
      <c r="J2704" s="146" t="s">
        <v>210</v>
      </c>
    </row>
    <row r="2705" spans="10:10" ht="321" x14ac:dyDescent="0.25">
      <c r="J2705" s="146" t="s">
        <v>210</v>
      </c>
    </row>
    <row r="2706" spans="10:10" ht="321" x14ac:dyDescent="0.25">
      <c r="J2706" s="146" t="s">
        <v>210</v>
      </c>
    </row>
    <row r="2707" spans="10:10" ht="321" x14ac:dyDescent="0.25">
      <c r="J2707" s="146" t="s">
        <v>210</v>
      </c>
    </row>
    <row r="2708" spans="10:10" ht="321" x14ac:dyDescent="0.25">
      <c r="J2708" s="146" t="s">
        <v>210</v>
      </c>
    </row>
    <row r="2709" spans="10:10" ht="321" x14ac:dyDescent="0.25">
      <c r="J2709" s="146" t="s">
        <v>210</v>
      </c>
    </row>
    <row r="2710" spans="10:10" ht="321" x14ac:dyDescent="0.25">
      <c r="J2710" s="146" t="s">
        <v>210</v>
      </c>
    </row>
    <row r="2711" spans="10:10" ht="321" x14ac:dyDescent="0.25">
      <c r="J2711" s="146" t="s">
        <v>210</v>
      </c>
    </row>
    <row r="2712" spans="10:10" ht="321" x14ac:dyDescent="0.25">
      <c r="J2712" s="146" t="s">
        <v>210</v>
      </c>
    </row>
    <row r="2713" spans="10:10" ht="321" x14ac:dyDescent="0.25">
      <c r="J2713" s="146" t="s">
        <v>210</v>
      </c>
    </row>
    <row r="2714" spans="10:10" ht="321" x14ac:dyDescent="0.25">
      <c r="J2714" s="146" t="s">
        <v>210</v>
      </c>
    </row>
    <row r="2715" spans="10:10" ht="321" x14ac:dyDescent="0.25">
      <c r="J2715" s="146" t="s">
        <v>210</v>
      </c>
    </row>
    <row r="2716" spans="10:10" ht="321" x14ac:dyDescent="0.25">
      <c r="J2716" s="146" t="s">
        <v>210</v>
      </c>
    </row>
    <row r="2717" spans="10:10" ht="321" x14ac:dyDescent="0.25">
      <c r="J2717" s="146" t="s">
        <v>210</v>
      </c>
    </row>
    <row r="2718" spans="10:10" ht="321" x14ac:dyDescent="0.25">
      <c r="J2718" s="146" t="s">
        <v>210</v>
      </c>
    </row>
    <row r="2719" spans="10:10" ht="321" x14ac:dyDescent="0.25">
      <c r="J2719" s="146" t="s">
        <v>210</v>
      </c>
    </row>
    <row r="2720" spans="10:10" ht="321" x14ac:dyDescent="0.25">
      <c r="J2720" s="146" t="s">
        <v>210</v>
      </c>
    </row>
    <row r="2721" spans="10:10" ht="321" x14ac:dyDescent="0.25">
      <c r="J2721" s="146" t="s">
        <v>210</v>
      </c>
    </row>
    <row r="2722" spans="10:10" ht="321" x14ac:dyDescent="0.25">
      <c r="J2722" s="146" t="s">
        <v>210</v>
      </c>
    </row>
    <row r="2723" spans="10:10" ht="321" x14ac:dyDescent="0.25">
      <c r="J2723" s="146" t="s">
        <v>210</v>
      </c>
    </row>
    <row r="2724" spans="10:10" ht="321" x14ac:dyDescent="0.25">
      <c r="J2724" s="146" t="s">
        <v>210</v>
      </c>
    </row>
    <row r="2725" spans="10:10" ht="321" x14ac:dyDescent="0.25">
      <c r="J2725" s="146" t="s">
        <v>210</v>
      </c>
    </row>
    <row r="2726" spans="10:10" ht="321" x14ac:dyDescent="0.25">
      <c r="J2726" s="146" t="s">
        <v>210</v>
      </c>
    </row>
    <row r="2727" spans="10:10" ht="321" x14ac:dyDescent="0.25">
      <c r="J2727" s="146" t="s">
        <v>210</v>
      </c>
    </row>
    <row r="2728" spans="10:10" ht="321" x14ac:dyDescent="0.25">
      <c r="J2728" s="146" t="s">
        <v>210</v>
      </c>
    </row>
    <row r="2729" spans="10:10" ht="321" x14ac:dyDescent="0.25">
      <c r="J2729" s="146" t="s">
        <v>210</v>
      </c>
    </row>
    <row r="2730" spans="10:10" ht="321" x14ac:dyDescent="0.25">
      <c r="J2730" s="146" t="s">
        <v>210</v>
      </c>
    </row>
    <row r="2731" spans="10:10" ht="321" x14ac:dyDescent="0.25">
      <c r="J2731" s="146" t="s">
        <v>210</v>
      </c>
    </row>
    <row r="2732" spans="10:10" ht="321" x14ac:dyDescent="0.25">
      <c r="J2732" s="146" t="s">
        <v>210</v>
      </c>
    </row>
    <row r="2733" spans="10:10" ht="321" x14ac:dyDescent="0.25">
      <c r="J2733" s="146" t="s">
        <v>210</v>
      </c>
    </row>
    <row r="2734" spans="10:10" ht="321" x14ac:dyDescent="0.25">
      <c r="J2734" s="146" t="s">
        <v>210</v>
      </c>
    </row>
    <row r="2735" spans="10:10" ht="321" x14ac:dyDescent="0.25">
      <c r="J2735" s="146" t="s">
        <v>210</v>
      </c>
    </row>
    <row r="2736" spans="10:10" ht="321" x14ac:dyDescent="0.25">
      <c r="J2736" s="146" t="s">
        <v>210</v>
      </c>
    </row>
    <row r="2737" spans="10:10" ht="321" x14ac:dyDescent="0.25">
      <c r="J2737" s="146" t="s">
        <v>210</v>
      </c>
    </row>
    <row r="2738" spans="10:10" ht="321" x14ac:dyDescent="0.25">
      <c r="J2738" s="146" t="s">
        <v>210</v>
      </c>
    </row>
    <row r="2739" spans="10:10" ht="321" x14ac:dyDescent="0.25">
      <c r="J2739" s="146" t="s">
        <v>210</v>
      </c>
    </row>
    <row r="2740" spans="10:10" ht="321" x14ac:dyDescent="0.25">
      <c r="J2740" s="146" t="s">
        <v>210</v>
      </c>
    </row>
    <row r="2741" spans="10:10" ht="321" x14ac:dyDescent="0.25">
      <c r="J2741" s="146" t="s">
        <v>210</v>
      </c>
    </row>
    <row r="2742" spans="10:10" ht="321" x14ac:dyDescent="0.25">
      <c r="J2742" s="146" t="s">
        <v>210</v>
      </c>
    </row>
    <row r="2743" spans="10:10" ht="321" x14ac:dyDescent="0.25">
      <c r="J2743" s="146" t="s">
        <v>210</v>
      </c>
    </row>
    <row r="2744" spans="10:10" ht="321" x14ac:dyDescent="0.25">
      <c r="J2744" s="146" t="s">
        <v>210</v>
      </c>
    </row>
    <row r="2745" spans="10:10" ht="321" x14ac:dyDescent="0.25">
      <c r="J2745" s="146" t="s">
        <v>210</v>
      </c>
    </row>
    <row r="2746" spans="10:10" ht="321" x14ac:dyDescent="0.25">
      <c r="J2746" s="146" t="s">
        <v>210</v>
      </c>
    </row>
    <row r="2747" spans="10:10" ht="321" x14ac:dyDescent="0.25">
      <c r="J2747" s="146" t="s">
        <v>210</v>
      </c>
    </row>
    <row r="2748" spans="10:10" ht="321" x14ac:dyDescent="0.25">
      <c r="J2748" s="146" t="s">
        <v>210</v>
      </c>
    </row>
    <row r="2749" spans="10:10" ht="321" x14ac:dyDescent="0.25">
      <c r="J2749" s="146" t="s">
        <v>210</v>
      </c>
    </row>
    <row r="2750" spans="10:10" ht="321" x14ac:dyDescent="0.25">
      <c r="J2750" s="146" t="s">
        <v>210</v>
      </c>
    </row>
    <row r="2751" spans="10:10" ht="321" x14ac:dyDescent="0.25">
      <c r="J2751" s="146" t="s">
        <v>210</v>
      </c>
    </row>
    <row r="2752" spans="10:10" ht="321" x14ac:dyDescent="0.25">
      <c r="J2752" s="146" t="s">
        <v>210</v>
      </c>
    </row>
    <row r="2753" spans="10:10" ht="321" x14ac:dyDescent="0.25">
      <c r="J2753" s="146" t="s">
        <v>210</v>
      </c>
    </row>
    <row r="2754" spans="10:10" ht="321" x14ac:dyDescent="0.25">
      <c r="J2754" s="146" t="s">
        <v>210</v>
      </c>
    </row>
    <row r="2755" spans="10:10" ht="321" x14ac:dyDescent="0.25">
      <c r="J2755" s="146" t="s">
        <v>210</v>
      </c>
    </row>
    <row r="2756" spans="10:10" ht="321" x14ac:dyDescent="0.25">
      <c r="J2756" s="146" t="s">
        <v>210</v>
      </c>
    </row>
    <row r="2757" spans="10:10" ht="321" x14ac:dyDescent="0.25">
      <c r="J2757" s="146" t="s">
        <v>210</v>
      </c>
    </row>
    <row r="2758" spans="10:10" ht="321" x14ac:dyDescent="0.25">
      <c r="J2758" s="146" t="s">
        <v>210</v>
      </c>
    </row>
    <row r="2759" spans="10:10" ht="321" x14ac:dyDescent="0.25">
      <c r="J2759" s="146" t="s">
        <v>210</v>
      </c>
    </row>
    <row r="2760" spans="10:10" ht="321" x14ac:dyDescent="0.25">
      <c r="J2760" s="146" t="s">
        <v>210</v>
      </c>
    </row>
    <row r="2761" spans="10:10" ht="321" x14ac:dyDescent="0.25">
      <c r="J2761" s="146" t="s">
        <v>210</v>
      </c>
    </row>
    <row r="2762" spans="10:10" ht="321" x14ac:dyDescent="0.25">
      <c r="J2762" s="146" t="s">
        <v>210</v>
      </c>
    </row>
    <row r="2763" spans="10:10" ht="321" x14ac:dyDescent="0.25">
      <c r="J2763" s="146" t="s">
        <v>210</v>
      </c>
    </row>
    <row r="2764" spans="10:10" ht="321" x14ac:dyDescent="0.25">
      <c r="J2764" s="146" t="s">
        <v>210</v>
      </c>
    </row>
    <row r="2765" spans="10:10" ht="321" x14ac:dyDescent="0.25">
      <c r="J2765" s="146" t="s">
        <v>210</v>
      </c>
    </row>
    <row r="2766" spans="10:10" ht="321" x14ac:dyDescent="0.25">
      <c r="J2766" s="146" t="s">
        <v>210</v>
      </c>
    </row>
    <row r="2767" spans="10:10" ht="321" x14ac:dyDescent="0.25">
      <c r="J2767" s="146" t="s">
        <v>210</v>
      </c>
    </row>
    <row r="2768" spans="10:10" ht="321" x14ac:dyDescent="0.25">
      <c r="J2768" s="146" t="s">
        <v>210</v>
      </c>
    </row>
    <row r="2769" spans="10:10" ht="321" x14ac:dyDescent="0.25">
      <c r="J2769" s="146" t="s">
        <v>210</v>
      </c>
    </row>
    <row r="2770" spans="10:10" ht="321" x14ac:dyDescent="0.25">
      <c r="J2770" s="146" t="s">
        <v>210</v>
      </c>
    </row>
    <row r="2771" spans="10:10" ht="321" x14ac:dyDescent="0.25">
      <c r="J2771" s="146" t="s">
        <v>210</v>
      </c>
    </row>
    <row r="2772" spans="10:10" ht="321" x14ac:dyDescent="0.25">
      <c r="J2772" s="146" t="s">
        <v>210</v>
      </c>
    </row>
    <row r="2773" spans="10:10" ht="321" x14ac:dyDescent="0.25">
      <c r="J2773" s="146" t="s">
        <v>210</v>
      </c>
    </row>
    <row r="2774" spans="10:10" ht="321" x14ac:dyDescent="0.25">
      <c r="J2774" s="146" t="s">
        <v>210</v>
      </c>
    </row>
    <row r="2775" spans="10:10" ht="321" x14ac:dyDescent="0.25">
      <c r="J2775" s="146" t="s">
        <v>210</v>
      </c>
    </row>
    <row r="2776" spans="10:10" ht="321" x14ac:dyDescent="0.25">
      <c r="J2776" s="146" t="s">
        <v>210</v>
      </c>
    </row>
    <row r="2777" spans="10:10" ht="321" x14ac:dyDescent="0.25">
      <c r="J2777" s="146" t="s">
        <v>210</v>
      </c>
    </row>
    <row r="2778" spans="10:10" ht="321" x14ac:dyDescent="0.25">
      <c r="J2778" s="146" t="s">
        <v>210</v>
      </c>
    </row>
    <row r="2779" spans="10:10" ht="321" x14ac:dyDescent="0.25">
      <c r="J2779" s="146" t="s">
        <v>210</v>
      </c>
    </row>
    <row r="2780" spans="10:10" ht="321" x14ac:dyDescent="0.25">
      <c r="J2780" s="146" t="s">
        <v>210</v>
      </c>
    </row>
    <row r="2781" spans="10:10" ht="321" x14ac:dyDescent="0.25">
      <c r="J2781" s="146" t="s">
        <v>210</v>
      </c>
    </row>
    <row r="2782" spans="10:10" ht="321" x14ac:dyDescent="0.25">
      <c r="J2782" s="146" t="s">
        <v>210</v>
      </c>
    </row>
    <row r="2783" spans="10:10" ht="321" x14ac:dyDescent="0.25">
      <c r="J2783" s="146" t="s">
        <v>210</v>
      </c>
    </row>
    <row r="2784" spans="10:10" ht="321" x14ac:dyDescent="0.25">
      <c r="J2784" s="146" t="s">
        <v>210</v>
      </c>
    </row>
    <row r="2785" spans="10:10" ht="321" x14ac:dyDescent="0.25">
      <c r="J2785" s="146" t="s">
        <v>210</v>
      </c>
    </row>
    <row r="2786" spans="10:10" ht="321" x14ac:dyDescent="0.25">
      <c r="J2786" s="146" t="s">
        <v>210</v>
      </c>
    </row>
    <row r="2787" spans="10:10" ht="321" x14ac:dyDescent="0.25">
      <c r="J2787" s="146" t="s">
        <v>210</v>
      </c>
    </row>
    <row r="2788" spans="10:10" ht="321" x14ac:dyDescent="0.25">
      <c r="J2788" s="146" t="s">
        <v>210</v>
      </c>
    </row>
    <row r="2789" spans="10:10" ht="321" x14ac:dyDescent="0.25">
      <c r="J2789" s="146" t="s">
        <v>210</v>
      </c>
    </row>
    <row r="2790" spans="10:10" ht="321" x14ac:dyDescent="0.25">
      <c r="J2790" s="146" t="s">
        <v>210</v>
      </c>
    </row>
    <row r="2791" spans="10:10" ht="321" x14ac:dyDescent="0.25">
      <c r="J2791" s="146" t="s">
        <v>210</v>
      </c>
    </row>
    <row r="2792" spans="10:10" ht="321" x14ac:dyDescent="0.25">
      <c r="J2792" s="146" t="s">
        <v>210</v>
      </c>
    </row>
    <row r="2793" spans="10:10" ht="321" x14ac:dyDescent="0.25">
      <c r="J2793" s="146" t="s">
        <v>210</v>
      </c>
    </row>
    <row r="2794" spans="10:10" ht="321" x14ac:dyDescent="0.25">
      <c r="J2794" s="146" t="s">
        <v>210</v>
      </c>
    </row>
    <row r="2795" spans="10:10" ht="321" x14ac:dyDescent="0.25">
      <c r="J2795" s="146" t="s">
        <v>210</v>
      </c>
    </row>
    <row r="2796" spans="10:10" ht="321" x14ac:dyDescent="0.25">
      <c r="J2796" s="146" t="s">
        <v>210</v>
      </c>
    </row>
    <row r="2797" spans="10:10" ht="321" x14ac:dyDescent="0.25">
      <c r="J2797" s="146" t="s">
        <v>210</v>
      </c>
    </row>
    <row r="2798" spans="10:10" ht="321" x14ac:dyDescent="0.25">
      <c r="J2798" s="146" t="s">
        <v>210</v>
      </c>
    </row>
    <row r="2799" spans="10:10" ht="321" x14ac:dyDescent="0.25">
      <c r="J2799" s="146" t="s">
        <v>210</v>
      </c>
    </row>
    <row r="2800" spans="10:10" ht="321" x14ac:dyDescent="0.25">
      <c r="J2800" s="146" t="s">
        <v>210</v>
      </c>
    </row>
    <row r="2801" spans="10:10" ht="321" x14ac:dyDescent="0.25">
      <c r="J2801" s="146" t="s">
        <v>210</v>
      </c>
    </row>
    <row r="2802" spans="10:10" ht="321" x14ac:dyDescent="0.25">
      <c r="J2802" s="146" t="s">
        <v>210</v>
      </c>
    </row>
    <row r="2803" spans="10:10" ht="321" x14ac:dyDescent="0.25">
      <c r="J2803" s="146" t="s">
        <v>210</v>
      </c>
    </row>
    <row r="2804" spans="10:10" ht="321" x14ac:dyDescent="0.25">
      <c r="J2804" s="146" t="s">
        <v>210</v>
      </c>
    </row>
    <row r="2805" spans="10:10" ht="321" x14ac:dyDescent="0.25">
      <c r="J2805" s="146" t="s">
        <v>210</v>
      </c>
    </row>
    <row r="2806" spans="10:10" ht="321" x14ac:dyDescent="0.25">
      <c r="J2806" s="146" t="s">
        <v>210</v>
      </c>
    </row>
    <row r="2807" spans="10:10" ht="321" x14ac:dyDescent="0.25">
      <c r="J2807" s="146" t="s">
        <v>210</v>
      </c>
    </row>
    <row r="2808" spans="10:10" ht="321" x14ac:dyDescent="0.25">
      <c r="J2808" s="146" t="s">
        <v>210</v>
      </c>
    </row>
    <row r="2809" spans="10:10" ht="321" x14ac:dyDescent="0.25">
      <c r="J2809" s="146" t="s">
        <v>210</v>
      </c>
    </row>
    <row r="2810" spans="10:10" ht="321" x14ac:dyDescent="0.25">
      <c r="J2810" s="146" t="s">
        <v>210</v>
      </c>
    </row>
    <row r="2811" spans="10:10" ht="321" x14ac:dyDescent="0.25">
      <c r="J2811" s="146" t="s">
        <v>210</v>
      </c>
    </row>
    <row r="2812" spans="10:10" ht="321" x14ac:dyDescent="0.25">
      <c r="J2812" s="146" t="s">
        <v>210</v>
      </c>
    </row>
    <row r="2813" spans="10:10" ht="321" x14ac:dyDescent="0.25">
      <c r="J2813" s="146" t="s">
        <v>210</v>
      </c>
    </row>
    <row r="2814" spans="10:10" ht="321" x14ac:dyDescent="0.25">
      <c r="J2814" s="146" t="s">
        <v>210</v>
      </c>
    </row>
    <row r="2815" spans="10:10" ht="321" x14ac:dyDescent="0.25">
      <c r="J2815" s="146" t="s">
        <v>210</v>
      </c>
    </row>
    <row r="2816" spans="10:10" ht="321" x14ac:dyDescent="0.25">
      <c r="J2816" s="146" t="s">
        <v>210</v>
      </c>
    </row>
    <row r="2817" spans="10:10" ht="321" x14ac:dyDescent="0.25">
      <c r="J2817" s="146" t="s">
        <v>210</v>
      </c>
    </row>
    <row r="2818" spans="10:10" ht="321" x14ac:dyDescent="0.25">
      <c r="J2818" s="146" t="s">
        <v>210</v>
      </c>
    </row>
    <row r="2819" spans="10:10" ht="321" x14ac:dyDescent="0.25">
      <c r="J2819" s="146" t="s">
        <v>210</v>
      </c>
    </row>
    <row r="2820" spans="10:10" ht="321" x14ac:dyDescent="0.25">
      <c r="J2820" s="146" t="s">
        <v>210</v>
      </c>
    </row>
    <row r="2821" spans="10:10" ht="321" x14ac:dyDescent="0.25">
      <c r="J2821" s="146" t="s">
        <v>210</v>
      </c>
    </row>
    <row r="2822" spans="10:10" ht="321" x14ac:dyDescent="0.25">
      <c r="J2822" s="146" t="s">
        <v>210</v>
      </c>
    </row>
    <row r="2823" spans="10:10" ht="321" x14ac:dyDescent="0.25">
      <c r="J2823" s="146" t="s">
        <v>210</v>
      </c>
    </row>
    <row r="2824" spans="10:10" ht="321" x14ac:dyDescent="0.25">
      <c r="J2824" s="146" t="s">
        <v>210</v>
      </c>
    </row>
    <row r="2825" spans="10:10" ht="321" x14ac:dyDescent="0.25">
      <c r="J2825" s="146" t="s">
        <v>210</v>
      </c>
    </row>
    <row r="2826" spans="10:10" ht="321" x14ac:dyDescent="0.25">
      <c r="J2826" s="146" t="s">
        <v>210</v>
      </c>
    </row>
    <row r="2827" spans="10:10" ht="321" x14ac:dyDescent="0.25">
      <c r="J2827" s="146" t="s">
        <v>210</v>
      </c>
    </row>
    <row r="2828" spans="10:10" ht="321" x14ac:dyDescent="0.25">
      <c r="J2828" s="146" t="s">
        <v>210</v>
      </c>
    </row>
    <row r="2829" spans="10:10" ht="321" x14ac:dyDescent="0.25">
      <c r="J2829" s="146" t="s">
        <v>210</v>
      </c>
    </row>
    <row r="2830" spans="10:10" ht="321" x14ac:dyDescent="0.25">
      <c r="J2830" s="146" t="s">
        <v>210</v>
      </c>
    </row>
    <row r="2831" spans="10:10" ht="321" x14ac:dyDescent="0.25">
      <c r="J2831" s="146" t="s">
        <v>210</v>
      </c>
    </row>
    <row r="2832" spans="10:10" ht="321" x14ac:dyDescent="0.25">
      <c r="J2832" s="146" t="s">
        <v>210</v>
      </c>
    </row>
    <row r="2833" spans="10:10" ht="321" x14ac:dyDescent="0.25">
      <c r="J2833" s="146" t="s">
        <v>210</v>
      </c>
    </row>
    <row r="2834" spans="10:10" ht="321" x14ac:dyDescent="0.25">
      <c r="J2834" s="146" t="s">
        <v>210</v>
      </c>
    </row>
    <row r="2835" spans="10:10" ht="321" x14ac:dyDescent="0.25">
      <c r="J2835" s="146" t="s">
        <v>210</v>
      </c>
    </row>
    <row r="2836" spans="10:10" ht="321" x14ac:dyDescent="0.25">
      <c r="J2836" s="146" t="s">
        <v>210</v>
      </c>
    </row>
    <row r="2837" spans="10:10" ht="321" x14ac:dyDescent="0.25">
      <c r="J2837" s="146" t="s">
        <v>210</v>
      </c>
    </row>
    <row r="2838" spans="10:10" ht="321" x14ac:dyDescent="0.25">
      <c r="J2838" s="146" t="s">
        <v>210</v>
      </c>
    </row>
    <row r="2839" spans="10:10" ht="321" x14ac:dyDescent="0.25">
      <c r="J2839" s="146" t="s">
        <v>210</v>
      </c>
    </row>
    <row r="2840" spans="10:10" ht="321" x14ac:dyDescent="0.25">
      <c r="J2840" s="146" t="s">
        <v>210</v>
      </c>
    </row>
    <row r="2841" spans="10:10" ht="321" x14ac:dyDescent="0.25">
      <c r="J2841" s="146" t="s">
        <v>210</v>
      </c>
    </row>
    <row r="2842" spans="10:10" ht="321" x14ac:dyDescent="0.25">
      <c r="J2842" s="146" t="s">
        <v>210</v>
      </c>
    </row>
    <row r="2843" spans="10:10" ht="321" x14ac:dyDescent="0.25">
      <c r="J2843" s="146" t="s">
        <v>210</v>
      </c>
    </row>
    <row r="2844" spans="10:10" ht="321" x14ac:dyDescent="0.25">
      <c r="J2844" s="146" t="s">
        <v>210</v>
      </c>
    </row>
    <row r="2845" spans="10:10" ht="321" x14ac:dyDescent="0.25">
      <c r="J2845" s="146" t="s">
        <v>210</v>
      </c>
    </row>
    <row r="2846" spans="10:10" ht="321" x14ac:dyDescent="0.25">
      <c r="J2846" s="146" t="s">
        <v>210</v>
      </c>
    </row>
    <row r="2847" spans="10:10" ht="321" x14ac:dyDescent="0.25">
      <c r="J2847" s="146" t="s">
        <v>210</v>
      </c>
    </row>
    <row r="2848" spans="10:10" ht="321" x14ac:dyDescent="0.25">
      <c r="J2848" s="146" t="s">
        <v>210</v>
      </c>
    </row>
    <row r="2849" spans="10:10" ht="321" x14ac:dyDescent="0.25">
      <c r="J2849" s="146" t="s">
        <v>210</v>
      </c>
    </row>
    <row r="2850" spans="10:10" ht="321" x14ac:dyDescent="0.25">
      <c r="J2850" s="146" t="s">
        <v>210</v>
      </c>
    </row>
    <row r="2851" spans="10:10" ht="321" x14ac:dyDescent="0.25">
      <c r="J2851" s="146" t="s">
        <v>210</v>
      </c>
    </row>
    <row r="2852" spans="10:10" ht="321" x14ac:dyDescent="0.25">
      <c r="J2852" s="146" t="s">
        <v>210</v>
      </c>
    </row>
    <row r="2853" spans="10:10" ht="321" x14ac:dyDescent="0.25">
      <c r="J2853" s="146" t="s">
        <v>210</v>
      </c>
    </row>
    <row r="2854" spans="10:10" ht="321" x14ac:dyDescent="0.25">
      <c r="J2854" s="146" t="s">
        <v>210</v>
      </c>
    </row>
    <row r="2855" spans="10:10" ht="321" x14ac:dyDescent="0.25">
      <c r="J2855" s="146" t="s">
        <v>210</v>
      </c>
    </row>
    <row r="2856" spans="10:10" ht="321" x14ac:dyDescent="0.25">
      <c r="J2856" s="146" t="s">
        <v>210</v>
      </c>
    </row>
    <row r="2857" spans="10:10" ht="321" x14ac:dyDescent="0.25">
      <c r="J2857" s="146" t="s">
        <v>210</v>
      </c>
    </row>
    <row r="2858" spans="10:10" ht="321" x14ac:dyDescent="0.25">
      <c r="J2858" s="146" t="s">
        <v>210</v>
      </c>
    </row>
    <row r="2859" spans="10:10" ht="321" x14ac:dyDescent="0.25">
      <c r="J2859" s="146" t="s">
        <v>210</v>
      </c>
    </row>
    <row r="2860" spans="10:10" ht="321" x14ac:dyDescent="0.25">
      <c r="J2860" s="146" t="s">
        <v>210</v>
      </c>
    </row>
    <row r="2861" spans="10:10" ht="321" x14ac:dyDescent="0.25">
      <c r="J2861" s="146" t="s">
        <v>210</v>
      </c>
    </row>
    <row r="2862" spans="10:10" ht="321" x14ac:dyDescent="0.25">
      <c r="J2862" s="146" t="s">
        <v>210</v>
      </c>
    </row>
    <row r="2863" spans="10:10" ht="321" x14ac:dyDescent="0.25">
      <c r="J2863" s="146" t="s">
        <v>210</v>
      </c>
    </row>
    <row r="2864" spans="10:10" ht="321" x14ac:dyDescent="0.25">
      <c r="J2864" s="146" t="s">
        <v>210</v>
      </c>
    </row>
    <row r="2865" spans="10:10" ht="321" x14ac:dyDescent="0.25">
      <c r="J2865" s="146" t="s">
        <v>210</v>
      </c>
    </row>
    <row r="2866" spans="10:10" ht="321" x14ac:dyDescent="0.25">
      <c r="J2866" s="146" t="s">
        <v>210</v>
      </c>
    </row>
    <row r="2867" spans="10:10" ht="321" x14ac:dyDescent="0.25">
      <c r="J2867" s="146" t="s">
        <v>210</v>
      </c>
    </row>
    <row r="2868" spans="10:10" ht="321" x14ac:dyDescent="0.25">
      <c r="J2868" s="146" t="s">
        <v>210</v>
      </c>
    </row>
    <row r="2869" spans="10:10" ht="321" x14ac:dyDescent="0.25">
      <c r="J2869" s="146" t="s">
        <v>210</v>
      </c>
    </row>
    <row r="2870" spans="10:10" ht="321" x14ac:dyDescent="0.25">
      <c r="J2870" s="146" t="s">
        <v>210</v>
      </c>
    </row>
    <row r="2871" spans="10:10" ht="321" x14ac:dyDescent="0.25">
      <c r="J2871" s="146" t="s">
        <v>210</v>
      </c>
    </row>
    <row r="2872" spans="10:10" ht="321" x14ac:dyDescent="0.25">
      <c r="J2872" s="146" t="s">
        <v>210</v>
      </c>
    </row>
    <row r="2873" spans="10:10" ht="321" x14ac:dyDescent="0.25">
      <c r="J2873" s="146" t="s">
        <v>210</v>
      </c>
    </row>
    <row r="2874" spans="10:10" ht="321" x14ac:dyDescent="0.25">
      <c r="J2874" s="146" t="s">
        <v>210</v>
      </c>
    </row>
    <row r="2875" spans="10:10" ht="321" x14ac:dyDescent="0.25">
      <c r="J2875" s="146" t="s">
        <v>210</v>
      </c>
    </row>
    <row r="2876" spans="10:10" ht="321" x14ac:dyDescent="0.25">
      <c r="J2876" s="146" t="s">
        <v>210</v>
      </c>
    </row>
    <row r="2877" spans="10:10" ht="321" x14ac:dyDescent="0.25">
      <c r="J2877" s="146" t="s">
        <v>210</v>
      </c>
    </row>
    <row r="2878" spans="10:10" ht="321" x14ac:dyDescent="0.25">
      <c r="J2878" s="146" t="s">
        <v>210</v>
      </c>
    </row>
    <row r="2879" spans="10:10" ht="321" x14ac:dyDescent="0.25">
      <c r="J2879" s="146" t="s">
        <v>210</v>
      </c>
    </row>
    <row r="2880" spans="10:10" ht="321" x14ac:dyDescent="0.25">
      <c r="J2880" s="146" t="s">
        <v>210</v>
      </c>
    </row>
    <row r="2881" spans="10:10" ht="321" x14ac:dyDescent="0.25">
      <c r="J2881" s="146" t="s">
        <v>210</v>
      </c>
    </row>
    <row r="2882" spans="10:10" ht="321" x14ac:dyDescent="0.25">
      <c r="J2882" s="146" t="s">
        <v>210</v>
      </c>
    </row>
    <row r="2883" spans="10:10" ht="321" x14ac:dyDescent="0.25">
      <c r="J2883" s="146" t="s">
        <v>210</v>
      </c>
    </row>
    <row r="2884" spans="10:10" ht="321" x14ac:dyDescent="0.25">
      <c r="J2884" s="146" t="s">
        <v>210</v>
      </c>
    </row>
    <row r="2885" spans="10:10" ht="321" x14ac:dyDescent="0.25">
      <c r="J2885" s="146" t="s">
        <v>210</v>
      </c>
    </row>
    <row r="2886" spans="10:10" ht="321" x14ac:dyDescent="0.25">
      <c r="J2886" s="146" t="s">
        <v>210</v>
      </c>
    </row>
    <row r="2887" spans="10:10" ht="321" x14ac:dyDescent="0.25">
      <c r="J2887" s="146" t="s">
        <v>210</v>
      </c>
    </row>
    <row r="2888" spans="10:10" ht="321" x14ac:dyDescent="0.25">
      <c r="J2888" s="146" t="s">
        <v>210</v>
      </c>
    </row>
    <row r="2889" spans="10:10" ht="321" x14ac:dyDescent="0.25">
      <c r="J2889" s="146" t="s">
        <v>210</v>
      </c>
    </row>
    <row r="2890" spans="10:10" ht="321" x14ac:dyDescent="0.25">
      <c r="J2890" s="146" t="s">
        <v>210</v>
      </c>
    </row>
    <row r="2891" spans="10:10" ht="321" x14ac:dyDescent="0.25">
      <c r="J2891" s="146" t="s">
        <v>210</v>
      </c>
    </row>
    <row r="2892" spans="10:10" ht="321" x14ac:dyDescent="0.25">
      <c r="J2892" s="146" t="s">
        <v>210</v>
      </c>
    </row>
    <row r="2893" spans="10:10" ht="321" x14ac:dyDescent="0.25">
      <c r="J2893" s="146" t="s">
        <v>210</v>
      </c>
    </row>
    <row r="2894" spans="10:10" ht="321" x14ac:dyDescent="0.25">
      <c r="J2894" s="146" t="s">
        <v>210</v>
      </c>
    </row>
    <row r="2895" spans="10:10" ht="321" x14ac:dyDescent="0.25">
      <c r="J2895" s="146" t="s">
        <v>210</v>
      </c>
    </row>
    <row r="2896" spans="10:10" ht="321" x14ac:dyDescent="0.25">
      <c r="J2896" s="146" t="s">
        <v>210</v>
      </c>
    </row>
    <row r="2897" spans="10:10" ht="321" x14ac:dyDescent="0.25">
      <c r="J2897" s="146" t="s">
        <v>210</v>
      </c>
    </row>
    <row r="2898" spans="10:10" ht="321" x14ac:dyDescent="0.25">
      <c r="J2898" s="146" t="s">
        <v>210</v>
      </c>
    </row>
    <row r="2899" spans="10:10" ht="321" x14ac:dyDescent="0.25">
      <c r="J2899" s="146" t="s">
        <v>210</v>
      </c>
    </row>
    <row r="2900" spans="10:10" ht="321" x14ac:dyDescent="0.25">
      <c r="J2900" s="146" t="s">
        <v>210</v>
      </c>
    </row>
    <row r="2901" spans="10:10" ht="321" x14ac:dyDescent="0.25">
      <c r="J2901" s="146" t="s">
        <v>210</v>
      </c>
    </row>
    <row r="2902" spans="10:10" ht="321" x14ac:dyDescent="0.25">
      <c r="J2902" s="146" t="s">
        <v>210</v>
      </c>
    </row>
    <row r="2903" spans="10:10" ht="321" x14ac:dyDescent="0.25">
      <c r="J2903" s="146" t="s">
        <v>210</v>
      </c>
    </row>
    <row r="2904" spans="10:10" ht="321" x14ac:dyDescent="0.25">
      <c r="J2904" s="146" t="s">
        <v>210</v>
      </c>
    </row>
    <row r="2905" spans="10:10" ht="321" x14ac:dyDescent="0.25">
      <c r="J2905" s="146" t="s">
        <v>210</v>
      </c>
    </row>
    <row r="2906" spans="10:10" ht="321" x14ac:dyDescent="0.25">
      <c r="J2906" s="146" t="s">
        <v>210</v>
      </c>
    </row>
    <row r="2907" spans="10:10" ht="321" x14ac:dyDescent="0.25">
      <c r="J2907" s="146" t="s">
        <v>210</v>
      </c>
    </row>
    <row r="2908" spans="10:10" ht="321" x14ac:dyDescent="0.25">
      <c r="J2908" s="146" t="s">
        <v>210</v>
      </c>
    </row>
    <row r="2909" spans="10:10" ht="321" x14ac:dyDescent="0.25">
      <c r="J2909" s="146" t="s">
        <v>210</v>
      </c>
    </row>
    <row r="2910" spans="10:10" ht="321" x14ac:dyDescent="0.25">
      <c r="J2910" s="146" t="s">
        <v>210</v>
      </c>
    </row>
    <row r="2911" spans="10:10" ht="321" x14ac:dyDescent="0.25">
      <c r="J2911" s="146" t="s">
        <v>210</v>
      </c>
    </row>
    <row r="2912" spans="10:10" ht="321" x14ac:dyDescent="0.25">
      <c r="J2912" s="146" t="s">
        <v>210</v>
      </c>
    </row>
    <row r="2913" spans="10:10" ht="321" x14ac:dyDescent="0.25">
      <c r="J2913" s="146" t="s">
        <v>210</v>
      </c>
    </row>
    <row r="2914" spans="10:10" ht="321" x14ac:dyDescent="0.25">
      <c r="J2914" s="146" t="s">
        <v>210</v>
      </c>
    </row>
    <row r="2915" spans="10:10" ht="321" x14ac:dyDescent="0.25">
      <c r="J2915" s="146" t="s">
        <v>210</v>
      </c>
    </row>
    <row r="2916" spans="10:10" ht="321" x14ac:dyDescent="0.25">
      <c r="J2916" s="146" t="s">
        <v>210</v>
      </c>
    </row>
    <row r="2917" spans="10:10" ht="321" x14ac:dyDescent="0.25">
      <c r="J2917" s="146" t="s">
        <v>210</v>
      </c>
    </row>
    <row r="2918" spans="10:10" ht="321" x14ac:dyDescent="0.25">
      <c r="J2918" s="146" t="s">
        <v>210</v>
      </c>
    </row>
    <row r="2919" spans="10:10" ht="321" x14ac:dyDescent="0.25">
      <c r="J2919" s="146" t="s">
        <v>210</v>
      </c>
    </row>
    <row r="2920" spans="10:10" ht="321" x14ac:dyDescent="0.25">
      <c r="J2920" s="146" t="s">
        <v>210</v>
      </c>
    </row>
    <row r="2921" spans="10:10" ht="321" x14ac:dyDescent="0.25">
      <c r="J2921" s="146" t="s">
        <v>210</v>
      </c>
    </row>
    <row r="2922" spans="10:10" ht="321" x14ac:dyDescent="0.25">
      <c r="J2922" s="146" t="s">
        <v>210</v>
      </c>
    </row>
    <row r="2923" spans="10:10" ht="321" x14ac:dyDescent="0.25">
      <c r="J2923" s="146" t="s">
        <v>210</v>
      </c>
    </row>
    <row r="2924" spans="10:10" ht="321" x14ac:dyDescent="0.25">
      <c r="J2924" s="146" t="s">
        <v>210</v>
      </c>
    </row>
    <row r="2925" spans="10:10" ht="321" x14ac:dyDescent="0.25">
      <c r="J2925" s="146" t="s">
        <v>210</v>
      </c>
    </row>
    <row r="2926" spans="10:10" ht="321" x14ac:dyDescent="0.25">
      <c r="J2926" s="146" t="s">
        <v>210</v>
      </c>
    </row>
    <row r="2927" spans="10:10" ht="321" x14ac:dyDescent="0.25">
      <c r="J2927" s="146" t="s">
        <v>210</v>
      </c>
    </row>
    <row r="2928" spans="10:10" ht="321" x14ac:dyDescent="0.25">
      <c r="J2928" s="146" t="s">
        <v>210</v>
      </c>
    </row>
    <row r="2929" spans="10:10" ht="321" x14ac:dyDescent="0.25">
      <c r="J2929" s="146" t="s">
        <v>210</v>
      </c>
    </row>
    <row r="2930" spans="10:10" ht="321" x14ac:dyDescent="0.25">
      <c r="J2930" s="146" t="s">
        <v>210</v>
      </c>
    </row>
    <row r="2931" spans="10:10" ht="321" x14ac:dyDescent="0.25">
      <c r="J2931" s="146" t="s">
        <v>210</v>
      </c>
    </row>
    <row r="2932" spans="10:10" ht="321" x14ac:dyDescent="0.25">
      <c r="J2932" s="146" t="s">
        <v>210</v>
      </c>
    </row>
    <row r="2933" spans="10:10" ht="321" x14ac:dyDescent="0.25">
      <c r="J2933" s="146" t="s">
        <v>210</v>
      </c>
    </row>
    <row r="2934" spans="10:10" ht="321" x14ac:dyDescent="0.25">
      <c r="J2934" s="146" t="s">
        <v>210</v>
      </c>
    </row>
    <row r="2935" spans="10:10" ht="321" x14ac:dyDescent="0.25">
      <c r="J2935" s="146" t="s">
        <v>210</v>
      </c>
    </row>
    <row r="2936" spans="10:10" ht="321" x14ac:dyDescent="0.25">
      <c r="J2936" s="146" t="s">
        <v>210</v>
      </c>
    </row>
    <row r="2937" spans="10:10" ht="321" x14ac:dyDescent="0.25">
      <c r="J2937" s="146" t="s">
        <v>210</v>
      </c>
    </row>
    <row r="2938" spans="10:10" ht="321" x14ac:dyDescent="0.25">
      <c r="J2938" s="146" t="s">
        <v>210</v>
      </c>
    </row>
    <row r="2939" spans="10:10" ht="321" x14ac:dyDescent="0.25">
      <c r="J2939" s="146" t="s">
        <v>210</v>
      </c>
    </row>
    <row r="2940" spans="10:10" ht="321" x14ac:dyDescent="0.25">
      <c r="J2940" s="146" t="s">
        <v>210</v>
      </c>
    </row>
    <row r="2941" spans="10:10" ht="321" x14ac:dyDescent="0.25">
      <c r="J2941" s="146" t="s">
        <v>210</v>
      </c>
    </row>
    <row r="2942" spans="10:10" ht="321" x14ac:dyDescent="0.25">
      <c r="J2942" s="146" t="s">
        <v>210</v>
      </c>
    </row>
    <row r="2943" spans="10:10" ht="321" x14ac:dyDescent="0.25">
      <c r="J2943" s="146" t="s">
        <v>210</v>
      </c>
    </row>
    <row r="2944" spans="10:10" ht="321" x14ac:dyDescent="0.25">
      <c r="J2944" s="146" t="s">
        <v>210</v>
      </c>
    </row>
    <row r="2945" spans="10:10" ht="321" x14ac:dyDescent="0.25">
      <c r="J2945" s="146" t="s">
        <v>210</v>
      </c>
    </row>
    <row r="2946" spans="10:10" ht="321" x14ac:dyDescent="0.25">
      <c r="J2946" s="146" t="s">
        <v>210</v>
      </c>
    </row>
    <row r="2947" spans="10:10" ht="321" x14ac:dyDescent="0.25">
      <c r="J2947" s="146" t="s">
        <v>210</v>
      </c>
    </row>
    <row r="2948" spans="10:10" ht="321" x14ac:dyDescent="0.25">
      <c r="J2948" s="146" t="s">
        <v>210</v>
      </c>
    </row>
    <row r="2949" spans="10:10" ht="321" x14ac:dyDescent="0.25">
      <c r="J2949" s="146" t="s">
        <v>210</v>
      </c>
    </row>
    <row r="2950" spans="10:10" ht="321" x14ac:dyDescent="0.25">
      <c r="J2950" s="146" t="s">
        <v>210</v>
      </c>
    </row>
    <row r="2951" spans="10:10" ht="321" x14ac:dyDescent="0.25">
      <c r="J2951" s="146" t="s">
        <v>210</v>
      </c>
    </row>
    <row r="2952" spans="10:10" ht="321" x14ac:dyDescent="0.25">
      <c r="J2952" s="146" t="s">
        <v>210</v>
      </c>
    </row>
    <row r="2953" spans="10:10" ht="321" x14ac:dyDescent="0.25">
      <c r="J2953" s="146" t="s">
        <v>210</v>
      </c>
    </row>
    <row r="2954" spans="10:10" ht="321" x14ac:dyDescent="0.25">
      <c r="J2954" s="146" t="s">
        <v>210</v>
      </c>
    </row>
    <row r="2955" spans="10:10" ht="321" x14ac:dyDescent="0.25">
      <c r="J2955" s="146" t="s">
        <v>210</v>
      </c>
    </row>
    <row r="2956" spans="10:10" ht="321" x14ac:dyDescent="0.25">
      <c r="J2956" s="146" t="s">
        <v>210</v>
      </c>
    </row>
    <row r="2957" spans="10:10" ht="321" x14ac:dyDescent="0.25">
      <c r="J2957" s="146" t="s">
        <v>210</v>
      </c>
    </row>
    <row r="2958" spans="10:10" ht="321" x14ac:dyDescent="0.25">
      <c r="J2958" s="146" t="s">
        <v>210</v>
      </c>
    </row>
    <row r="2959" spans="10:10" ht="321" x14ac:dyDescent="0.25">
      <c r="J2959" s="146" t="s">
        <v>210</v>
      </c>
    </row>
    <row r="2960" spans="10:10" ht="321" x14ac:dyDescent="0.25">
      <c r="J2960" s="146" t="s">
        <v>210</v>
      </c>
    </row>
    <row r="2961" spans="10:10" ht="321" x14ac:dyDescent="0.25">
      <c r="J2961" s="146" t="s">
        <v>210</v>
      </c>
    </row>
    <row r="2962" spans="10:10" ht="321" x14ac:dyDescent="0.25">
      <c r="J2962" s="146" t="s">
        <v>210</v>
      </c>
    </row>
    <row r="2963" spans="10:10" ht="321" x14ac:dyDescent="0.25">
      <c r="J2963" s="146" t="s">
        <v>210</v>
      </c>
    </row>
    <row r="2964" spans="10:10" ht="321" x14ac:dyDescent="0.25">
      <c r="J2964" s="146" t="s">
        <v>210</v>
      </c>
    </row>
    <row r="2965" spans="10:10" ht="321" x14ac:dyDescent="0.25">
      <c r="J2965" s="146" t="s">
        <v>210</v>
      </c>
    </row>
    <row r="2966" spans="10:10" ht="321" x14ac:dyDescent="0.25">
      <c r="J2966" s="146" t="s">
        <v>210</v>
      </c>
    </row>
    <row r="2967" spans="10:10" ht="321" x14ac:dyDescent="0.25">
      <c r="J2967" s="146" t="s">
        <v>210</v>
      </c>
    </row>
    <row r="2968" spans="10:10" ht="321" x14ac:dyDescent="0.25">
      <c r="J2968" s="146" t="s">
        <v>210</v>
      </c>
    </row>
    <row r="2969" spans="10:10" ht="321" x14ac:dyDescent="0.25">
      <c r="J2969" s="146" t="s">
        <v>210</v>
      </c>
    </row>
    <row r="2970" spans="10:10" ht="321" x14ac:dyDescent="0.25">
      <c r="J2970" s="146" t="s">
        <v>210</v>
      </c>
    </row>
    <row r="2971" spans="10:10" ht="321" x14ac:dyDescent="0.25">
      <c r="J2971" s="146" t="s">
        <v>210</v>
      </c>
    </row>
    <row r="2972" spans="10:10" ht="321" x14ac:dyDescent="0.25">
      <c r="J2972" s="146" t="s">
        <v>210</v>
      </c>
    </row>
    <row r="2973" spans="10:10" ht="321" x14ac:dyDescent="0.25">
      <c r="J2973" s="146" t="s">
        <v>210</v>
      </c>
    </row>
    <row r="2974" spans="10:10" ht="321" x14ac:dyDescent="0.25">
      <c r="J2974" s="146" t="s">
        <v>210</v>
      </c>
    </row>
    <row r="2975" spans="10:10" ht="321" x14ac:dyDescent="0.25">
      <c r="J2975" s="146" t="s">
        <v>210</v>
      </c>
    </row>
    <row r="2976" spans="10:10" ht="321" x14ac:dyDescent="0.25">
      <c r="J2976" s="146" t="s">
        <v>210</v>
      </c>
    </row>
    <row r="2977" spans="10:10" ht="321" x14ac:dyDescent="0.25">
      <c r="J2977" s="146" t="s">
        <v>210</v>
      </c>
    </row>
    <row r="2978" spans="10:10" ht="321" x14ac:dyDescent="0.25">
      <c r="J2978" s="146" t="s">
        <v>210</v>
      </c>
    </row>
    <row r="2979" spans="10:10" ht="321" x14ac:dyDescent="0.25">
      <c r="J2979" s="146" t="s">
        <v>210</v>
      </c>
    </row>
    <row r="2980" spans="10:10" ht="321" x14ac:dyDescent="0.25">
      <c r="J2980" s="146" t="s">
        <v>210</v>
      </c>
    </row>
    <row r="2981" spans="10:10" ht="321" x14ac:dyDescent="0.25">
      <c r="J2981" s="146" t="s">
        <v>210</v>
      </c>
    </row>
    <row r="2982" spans="10:10" ht="321" x14ac:dyDescent="0.25">
      <c r="J2982" s="146" t="s">
        <v>210</v>
      </c>
    </row>
    <row r="2983" spans="10:10" ht="321" x14ac:dyDescent="0.25">
      <c r="J2983" s="146" t="s">
        <v>210</v>
      </c>
    </row>
    <row r="2984" spans="10:10" ht="321" x14ac:dyDescent="0.25">
      <c r="J2984" s="146" t="s">
        <v>210</v>
      </c>
    </row>
    <row r="2985" spans="10:10" ht="321" x14ac:dyDescent="0.25">
      <c r="J2985" s="146" t="s">
        <v>210</v>
      </c>
    </row>
    <row r="2986" spans="10:10" ht="321" x14ac:dyDescent="0.25">
      <c r="J2986" s="146" t="s">
        <v>210</v>
      </c>
    </row>
    <row r="2987" spans="10:10" ht="321" x14ac:dyDescent="0.25">
      <c r="J2987" s="146" t="s">
        <v>210</v>
      </c>
    </row>
    <row r="2988" spans="10:10" ht="321" x14ac:dyDescent="0.25">
      <c r="J2988" s="146" t="s">
        <v>210</v>
      </c>
    </row>
    <row r="2989" spans="10:10" ht="321" x14ac:dyDescent="0.25">
      <c r="J2989" s="146" t="s">
        <v>210</v>
      </c>
    </row>
    <row r="2990" spans="10:10" ht="321" x14ac:dyDescent="0.25">
      <c r="J2990" s="146" t="s">
        <v>210</v>
      </c>
    </row>
    <row r="2991" spans="10:10" ht="321" x14ac:dyDescent="0.25">
      <c r="J2991" s="146" t="s">
        <v>210</v>
      </c>
    </row>
    <row r="2992" spans="10:10" ht="321" x14ac:dyDescent="0.25">
      <c r="J2992" s="146" t="s">
        <v>210</v>
      </c>
    </row>
    <row r="2993" spans="10:10" ht="321" x14ac:dyDescent="0.25">
      <c r="J2993" s="146" t="s">
        <v>210</v>
      </c>
    </row>
    <row r="2994" spans="10:10" ht="321" x14ac:dyDescent="0.25">
      <c r="J2994" s="146" t="s">
        <v>210</v>
      </c>
    </row>
    <row r="2995" spans="10:10" ht="321" x14ac:dyDescent="0.25">
      <c r="J2995" s="146" t="s">
        <v>210</v>
      </c>
    </row>
    <row r="2996" spans="10:10" ht="321" x14ac:dyDescent="0.25">
      <c r="J2996" s="146" t="s">
        <v>210</v>
      </c>
    </row>
    <row r="2997" spans="10:10" ht="321" x14ac:dyDescent="0.25">
      <c r="J2997" s="146" t="s">
        <v>210</v>
      </c>
    </row>
    <row r="2998" spans="10:10" ht="321" x14ac:dyDescent="0.25">
      <c r="J2998" s="146" t="s">
        <v>210</v>
      </c>
    </row>
    <row r="2999" spans="10:10" ht="321" x14ac:dyDescent="0.25">
      <c r="J2999" s="146" t="s">
        <v>210</v>
      </c>
    </row>
    <row r="3000" spans="10:10" ht="321" x14ac:dyDescent="0.25">
      <c r="J3000" s="146" t="s">
        <v>210</v>
      </c>
    </row>
    <row r="3001" spans="10:10" ht="321" x14ac:dyDescent="0.25">
      <c r="J3001" s="146" t="s">
        <v>210</v>
      </c>
    </row>
    <row r="3002" spans="10:10" ht="321" x14ac:dyDescent="0.25">
      <c r="J3002" s="146" t="s">
        <v>210</v>
      </c>
    </row>
    <row r="3003" spans="10:10" ht="321" x14ac:dyDescent="0.25">
      <c r="J3003" s="146" t="s">
        <v>210</v>
      </c>
    </row>
    <row r="3004" spans="10:10" ht="321" x14ac:dyDescent="0.25">
      <c r="J3004" s="146" t="s">
        <v>210</v>
      </c>
    </row>
    <row r="3005" spans="10:10" ht="321" x14ac:dyDescent="0.25">
      <c r="J3005" s="146" t="s">
        <v>210</v>
      </c>
    </row>
    <row r="3006" spans="10:10" ht="321" x14ac:dyDescent="0.25">
      <c r="J3006" s="146" t="s">
        <v>210</v>
      </c>
    </row>
    <row r="3007" spans="10:10" ht="321" x14ac:dyDescent="0.25">
      <c r="J3007" s="146" t="s">
        <v>210</v>
      </c>
    </row>
    <row r="3008" spans="10:10" ht="321" x14ac:dyDescent="0.25">
      <c r="J3008" s="146" t="s">
        <v>210</v>
      </c>
    </row>
    <row r="3009" spans="10:10" ht="321" x14ac:dyDescent="0.25">
      <c r="J3009" s="146" t="s">
        <v>210</v>
      </c>
    </row>
    <row r="3010" spans="10:10" ht="321" x14ac:dyDescent="0.25">
      <c r="J3010" s="146" t="s">
        <v>210</v>
      </c>
    </row>
    <row r="3011" spans="10:10" ht="321" x14ac:dyDescent="0.25">
      <c r="J3011" s="146" t="s">
        <v>210</v>
      </c>
    </row>
    <row r="3012" spans="10:10" ht="321" x14ac:dyDescent="0.25">
      <c r="J3012" s="146" t="s">
        <v>210</v>
      </c>
    </row>
    <row r="3013" spans="10:10" ht="321" x14ac:dyDescent="0.25">
      <c r="J3013" s="146" t="s">
        <v>210</v>
      </c>
    </row>
    <row r="3014" spans="10:10" ht="321" x14ac:dyDescent="0.25">
      <c r="J3014" s="146" t="s">
        <v>210</v>
      </c>
    </row>
    <row r="3015" spans="10:10" ht="321" x14ac:dyDescent="0.25">
      <c r="J3015" s="146" t="s">
        <v>210</v>
      </c>
    </row>
    <row r="3016" spans="10:10" ht="321" x14ac:dyDescent="0.25">
      <c r="J3016" s="146" t="s">
        <v>210</v>
      </c>
    </row>
    <row r="3017" spans="10:10" ht="321" x14ac:dyDescent="0.25">
      <c r="J3017" s="146" t="s">
        <v>210</v>
      </c>
    </row>
    <row r="3018" spans="10:10" ht="321" x14ac:dyDescent="0.25">
      <c r="J3018" s="146" t="s">
        <v>210</v>
      </c>
    </row>
    <row r="3019" spans="10:10" ht="321" x14ac:dyDescent="0.25">
      <c r="J3019" s="146" t="s">
        <v>210</v>
      </c>
    </row>
    <row r="3020" spans="10:10" ht="321" x14ac:dyDescent="0.25">
      <c r="J3020" s="146" t="s">
        <v>210</v>
      </c>
    </row>
    <row r="3021" spans="10:10" ht="321" x14ac:dyDescent="0.25">
      <c r="J3021" s="146" t="s">
        <v>210</v>
      </c>
    </row>
    <row r="3022" spans="10:10" ht="321" x14ac:dyDescent="0.25">
      <c r="J3022" s="146" t="s">
        <v>210</v>
      </c>
    </row>
    <row r="3023" spans="10:10" ht="321" x14ac:dyDescent="0.25">
      <c r="J3023" s="146" t="s">
        <v>210</v>
      </c>
    </row>
    <row r="3024" spans="10:10" ht="321" x14ac:dyDescent="0.25">
      <c r="J3024" s="146" t="s">
        <v>210</v>
      </c>
    </row>
    <row r="3025" spans="10:10" ht="321" x14ac:dyDescent="0.25">
      <c r="J3025" s="146" t="s">
        <v>210</v>
      </c>
    </row>
    <row r="3026" spans="10:10" ht="321" x14ac:dyDescent="0.25">
      <c r="J3026" s="146" t="s">
        <v>210</v>
      </c>
    </row>
    <row r="3027" spans="10:10" ht="321" x14ac:dyDescent="0.25">
      <c r="J3027" s="146" t="s">
        <v>210</v>
      </c>
    </row>
    <row r="3028" spans="10:10" ht="321" x14ac:dyDescent="0.25">
      <c r="J3028" s="146" t="s">
        <v>210</v>
      </c>
    </row>
    <row r="3029" spans="10:10" ht="321" x14ac:dyDescent="0.25">
      <c r="J3029" s="146" t="s">
        <v>210</v>
      </c>
    </row>
    <row r="3030" spans="10:10" ht="321" x14ac:dyDescent="0.25">
      <c r="J3030" s="146" t="s">
        <v>210</v>
      </c>
    </row>
    <row r="3031" spans="10:10" ht="321" x14ac:dyDescent="0.25">
      <c r="J3031" s="146" t="s">
        <v>210</v>
      </c>
    </row>
    <row r="3032" spans="10:10" ht="321" x14ac:dyDescent="0.25">
      <c r="J3032" s="146" t="s">
        <v>210</v>
      </c>
    </row>
    <row r="3033" spans="10:10" ht="321" x14ac:dyDescent="0.25">
      <c r="J3033" s="146" t="s">
        <v>210</v>
      </c>
    </row>
    <row r="3034" spans="10:10" ht="321" x14ac:dyDescent="0.25">
      <c r="J3034" s="146" t="s">
        <v>210</v>
      </c>
    </row>
    <row r="3035" spans="10:10" ht="321" x14ac:dyDescent="0.25">
      <c r="J3035" s="146" t="s">
        <v>210</v>
      </c>
    </row>
    <row r="3036" spans="10:10" ht="321" x14ac:dyDescent="0.25">
      <c r="J3036" s="146" t="s">
        <v>210</v>
      </c>
    </row>
    <row r="3037" spans="10:10" ht="321" x14ac:dyDescent="0.25">
      <c r="J3037" s="146" t="s">
        <v>210</v>
      </c>
    </row>
    <row r="3038" spans="10:10" ht="321" x14ac:dyDescent="0.25">
      <c r="J3038" s="146" t="s">
        <v>210</v>
      </c>
    </row>
    <row r="3039" spans="10:10" ht="321" x14ac:dyDescent="0.25">
      <c r="J3039" s="146" t="s">
        <v>210</v>
      </c>
    </row>
    <row r="3040" spans="10:10" ht="321" x14ac:dyDescent="0.25">
      <c r="J3040" s="146" t="s">
        <v>210</v>
      </c>
    </row>
    <row r="3041" spans="10:10" ht="321" x14ac:dyDescent="0.25">
      <c r="J3041" s="146" t="s">
        <v>210</v>
      </c>
    </row>
    <row r="3042" spans="10:10" ht="321" x14ac:dyDescent="0.25">
      <c r="J3042" s="146" t="s">
        <v>210</v>
      </c>
    </row>
    <row r="3043" spans="10:10" ht="321" x14ac:dyDescent="0.25">
      <c r="J3043" s="146" t="s">
        <v>210</v>
      </c>
    </row>
    <row r="3044" spans="10:10" ht="321" x14ac:dyDescent="0.25">
      <c r="J3044" s="146" t="s">
        <v>210</v>
      </c>
    </row>
    <row r="3045" spans="10:10" ht="321" x14ac:dyDescent="0.25">
      <c r="J3045" s="146" t="s">
        <v>210</v>
      </c>
    </row>
    <row r="3046" spans="10:10" ht="321" x14ac:dyDescent="0.25">
      <c r="J3046" s="146" t="s">
        <v>210</v>
      </c>
    </row>
    <row r="3047" spans="10:10" ht="321" x14ac:dyDescent="0.25">
      <c r="J3047" s="146" t="s">
        <v>210</v>
      </c>
    </row>
    <row r="3048" spans="10:10" ht="321" x14ac:dyDescent="0.25">
      <c r="J3048" s="146" t="s">
        <v>210</v>
      </c>
    </row>
    <row r="3049" spans="10:10" ht="321" x14ac:dyDescent="0.25">
      <c r="J3049" s="146" t="s">
        <v>210</v>
      </c>
    </row>
    <row r="3050" spans="10:10" ht="321" x14ac:dyDescent="0.25">
      <c r="J3050" s="146" t="s">
        <v>210</v>
      </c>
    </row>
    <row r="3051" spans="10:10" ht="321" x14ac:dyDescent="0.25">
      <c r="J3051" s="146" t="s">
        <v>210</v>
      </c>
    </row>
    <row r="3052" spans="10:10" ht="321" x14ac:dyDescent="0.25">
      <c r="J3052" s="146" t="s">
        <v>210</v>
      </c>
    </row>
    <row r="3053" spans="10:10" ht="321" x14ac:dyDescent="0.25">
      <c r="J3053" s="146" t="s">
        <v>210</v>
      </c>
    </row>
    <row r="3054" spans="10:10" ht="321" x14ac:dyDescent="0.25">
      <c r="J3054" s="146" t="s">
        <v>210</v>
      </c>
    </row>
    <row r="3055" spans="10:10" ht="321" x14ac:dyDescent="0.25">
      <c r="J3055" s="146" t="s">
        <v>210</v>
      </c>
    </row>
    <row r="3056" spans="10:10" ht="321" x14ac:dyDescent="0.25">
      <c r="J3056" s="146" t="s">
        <v>210</v>
      </c>
    </row>
    <row r="3057" spans="10:10" ht="321" x14ac:dyDescent="0.25">
      <c r="J3057" s="146" t="s">
        <v>210</v>
      </c>
    </row>
    <row r="3058" spans="10:10" ht="321" x14ac:dyDescent="0.25">
      <c r="J3058" s="146" t="s">
        <v>210</v>
      </c>
    </row>
    <row r="3059" spans="10:10" ht="321" x14ac:dyDescent="0.25">
      <c r="J3059" s="146" t="s">
        <v>210</v>
      </c>
    </row>
    <row r="3060" spans="10:10" ht="321" x14ac:dyDescent="0.25">
      <c r="J3060" s="146" t="s">
        <v>210</v>
      </c>
    </row>
    <row r="3061" spans="10:10" ht="321" x14ac:dyDescent="0.25">
      <c r="J3061" s="146" t="s">
        <v>210</v>
      </c>
    </row>
    <row r="3062" spans="10:10" ht="321" x14ac:dyDescent="0.25">
      <c r="J3062" s="146" t="s">
        <v>210</v>
      </c>
    </row>
    <row r="3063" spans="10:10" ht="321" x14ac:dyDescent="0.25">
      <c r="J3063" s="146" t="s">
        <v>210</v>
      </c>
    </row>
    <row r="3064" spans="10:10" ht="321" x14ac:dyDescent="0.25">
      <c r="J3064" s="146" t="s">
        <v>210</v>
      </c>
    </row>
    <row r="3065" spans="10:10" ht="321" x14ac:dyDescent="0.25">
      <c r="J3065" s="146" t="s">
        <v>210</v>
      </c>
    </row>
    <row r="3066" spans="10:10" ht="321" x14ac:dyDescent="0.25">
      <c r="J3066" s="146" t="s">
        <v>210</v>
      </c>
    </row>
    <row r="3067" spans="10:10" ht="321" x14ac:dyDescent="0.25">
      <c r="J3067" s="146" t="s">
        <v>210</v>
      </c>
    </row>
    <row r="3068" spans="10:10" ht="321" x14ac:dyDescent="0.25">
      <c r="J3068" s="146" t="s">
        <v>210</v>
      </c>
    </row>
    <row r="3069" spans="10:10" ht="321" x14ac:dyDescent="0.25">
      <c r="J3069" s="146" t="s">
        <v>210</v>
      </c>
    </row>
    <row r="3070" spans="10:10" ht="321" x14ac:dyDescent="0.25">
      <c r="J3070" s="146" t="s">
        <v>210</v>
      </c>
    </row>
    <row r="3071" spans="10:10" ht="321" x14ac:dyDescent="0.25">
      <c r="J3071" s="146" t="s">
        <v>210</v>
      </c>
    </row>
    <row r="3072" spans="10:10" ht="321" x14ac:dyDescent="0.25">
      <c r="J3072" s="146" t="s">
        <v>210</v>
      </c>
    </row>
    <row r="3073" spans="10:10" ht="321" x14ac:dyDescent="0.25">
      <c r="J3073" s="146" t="s">
        <v>210</v>
      </c>
    </row>
    <row r="3074" spans="10:10" ht="321" x14ac:dyDescent="0.25">
      <c r="J3074" s="146" t="s">
        <v>210</v>
      </c>
    </row>
    <row r="3075" spans="10:10" ht="321" x14ac:dyDescent="0.25">
      <c r="J3075" s="146" t="s">
        <v>210</v>
      </c>
    </row>
    <row r="3076" spans="10:10" ht="321" x14ac:dyDescent="0.25">
      <c r="J3076" s="146" t="s">
        <v>210</v>
      </c>
    </row>
    <row r="3077" spans="10:10" ht="321" x14ac:dyDescent="0.25">
      <c r="J3077" s="146" t="s">
        <v>210</v>
      </c>
    </row>
    <row r="3078" spans="10:10" ht="321" x14ac:dyDescent="0.25">
      <c r="J3078" s="146" t="s">
        <v>210</v>
      </c>
    </row>
    <row r="3079" spans="10:10" ht="321" x14ac:dyDescent="0.25">
      <c r="J3079" s="146" t="s">
        <v>210</v>
      </c>
    </row>
    <row r="3080" spans="10:10" ht="321" x14ac:dyDescent="0.25">
      <c r="J3080" s="146" t="s">
        <v>210</v>
      </c>
    </row>
    <row r="3081" spans="10:10" ht="321" x14ac:dyDescent="0.25">
      <c r="J3081" s="146" t="s">
        <v>210</v>
      </c>
    </row>
    <row r="3082" spans="10:10" ht="321" x14ac:dyDescent="0.25">
      <c r="J3082" s="146" t="s">
        <v>210</v>
      </c>
    </row>
    <row r="3083" spans="10:10" ht="321" x14ac:dyDescent="0.25">
      <c r="J3083" s="146" t="s">
        <v>210</v>
      </c>
    </row>
    <row r="3084" spans="10:10" ht="321" x14ac:dyDescent="0.25">
      <c r="J3084" s="146" t="s">
        <v>210</v>
      </c>
    </row>
    <row r="3085" spans="10:10" ht="321" x14ac:dyDescent="0.25">
      <c r="J3085" s="146" t="s">
        <v>210</v>
      </c>
    </row>
    <row r="3086" spans="10:10" ht="321" x14ac:dyDescent="0.25">
      <c r="J3086" s="146" t="s">
        <v>210</v>
      </c>
    </row>
    <row r="3087" spans="10:10" ht="321" x14ac:dyDescent="0.25">
      <c r="J3087" s="146" t="s">
        <v>210</v>
      </c>
    </row>
    <row r="3088" spans="10:10" ht="321" x14ac:dyDescent="0.25">
      <c r="J3088" s="146" t="s">
        <v>210</v>
      </c>
    </row>
    <row r="3089" spans="10:10" ht="321" x14ac:dyDescent="0.25">
      <c r="J3089" s="146" t="s">
        <v>210</v>
      </c>
    </row>
    <row r="3090" spans="10:10" ht="321" x14ac:dyDescent="0.25">
      <c r="J3090" s="146" t="s">
        <v>210</v>
      </c>
    </row>
    <row r="3091" spans="10:10" ht="321" x14ac:dyDescent="0.25">
      <c r="J3091" s="146" t="s">
        <v>210</v>
      </c>
    </row>
    <row r="3092" spans="10:10" ht="321" x14ac:dyDescent="0.25">
      <c r="J3092" s="146" t="s">
        <v>210</v>
      </c>
    </row>
    <row r="3093" spans="10:10" ht="321" x14ac:dyDescent="0.25">
      <c r="J3093" s="146" t="s">
        <v>210</v>
      </c>
    </row>
    <row r="3094" spans="10:10" ht="321" x14ac:dyDescent="0.25">
      <c r="J3094" s="146" t="s">
        <v>210</v>
      </c>
    </row>
    <row r="3095" spans="10:10" ht="321" x14ac:dyDescent="0.25">
      <c r="J3095" s="146" t="s">
        <v>210</v>
      </c>
    </row>
    <row r="3096" spans="10:10" ht="321" x14ac:dyDescent="0.25">
      <c r="J3096" s="146" t="s">
        <v>210</v>
      </c>
    </row>
    <row r="3097" spans="10:10" ht="321" x14ac:dyDescent="0.25">
      <c r="J3097" s="146" t="s">
        <v>210</v>
      </c>
    </row>
    <row r="3098" spans="10:10" ht="321" x14ac:dyDescent="0.25">
      <c r="J3098" s="146" t="s">
        <v>210</v>
      </c>
    </row>
    <row r="3099" spans="10:10" ht="321" x14ac:dyDescent="0.25">
      <c r="J3099" s="146" t="s">
        <v>210</v>
      </c>
    </row>
    <row r="3100" spans="10:10" ht="321" x14ac:dyDescent="0.25">
      <c r="J3100" s="146" t="s">
        <v>210</v>
      </c>
    </row>
    <row r="3101" spans="10:10" ht="321" x14ac:dyDescent="0.25">
      <c r="J3101" s="146" t="s">
        <v>210</v>
      </c>
    </row>
    <row r="3102" spans="10:10" ht="321" x14ac:dyDescent="0.25">
      <c r="J3102" s="146" t="s">
        <v>210</v>
      </c>
    </row>
    <row r="3103" spans="10:10" ht="321" x14ac:dyDescent="0.25">
      <c r="J3103" s="146" t="s">
        <v>210</v>
      </c>
    </row>
    <row r="3104" spans="10:10" ht="321" x14ac:dyDescent="0.25">
      <c r="J3104" s="146" t="s">
        <v>210</v>
      </c>
    </row>
    <row r="3105" spans="10:10" ht="321" x14ac:dyDescent="0.25">
      <c r="J3105" s="146" t="s">
        <v>210</v>
      </c>
    </row>
    <row r="3106" spans="10:10" ht="321" x14ac:dyDescent="0.25">
      <c r="J3106" s="146" t="s">
        <v>210</v>
      </c>
    </row>
    <row r="3107" spans="10:10" ht="321" x14ac:dyDescent="0.25">
      <c r="J3107" s="146" t="s">
        <v>210</v>
      </c>
    </row>
    <row r="3108" spans="10:10" ht="321" x14ac:dyDescent="0.25">
      <c r="J3108" s="146" t="s">
        <v>210</v>
      </c>
    </row>
    <row r="3109" spans="10:10" ht="321" x14ac:dyDescent="0.25">
      <c r="J3109" s="146" t="s">
        <v>210</v>
      </c>
    </row>
    <row r="3110" spans="10:10" ht="321" x14ac:dyDescent="0.25">
      <c r="J3110" s="146" t="s">
        <v>210</v>
      </c>
    </row>
    <row r="3111" spans="10:10" ht="321" x14ac:dyDescent="0.25">
      <c r="J3111" s="146" t="s">
        <v>210</v>
      </c>
    </row>
    <row r="3112" spans="10:10" ht="321" x14ac:dyDescent="0.25">
      <c r="J3112" s="146" t="s">
        <v>210</v>
      </c>
    </row>
    <row r="3113" spans="10:10" ht="321" x14ac:dyDescent="0.25">
      <c r="J3113" s="146" t="s">
        <v>210</v>
      </c>
    </row>
    <row r="3114" spans="10:10" ht="321" x14ac:dyDescent="0.25">
      <c r="J3114" s="146" t="s">
        <v>210</v>
      </c>
    </row>
    <row r="3115" spans="10:10" ht="321" x14ac:dyDescent="0.25">
      <c r="J3115" s="146" t="s">
        <v>210</v>
      </c>
    </row>
    <row r="3116" spans="10:10" ht="321" x14ac:dyDescent="0.25">
      <c r="J3116" s="146" t="s">
        <v>210</v>
      </c>
    </row>
    <row r="3117" spans="10:10" ht="321" x14ac:dyDescent="0.25">
      <c r="J3117" s="146" t="s">
        <v>210</v>
      </c>
    </row>
    <row r="3118" spans="10:10" ht="321" x14ac:dyDescent="0.25">
      <c r="J3118" s="146" t="s">
        <v>210</v>
      </c>
    </row>
    <row r="3119" spans="10:10" ht="321" x14ac:dyDescent="0.25">
      <c r="J3119" s="146" t="s">
        <v>210</v>
      </c>
    </row>
    <row r="3120" spans="10:10" ht="321" x14ac:dyDescent="0.25">
      <c r="J3120" s="146" t="s">
        <v>210</v>
      </c>
    </row>
    <row r="3121" spans="10:10" ht="321" x14ac:dyDescent="0.25">
      <c r="J3121" s="146" t="s">
        <v>210</v>
      </c>
    </row>
    <row r="3122" spans="10:10" ht="321" x14ac:dyDescent="0.25">
      <c r="J3122" s="146" t="s">
        <v>210</v>
      </c>
    </row>
    <row r="3123" spans="10:10" ht="321" x14ac:dyDescent="0.25">
      <c r="J3123" s="146" t="s">
        <v>210</v>
      </c>
    </row>
    <row r="3124" spans="10:10" ht="321" x14ac:dyDescent="0.25">
      <c r="J3124" s="146" t="s">
        <v>210</v>
      </c>
    </row>
    <row r="3125" spans="10:10" ht="321" x14ac:dyDescent="0.25">
      <c r="J3125" s="146" t="s">
        <v>210</v>
      </c>
    </row>
    <row r="3126" spans="10:10" ht="321" x14ac:dyDescent="0.25">
      <c r="J3126" s="146" t="s">
        <v>210</v>
      </c>
    </row>
    <row r="3127" spans="10:10" ht="321" x14ac:dyDescent="0.25">
      <c r="J3127" s="146" t="s">
        <v>210</v>
      </c>
    </row>
    <row r="3128" spans="10:10" ht="321" x14ac:dyDescent="0.25">
      <c r="J3128" s="146" t="s">
        <v>210</v>
      </c>
    </row>
    <row r="3129" spans="10:10" ht="321" x14ac:dyDescent="0.25">
      <c r="J3129" s="146" t="s">
        <v>210</v>
      </c>
    </row>
    <row r="3130" spans="10:10" ht="321" x14ac:dyDescent="0.25">
      <c r="J3130" s="146" t="s">
        <v>210</v>
      </c>
    </row>
    <row r="3131" spans="10:10" ht="321" x14ac:dyDescent="0.25">
      <c r="J3131" s="146" t="s">
        <v>210</v>
      </c>
    </row>
    <row r="3132" spans="10:10" ht="321" x14ac:dyDescent="0.25">
      <c r="J3132" s="146" t="s">
        <v>210</v>
      </c>
    </row>
    <row r="3133" spans="10:10" ht="321" x14ac:dyDescent="0.25">
      <c r="J3133" s="146" t="s">
        <v>210</v>
      </c>
    </row>
    <row r="3134" spans="10:10" ht="321" x14ac:dyDescent="0.25">
      <c r="J3134" s="146" t="s">
        <v>210</v>
      </c>
    </row>
    <row r="3135" spans="10:10" ht="321" x14ac:dyDescent="0.25">
      <c r="J3135" s="146" t="s">
        <v>210</v>
      </c>
    </row>
    <row r="3136" spans="10:10" ht="321" x14ac:dyDescent="0.25">
      <c r="J3136" s="146" t="s">
        <v>210</v>
      </c>
    </row>
    <row r="3137" spans="10:10" ht="321" x14ac:dyDescent="0.25">
      <c r="J3137" s="146" t="s">
        <v>210</v>
      </c>
    </row>
    <row r="3138" spans="10:10" ht="321" x14ac:dyDescent="0.25">
      <c r="J3138" s="146" t="s">
        <v>210</v>
      </c>
    </row>
    <row r="3139" spans="10:10" ht="321" x14ac:dyDescent="0.25">
      <c r="J3139" s="146" t="s">
        <v>210</v>
      </c>
    </row>
    <row r="3140" spans="10:10" ht="321" x14ac:dyDescent="0.25">
      <c r="J3140" s="146" t="s">
        <v>210</v>
      </c>
    </row>
    <row r="3141" spans="10:10" ht="321" x14ac:dyDescent="0.25">
      <c r="J3141" s="146" t="s">
        <v>210</v>
      </c>
    </row>
    <row r="3142" spans="10:10" ht="321" x14ac:dyDescent="0.25">
      <c r="J3142" s="146" t="s">
        <v>210</v>
      </c>
    </row>
    <row r="3143" spans="10:10" ht="321" x14ac:dyDescent="0.25">
      <c r="J3143" s="146" t="s">
        <v>210</v>
      </c>
    </row>
    <row r="3144" spans="10:10" ht="321" x14ac:dyDescent="0.25">
      <c r="J3144" s="146" t="s">
        <v>210</v>
      </c>
    </row>
    <row r="3145" spans="10:10" ht="321" x14ac:dyDescent="0.25">
      <c r="J3145" s="146" t="s">
        <v>210</v>
      </c>
    </row>
    <row r="3146" spans="10:10" ht="321" x14ac:dyDescent="0.25">
      <c r="J3146" s="146" t="s">
        <v>210</v>
      </c>
    </row>
    <row r="3147" spans="10:10" ht="321" x14ac:dyDescent="0.25">
      <c r="J3147" s="146" t="s">
        <v>210</v>
      </c>
    </row>
    <row r="3148" spans="10:10" ht="321" x14ac:dyDescent="0.25">
      <c r="J3148" s="146" t="s">
        <v>210</v>
      </c>
    </row>
    <row r="3149" spans="10:10" ht="321" x14ac:dyDescent="0.25">
      <c r="J3149" s="146" t="s">
        <v>210</v>
      </c>
    </row>
    <row r="3150" spans="10:10" ht="321" x14ac:dyDescent="0.25">
      <c r="J3150" s="146" t="s">
        <v>210</v>
      </c>
    </row>
    <row r="3151" spans="10:10" ht="321" x14ac:dyDescent="0.25">
      <c r="J3151" s="146" t="s">
        <v>210</v>
      </c>
    </row>
    <row r="3152" spans="10:10" ht="321" x14ac:dyDescent="0.25">
      <c r="J3152" s="146" t="s">
        <v>210</v>
      </c>
    </row>
    <row r="3153" spans="10:10" ht="321" x14ac:dyDescent="0.25">
      <c r="J3153" s="146" t="s">
        <v>210</v>
      </c>
    </row>
    <row r="3154" spans="10:10" ht="321" x14ac:dyDescent="0.25">
      <c r="J3154" s="146" t="s">
        <v>210</v>
      </c>
    </row>
    <row r="3155" spans="10:10" ht="321" x14ac:dyDescent="0.25">
      <c r="J3155" s="146" t="s">
        <v>210</v>
      </c>
    </row>
    <row r="3156" spans="10:10" ht="321" x14ac:dyDescent="0.25">
      <c r="J3156" s="146" t="s">
        <v>210</v>
      </c>
    </row>
    <row r="3157" spans="10:10" ht="321" x14ac:dyDescent="0.25">
      <c r="J3157" s="146" t="s">
        <v>210</v>
      </c>
    </row>
    <row r="3158" spans="10:10" ht="321" x14ac:dyDescent="0.25">
      <c r="J3158" s="146" t="s">
        <v>210</v>
      </c>
    </row>
    <row r="3159" spans="10:10" ht="321" x14ac:dyDescent="0.25">
      <c r="J3159" s="146" t="s">
        <v>210</v>
      </c>
    </row>
    <row r="3160" spans="10:10" ht="321" x14ac:dyDescent="0.25">
      <c r="J3160" s="146" t="s">
        <v>210</v>
      </c>
    </row>
    <row r="3161" spans="10:10" ht="321" x14ac:dyDescent="0.25">
      <c r="J3161" s="146" t="s">
        <v>210</v>
      </c>
    </row>
    <row r="3162" spans="10:10" ht="321" x14ac:dyDescent="0.25">
      <c r="J3162" s="146" t="s">
        <v>210</v>
      </c>
    </row>
    <row r="3163" spans="10:10" ht="321" x14ac:dyDescent="0.25">
      <c r="J3163" s="146" t="s">
        <v>210</v>
      </c>
    </row>
    <row r="3164" spans="10:10" ht="321" x14ac:dyDescent="0.25">
      <c r="J3164" s="146" t="s">
        <v>210</v>
      </c>
    </row>
    <row r="3165" spans="10:10" ht="321" x14ac:dyDescent="0.25">
      <c r="J3165" s="146" t="s">
        <v>210</v>
      </c>
    </row>
    <row r="3166" spans="10:10" ht="321" x14ac:dyDescent="0.25">
      <c r="J3166" s="146" t="s">
        <v>210</v>
      </c>
    </row>
    <row r="3167" spans="10:10" ht="321" x14ac:dyDescent="0.25">
      <c r="J3167" s="146" t="s">
        <v>210</v>
      </c>
    </row>
    <row r="3168" spans="10:10" ht="321" x14ac:dyDescent="0.25">
      <c r="J3168" s="146" t="s">
        <v>210</v>
      </c>
    </row>
    <row r="3169" spans="10:10" ht="321" x14ac:dyDescent="0.25">
      <c r="J3169" s="146" t="s">
        <v>210</v>
      </c>
    </row>
    <row r="3170" spans="10:10" ht="321" x14ac:dyDescent="0.25">
      <c r="J3170" s="146" t="s">
        <v>210</v>
      </c>
    </row>
    <row r="3171" spans="10:10" ht="321" x14ac:dyDescent="0.25">
      <c r="J3171" s="146" t="s">
        <v>210</v>
      </c>
    </row>
    <row r="3172" spans="10:10" ht="321" x14ac:dyDescent="0.25">
      <c r="J3172" s="146" t="s">
        <v>210</v>
      </c>
    </row>
    <row r="3173" spans="10:10" ht="321" x14ac:dyDescent="0.25">
      <c r="J3173" s="146" t="s">
        <v>210</v>
      </c>
    </row>
    <row r="3174" spans="10:10" ht="321" x14ac:dyDescent="0.25">
      <c r="J3174" s="146" t="s">
        <v>210</v>
      </c>
    </row>
    <row r="3175" spans="10:10" ht="321" x14ac:dyDescent="0.25">
      <c r="J3175" s="146" t="s">
        <v>210</v>
      </c>
    </row>
    <row r="3176" spans="10:10" ht="321" x14ac:dyDescent="0.25">
      <c r="J3176" s="146" t="s">
        <v>210</v>
      </c>
    </row>
    <row r="3177" spans="10:10" ht="321" x14ac:dyDescent="0.25">
      <c r="J3177" s="146" t="s">
        <v>210</v>
      </c>
    </row>
    <row r="3178" spans="10:10" ht="321" x14ac:dyDescent="0.25">
      <c r="J3178" s="146" t="s">
        <v>210</v>
      </c>
    </row>
    <row r="3179" spans="10:10" ht="321" x14ac:dyDescent="0.25">
      <c r="J3179" s="146" t="s">
        <v>210</v>
      </c>
    </row>
    <row r="3180" spans="10:10" ht="321" x14ac:dyDescent="0.25">
      <c r="J3180" s="146" t="s">
        <v>210</v>
      </c>
    </row>
    <row r="3181" spans="10:10" ht="321" x14ac:dyDescent="0.25">
      <c r="J3181" s="146" t="s">
        <v>210</v>
      </c>
    </row>
    <row r="3182" spans="10:10" ht="321" x14ac:dyDescent="0.25">
      <c r="J3182" s="146" t="s">
        <v>210</v>
      </c>
    </row>
    <row r="3183" spans="10:10" ht="321" x14ac:dyDescent="0.25">
      <c r="J3183" s="146" t="s">
        <v>210</v>
      </c>
    </row>
    <row r="3184" spans="10:10" ht="321" x14ac:dyDescent="0.25">
      <c r="J3184" s="146" t="s">
        <v>210</v>
      </c>
    </row>
    <row r="3185" spans="10:10" ht="321" x14ac:dyDescent="0.25">
      <c r="J3185" s="146" t="s">
        <v>210</v>
      </c>
    </row>
    <row r="3186" spans="10:10" ht="321" x14ac:dyDescent="0.25">
      <c r="J3186" s="146" t="s">
        <v>210</v>
      </c>
    </row>
    <row r="3187" spans="10:10" ht="321" x14ac:dyDescent="0.25">
      <c r="J3187" s="146" t="s">
        <v>210</v>
      </c>
    </row>
    <row r="3188" spans="10:10" ht="321" x14ac:dyDescent="0.25">
      <c r="J3188" s="146" t="s">
        <v>210</v>
      </c>
    </row>
    <row r="3189" spans="10:10" ht="321" x14ac:dyDescent="0.25">
      <c r="J3189" s="146" t="s">
        <v>210</v>
      </c>
    </row>
    <row r="3190" spans="10:10" ht="321" x14ac:dyDescent="0.25">
      <c r="J3190" s="146" t="s">
        <v>210</v>
      </c>
    </row>
    <row r="3191" spans="10:10" ht="321" x14ac:dyDescent="0.25">
      <c r="J3191" s="146" t="s">
        <v>210</v>
      </c>
    </row>
    <row r="3192" spans="10:10" ht="321" x14ac:dyDescent="0.25">
      <c r="J3192" s="146" t="s">
        <v>210</v>
      </c>
    </row>
    <row r="3193" spans="10:10" ht="321" x14ac:dyDescent="0.25">
      <c r="J3193" s="146" t="s">
        <v>210</v>
      </c>
    </row>
    <row r="3194" spans="10:10" ht="321" x14ac:dyDescent="0.25">
      <c r="J3194" s="146" t="s">
        <v>210</v>
      </c>
    </row>
    <row r="3195" spans="10:10" ht="321" x14ac:dyDescent="0.25">
      <c r="J3195" s="146" t="s">
        <v>210</v>
      </c>
    </row>
    <row r="3196" spans="10:10" ht="321" x14ac:dyDescent="0.25">
      <c r="J3196" s="146" t="s">
        <v>210</v>
      </c>
    </row>
    <row r="3197" spans="10:10" ht="321" x14ac:dyDescent="0.25">
      <c r="J3197" s="146" t="s">
        <v>210</v>
      </c>
    </row>
    <row r="3198" spans="10:10" ht="321" x14ac:dyDescent="0.25">
      <c r="J3198" s="146" t="s">
        <v>210</v>
      </c>
    </row>
    <row r="3199" spans="10:10" ht="321" x14ac:dyDescent="0.25">
      <c r="J3199" s="146" t="s">
        <v>210</v>
      </c>
    </row>
    <row r="3200" spans="10:10" ht="321" x14ac:dyDescent="0.25">
      <c r="J3200" s="146" t="s">
        <v>210</v>
      </c>
    </row>
    <row r="3201" spans="10:10" ht="321" x14ac:dyDescent="0.25">
      <c r="J3201" s="146" t="s">
        <v>210</v>
      </c>
    </row>
    <row r="3202" spans="10:10" ht="321" x14ac:dyDescent="0.25">
      <c r="J3202" s="146" t="s">
        <v>210</v>
      </c>
    </row>
    <row r="3203" spans="10:10" ht="321" x14ac:dyDescent="0.25">
      <c r="J3203" s="146" t="s">
        <v>210</v>
      </c>
    </row>
    <row r="3204" spans="10:10" ht="321" x14ac:dyDescent="0.25">
      <c r="J3204" s="146" t="s">
        <v>210</v>
      </c>
    </row>
    <row r="3205" spans="10:10" ht="321" x14ac:dyDescent="0.25">
      <c r="J3205" s="146" t="s">
        <v>210</v>
      </c>
    </row>
    <row r="3206" spans="10:10" ht="321" x14ac:dyDescent="0.25">
      <c r="J3206" s="146" t="s">
        <v>210</v>
      </c>
    </row>
    <row r="3207" spans="10:10" ht="321" x14ac:dyDescent="0.25">
      <c r="J3207" s="146" t="s">
        <v>210</v>
      </c>
    </row>
    <row r="3208" spans="10:10" ht="321" x14ac:dyDescent="0.25">
      <c r="J3208" s="146" t="s">
        <v>210</v>
      </c>
    </row>
    <row r="3209" spans="10:10" ht="321" x14ac:dyDescent="0.25">
      <c r="J3209" s="146" t="s">
        <v>210</v>
      </c>
    </row>
    <row r="3210" spans="10:10" ht="321" x14ac:dyDescent="0.25">
      <c r="J3210" s="146" t="s">
        <v>210</v>
      </c>
    </row>
    <row r="3211" spans="10:10" ht="321" x14ac:dyDescent="0.25">
      <c r="J3211" s="146" t="s">
        <v>210</v>
      </c>
    </row>
    <row r="3212" spans="10:10" ht="321" x14ac:dyDescent="0.25">
      <c r="J3212" s="146" t="s">
        <v>210</v>
      </c>
    </row>
    <row r="3213" spans="10:10" ht="321" x14ac:dyDescent="0.25">
      <c r="J3213" s="146" t="s">
        <v>210</v>
      </c>
    </row>
    <row r="3214" spans="10:10" ht="321" x14ac:dyDescent="0.25">
      <c r="J3214" s="146" t="s">
        <v>210</v>
      </c>
    </row>
    <row r="3215" spans="10:10" ht="321" x14ac:dyDescent="0.25">
      <c r="J3215" s="146" t="s">
        <v>210</v>
      </c>
    </row>
    <row r="3216" spans="10:10" ht="321" x14ac:dyDescent="0.25">
      <c r="J3216" s="146" t="s">
        <v>210</v>
      </c>
    </row>
    <row r="3217" spans="10:10" ht="321" x14ac:dyDescent="0.25">
      <c r="J3217" s="146" t="s">
        <v>210</v>
      </c>
    </row>
    <row r="3218" spans="10:10" ht="321" x14ac:dyDescent="0.25">
      <c r="J3218" s="146" t="s">
        <v>210</v>
      </c>
    </row>
    <row r="3219" spans="10:10" ht="321" x14ac:dyDescent="0.25">
      <c r="J3219" s="146" t="s">
        <v>210</v>
      </c>
    </row>
    <row r="3220" spans="10:10" ht="321" x14ac:dyDescent="0.25">
      <c r="J3220" s="146" t="s">
        <v>210</v>
      </c>
    </row>
    <row r="3221" spans="10:10" ht="321" x14ac:dyDescent="0.25">
      <c r="J3221" s="146" t="s">
        <v>210</v>
      </c>
    </row>
    <row r="3222" spans="10:10" ht="321" x14ac:dyDescent="0.25">
      <c r="J3222" s="146" t="s">
        <v>210</v>
      </c>
    </row>
    <row r="3223" spans="10:10" ht="321" x14ac:dyDescent="0.25">
      <c r="J3223" s="146" t="s">
        <v>210</v>
      </c>
    </row>
    <row r="3224" spans="10:10" ht="321" x14ac:dyDescent="0.25">
      <c r="J3224" s="146" t="s">
        <v>210</v>
      </c>
    </row>
    <row r="3225" spans="10:10" ht="321" x14ac:dyDescent="0.25">
      <c r="J3225" s="146" t="s">
        <v>210</v>
      </c>
    </row>
    <row r="3226" spans="10:10" ht="321" x14ac:dyDescent="0.25">
      <c r="J3226" s="146" t="s">
        <v>210</v>
      </c>
    </row>
    <row r="3227" spans="10:10" ht="321" x14ac:dyDescent="0.25">
      <c r="J3227" s="146" t="s">
        <v>210</v>
      </c>
    </row>
    <row r="3228" spans="10:10" ht="321" x14ac:dyDescent="0.25">
      <c r="J3228" s="146" t="s">
        <v>210</v>
      </c>
    </row>
    <row r="3229" spans="10:10" ht="321" x14ac:dyDescent="0.25">
      <c r="J3229" s="146" t="s">
        <v>210</v>
      </c>
    </row>
    <row r="3230" spans="10:10" ht="321" x14ac:dyDescent="0.25">
      <c r="J3230" s="146" t="s">
        <v>210</v>
      </c>
    </row>
    <row r="3231" spans="10:10" ht="321" x14ac:dyDescent="0.25">
      <c r="J3231" s="146" t="s">
        <v>210</v>
      </c>
    </row>
    <row r="3232" spans="10:10" ht="321" x14ac:dyDescent="0.25">
      <c r="J3232" s="146" t="s">
        <v>210</v>
      </c>
    </row>
    <row r="3233" spans="10:10" ht="321" x14ac:dyDescent="0.25">
      <c r="J3233" s="146" t="s">
        <v>210</v>
      </c>
    </row>
    <row r="3234" spans="10:10" ht="321" x14ac:dyDescent="0.25">
      <c r="J3234" s="146" t="s">
        <v>210</v>
      </c>
    </row>
    <row r="3235" spans="10:10" ht="321" x14ac:dyDescent="0.25">
      <c r="J3235" s="146" t="s">
        <v>210</v>
      </c>
    </row>
    <row r="3236" spans="10:10" ht="321" x14ac:dyDescent="0.25">
      <c r="J3236" s="146" t="s">
        <v>210</v>
      </c>
    </row>
    <row r="3237" spans="10:10" ht="321" x14ac:dyDescent="0.25">
      <c r="J3237" s="146" t="s">
        <v>210</v>
      </c>
    </row>
    <row r="3238" spans="10:10" ht="321" x14ac:dyDescent="0.25">
      <c r="J3238" s="146" t="s">
        <v>210</v>
      </c>
    </row>
    <row r="3239" spans="10:10" ht="321" x14ac:dyDescent="0.25">
      <c r="J3239" s="146" t="s">
        <v>210</v>
      </c>
    </row>
    <row r="3240" spans="10:10" ht="321" x14ac:dyDescent="0.25">
      <c r="J3240" s="146" t="s">
        <v>210</v>
      </c>
    </row>
    <row r="3241" spans="10:10" ht="321" x14ac:dyDescent="0.25">
      <c r="J3241" s="146" t="s">
        <v>210</v>
      </c>
    </row>
    <row r="3242" spans="10:10" ht="321" x14ac:dyDescent="0.25">
      <c r="J3242" s="146" t="s">
        <v>210</v>
      </c>
    </row>
    <row r="3243" spans="10:10" ht="321" x14ac:dyDescent="0.25">
      <c r="J3243" s="146" t="s">
        <v>210</v>
      </c>
    </row>
    <row r="3244" spans="10:10" ht="321" x14ac:dyDescent="0.25">
      <c r="J3244" s="146" t="s">
        <v>210</v>
      </c>
    </row>
    <row r="3245" spans="10:10" ht="321" x14ac:dyDescent="0.25">
      <c r="J3245" s="146" t="s">
        <v>210</v>
      </c>
    </row>
    <row r="3246" spans="10:10" ht="321" x14ac:dyDescent="0.25">
      <c r="J3246" s="146" t="s">
        <v>210</v>
      </c>
    </row>
    <row r="3247" spans="10:10" ht="321" x14ac:dyDescent="0.25">
      <c r="J3247" s="146" t="s">
        <v>210</v>
      </c>
    </row>
    <row r="3248" spans="10:10" ht="321" x14ac:dyDescent="0.25">
      <c r="J3248" s="146" t="s">
        <v>210</v>
      </c>
    </row>
    <row r="3249" spans="10:10" ht="321" x14ac:dyDescent="0.25">
      <c r="J3249" s="146" t="s">
        <v>210</v>
      </c>
    </row>
    <row r="3250" spans="10:10" ht="321" x14ac:dyDescent="0.25">
      <c r="J3250" s="146" t="s">
        <v>210</v>
      </c>
    </row>
    <row r="3251" spans="10:10" ht="321" x14ac:dyDescent="0.25">
      <c r="J3251" s="146" t="s">
        <v>210</v>
      </c>
    </row>
    <row r="3252" spans="10:10" ht="321" x14ac:dyDescent="0.25">
      <c r="J3252" s="146" t="s">
        <v>210</v>
      </c>
    </row>
    <row r="3253" spans="10:10" ht="321" x14ac:dyDescent="0.25">
      <c r="J3253" s="146" t="s">
        <v>210</v>
      </c>
    </row>
    <row r="3254" spans="10:10" ht="321" x14ac:dyDescent="0.25">
      <c r="J3254" s="146" t="s">
        <v>210</v>
      </c>
    </row>
    <row r="3255" spans="10:10" ht="321" x14ac:dyDescent="0.25">
      <c r="J3255" s="146" t="s">
        <v>210</v>
      </c>
    </row>
    <row r="3256" spans="10:10" ht="321" x14ac:dyDescent="0.25">
      <c r="J3256" s="146" t="s">
        <v>210</v>
      </c>
    </row>
    <row r="3257" spans="10:10" ht="321" x14ac:dyDescent="0.25">
      <c r="J3257" s="146" t="s">
        <v>210</v>
      </c>
    </row>
    <row r="3258" spans="10:10" ht="321" x14ac:dyDescent="0.25">
      <c r="J3258" s="146" t="s">
        <v>210</v>
      </c>
    </row>
    <row r="3259" spans="10:10" ht="321" x14ac:dyDescent="0.25">
      <c r="J3259" s="146" t="s">
        <v>210</v>
      </c>
    </row>
    <row r="3260" spans="10:10" ht="321" x14ac:dyDescent="0.25">
      <c r="J3260" s="146" t="s">
        <v>210</v>
      </c>
    </row>
    <row r="3261" spans="10:10" ht="321" x14ac:dyDescent="0.25">
      <c r="J3261" s="146" t="s">
        <v>210</v>
      </c>
    </row>
    <row r="3262" spans="10:10" ht="321" x14ac:dyDescent="0.25">
      <c r="J3262" s="146" t="s">
        <v>210</v>
      </c>
    </row>
    <row r="3263" spans="10:10" ht="321" x14ac:dyDescent="0.25">
      <c r="J3263" s="146" t="s">
        <v>210</v>
      </c>
    </row>
    <row r="3264" spans="10:10" ht="321" x14ac:dyDescent="0.25">
      <c r="J3264" s="146" t="s">
        <v>210</v>
      </c>
    </row>
    <row r="3265" spans="10:10" ht="321" x14ac:dyDescent="0.25">
      <c r="J3265" s="146" t="s">
        <v>210</v>
      </c>
    </row>
    <row r="3266" spans="10:10" ht="321" x14ac:dyDescent="0.25">
      <c r="J3266" s="146" t="s">
        <v>210</v>
      </c>
    </row>
    <row r="3267" spans="10:10" ht="321" x14ac:dyDescent="0.25">
      <c r="J3267" s="146" t="s">
        <v>210</v>
      </c>
    </row>
    <row r="3268" spans="10:10" ht="321" x14ac:dyDescent="0.25">
      <c r="J3268" s="146" t="s">
        <v>210</v>
      </c>
    </row>
    <row r="3269" spans="10:10" ht="321" x14ac:dyDescent="0.25">
      <c r="J3269" s="146" t="s">
        <v>210</v>
      </c>
    </row>
    <row r="3270" spans="10:10" ht="321" x14ac:dyDescent="0.25">
      <c r="J3270" s="146" t="s">
        <v>210</v>
      </c>
    </row>
    <row r="3271" spans="10:10" ht="321" x14ac:dyDescent="0.25">
      <c r="J3271" s="146" t="s">
        <v>210</v>
      </c>
    </row>
    <row r="3272" spans="10:10" ht="321" x14ac:dyDescent="0.25">
      <c r="J3272" s="146" t="s">
        <v>210</v>
      </c>
    </row>
    <row r="3273" spans="10:10" ht="321" x14ac:dyDescent="0.25">
      <c r="J3273" s="146" t="s">
        <v>210</v>
      </c>
    </row>
    <row r="3274" spans="10:10" ht="321" x14ac:dyDescent="0.25">
      <c r="J3274" s="146" t="s">
        <v>210</v>
      </c>
    </row>
    <row r="3275" spans="10:10" ht="321" x14ac:dyDescent="0.25">
      <c r="J3275" s="146" t="s">
        <v>210</v>
      </c>
    </row>
    <row r="3276" spans="10:10" ht="321" x14ac:dyDescent="0.25">
      <c r="J3276" s="146" t="s">
        <v>210</v>
      </c>
    </row>
    <row r="3277" spans="10:10" ht="321" x14ac:dyDescent="0.25">
      <c r="J3277" s="146" t="s">
        <v>210</v>
      </c>
    </row>
    <row r="3278" spans="10:10" ht="321" x14ac:dyDescent="0.25">
      <c r="J3278" s="146" t="s">
        <v>210</v>
      </c>
    </row>
    <row r="3279" spans="10:10" ht="321" x14ac:dyDescent="0.25">
      <c r="J3279" s="146" t="s">
        <v>210</v>
      </c>
    </row>
    <row r="3280" spans="10:10" ht="321" x14ac:dyDescent="0.25">
      <c r="J3280" s="146" t="s">
        <v>210</v>
      </c>
    </row>
    <row r="3281" spans="10:10" ht="321" x14ac:dyDescent="0.25">
      <c r="J3281" s="146" t="s">
        <v>210</v>
      </c>
    </row>
    <row r="3282" spans="10:10" ht="321" x14ac:dyDescent="0.25">
      <c r="J3282" s="146" t="s">
        <v>210</v>
      </c>
    </row>
    <row r="3283" spans="10:10" ht="321" x14ac:dyDescent="0.25">
      <c r="J3283" s="146" t="s">
        <v>210</v>
      </c>
    </row>
    <row r="3284" spans="10:10" ht="321" x14ac:dyDescent="0.25">
      <c r="J3284" s="146" t="s">
        <v>210</v>
      </c>
    </row>
    <row r="3285" spans="10:10" ht="321" x14ac:dyDescent="0.25">
      <c r="J3285" s="146" t="s">
        <v>210</v>
      </c>
    </row>
    <row r="3286" spans="10:10" ht="321" x14ac:dyDescent="0.25">
      <c r="J3286" s="146" t="s">
        <v>210</v>
      </c>
    </row>
    <row r="3287" spans="10:10" ht="321" x14ac:dyDescent="0.25">
      <c r="J3287" s="146" t="s">
        <v>210</v>
      </c>
    </row>
    <row r="3288" spans="10:10" ht="321" x14ac:dyDescent="0.25">
      <c r="J3288" s="146" t="s">
        <v>210</v>
      </c>
    </row>
    <row r="3289" spans="10:10" ht="321" x14ac:dyDescent="0.25">
      <c r="J3289" s="146" t="s">
        <v>210</v>
      </c>
    </row>
    <row r="3290" spans="10:10" ht="321" x14ac:dyDescent="0.25">
      <c r="J3290" s="146" t="s">
        <v>210</v>
      </c>
    </row>
    <row r="3291" spans="10:10" ht="321" x14ac:dyDescent="0.25">
      <c r="J3291" s="146" t="s">
        <v>210</v>
      </c>
    </row>
    <row r="3292" spans="10:10" ht="321" x14ac:dyDescent="0.25">
      <c r="J3292" s="146" t="s">
        <v>210</v>
      </c>
    </row>
    <row r="3293" spans="10:10" ht="321" x14ac:dyDescent="0.25">
      <c r="J3293" s="146" t="s">
        <v>210</v>
      </c>
    </row>
    <row r="3294" spans="10:10" ht="321" x14ac:dyDescent="0.25">
      <c r="J3294" s="146" t="s">
        <v>210</v>
      </c>
    </row>
    <row r="3295" spans="10:10" ht="321" x14ac:dyDescent="0.25">
      <c r="J3295" s="146" t="s">
        <v>210</v>
      </c>
    </row>
    <row r="3296" spans="10:10" ht="321" x14ac:dyDescent="0.25">
      <c r="J3296" s="146" t="s">
        <v>210</v>
      </c>
    </row>
    <row r="3297" spans="10:10" ht="321" x14ac:dyDescent="0.25">
      <c r="J3297" s="146" t="s">
        <v>210</v>
      </c>
    </row>
    <row r="3298" spans="10:10" ht="321" x14ac:dyDescent="0.25">
      <c r="J3298" s="146" t="s">
        <v>210</v>
      </c>
    </row>
    <row r="3299" spans="10:10" ht="321" x14ac:dyDescent="0.25">
      <c r="J3299" s="146" t="s">
        <v>210</v>
      </c>
    </row>
    <row r="3300" spans="10:10" ht="321" x14ac:dyDescent="0.25">
      <c r="J3300" s="146" t="s">
        <v>210</v>
      </c>
    </row>
    <row r="3301" spans="10:10" ht="321" x14ac:dyDescent="0.25">
      <c r="J3301" s="146" t="s">
        <v>210</v>
      </c>
    </row>
    <row r="3302" spans="10:10" ht="321" x14ac:dyDescent="0.25">
      <c r="J3302" s="146" t="s">
        <v>210</v>
      </c>
    </row>
    <row r="3303" spans="10:10" ht="321" x14ac:dyDescent="0.25">
      <c r="J3303" s="146" t="s">
        <v>210</v>
      </c>
    </row>
    <row r="3304" spans="10:10" ht="321" x14ac:dyDescent="0.25">
      <c r="J3304" s="146" t="s">
        <v>210</v>
      </c>
    </row>
    <row r="3305" spans="10:10" ht="321" x14ac:dyDescent="0.25">
      <c r="J3305" s="146" t="s">
        <v>210</v>
      </c>
    </row>
    <row r="3306" spans="10:10" ht="321" x14ac:dyDescent="0.25">
      <c r="J3306" s="146" t="s">
        <v>210</v>
      </c>
    </row>
    <row r="3307" spans="10:10" ht="321" x14ac:dyDescent="0.25">
      <c r="J3307" s="146" t="s">
        <v>210</v>
      </c>
    </row>
    <row r="3308" spans="10:10" ht="321" x14ac:dyDescent="0.25">
      <c r="J3308" s="146" t="s">
        <v>210</v>
      </c>
    </row>
    <row r="3309" spans="10:10" ht="321" x14ac:dyDescent="0.25">
      <c r="J3309" s="146" t="s">
        <v>210</v>
      </c>
    </row>
    <row r="3310" spans="10:10" ht="321" x14ac:dyDescent="0.25">
      <c r="J3310" s="146" t="s">
        <v>210</v>
      </c>
    </row>
    <row r="3311" spans="10:10" ht="321" x14ac:dyDescent="0.25">
      <c r="J3311" s="146" t="s">
        <v>210</v>
      </c>
    </row>
    <row r="3312" spans="10:10" ht="321" x14ac:dyDescent="0.25">
      <c r="J3312" s="146" t="s">
        <v>210</v>
      </c>
    </row>
    <row r="3313" spans="10:10" ht="321" x14ac:dyDescent="0.25">
      <c r="J3313" s="146" t="s">
        <v>210</v>
      </c>
    </row>
    <row r="3314" spans="10:10" ht="321" x14ac:dyDescent="0.25">
      <c r="J3314" s="146" t="s">
        <v>210</v>
      </c>
    </row>
    <row r="3315" spans="10:10" ht="321" x14ac:dyDescent="0.25">
      <c r="J3315" s="146" t="s">
        <v>210</v>
      </c>
    </row>
    <row r="3316" spans="10:10" ht="321" x14ac:dyDescent="0.25">
      <c r="J3316" s="146" t="s">
        <v>210</v>
      </c>
    </row>
    <row r="3317" spans="10:10" ht="321" x14ac:dyDescent="0.25">
      <c r="J3317" s="146" t="s">
        <v>210</v>
      </c>
    </row>
    <row r="3318" spans="10:10" ht="321" x14ac:dyDescent="0.25">
      <c r="J3318" s="146" t="s">
        <v>210</v>
      </c>
    </row>
    <row r="3319" spans="10:10" ht="321" x14ac:dyDescent="0.25">
      <c r="J3319" s="146" t="s">
        <v>210</v>
      </c>
    </row>
    <row r="3320" spans="10:10" ht="321" x14ac:dyDescent="0.25">
      <c r="J3320" s="146" t="s">
        <v>210</v>
      </c>
    </row>
    <row r="3321" spans="10:10" ht="321" x14ac:dyDescent="0.25">
      <c r="J3321" s="146" t="s">
        <v>210</v>
      </c>
    </row>
    <row r="3322" spans="10:10" ht="321" x14ac:dyDescent="0.25">
      <c r="J3322" s="146" t="s">
        <v>210</v>
      </c>
    </row>
    <row r="3323" spans="10:10" ht="321" x14ac:dyDescent="0.25">
      <c r="J3323" s="146" t="s">
        <v>210</v>
      </c>
    </row>
    <row r="3324" spans="10:10" ht="321" x14ac:dyDescent="0.25">
      <c r="J3324" s="146" t="s">
        <v>210</v>
      </c>
    </row>
    <row r="3325" spans="10:10" ht="321" x14ac:dyDescent="0.25">
      <c r="J3325" s="146" t="s">
        <v>210</v>
      </c>
    </row>
    <row r="3326" spans="10:10" ht="321" x14ac:dyDescent="0.25">
      <c r="J3326" s="146" t="s">
        <v>210</v>
      </c>
    </row>
    <row r="3327" spans="10:10" ht="321" x14ac:dyDescent="0.25">
      <c r="J3327" s="146" t="s">
        <v>210</v>
      </c>
    </row>
    <row r="3328" spans="10:10" ht="321" x14ac:dyDescent="0.25">
      <c r="J3328" s="146" t="s">
        <v>210</v>
      </c>
    </row>
    <row r="3329" spans="10:10" ht="321" x14ac:dyDescent="0.25">
      <c r="J3329" s="146" t="s">
        <v>210</v>
      </c>
    </row>
    <row r="3330" spans="10:10" ht="321" x14ac:dyDescent="0.25">
      <c r="J3330" s="146" t="s">
        <v>210</v>
      </c>
    </row>
    <row r="3331" spans="10:10" ht="321" x14ac:dyDescent="0.25">
      <c r="J3331" s="146" t="s">
        <v>210</v>
      </c>
    </row>
    <row r="3332" spans="10:10" ht="321" x14ac:dyDescent="0.25">
      <c r="J3332" s="146" t="s">
        <v>210</v>
      </c>
    </row>
    <row r="3333" spans="10:10" ht="321" x14ac:dyDescent="0.25">
      <c r="J3333" s="146" t="s">
        <v>210</v>
      </c>
    </row>
    <row r="3334" spans="10:10" ht="321" x14ac:dyDescent="0.25">
      <c r="J3334" s="146" t="s">
        <v>210</v>
      </c>
    </row>
    <row r="3335" spans="10:10" ht="321" x14ac:dyDescent="0.25">
      <c r="J3335" s="146" t="s">
        <v>210</v>
      </c>
    </row>
    <row r="3336" spans="10:10" ht="321" x14ac:dyDescent="0.25">
      <c r="J3336" s="146" t="s">
        <v>210</v>
      </c>
    </row>
    <row r="3337" spans="10:10" ht="321" x14ac:dyDescent="0.25">
      <c r="J3337" s="146" t="s">
        <v>210</v>
      </c>
    </row>
    <row r="3338" spans="10:10" ht="321" x14ac:dyDescent="0.25">
      <c r="J3338" s="146" t="s">
        <v>210</v>
      </c>
    </row>
    <row r="3339" spans="10:10" ht="321" x14ac:dyDescent="0.25">
      <c r="J3339" s="146" t="s">
        <v>210</v>
      </c>
    </row>
    <row r="3340" spans="10:10" ht="321" x14ac:dyDescent="0.25">
      <c r="J3340" s="146" t="s">
        <v>210</v>
      </c>
    </row>
    <row r="3341" spans="10:10" ht="321" x14ac:dyDescent="0.25">
      <c r="J3341" s="146" t="s">
        <v>210</v>
      </c>
    </row>
    <row r="3342" spans="10:10" ht="321" x14ac:dyDescent="0.25">
      <c r="J3342" s="146" t="s">
        <v>210</v>
      </c>
    </row>
    <row r="3343" spans="10:10" ht="321" x14ac:dyDescent="0.25">
      <c r="J3343" s="146" t="s">
        <v>210</v>
      </c>
    </row>
    <row r="3344" spans="10:10" ht="321" x14ac:dyDescent="0.25">
      <c r="J3344" s="146" t="s">
        <v>210</v>
      </c>
    </row>
    <row r="3345" spans="10:10" ht="321" x14ac:dyDescent="0.25">
      <c r="J3345" s="146" t="s">
        <v>210</v>
      </c>
    </row>
    <row r="3346" spans="10:10" ht="321" x14ac:dyDescent="0.25">
      <c r="J3346" s="146" t="s">
        <v>210</v>
      </c>
    </row>
    <row r="3347" spans="10:10" ht="321" x14ac:dyDescent="0.25">
      <c r="J3347" s="146" t="s">
        <v>210</v>
      </c>
    </row>
    <row r="3348" spans="10:10" ht="321" x14ac:dyDescent="0.25">
      <c r="J3348" s="146" t="s">
        <v>210</v>
      </c>
    </row>
    <row r="3349" spans="10:10" ht="321" x14ac:dyDescent="0.25">
      <c r="J3349" s="146" t="s">
        <v>210</v>
      </c>
    </row>
    <row r="3350" spans="10:10" ht="321" x14ac:dyDescent="0.25">
      <c r="J3350" s="146" t="s">
        <v>210</v>
      </c>
    </row>
    <row r="3351" spans="10:10" ht="321" x14ac:dyDescent="0.25">
      <c r="J3351" s="146" t="s">
        <v>210</v>
      </c>
    </row>
    <row r="3352" spans="10:10" ht="321" x14ac:dyDescent="0.25">
      <c r="J3352" s="146" t="s">
        <v>210</v>
      </c>
    </row>
    <row r="3353" spans="10:10" ht="321" x14ac:dyDescent="0.25">
      <c r="J3353" s="146" t="s">
        <v>210</v>
      </c>
    </row>
    <row r="3354" spans="10:10" ht="321" x14ac:dyDescent="0.25">
      <c r="J3354" s="146" t="s">
        <v>210</v>
      </c>
    </row>
    <row r="3355" spans="10:10" ht="321" x14ac:dyDescent="0.25">
      <c r="J3355" s="146" t="s">
        <v>210</v>
      </c>
    </row>
    <row r="3356" spans="10:10" ht="321" x14ac:dyDescent="0.25">
      <c r="J3356" s="146" t="s">
        <v>210</v>
      </c>
    </row>
    <row r="3357" spans="10:10" ht="321" x14ac:dyDescent="0.25">
      <c r="J3357" s="146" t="s">
        <v>210</v>
      </c>
    </row>
    <row r="3358" spans="10:10" ht="321" x14ac:dyDescent="0.25">
      <c r="J3358" s="146" t="s">
        <v>210</v>
      </c>
    </row>
    <row r="3359" spans="10:10" ht="321" x14ac:dyDescent="0.25">
      <c r="J3359" s="146" t="s">
        <v>210</v>
      </c>
    </row>
    <row r="3360" spans="10:10" ht="321" x14ac:dyDescent="0.25">
      <c r="J3360" s="146" t="s">
        <v>210</v>
      </c>
    </row>
    <row r="3361" spans="10:10" ht="321" x14ac:dyDescent="0.25">
      <c r="J3361" s="146" t="s">
        <v>210</v>
      </c>
    </row>
    <row r="3362" spans="10:10" ht="321" x14ac:dyDescent="0.25">
      <c r="J3362" s="146" t="s">
        <v>210</v>
      </c>
    </row>
    <row r="3363" spans="10:10" ht="321" x14ac:dyDescent="0.25">
      <c r="J3363" s="146" t="s">
        <v>210</v>
      </c>
    </row>
    <row r="3364" spans="10:10" ht="321" x14ac:dyDescent="0.25">
      <c r="J3364" s="146" t="s">
        <v>210</v>
      </c>
    </row>
    <row r="3365" spans="10:10" ht="321" x14ac:dyDescent="0.25">
      <c r="J3365" s="146" t="s">
        <v>210</v>
      </c>
    </row>
    <row r="3366" spans="10:10" ht="321" x14ac:dyDescent="0.25">
      <c r="J3366" s="146" t="s">
        <v>210</v>
      </c>
    </row>
    <row r="3367" spans="10:10" ht="321" x14ac:dyDescent="0.25">
      <c r="J3367" s="146" t="s">
        <v>210</v>
      </c>
    </row>
    <row r="3368" spans="10:10" ht="321" x14ac:dyDescent="0.25">
      <c r="J3368" s="146" t="s">
        <v>210</v>
      </c>
    </row>
    <row r="3369" spans="10:10" ht="321" x14ac:dyDescent="0.25">
      <c r="J3369" s="146" t="s">
        <v>210</v>
      </c>
    </row>
    <row r="3370" spans="10:10" ht="321" x14ac:dyDescent="0.25">
      <c r="J3370" s="146" t="s">
        <v>210</v>
      </c>
    </row>
    <row r="3371" spans="10:10" ht="321" x14ac:dyDescent="0.25">
      <c r="J3371" s="146" t="s">
        <v>210</v>
      </c>
    </row>
    <row r="3372" spans="10:10" ht="321" x14ac:dyDescent="0.25">
      <c r="J3372" s="146" t="s">
        <v>210</v>
      </c>
    </row>
    <row r="3373" spans="10:10" ht="321" x14ac:dyDescent="0.25">
      <c r="J3373" s="146" t="s">
        <v>210</v>
      </c>
    </row>
    <row r="3374" spans="10:10" ht="321" x14ac:dyDescent="0.25">
      <c r="J3374" s="146" t="s">
        <v>210</v>
      </c>
    </row>
    <row r="3375" spans="10:10" ht="321" x14ac:dyDescent="0.25">
      <c r="J3375" s="146" t="s">
        <v>210</v>
      </c>
    </row>
    <row r="3376" spans="10:10" ht="321" x14ac:dyDescent="0.25">
      <c r="J3376" s="146" t="s">
        <v>210</v>
      </c>
    </row>
    <row r="3377" spans="10:10" ht="321" x14ac:dyDescent="0.25">
      <c r="J3377" s="146" t="s">
        <v>210</v>
      </c>
    </row>
    <row r="3378" spans="10:10" ht="321" x14ac:dyDescent="0.25">
      <c r="J3378" s="146" t="s">
        <v>210</v>
      </c>
    </row>
    <row r="3379" spans="10:10" ht="321" x14ac:dyDescent="0.25">
      <c r="J3379" s="146" t="s">
        <v>210</v>
      </c>
    </row>
    <row r="3380" spans="10:10" ht="321" x14ac:dyDescent="0.25">
      <c r="J3380" s="146" t="s">
        <v>210</v>
      </c>
    </row>
    <row r="3381" spans="10:10" ht="321" x14ac:dyDescent="0.25">
      <c r="J3381" s="146" t="s">
        <v>210</v>
      </c>
    </row>
    <row r="3382" spans="10:10" ht="321" x14ac:dyDescent="0.25">
      <c r="J3382" s="146" t="s">
        <v>210</v>
      </c>
    </row>
    <row r="3383" spans="10:10" ht="321" x14ac:dyDescent="0.25">
      <c r="J3383" s="146" t="s">
        <v>210</v>
      </c>
    </row>
    <row r="3384" spans="10:10" ht="321" x14ac:dyDescent="0.25">
      <c r="J3384" s="146" t="s">
        <v>210</v>
      </c>
    </row>
    <row r="3385" spans="10:10" ht="321" x14ac:dyDescent="0.25">
      <c r="J3385" s="146" t="s">
        <v>210</v>
      </c>
    </row>
    <row r="3386" spans="10:10" ht="321" x14ac:dyDescent="0.25">
      <c r="J3386" s="146" t="s">
        <v>210</v>
      </c>
    </row>
    <row r="3387" spans="10:10" ht="321" x14ac:dyDescent="0.25">
      <c r="J3387" s="146" t="s">
        <v>210</v>
      </c>
    </row>
    <row r="3388" spans="10:10" ht="321" x14ac:dyDescent="0.25">
      <c r="J3388" s="146" t="s">
        <v>210</v>
      </c>
    </row>
    <row r="3389" spans="10:10" ht="321" x14ac:dyDescent="0.25">
      <c r="J3389" s="146" t="s">
        <v>210</v>
      </c>
    </row>
    <row r="3390" spans="10:10" ht="321" x14ac:dyDescent="0.25">
      <c r="J3390" s="146" t="s">
        <v>210</v>
      </c>
    </row>
    <row r="3391" spans="10:10" ht="321" x14ac:dyDescent="0.25">
      <c r="J3391" s="146" t="s">
        <v>210</v>
      </c>
    </row>
    <row r="3392" spans="10:10" ht="321" x14ac:dyDescent="0.25">
      <c r="J3392" s="146" t="s">
        <v>210</v>
      </c>
    </row>
    <row r="3393" spans="10:10" ht="321" x14ac:dyDescent="0.25">
      <c r="J3393" s="146" t="s">
        <v>210</v>
      </c>
    </row>
    <row r="3394" spans="10:10" ht="321" x14ac:dyDescent="0.25">
      <c r="J3394" s="146" t="s">
        <v>210</v>
      </c>
    </row>
    <row r="3395" spans="10:10" ht="321" x14ac:dyDescent="0.25">
      <c r="J3395" s="146" t="s">
        <v>210</v>
      </c>
    </row>
    <row r="3396" spans="10:10" ht="321" x14ac:dyDescent="0.25">
      <c r="J3396" s="146" t="s">
        <v>210</v>
      </c>
    </row>
    <row r="3397" spans="10:10" ht="321" x14ac:dyDescent="0.25">
      <c r="J3397" s="146" t="s">
        <v>210</v>
      </c>
    </row>
    <row r="3398" spans="10:10" ht="321" x14ac:dyDescent="0.25">
      <c r="J3398" s="146" t="s">
        <v>210</v>
      </c>
    </row>
    <row r="3399" spans="10:10" ht="321" x14ac:dyDescent="0.25">
      <c r="J3399" s="146" t="s">
        <v>210</v>
      </c>
    </row>
    <row r="3400" spans="10:10" ht="321" x14ac:dyDescent="0.25">
      <c r="J3400" s="146" t="s">
        <v>210</v>
      </c>
    </row>
    <row r="3401" spans="10:10" ht="321" x14ac:dyDescent="0.25">
      <c r="J3401" s="146" t="s">
        <v>210</v>
      </c>
    </row>
    <row r="3402" spans="10:10" ht="321" x14ac:dyDescent="0.25">
      <c r="J3402" s="146" t="s">
        <v>210</v>
      </c>
    </row>
    <row r="3403" spans="10:10" ht="321" x14ac:dyDescent="0.25">
      <c r="J3403" s="146" t="s">
        <v>210</v>
      </c>
    </row>
    <row r="3404" spans="10:10" ht="321" x14ac:dyDescent="0.25">
      <c r="J3404" s="146" t="s">
        <v>210</v>
      </c>
    </row>
    <row r="3405" spans="10:10" ht="321" x14ac:dyDescent="0.25">
      <c r="J3405" s="146" t="s">
        <v>210</v>
      </c>
    </row>
    <row r="3406" spans="10:10" ht="321" x14ac:dyDescent="0.25">
      <c r="J3406" s="146" t="s">
        <v>210</v>
      </c>
    </row>
    <row r="3407" spans="10:10" ht="321" x14ac:dyDescent="0.25">
      <c r="J3407" s="146" t="s">
        <v>210</v>
      </c>
    </row>
    <row r="3408" spans="10:10" ht="321" x14ac:dyDescent="0.25">
      <c r="J3408" s="146" t="s">
        <v>210</v>
      </c>
    </row>
    <row r="3409" spans="10:10" ht="321" x14ac:dyDescent="0.25">
      <c r="J3409" s="146" t="s">
        <v>210</v>
      </c>
    </row>
    <row r="3410" spans="10:10" ht="321" x14ac:dyDescent="0.25">
      <c r="J3410" s="146" t="s">
        <v>210</v>
      </c>
    </row>
    <row r="3411" spans="10:10" ht="321" x14ac:dyDescent="0.25">
      <c r="J3411" s="146" t="s">
        <v>210</v>
      </c>
    </row>
    <row r="3412" spans="10:10" ht="321" x14ac:dyDescent="0.25">
      <c r="J3412" s="146" t="s">
        <v>210</v>
      </c>
    </row>
    <row r="3413" spans="10:10" ht="321" x14ac:dyDescent="0.25">
      <c r="J3413" s="146" t="s">
        <v>210</v>
      </c>
    </row>
    <row r="3414" spans="10:10" ht="321" x14ac:dyDescent="0.25">
      <c r="J3414" s="146" t="s">
        <v>210</v>
      </c>
    </row>
    <row r="3415" spans="10:10" ht="321" x14ac:dyDescent="0.25">
      <c r="J3415" s="146" t="s">
        <v>210</v>
      </c>
    </row>
    <row r="3416" spans="10:10" ht="321" x14ac:dyDescent="0.25">
      <c r="J3416" s="146" t="s">
        <v>210</v>
      </c>
    </row>
    <row r="3417" spans="10:10" ht="321" x14ac:dyDescent="0.25">
      <c r="J3417" s="146" t="s">
        <v>210</v>
      </c>
    </row>
    <row r="3418" spans="10:10" ht="321" x14ac:dyDescent="0.25">
      <c r="J3418" s="146" t="s">
        <v>210</v>
      </c>
    </row>
    <row r="3419" spans="10:10" ht="321" x14ac:dyDescent="0.25">
      <c r="J3419" s="146" t="s">
        <v>210</v>
      </c>
    </row>
    <row r="3420" spans="10:10" ht="321" x14ac:dyDescent="0.25">
      <c r="J3420" s="146" t="s">
        <v>210</v>
      </c>
    </row>
    <row r="3421" spans="10:10" ht="321" x14ac:dyDescent="0.25">
      <c r="J3421" s="146" t="s">
        <v>210</v>
      </c>
    </row>
    <row r="3422" spans="10:10" ht="321" x14ac:dyDescent="0.25">
      <c r="J3422" s="146" t="s">
        <v>210</v>
      </c>
    </row>
    <row r="3423" spans="10:10" ht="321" x14ac:dyDescent="0.25">
      <c r="J3423" s="146" t="s">
        <v>210</v>
      </c>
    </row>
    <row r="3424" spans="10:10" ht="321" x14ac:dyDescent="0.25">
      <c r="J3424" s="146" t="s">
        <v>210</v>
      </c>
    </row>
    <row r="3425" spans="10:10" ht="321" x14ac:dyDescent="0.25">
      <c r="J3425" s="146" t="s">
        <v>210</v>
      </c>
    </row>
    <row r="3426" spans="10:10" ht="321" x14ac:dyDescent="0.25">
      <c r="J3426" s="146" t="s">
        <v>210</v>
      </c>
    </row>
    <row r="3427" spans="10:10" ht="321" x14ac:dyDescent="0.25">
      <c r="J3427" s="146" t="s">
        <v>210</v>
      </c>
    </row>
    <row r="3428" spans="10:10" ht="321" x14ac:dyDescent="0.25">
      <c r="J3428" s="146" t="s">
        <v>210</v>
      </c>
    </row>
    <row r="3429" spans="10:10" ht="321" x14ac:dyDescent="0.25">
      <c r="J3429" s="146" t="s">
        <v>210</v>
      </c>
    </row>
    <row r="3430" spans="10:10" ht="321" x14ac:dyDescent="0.25">
      <c r="J3430" s="146" t="s">
        <v>210</v>
      </c>
    </row>
    <row r="3431" spans="10:10" ht="321" x14ac:dyDescent="0.25">
      <c r="J3431" s="146" t="s">
        <v>210</v>
      </c>
    </row>
    <row r="3432" spans="10:10" ht="321" x14ac:dyDescent="0.25">
      <c r="J3432" s="146" t="s">
        <v>210</v>
      </c>
    </row>
    <row r="3433" spans="10:10" ht="321" x14ac:dyDescent="0.25">
      <c r="J3433" s="146" t="s">
        <v>210</v>
      </c>
    </row>
    <row r="3434" spans="10:10" ht="321" x14ac:dyDescent="0.25">
      <c r="J3434" s="146" t="s">
        <v>210</v>
      </c>
    </row>
    <row r="3435" spans="10:10" ht="321" x14ac:dyDescent="0.25">
      <c r="J3435" s="146" t="s">
        <v>210</v>
      </c>
    </row>
    <row r="3436" spans="10:10" ht="321" x14ac:dyDescent="0.25">
      <c r="J3436" s="146" t="s">
        <v>210</v>
      </c>
    </row>
    <row r="3437" spans="10:10" ht="321" x14ac:dyDescent="0.25">
      <c r="J3437" s="146" t="s">
        <v>210</v>
      </c>
    </row>
    <row r="3438" spans="10:10" ht="321" x14ac:dyDescent="0.25">
      <c r="J3438" s="146" t="s">
        <v>210</v>
      </c>
    </row>
    <row r="3439" spans="10:10" ht="321" x14ac:dyDescent="0.25">
      <c r="J3439" s="146" t="s">
        <v>210</v>
      </c>
    </row>
    <row r="3440" spans="10:10" ht="321" x14ac:dyDescent="0.25">
      <c r="J3440" s="146" t="s">
        <v>210</v>
      </c>
    </row>
    <row r="3441" spans="10:10" ht="321" x14ac:dyDescent="0.25">
      <c r="J3441" s="146" t="s">
        <v>210</v>
      </c>
    </row>
    <row r="3442" spans="10:10" ht="321" x14ac:dyDescent="0.25">
      <c r="J3442" s="146" t="s">
        <v>210</v>
      </c>
    </row>
    <row r="3443" spans="10:10" ht="321" x14ac:dyDescent="0.25">
      <c r="J3443" s="146" t="s">
        <v>210</v>
      </c>
    </row>
    <row r="3444" spans="10:10" ht="321" x14ac:dyDescent="0.25">
      <c r="J3444" s="146" t="s">
        <v>210</v>
      </c>
    </row>
    <row r="3445" spans="10:10" ht="321" x14ac:dyDescent="0.25">
      <c r="J3445" s="146" t="s">
        <v>210</v>
      </c>
    </row>
    <row r="3446" spans="10:10" ht="321" x14ac:dyDescent="0.25">
      <c r="J3446" s="146" t="s">
        <v>210</v>
      </c>
    </row>
    <row r="3447" spans="10:10" ht="321" x14ac:dyDescent="0.25">
      <c r="J3447" s="146" t="s">
        <v>210</v>
      </c>
    </row>
    <row r="3448" spans="10:10" ht="321" x14ac:dyDescent="0.25">
      <c r="J3448" s="146" t="s">
        <v>210</v>
      </c>
    </row>
    <row r="3449" spans="10:10" ht="321" x14ac:dyDescent="0.25">
      <c r="J3449" s="146" t="s">
        <v>210</v>
      </c>
    </row>
    <row r="3450" spans="10:10" ht="321" x14ac:dyDescent="0.25">
      <c r="J3450" s="146" t="s">
        <v>210</v>
      </c>
    </row>
    <row r="3451" spans="10:10" ht="321" x14ac:dyDescent="0.25">
      <c r="J3451" s="146" t="s">
        <v>210</v>
      </c>
    </row>
    <row r="3452" spans="10:10" ht="321" x14ac:dyDescent="0.25">
      <c r="J3452" s="146" t="s">
        <v>210</v>
      </c>
    </row>
    <row r="3453" spans="10:10" ht="321" x14ac:dyDescent="0.25">
      <c r="J3453" s="146" t="s">
        <v>210</v>
      </c>
    </row>
    <row r="3454" spans="10:10" ht="321" x14ac:dyDescent="0.25">
      <c r="J3454" s="146" t="s">
        <v>210</v>
      </c>
    </row>
    <row r="3455" spans="10:10" ht="321" x14ac:dyDescent="0.25">
      <c r="J3455" s="146" t="s">
        <v>210</v>
      </c>
    </row>
    <row r="3456" spans="10:10" ht="321" x14ac:dyDescent="0.25">
      <c r="J3456" s="146" t="s">
        <v>210</v>
      </c>
    </row>
    <row r="3457" spans="10:10" ht="321" x14ac:dyDescent="0.25">
      <c r="J3457" s="146" t="s">
        <v>210</v>
      </c>
    </row>
    <row r="3458" spans="10:10" ht="321" x14ac:dyDescent="0.25">
      <c r="J3458" s="146" t="s">
        <v>210</v>
      </c>
    </row>
    <row r="3459" spans="10:10" ht="321" x14ac:dyDescent="0.25">
      <c r="J3459" s="146" t="s">
        <v>210</v>
      </c>
    </row>
    <row r="3460" spans="10:10" ht="321" x14ac:dyDescent="0.25">
      <c r="J3460" s="146" t="s">
        <v>210</v>
      </c>
    </row>
    <row r="3461" spans="10:10" ht="321" x14ac:dyDescent="0.25">
      <c r="J3461" s="146" t="s">
        <v>210</v>
      </c>
    </row>
    <row r="3462" spans="10:10" ht="321" x14ac:dyDescent="0.25">
      <c r="J3462" s="146" t="s">
        <v>210</v>
      </c>
    </row>
    <row r="3463" spans="10:10" ht="321" x14ac:dyDescent="0.25">
      <c r="J3463" s="146" t="s">
        <v>210</v>
      </c>
    </row>
    <row r="3464" spans="10:10" ht="321" x14ac:dyDescent="0.25">
      <c r="J3464" s="146" t="s">
        <v>210</v>
      </c>
    </row>
    <row r="3465" spans="10:10" ht="321" x14ac:dyDescent="0.25">
      <c r="J3465" s="146" t="s">
        <v>210</v>
      </c>
    </row>
    <row r="3466" spans="10:10" ht="321" x14ac:dyDescent="0.25">
      <c r="J3466" s="146" t="s">
        <v>210</v>
      </c>
    </row>
    <row r="3467" spans="10:10" ht="321" x14ac:dyDescent="0.25">
      <c r="J3467" s="146" t="s">
        <v>210</v>
      </c>
    </row>
    <row r="3468" spans="10:10" ht="321" x14ac:dyDescent="0.25">
      <c r="J3468" s="146" t="s">
        <v>210</v>
      </c>
    </row>
    <row r="3469" spans="10:10" ht="321" x14ac:dyDescent="0.25">
      <c r="J3469" s="146" t="s">
        <v>210</v>
      </c>
    </row>
    <row r="3470" spans="10:10" ht="321" x14ac:dyDescent="0.25">
      <c r="J3470" s="146" t="s">
        <v>210</v>
      </c>
    </row>
    <row r="3471" spans="10:10" ht="321" x14ac:dyDescent="0.25">
      <c r="J3471" s="146" t="s">
        <v>210</v>
      </c>
    </row>
    <row r="3472" spans="10:10" ht="321" x14ac:dyDescent="0.25">
      <c r="J3472" s="146" t="s">
        <v>210</v>
      </c>
    </row>
    <row r="3473" spans="10:10" ht="321" x14ac:dyDescent="0.25">
      <c r="J3473" s="146" t="s">
        <v>210</v>
      </c>
    </row>
    <row r="3474" spans="10:10" ht="321" x14ac:dyDescent="0.25">
      <c r="J3474" s="146" t="s">
        <v>210</v>
      </c>
    </row>
    <row r="3475" spans="10:10" ht="321" x14ac:dyDescent="0.25">
      <c r="J3475" s="146" t="s">
        <v>210</v>
      </c>
    </row>
    <row r="3476" spans="10:10" ht="321" x14ac:dyDescent="0.25">
      <c r="J3476" s="146" t="s">
        <v>210</v>
      </c>
    </row>
    <row r="3477" spans="10:10" ht="321" x14ac:dyDescent="0.25">
      <c r="J3477" s="146" t="s">
        <v>210</v>
      </c>
    </row>
    <row r="3478" spans="10:10" ht="321" x14ac:dyDescent="0.25">
      <c r="J3478" s="146" t="s">
        <v>210</v>
      </c>
    </row>
    <row r="3479" spans="10:10" ht="321" x14ac:dyDescent="0.25">
      <c r="J3479" s="146" t="s">
        <v>210</v>
      </c>
    </row>
    <row r="3480" spans="10:10" ht="321" x14ac:dyDescent="0.25">
      <c r="J3480" s="146" t="s">
        <v>210</v>
      </c>
    </row>
    <row r="3481" spans="10:10" ht="321" x14ac:dyDescent="0.25">
      <c r="J3481" s="146" t="s">
        <v>210</v>
      </c>
    </row>
    <row r="3482" spans="10:10" ht="321" x14ac:dyDescent="0.25">
      <c r="J3482" s="146" t="s">
        <v>210</v>
      </c>
    </row>
    <row r="3483" spans="10:10" ht="321" x14ac:dyDescent="0.25">
      <c r="J3483" s="146" t="s">
        <v>210</v>
      </c>
    </row>
    <row r="3484" spans="10:10" ht="321" x14ac:dyDescent="0.25">
      <c r="J3484" s="146" t="s">
        <v>210</v>
      </c>
    </row>
    <row r="3485" spans="10:10" ht="321" x14ac:dyDescent="0.25">
      <c r="J3485" s="146" t="s">
        <v>210</v>
      </c>
    </row>
    <row r="3486" spans="10:10" ht="321" x14ac:dyDescent="0.25">
      <c r="J3486" s="146" t="s">
        <v>210</v>
      </c>
    </row>
    <row r="3487" spans="10:10" ht="321" x14ac:dyDescent="0.25">
      <c r="J3487" s="146" t="s">
        <v>210</v>
      </c>
    </row>
    <row r="3488" spans="10:10" ht="321" x14ac:dyDescent="0.25">
      <c r="J3488" s="146" t="s">
        <v>210</v>
      </c>
    </row>
    <row r="3489" spans="10:10" ht="321" x14ac:dyDescent="0.25">
      <c r="J3489" s="146" t="s">
        <v>210</v>
      </c>
    </row>
    <row r="3490" spans="10:10" ht="321" x14ac:dyDescent="0.25">
      <c r="J3490" s="146" t="s">
        <v>210</v>
      </c>
    </row>
    <row r="3491" spans="10:10" ht="321" x14ac:dyDescent="0.25">
      <c r="J3491" s="146" t="s">
        <v>210</v>
      </c>
    </row>
    <row r="3492" spans="10:10" ht="321" x14ac:dyDescent="0.25">
      <c r="J3492" s="146" t="s">
        <v>210</v>
      </c>
    </row>
    <row r="3493" spans="10:10" ht="321" x14ac:dyDescent="0.25">
      <c r="J3493" s="146" t="s">
        <v>210</v>
      </c>
    </row>
    <row r="3494" spans="10:10" ht="321" x14ac:dyDescent="0.25">
      <c r="J3494" s="146" t="s">
        <v>210</v>
      </c>
    </row>
    <row r="3495" spans="10:10" ht="321" x14ac:dyDescent="0.25">
      <c r="J3495" s="146" t="s">
        <v>210</v>
      </c>
    </row>
    <row r="3496" spans="10:10" ht="321" x14ac:dyDescent="0.25">
      <c r="J3496" s="146" t="s">
        <v>210</v>
      </c>
    </row>
    <row r="3497" spans="10:10" ht="321" x14ac:dyDescent="0.25">
      <c r="J3497" s="146" t="s">
        <v>210</v>
      </c>
    </row>
    <row r="3498" spans="10:10" ht="321" x14ac:dyDescent="0.25">
      <c r="J3498" s="146" t="s">
        <v>210</v>
      </c>
    </row>
    <row r="3499" spans="10:10" ht="321" x14ac:dyDescent="0.25">
      <c r="J3499" s="146" t="s">
        <v>210</v>
      </c>
    </row>
    <row r="3500" spans="10:10" ht="321" x14ac:dyDescent="0.25">
      <c r="J3500" s="146" t="s">
        <v>210</v>
      </c>
    </row>
    <row r="3501" spans="10:10" ht="321" x14ac:dyDescent="0.25">
      <c r="J3501" s="146" t="s">
        <v>210</v>
      </c>
    </row>
    <row r="3502" spans="10:10" ht="321" x14ac:dyDescent="0.25">
      <c r="J3502" s="146" t="s">
        <v>210</v>
      </c>
    </row>
    <row r="3503" spans="10:10" ht="321" x14ac:dyDescent="0.25">
      <c r="J3503" s="146" t="s">
        <v>210</v>
      </c>
    </row>
    <row r="3504" spans="10:10" ht="321" x14ac:dyDescent="0.25">
      <c r="J3504" s="146" t="s">
        <v>210</v>
      </c>
    </row>
    <row r="3505" spans="10:10" ht="321" x14ac:dyDescent="0.25">
      <c r="J3505" s="146" t="s">
        <v>210</v>
      </c>
    </row>
    <row r="3506" spans="10:10" ht="321" x14ac:dyDescent="0.25">
      <c r="J3506" s="146" t="s">
        <v>210</v>
      </c>
    </row>
    <row r="3507" spans="10:10" ht="321" x14ac:dyDescent="0.25">
      <c r="J3507" s="146" t="s">
        <v>210</v>
      </c>
    </row>
    <row r="3508" spans="10:10" ht="321" x14ac:dyDescent="0.25">
      <c r="J3508" s="146" t="s">
        <v>210</v>
      </c>
    </row>
    <row r="3509" spans="10:10" ht="321" x14ac:dyDescent="0.25">
      <c r="J3509" s="146" t="s">
        <v>210</v>
      </c>
    </row>
    <row r="3510" spans="10:10" ht="321" x14ac:dyDescent="0.25">
      <c r="J3510" s="146" t="s">
        <v>210</v>
      </c>
    </row>
    <row r="3511" spans="10:10" ht="321" x14ac:dyDescent="0.25">
      <c r="J3511" s="146" t="s">
        <v>210</v>
      </c>
    </row>
    <row r="3512" spans="10:10" ht="321" x14ac:dyDescent="0.25">
      <c r="J3512" s="146" t="s">
        <v>210</v>
      </c>
    </row>
    <row r="3513" spans="10:10" ht="321" x14ac:dyDescent="0.25">
      <c r="J3513" s="146" t="s">
        <v>210</v>
      </c>
    </row>
    <row r="3514" spans="10:10" ht="321" x14ac:dyDescent="0.25">
      <c r="J3514" s="146" t="s">
        <v>210</v>
      </c>
    </row>
    <row r="3515" spans="10:10" ht="321" x14ac:dyDescent="0.25">
      <c r="J3515" s="146" t="s">
        <v>210</v>
      </c>
    </row>
    <row r="3516" spans="10:10" ht="321" x14ac:dyDescent="0.25">
      <c r="J3516" s="146" t="s">
        <v>210</v>
      </c>
    </row>
    <row r="3517" spans="10:10" ht="321" x14ac:dyDescent="0.25">
      <c r="J3517" s="146" t="s">
        <v>210</v>
      </c>
    </row>
    <row r="3518" spans="10:10" ht="321" x14ac:dyDescent="0.25">
      <c r="J3518" s="146" t="s">
        <v>210</v>
      </c>
    </row>
    <row r="3519" spans="10:10" ht="321" x14ac:dyDescent="0.25">
      <c r="J3519" s="146" t="s">
        <v>210</v>
      </c>
    </row>
    <row r="3520" spans="10:10" ht="321" x14ac:dyDescent="0.25">
      <c r="J3520" s="146" t="s">
        <v>210</v>
      </c>
    </row>
    <row r="3521" spans="10:10" ht="321" x14ac:dyDescent="0.25">
      <c r="J3521" s="146" t="s">
        <v>210</v>
      </c>
    </row>
    <row r="3522" spans="10:10" ht="321" x14ac:dyDescent="0.25">
      <c r="J3522" s="146" t="s">
        <v>210</v>
      </c>
    </row>
    <row r="3523" spans="10:10" ht="321" x14ac:dyDescent="0.25">
      <c r="J3523" s="146" t="s">
        <v>210</v>
      </c>
    </row>
    <row r="3524" spans="10:10" ht="321" x14ac:dyDescent="0.25">
      <c r="J3524" s="146" t="s">
        <v>210</v>
      </c>
    </row>
    <row r="3525" spans="10:10" ht="321" x14ac:dyDescent="0.25">
      <c r="J3525" s="146" t="s">
        <v>210</v>
      </c>
    </row>
    <row r="3526" spans="10:10" ht="321" x14ac:dyDescent="0.25">
      <c r="J3526" s="146" t="s">
        <v>210</v>
      </c>
    </row>
    <row r="3527" spans="10:10" ht="321" x14ac:dyDescent="0.25">
      <c r="J3527" s="146" t="s">
        <v>210</v>
      </c>
    </row>
    <row r="3528" spans="10:10" ht="321" x14ac:dyDescent="0.25">
      <c r="J3528" s="146" t="s">
        <v>210</v>
      </c>
    </row>
    <row r="3529" spans="10:10" ht="321" x14ac:dyDescent="0.25">
      <c r="J3529" s="146" t="s">
        <v>210</v>
      </c>
    </row>
    <row r="3530" spans="10:10" ht="321" x14ac:dyDescent="0.25">
      <c r="J3530" s="146" t="s">
        <v>210</v>
      </c>
    </row>
    <row r="3531" spans="10:10" ht="321" x14ac:dyDescent="0.25">
      <c r="J3531" s="146" t="s">
        <v>210</v>
      </c>
    </row>
    <row r="3532" spans="10:10" ht="321" x14ac:dyDescent="0.25">
      <c r="J3532" s="146" t="s">
        <v>210</v>
      </c>
    </row>
    <row r="3533" spans="10:10" ht="321" x14ac:dyDescent="0.25">
      <c r="J3533" s="146" t="s">
        <v>210</v>
      </c>
    </row>
    <row r="3534" spans="10:10" ht="321" x14ac:dyDescent="0.25">
      <c r="J3534" s="146" t="s">
        <v>210</v>
      </c>
    </row>
    <row r="3535" spans="10:10" ht="321" x14ac:dyDescent="0.25">
      <c r="J3535" s="146" t="s">
        <v>210</v>
      </c>
    </row>
    <row r="3536" spans="10:10" ht="321" x14ac:dyDescent="0.25">
      <c r="J3536" s="146" t="s">
        <v>210</v>
      </c>
    </row>
    <row r="3537" spans="10:10" ht="321" x14ac:dyDescent="0.25">
      <c r="J3537" s="146" t="s">
        <v>210</v>
      </c>
    </row>
    <row r="3538" spans="10:10" ht="321" x14ac:dyDescent="0.25">
      <c r="J3538" s="146" t="s">
        <v>210</v>
      </c>
    </row>
    <row r="3539" spans="10:10" ht="321" x14ac:dyDescent="0.25">
      <c r="J3539" s="146" t="s">
        <v>210</v>
      </c>
    </row>
    <row r="3540" spans="10:10" ht="321" x14ac:dyDescent="0.25">
      <c r="J3540" s="146" t="s">
        <v>210</v>
      </c>
    </row>
    <row r="3541" spans="10:10" ht="321" x14ac:dyDescent="0.25">
      <c r="J3541" s="146" t="s">
        <v>210</v>
      </c>
    </row>
    <row r="3542" spans="10:10" ht="321" x14ac:dyDescent="0.25">
      <c r="J3542" s="146" t="s">
        <v>210</v>
      </c>
    </row>
    <row r="3543" spans="10:10" ht="321" x14ac:dyDescent="0.25">
      <c r="J3543" s="146" t="s">
        <v>210</v>
      </c>
    </row>
    <row r="3544" spans="10:10" ht="321" x14ac:dyDescent="0.25">
      <c r="J3544" s="146" t="s">
        <v>210</v>
      </c>
    </row>
    <row r="3545" spans="10:10" ht="321" x14ac:dyDescent="0.25">
      <c r="J3545" s="146" t="s">
        <v>210</v>
      </c>
    </row>
    <row r="3546" spans="10:10" ht="321" x14ac:dyDescent="0.25">
      <c r="J3546" s="146" t="s">
        <v>210</v>
      </c>
    </row>
    <row r="3547" spans="10:10" ht="321" x14ac:dyDescent="0.25">
      <c r="J3547" s="146" t="s">
        <v>210</v>
      </c>
    </row>
    <row r="3548" spans="10:10" ht="321" x14ac:dyDescent="0.25">
      <c r="J3548" s="146" t="s">
        <v>210</v>
      </c>
    </row>
    <row r="3549" spans="10:10" ht="321" x14ac:dyDescent="0.25">
      <c r="J3549" s="146" t="s">
        <v>210</v>
      </c>
    </row>
    <row r="3550" spans="10:10" ht="321" x14ac:dyDescent="0.25">
      <c r="J3550" s="146" t="s">
        <v>210</v>
      </c>
    </row>
    <row r="3551" spans="10:10" ht="321" x14ac:dyDescent="0.25">
      <c r="J3551" s="146" t="s">
        <v>210</v>
      </c>
    </row>
    <row r="3552" spans="10:10" ht="321" x14ac:dyDescent="0.25">
      <c r="J3552" s="146" t="s">
        <v>210</v>
      </c>
    </row>
    <row r="3553" spans="10:10" ht="321" x14ac:dyDescent="0.25">
      <c r="J3553" s="146" t="s">
        <v>210</v>
      </c>
    </row>
    <row r="3554" spans="10:10" ht="321" x14ac:dyDescent="0.25">
      <c r="J3554" s="146" t="s">
        <v>210</v>
      </c>
    </row>
    <row r="3555" spans="10:10" ht="321" x14ac:dyDescent="0.25">
      <c r="J3555" s="146" t="s">
        <v>210</v>
      </c>
    </row>
    <row r="3556" spans="10:10" ht="321" x14ac:dyDescent="0.25">
      <c r="J3556" s="146" t="s">
        <v>210</v>
      </c>
    </row>
    <row r="3557" spans="10:10" ht="321" x14ac:dyDescent="0.25">
      <c r="J3557" s="146" t="s">
        <v>210</v>
      </c>
    </row>
    <row r="3558" spans="10:10" ht="321" x14ac:dyDescent="0.25">
      <c r="J3558" s="146" t="s">
        <v>210</v>
      </c>
    </row>
    <row r="3559" spans="10:10" ht="321" x14ac:dyDescent="0.25">
      <c r="J3559" s="146" t="s">
        <v>210</v>
      </c>
    </row>
    <row r="3560" spans="10:10" ht="321" x14ac:dyDescent="0.25">
      <c r="J3560" s="146" t="s">
        <v>210</v>
      </c>
    </row>
    <row r="3561" spans="10:10" ht="321" x14ac:dyDescent="0.25">
      <c r="J3561" s="146" t="s">
        <v>210</v>
      </c>
    </row>
    <row r="3562" spans="10:10" ht="321" x14ac:dyDescent="0.25">
      <c r="J3562" s="146" t="s">
        <v>210</v>
      </c>
    </row>
    <row r="3563" spans="10:10" ht="321" x14ac:dyDescent="0.25">
      <c r="J3563" s="146" t="s">
        <v>210</v>
      </c>
    </row>
    <row r="3564" spans="10:10" ht="321" x14ac:dyDescent="0.25">
      <c r="J3564" s="146" t="s">
        <v>210</v>
      </c>
    </row>
    <row r="3565" spans="10:10" ht="321" x14ac:dyDescent="0.25">
      <c r="J3565" s="146" t="s">
        <v>210</v>
      </c>
    </row>
    <row r="3566" spans="10:10" ht="321" x14ac:dyDescent="0.25">
      <c r="J3566" s="146" t="s">
        <v>210</v>
      </c>
    </row>
    <row r="3567" spans="10:10" ht="321" x14ac:dyDescent="0.25">
      <c r="J3567" s="146" t="s">
        <v>210</v>
      </c>
    </row>
    <row r="3568" spans="10:10" ht="321" x14ac:dyDescent="0.25">
      <c r="J3568" s="146" t="s">
        <v>210</v>
      </c>
    </row>
    <row r="3569" spans="10:10" ht="321" x14ac:dyDescent="0.25">
      <c r="J3569" s="146" t="s">
        <v>210</v>
      </c>
    </row>
    <row r="3570" spans="10:10" ht="321" x14ac:dyDescent="0.25">
      <c r="J3570" s="146" t="s">
        <v>210</v>
      </c>
    </row>
    <row r="3571" spans="10:10" ht="321" x14ac:dyDescent="0.25">
      <c r="J3571" s="146" t="s">
        <v>210</v>
      </c>
    </row>
    <row r="3572" spans="10:10" ht="321" x14ac:dyDescent="0.25">
      <c r="J3572" s="146" t="s">
        <v>210</v>
      </c>
    </row>
    <row r="3573" spans="10:10" ht="321" x14ac:dyDescent="0.25">
      <c r="J3573" s="146" t="s">
        <v>210</v>
      </c>
    </row>
    <row r="3574" spans="10:10" ht="321" x14ac:dyDescent="0.25">
      <c r="J3574" s="146" t="s">
        <v>210</v>
      </c>
    </row>
    <row r="3575" spans="10:10" ht="321" x14ac:dyDescent="0.25">
      <c r="J3575" s="146" t="s">
        <v>210</v>
      </c>
    </row>
    <row r="3576" spans="10:10" ht="321" x14ac:dyDescent="0.25">
      <c r="J3576" s="146" t="s">
        <v>210</v>
      </c>
    </row>
    <row r="3577" spans="10:10" ht="321" x14ac:dyDescent="0.25">
      <c r="J3577" s="146" t="s">
        <v>210</v>
      </c>
    </row>
    <row r="3578" spans="10:10" ht="321" x14ac:dyDescent="0.25">
      <c r="J3578" s="146" t="s">
        <v>210</v>
      </c>
    </row>
    <row r="3579" spans="10:10" ht="321" x14ac:dyDescent="0.25">
      <c r="J3579" s="146" t="s">
        <v>210</v>
      </c>
    </row>
    <row r="3580" spans="10:10" ht="321" x14ac:dyDescent="0.25">
      <c r="J3580" s="146" t="s">
        <v>210</v>
      </c>
    </row>
    <row r="3581" spans="10:10" ht="321" x14ac:dyDescent="0.25">
      <c r="J3581" s="146" t="s">
        <v>210</v>
      </c>
    </row>
    <row r="3582" spans="10:10" ht="321" x14ac:dyDescent="0.25">
      <c r="J3582" s="146" t="s">
        <v>210</v>
      </c>
    </row>
    <row r="3583" spans="10:10" ht="321" x14ac:dyDescent="0.25">
      <c r="J3583" s="146" t="s">
        <v>210</v>
      </c>
    </row>
    <row r="3584" spans="10:10" ht="321" x14ac:dyDescent="0.25">
      <c r="J3584" s="146" t="s">
        <v>210</v>
      </c>
    </row>
    <row r="3585" spans="10:10" ht="321" x14ac:dyDescent="0.25">
      <c r="J3585" s="146" t="s">
        <v>210</v>
      </c>
    </row>
    <row r="3586" spans="10:10" ht="321" x14ac:dyDescent="0.25">
      <c r="J3586" s="146" t="s">
        <v>210</v>
      </c>
    </row>
    <row r="3587" spans="10:10" ht="321" x14ac:dyDescent="0.25">
      <c r="J3587" s="146" t="s">
        <v>210</v>
      </c>
    </row>
    <row r="3588" spans="10:10" ht="321" x14ac:dyDescent="0.25">
      <c r="J3588" s="146" t="s">
        <v>210</v>
      </c>
    </row>
    <row r="3589" spans="10:10" ht="321" x14ac:dyDescent="0.25">
      <c r="J3589" s="146" t="s">
        <v>210</v>
      </c>
    </row>
    <row r="3590" spans="10:10" ht="321" x14ac:dyDescent="0.25">
      <c r="J3590" s="146" t="s">
        <v>210</v>
      </c>
    </row>
    <row r="3591" spans="10:10" ht="321" x14ac:dyDescent="0.25">
      <c r="J3591" s="146" t="s">
        <v>210</v>
      </c>
    </row>
    <row r="3592" spans="10:10" ht="321" x14ac:dyDescent="0.25">
      <c r="J3592" s="146" t="s">
        <v>210</v>
      </c>
    </row>
    <row r="3593" spans="10:10" ht="321" x14ac:dyDescent="0.25">
      <c r="J3593" s="146" t="s">
        <v>210</v>
      </c>
    </row>
    <row r="3594" spans="10:10" ht="321" x14ac:dyDescent="0.25">
      <c r="J3594" s="146" t="s">
        <v>210</v>
      </c>
    </row>
    <row r="3595" spans="10:10" ht="321" x14ac:dyDescent="0.25">
      <c r="J3595" s="146" t="s">
        <v>210</v>
      </c>
    </row>
    <row r="3596" spans="10:10" ht="321" x14ac:dyDescent="0.25">
      <c r="J3596" s="146" t="s">
        <v>210</v>
      </c>
    </row>
    <row r="3597" spans="10:10" ht="321" x14ac:dyDescent="0.25">
      <c r="J3597" s="146" t="s">
        <v>210</v>
      </c>
    </row>
    <row r="3598" spans="10:10" ht="321" x14ac:dyDescent="0.25">
      <c r="J3598" s="146" t="s">
        <v>210</v>
      </c>
    </row>
    <row r="3599" spans="10:10" ht="321" x14ac:dyDescent="0.25">
      <c r="J3599" s="146" t="s">
        <v>210</v>
      </c>
    </row>
    <row r="3600" spans="10:10" ht="321" x14ac:dyDescent="0.25">
      <c r="J3600" s="146" t="s">
        <v>210</v>
      </c>
    </row>
    <row r="3601" spans="10:10" ht="321" x14ac:dyDescent="0.25">
      <c r="J3601" s="146" t="s">
        <v>210</v>
      </c>
    </row>
    <row r="3602" spans="10:10" ht="321" x14ac:dyDescent="0.25">
      <c r="J3602" s="146" t="s">
        <v>210</v>
      </c>
    </row>
    <row r="3603" spans="10:10" ht="321" x14ac:dyDescent="0.25">
      <c r="J3603" s="146" t="s">
        <v>210</v>
      </c>
    </row>
    <row r="3604" spans="10:10" ht="321" x14ac:dyDescent="0.25">
      <c r="J3604" s="146" t="s">
        <v>210</v>
      </c>
    </row>
    <row r="3605" spans="10:10" ht="321" x14ac:dyDescent="0.25">
      <c r="J3605" s="146" t="s">
        <v>210</v>
      </c>
    </row>
    <row r="3606" spans="10:10" ht="321" x14ac:dyDescent="0.25">
      <c r="J3606" s="146" t="s">
        <v>210</v>
      </c>
    </row>
    <row r="3607" spans="10:10" ht="321" x14ac:dyDescent="0.25">
      <c r="J3607" s="146" t="s">
        <v>210</v>
      </c>
    </row>
    <row r="3608" spans="10:10" ht="321" x14ac:dyDescent="0.25">
      <c r="J3608" s="146" t="s">
        <v>210</v>
      </c>
    </row>
    <row r="3609" spans="10:10" ht="321" x14ac:dyDescent="0.25">
      <c r="J3609" s="146" t="s">
        <v>210</v>
      </c>
    </row>
    <row r="3610" spans="10:10" ht="321" x14ac:dyDescent="0.25">
      <c r="J3610" s="146" t="s">
        <v>210</v>
      </c>
    </row>
    <row r="3611" spans="10:10" ht="321" x14ac:dyDescent="0.25">
      <c r="J3611" s="146" t="s">
        <v>210</v>
      </c>
    </row>
    <row r="3612" spans="10:10" ht="321" x14ac:dyDescent="0.25">
      <c r="J3612" s="146" t="s">
        <v>210</v>
      </c>
    </row>
    <row r="3613" spans="10:10" ht="321" x14ac:dyDescent="0.25">
      <c r="J3613" s="146" t="s">
        <v>210</v>
      </c>
    </row>
    <row r="3614" spans="10:10" ht="321" x14ac:dyDescent="0.25">
      <c r="J3614" s="146" t="s">
        <v>210</v>
      </c>
    </row>
    <row r="3615" spans="10:10" ht="321" x14ac:dyDescent="0.25">
      <c r="J3615" s="146" t="s">
        <v>210</v>
      </c>
    </row>
    <row r="3616" spans="10:10" ht="321" x14ac:dyDescent="0.25">
      <c r="J3616" s="146" t="s">
        <v>210</v>
      </c>
    </row>
    <row r="3617" spans="10:10" ht="321" x14ac:dyDescent="0.25">
      <c r="J3617" s="146" t="s">
        <v>210</v>
      </c>
    </row>
    <row r="3618" spans="10:10" ht="321" x14ac:dyDescent="0.25">
      <c r="J3618" s="146" t="s">
        <v>210</v>
      </c>
    </row>
    <row r="3619" spans="10:10" ht="321" x14ac:dyDescent="0.25">
      <c r="J3619" s="146" t="s">
        <v>210</v>
      </c>
    </row>
    <row r="3620" spans="10:10" ht="321" x14ac:dyDescent="0.25">
      <c r="J3620" s="146" t="s">
        <v>210</v>
      </c>
    </row>
    <row r="3621" spans="10:10" ht="321" x14ac:dyDescent="0.25">
      <c r="J3621" s="146" t="s">
        <v>210</v>
      </c>
    </row>
    <row r="3622" spans="10:10" ht="321" x14ac:dyDescent="0.25">
      <c r="J3622" s="146" t="s">
        <v>210</v>
      </c>
    </row>
    <row r="3623" spans="10:10" ht="321" x14ac:dyDescent="0.25">
      <c r="J3623" s="146" t="s">
        <v>210</v>
      </c>
    </row>
    <row r="3624" spans="10:10" ht="321" x14ac:dyDescent="0.25">
      <c r="J3624" s="146" t="s">
        <v>210</v>
      </c>
    </row>
    <row r="3625" spans="10:10" ht="321" x14ac:dyDescent="0.25">
      <c r="J3625" s="146" t="s">
        <v>210</v>
      </c>
    </row>
    <row r="3626" spans="10:10" ht="321" x14ac:dyDescent="0.25">
      <c r="J3626" s="146" t="s">
        <v>210</v>
      </c>
    </row>
    <row r="3627" spans="10:10" ht="321" x14ac:dyDescent="0.25">
      <c r="J3627" s="146" t="s">
        <v>210</v>
      </c>
    </row>
    <row r="3628" spans="10:10" ht="321" x14ac:dyDescent="0.25">
      <c r="J3628" s="146" t="s">
        <v>210</v>
      </c>
    </row>
    <row r="3629" spans="10:10" ht="321" x14ac:dyDescent="0.25">
      <c r="J3629" s="146" t="s">
        <v>210</v>
      </c>
    </row>
    <row r="3630" spans="10:10" ht="321" x14ac:dyDescent="0.25">
      <c r="J3630" s="146" t="s">
        <v>210</v>
      </c>
    </row>
    <row r="3631" spans="10:10" ht="321" x14ac:dyDescent="0.25">
      <c r="J3631" s="146" t="s">
        <v>210</v>
      </c>
    </row>
    <row r="3632" spans="10:10" ht="321" x14ac:dyDescent="0.25">
      <c r="J3632" s="146" t="s">
        <v>210</v>
      </c>
    </row>
    <row r="3633" spans="10:10" ht="321" x14ac:dyDescent="0.25">
      <c r="J3633" s="146" t="s">
        <v>210</v>
      </c>
    </row>
    <row r="3634" spans="10:10" ht="321" x14ac:dyDescent="0.25">
      <c r="J3634" s="146" t="s">
        <v>210</v>
      </c>
    </row>
    <row r="3635" spans="10:10" ht="321" x14ac:dyDescent="0.25">
      <c r="J3635" s="146" t="s">
        <v>210</v>
      </c>
    </row>
    <row r="3636" spans="10:10" ht="321" x14ac:dyDescent="0.25">
      <c r="J3636" s="146" t="s">
        <v>210</v>
      </c>
    </row>
    <row r="3637" spans="10:10" ht="321" x14ac:dyDescent="0.25">
      <c r="J3637" s="146" t="s">
        <v>210</v>
      </c>
    </row>
    <row r="3638" spans="10:10" ht="321" x14ac:dyDescent="0.25">
      <c r="J3638" s="146" t="s">
        <v>210</v>
      </c>
    </row>
    <row r="3639" spans="10:10" ht="321" x14ac:dyDescent="0.25">
      <c r="J3639" s="146" t="s">
        <v>210</v>
      </c>
    </row>
    <row r="3640" spans="10:10" ht="321" x14ac:dyDescent="0.25">
      <c r="J3640" s="146" t="s">
        <v>210</v>
      </c>
    </row>
    <row r="3641" spans="10:10" ht="321" x14ac:dyDescent="0.25">
      <c r="J3641" s="146" t="s">
        <v>210</v>
      </c>
    </row>
    <row r="3642" spans="10:10" ht="321" x14ac:dyDescent="0.25">
      <c r="J3642" s="146" t="s">
        <v>210</v>
      </c>
    </row>
    <row r="3643" spans="10:10" ht="321" x14ac:dyDescent="0.25">
      <c r="J3643" s="146" t="s">
        <v>210</v>
      </c>
    </row>
    <row r="3644" spans="10:10" ht="321" x14ac:dyDescent="0.25">
      <c r="J3644" s="146" t="s">
        <v>210</v>
      </c>
    </row>
    <row r="3645" spans="10:10" ht="321" x14ac:dyDescent="0.25">
      <c r="J3645" s="146" t="s">
        <v>210</v>
      </c>
    </row>
    <row r="3646" spans="10:10" ht="321" x14ac:dyDescent="0.25">
      <c r="J3646" s="146" t="s">
        <v>210</v>
      </c>
    </row>
    <row r="3647" spans="10:10" ht="321" x14ac:dyDescent="0.25">
      <c r="J3647" s="146" t="s">
        <v>210</v>
      </c>
    </row>
    <row r="3648" spans="10:10" ht="321" x14ac:dyDescent="0.25">
      <c r="J3648" s="146" t="s">
        <v>210</v>
      </c>
    </row>
    <row r="3649" spans="10:10" ht="321" x14ac:dyDescent="0.25">
      <c r="J3649" s="146" t="s">
        <v>210</v>
      </c>
    </row>
    <row r="3650" spans="10:10" ht="321" x14ac:dyDescent="0.25">
      <c r="J3650" s="146" t="s">
        <v>210</v>
      </c>
    </row>
    <row r="3651" spans="10:10" ht="321" x14ac:dyDescent="0.25">
      <c r="J3651" s="146" t="s">
        <v>210</v>
      </c>
    </row>
    <row r="3652" spans="10:10" ht="321" x14ac:dyDescent="0.25">
      <c r="J3652" s="146" t="s">
        <v>210</v>
      </c>
    </row>
    <row r="3653" spans="10:10" ht="321" x14ac:dyDescent="0.25">
      <c r="J3653" s="146" t="s">
        <v>210</v>
      </c>
    </row>
    <row r="3654" spans="10:10" ht="321" x14ac:dyDescent="0.25">
      <c r="J3654" s="146" t="s">
        <v>210</v>
      </c>
    </row>
    <row r="3655" spans="10:10" ht="321" x14ac:dyDescent="0.25">
      <c r="J3655" s="146" t="s">
        <v>210</v>
      </c>
    </row>
    <row r="3656" spans="10:10" ht="321" x14ac:dyDescent="0.25">
      <c r="J3656" s="146" t="s">
        <v>210</v>
      </c>
    </row>
    <row r="3657" spans="10:10" ht="321" x14ac:dyDescent="0.25">
      <c r="J3657" s="146" t="s">
        <v>210</v>
      </c>
    </row>
    <row r="3658" spans="10:10" ht="321" x14ac:dyDescent="0.25">
      <c r="J3658" s="146" t="s">
        <v>210</v>
      </c>
    </row>
    <row r="3659" spans="10:10" ht="321" x14ac:dyDescent="0.25">
      <c r="J3659" s="146" t="s">
        <v>210</v>
      </c>
    </row>
    <row r="3660" spans="10:10" ht="321" x14ac:dyDescent="0.25">
      <c r="J3660" s="146" t="s">
        <v>210</v>
      </c>
    </row>
    <row r="3661" spans="10:10" ht="321" x14ac:dyDescent="0.25">
      <c r="J3661" s="146" t="s">
        <v>210</v>
      </c>
    </row>
    <row r="3662" spans="10:10" ht="321" x14ac:dyDescent="0.25">
      <c r="J3662" s="146" t="s">
        <v>210</v>
      </c>
    </row>
    <row r="3663" spans="10:10" ht="321" x14ac:dyDescent="0.25">
      <c r="J3663" s="146" t="s">
        <v>210</v>
      </c>
    </row>
    <row r="3664" spans="10:10" ht="321" x14ac:dyDescent="0.25">
      <c r="J3664" s="146" t="s">
        <v>210</v>
      </c>
    </row>
    <row r="3665" spans="10:10" ht="321" x14ac:dyDescent="0.25">
      <c r="J3665" s="146" t="s">
        <v>210</v>
      </c>
    </row>
    <row r="3666" spans="10:10" ht="321" x14ac:dyDescent="0.25">
      <c r="J3666" s="146" t="s">
        <v>210</v>
      </c>
    </row>
    <row r="3667" spans="10:10" ht="321" x14ac:dyDescent="0.25">
      <c r="J3667" s="146" t="s">
        <v>210</v>
      </c>
    </row>
    <row r="3668" spans="10:10" ht="321" x14ac:dyDescent="0.25">
      <c r="J3668" s="146" t="s">
        <v>210</v>
      </c>
    </row>
    <row r="3669" spans="10:10" ht="321" x14ac:dyDescent="0.25">
      <c r="J3669" s="146" t="s">
        <v>210</v>
      </c>
    </row>
    <row r="3670" spans="10:10" ht="321" x14ac:dyDescent="0.25">
      <c r="J3670" s="146" t="s">
        <v>210</v>
      </c>
    </row>
    <row r="3671" spans="10:10" ht="321" x14ac:dyDescent="0.25">
      <c r="J3671" s="146" t="s">
        <v>210</v>
      </c>
    </row>
    <row r="3672" spans="10:10" ht="321" x14ac:dyDescent="0.25">
      <c r="J3672" s="146" t="s">
        <v>210</v>
      </c>
    </row>
    <row r="3673" spans="10:10" ht="321" x14ac:dyDescent="0.25">
      <c r="J3673" s="146" t="s">
        <v>210</v>
      </c>
    </row>
    <row r="3674" spans="10:10" ht="321" x14ac:dyDescent="0.25">
      <c r="J3674" s="146" t="s">
        <v>210</v>
      </c>
    </row>
    <row r="3675" spans="10:10" ht="321" x14ac:dyDescent="0.25">
      <c r="J3675" s="146" t="s">
        <v>210</v>
      </c>
    </row>
    <row r="3676" spans="10:10" ht="321" x14ac:dyDescent="0.25">
      <c r="J3676" s="146" t="s">
        <v>210</v>
      </c>
    </row>
    <row r="3677" spans="10:10" ht="321" x14ac:dyDescent="0.25">
      <c r="J3677" s="146" t="s">
        <v>210</v>
      </c>
    </row>
    <row r="3678" spans="10:10" ht="321" x14ac:dyDescent="0.25">
      <c r="J3678" s="146" t="s">
        <v>210</v>
      </c>
    </row>
    <row r="3679" spans="10:10" ht="321" x14ac:dyDescent="0.25">
      <c r="J3679" s="146" t="s">
        <v>210</v>
      </c>
    </row>
    <row r="3680" spans="10:10" ht="321" x14ac:dyDescent="0.25">
      <c r="J3680" s="146" t="s">
        <v>210</v>
      </c>
    </row>
    <row r="3681" spans="10:10" ht="321" x14ac:dyDescent="0.25">
      <c r="J3681" s="146" t="s">
        <v>210</v>
      </c>
    </row>
    <row r="3682" spans="10:10" ht="321" x14ac:dyDescent="0.25">
      <c r="J3682" s="146" t="s">
        <v>210</v>
      </c>
    </row>
    <row r="3683" spans="10:10" ht="321" x14ac:dyDescent="0.25">
      <c r="J3683" s="146" t="s">
        <v>210</v>
      </c>
    </row>
    <row r="3684" spans="10:10" ht="321" x14ac:dyDescent="0.25">
      <c r="J3684" s="146" t="s">
        <v>210</v>
      </c>
    </row>
    <row r="3685" spans="10:10" ht="321" x14ac:dyDescent="0.25">
      <c r="J3685" s="146" t="s">
        <v>210</v>
      </c>
    </row>
    <row r="3686" spans="10:10" ht="321" x14ac:dyDescent="0.25">
      <c r="J3686" s="146" t="s">
        <v>210</v>
      </c>
    </row>
    <row r="3687" spans="10:10" ht="321" x14ac:dyDescent="0.25">
      <c r="J3687" s="146" t="s">
        <v>210</v>
      </c>
    </row>
    <row r="3688" spans="10:10" ht="321" x14ac:dyDescent="0.25">
      <c r="J3688" s="146" t="s">
        <v>210</v>
      </c>
    </row>
    <row r="3689" spans="10:10" ht="321" x14ac:dyDescent="0.25">
      <c r="J3689" s="146" t="s">
        <v>210</v>
      </c>
    </row>
    <row r="3690" spans="10:10" ht="321" x14ac:dyDescent="0.25">
      <c r="J3690" s="146" t="s">
        <v>210</v>
      </c>
    </row>
    <row r="3691" spans="10:10" ht="321" x14ac:dyDescent="0.25">
      <c r="J3691" s="146" t="s">
        <v>210</v>
      </c>
    </row>
    <row r="3692" spans="10:10" ht="321" x14ac:dyDescent="0.25">
      <c r="J3692" s="146" t="s">
        <v>210</v>
      </c>
    </row>
    <row r="3693" spans="10:10" ht="321" x14ac:dyDescent="0.25">
      <c r="J3693" s="146" t="s">
        <v>210</v>
      </c>
    </row>
    <row r="3694" spans="10:10" ht="321" x14ac:dyDescent="0.25">
      <c r="J3694" s="146" t="s">
        <v>210</v>
      </c>
    </row>
    <row r="3695" spans="10:10" ht="321" x14ac:dyDescent="0.25">
      <c r="J3695" s="146" t="s">
        <v>210</v>
      </c>
    </row>
    <row r="3696" spans="10:10" ht="321" x14ac:dyDescent="0.25">
      <c r="J3696" s="146" t="s">
        <v>210</v>
      </c>
    </row>
    <row r="3697" spans="10:10" ht="321" x14ac:dyDescent="0.25">
      <c r="J3697" s="146" t="s">
        <v>210</v>
      </c>
    </row>
    <row r="3698" spans="10:10" ht="321" x14ac:dyDescent="0.25">
      <c r="J3698" s="146" t="s">
        <v>210</v>
      </c>
    </row>
    <row r="3699" spans="10:10" ht="321" x14ac:dyDescent="0.25">
      <c r="J3699" s="146" t="s">
        <v>210</v>
      </c>
    </row>
    <row r="3700" spans="10:10" ht="321" x14ac:dyDescent="0.25">
      <c r="J3700" s="146" t="s">
        <v>210</v>
      </c>
    </row>
    <row r="3701" spans="10:10" ht="321" x14ac:dyDescent="0.25">
      <c r="J3701" s="146" t="s">
        <v>210</v>
      </c>
    </row>
    <row r="3702" spans="10:10" ht="321" x14ac:dyDescent="0.25">
      <c r="J3702" s="146" t="s">
        <v>210</v>
      </c>
    </row>
    <row r="3703" spans="10:10" ht="321" x14ac:dyDescent="0.25">
      <c r="J3703" s="146" t="s">
        <v>210</v>
      </c>
    </row>
    <row r="3704" spans="10:10" ht="321" x14ac:dyDescent="0.25">
      <c r="J3704" s="146" t="s">
        <v>210</v>
      </c>
    </row>
    <row r="3705" spans="10:10" ht="321" x14ac:dyDescent="0.25">
      <c r="J3705" s="146" t="s">
        <v>210</v>
      </c>
    </row>
    <row r="3706" spans="10:10" ht="321" x14ac:dyDescent="0.25">
      <c r="J3706" s="146" t="s">
        <v>210</v>
      </c>
    </row>
    <row r="3707" spans="10:10" ht="321" x14ac:dyDescent="0.25">
      <c r="J3707" s="146" t="s">
        <v>210</v>
      </c>
    </row>
    <row r="3708" spans="10:10" ht="321" x14ac:dyDescent="0.25">
      <c r="J3708" s="146" t="s">
        <v>210</v>
      </c>
    </row>
    <row r="3709" spans="10:10" ht="321" x14ac:dyDescent="0.25">
      <c r="J3709" s="146" t="s">
        <v>210</v>
      </c>
    </row>
    <row r="3710" spans="10:10" ht="321" x14ac:dyDescent="0.25">
      <c r="J3710" s="146" t="s">
        <v>210</v>
      </c>
    </row>
    <row r="3711" spans="10:10" ht="321" x14ac:dyDescent="0.25">
      <c r="J3711" s="146" t="s">
        <v>210</v>
      </c>
    </row>
    <row r="3712" spans="10:10" ht="321" x14ac:dyDescent="0.25">
      <c r="J3712" s="146" t="s">
        <v>210</v>
      </c>
    </row>
    <row r="3713" spans="10:10" ht="321" x14ac:dyDescent="0.25">
      <c r="J3713" s="146" t="s">
        <v>210</v>
      </c>
    </row>
    <row r="3714" spans="10:10" ht="321" x14ac:dyDescent="0.25">
      <c r="J3714" s="146" t="s">
        <v>210</v>
      </c>
    </row>
    <row r="3715" spans="10:10" ht="321" x14ac:dyDescent="0.25">
      <c r="J3715" s="146" t="s">
        <v>210</v>
      </c>
    </row>
    <row r="3716" spans="10:10" ht="321" x14ac:dyDescent="0.25">
      <c r="J3716" s="146" t="s">
        <v>210</v>
      </c>
    </row>
    <row r="3717" spans="10:10" ht="321" x14ac:dyDescent="0.25">
      <c r="J3717" s="146" t="s">
        <v>210</v>
      </c>
    </row>
    <row r="3718" spans="10:10" ht="321" x14ac:dyDescent="0.25">
      <c r="J3718" s="146" t="s">
        <v>210</v>
      </c>
    </row>
    <row r="3719" spans="10:10" ht="321" x14ac:dyDescent="0.25">
      <c r="J3719" s="146" t="s">
        <v>210</v>
      </c>
    </row>
    <row r="3720" spans="10:10" ht="321" x14ac:dyDescent="0.25">
      <c r="J3720" s="146" t="s">
        <v>210</v>
      </c>
    </row>
    <row r="3721" spans="10:10" ht="321" x14ac:dyDescent="0.25">
      <c r="J3721" s="146" t="s">
        <v>210</v>
      </c>
    </row>
    <row r="3722" spans="10:10" ht="321" x14ac:dyDescent="0.25">
      <c r="J3722" s="146" t="s">
        <v>210</v>
      </c>
    </row>
    <row r="3723" spans="10:10" ht="321" x14ac:dyDescent="0.25">
      <c r="J3723" s="146" t="s">
        <v>210</v>
      </c>
    </row>
    <row r="3724" spans="10:10" ht="321" x14ac:dyDescent="0.25">
      <c r="J3724" s="146" t="s">
        <v>210</v>
      </c>
    </row>
    <row r="3725" spans="10:10" ht="321" x14ac:dyDescent="0.25">
      <c r="J3725" s="146" t="s">
        <v>210</v>
      </c>
    </row>
    <row r="3726" spans="10:10" ht="321" x14ac:dyDescent="0.25">
      <c r="J3726" s="146" t="s">
        <v>210</v>
      </c>
    </row>
    <row r="3727" spans="10:10" ht="321" x14ac:dyDescent="0.25">
      <c r="J3727" s="146" t="s">
        <v>210</v>
      </c>
    </row>
    <row r="3728" spans="10:10" ht="321" x14ac:dyDescent="0.25">
      <c r="J3728" s="146" t="s">
        <v>210</v>
      </c>
    </row>
    <row r="3729" spans="10:10" ht="321" x14ac:dyDescent="0.25">
      <c r="J3729" s="146" t="s">
        <v>210</v>
      </c>
    </row>
    <row r="3730" spans="10:10" ht="321" x14ac:dyDescent="0.25">
      <c r="J3730" s="146" t="s">
        <v>210</v>
      </c>
    </row>
    <row r="3731" spans="10:10" ht="321" x14ac:dyDescent="0.25">
      <c r="J3731" s="146" t="s">
        <v>210</v>
      </c>
    </row>
    <row r="3732" spans="10:10" ht="321" x14ac:dyDescent="0.25">
      <c r="J3732" s="146" t="s">
        <v>210</v>
      </c>
    </row>
    <row r="3733" spans="10:10" ht="321" x14ac:dyDescent="0.25">
      <c r="J3733" s="146" t="s">
        <v>210</v>
      </c>
    </row>
    <row r="3734" spans="10:10" ht="321" x14ac:dyDescent="0.25">
      <c r="J3734" s="146" t="s">
        <v>210</v>
      </c>
    </row>
    <row r="3735" spans="10:10" ht="321" x14ac:dyDescent="0.25">
      <c r="J3735" s="146" t="s">
        <v>210</v>
      </c>
    </row>
    <row r="3736" spans="10:10" ht="321" x14ac:dyDescent="0.25">
      <c r="J3736" s="146" t="s">
        <v>210</v>
      </c>
    </row>
    <row r="3737" spans="10:10" ht="321" x14ac:dyDescent="0.25">
      <c r="J3737" s="146" t="s">
        <v>210</v>
      </c>
    </row>
    <row r="3738" spans="10:10" ht="321" x14ac:dyDescent="0.25">
      <c r="J3738" s="146" t="s">
        <v>210</v>
      </c>
    </row>
    <row r="3739" spans="10:10" ht="321" x14ac:dyDescent="0.25">
      <c r="J3739" s="146" t="s">
        <v>210</v>
      </c>
    </row>
    <row r="3740" spans="10:10" ht="321" x14ac:dyDescent="0.25">
      <c r="J3740" s="146" t="s">
        <v>210</v>
      </c>
    </row>
    <row r="3741" spans="10:10" ht="321" x14ac:dyDescent="0.25">
      <c r="J3741" s="146" t="s">
        <v>210</v>
      </c>
    </row>
    <row r="3742" spans="10:10" ht="321" x14ac:dyDescent="0.25">
      <c r="J3742" s="146" t="s">
        <v>210</v>
      </c>
    </row>
    <row r="3743" spans="10:10" ht="321" x14ac:dyDescent="0.25">
      <c r="J3743" s="146" t="s">
        <v>210</v>
      </c>
    </row>
    <row r="3744" spans="10:10" ht="321" x14ac:dyDescent="0.25">
      <c r="J3744" s="146" t="s">
        <v>210</v>
      </c>
    </row>
    <row r="3745" spans="10:10" ht="321" x14ac:dyDescent="0.25">
      <c r="J3745" s="146" t="s">
        <v>210</v>
      </c>
    </row>
    <row r="3746" spans="10:10" ht="321" x14ac:dyDescent="0.25">
      <c r="J3746" s="146" t="s">
        <v>210</v>
      </c>
    </row>
    <row r="3747" spans="10:10" ht="321" x14ac:dyDescent="0.25">
      <c r="J3747" s="146" t="s">
        <v>210</v>
      </c>
    </row>
    <row r="3748" spans="10:10" ht="321" x14ac:dyDescent="0.25">
      <c r="J3748" s="146" t="s">
        <v>210</v>
      </c>
    </row>
    <row r="3749" spans="10:10" ht="321" x14ac:dyDescent="0.25">
      <c r="J3749" s="146" t="s">
        <v>210</v>
      </c>
    </row>
    <row r="3750" spans="10:10" ht="321" x14ac:dyDescent="0.25">
      <c r="J3750" s="146" t="s">
        <v>210</v>
      </c>
    </row>
    <row r="3751" spans="10:10" ht="321" x14ac:dyDescent="0.25">
      <c r="J3751" s="146" t="s">
        <v>210</v>
      </c>
    </row>
    <row r="3752" spans="10:10" ht="321" x14ac:dyDescent="0.25">
      <c r="J3752" s="146" t="s">
        <v>210</v>
      </c>
    </row>
    <row r="3753" spans="10:10" ht="321" x14ac:dyDescent="0.25">
      <c r="J3753" s="146" t="s">
        <v>210</v>
      </c>
    </row>
    <row r="3754" spans="10:10" ht="321" x14ac:dyDescent="0.25">
      <c r="J3754" s="146" t="s">
        <v>210</v>
      </c>
    </row>
    <row r="3755" spans="10:10" ht="321" x14ac:dyDescent="0.25">
      <c r="J3755" s="146" t="s">
        <v>210</v>
      </c>
    </row>
    <row r="3756" spans="10:10" ht="321" x14ac:dyDescent="0.25">
      <c r="J3756" s="146" t="s">
        <v>210</v>
      </c>
    </row>
    <row r="3757" spans="10:10" ht="321" x14ac:dyDescent="0.25">
      <c r="J3757" s="146" t="s">
        <v>210</v>
      </c>
    </row>
    <row r="3758" spans="10:10" ht="321" x14ac:dyDescent="0.25">
      <c r="J3758" s="146" t="s">
        <v>210</v>
      </c>
    </row>
    <row r="3759" spans="10:10" ht="321" x14ac:dyDescent="0.25">
      <c r="J3759" s="146" t="s">
        <v>210</v>
      </c>
    </row>
    <row r="3760" spans="10:10" ht="321" x14ac:dyDescent="0.25">
      <c r="J3760" s="146" t="s">
        <v>210</v>
      </c>
    </row>
    <row r="3761" spans="10:10" ht="321" x14ac:dyDescent="0.25">
      <c r="J3761" s="146" t="s">
        <v>210</v>
      </c>
    </row>
    <row r="3762" spans="10:10" ht="321" x14ac:dyDescent="0.25">
      <c r="J3762" s="146" t="s">
        <v>210</v>
      </c>
    </row>
    <row r="3763" spans="10:10" ht="321" x14ac:dyDescent="0.25">
      <c r="J3763" s="146" t="s">
        <v>210</v>
      </c>
    </row>
    <row r="3764" spans="10:10" ht="321" x14ac:dyDescent="0.25">
      <c r="J3764" s="146" t="s">
        <v>210</v>
      </c>
    </row>
    <row r="3765" spans="10:10" ht="321" x14ac:dyDescent="0.25">
      <c r="J3765" s="146" t="s">
        <v>210</v>
      </c>
    </row>
    <row r="3766" spans="10:10" ht="321" x14ac:dyDescent="0.25">
      <c r="J3766" s="146" t="s">
        <v>210</v>
      </c>
    </row>
    <row r="3767" spans="10:10" ht="321" x14ac:dyDescent="0.25">
      <c r="J3767" s="146" t="s">
        <v>210</v>
      </c>
    </row>
    <row r="3768" spans="10:10" ht="321" x14ac:dyDescent="0.25">
      <c r="J3768" s="146" t="s">
        <v>210</v>
      </c>
    </row>
    <row r="3769" spans="10:10" ht="321" x14ac:dyDescent="0.25">
      <c r="J3769" s="146" t="s">
        <v>210</v>
      </c>
    </row>
    <row r="3770" spans="10:10" ht="321" x14ac:dyDescent="0.25">
      <c r="J3770" s="146" t="s">
        <v>210</v>
      </c>
    </row>
    <row r="3771" spans="10:10" ht="321" x14ac:dyDescent="0.25">
      <c r="J3771" s="146" t="s">
        <v>210</v>
      </c>
    </row>
    <row r="3772" spans="10:10" ht="321" x14ac:dyDescent="0.25">
      <c r="J3772" s="146" t="s">
        <v>210</v>
      </c>
    </row>
    <row r="3773" spans="10:10" ht="321" x14ac:dyDescent="0.25">
      <c r="J3773" s="146" t="s">
        <v>210</v>
      </c>
    </row>
    <row r="3774" spans="10:10" ht="321" x14ac:dyDescent="0.25">
      <c r="J3774" s="146" t="s">
        <v>210</v>
      </c>
    </row>
    <row r="3775" spans="10:10" ht="321" x14ac:dyDescent="0.25">
      <c r="J3775" s="146" t="s">
        <v>210</v>
      </c>
    </row>
    <row r="3776" spans="10:10" ht="321" x14ac:dyDescent="0.25">
      <c r="J3776" s="146" t="s">
        <v>210</v>
      </c>
    </row>
    <row r="3777" spans="10:10" ht="321" x14ac:dyDescent="0.25">
      <c r="J3777" s="146" t="s">
        <v>210</v>
      </c>
    </row>
    <row r="3778" spans="10:10" ht="321" x14ac:dyDescent="0.25">
      <c r="J3778" s="146" t="s">
        <v>210</v>
      </c>
    </row>
    <row r="3779" spans="10:10" ht="321" x14ac:dyDescent="0.25">
      <c r="J3779" s="146" t="s">
        <v>210</v>
      </c>
    </row>
    <row r="3780" spans="10:10" ht="321" x14ac:dyDescent="0.25">
      <c r="J3780" s="146" t="s">
        <v>210</v>
      </c>
    </row>
    <row r="3781" spans="10:10" ht="321" x14ac:dyDescent="0.25">
      <c r="J3781" s="146" t="s">
        <v>210</v>
      </c>
    </row>
    <row r="3782" spans="10:10" ht="321" x14ac:dyDescent="0.25">
      <c r="J3782" s="146" t="s">
        <v>210</v>
      </c>
    </row>
    <row r="3783" spans="10:10" ht="321" x14ac:dyDescent="0.25">
      <c r="J3783" s="146" t="s">
        <v>210</v>
      </c>
    </row>
    <row r="3784" spans="10:10" ht="321" x14ac:dyDescent="0.25">
      <c r="J3784" s="146" t="s">
        <v>210</v>
      </c>
    </row>
    <row r="3785" spans="10:10" ht="321" x14ac:dyDescent="0.25">
      <c r="J3785" s="146" t="s">
        <v>210</v>
      </c>
    </row>
    <row r="3786" spans="10:10" ht="321" x14ac:dyDescent="0.25">
      <c r="J3786" s="146" t="s">
        <v>210</v>
      </c>
    </row>
    <row r="3787" spans="10:10" ht="321" x14ac:dyDescent="0.25">
      <c r="J3787" s="146" t="s">
        <v>210</v>
      </c>
    </row>
    <row r="3788" spans="10:10" ht="321" x14ac:dyDescent="0.25">
      <c r="J3788" s="146" t="s">
        <v>210</v>
      </c>
    </row>
    <row r="3789" spans="10:10" ht="321" x14ac:dyDescent="0.25">
      <c r="J3789" s="146" t="s">
        <v>210</v>
      </c>
    </row>
    <row r="3790" spans="10:10" ht="321" x14ac:dyDescent="0.25">
      <c r="J3790" s="146" t="s">
        <v>210</v>
      </c>
    </row>
    <row r="3791" spans="10:10" ht="321" x14ac:dyDescent="0.25">
      <c r="J3791" s="146" t="s">
        <v>210</v>
      </c>
    </row>
    <row r="3792" spans="10:10" ht="321" x14ac:dyDescent="0.25">
      <c r="J3792" s="146" t="s">
        <v>210</v>
      </c>
    </row>
    <row r="3793" spans="10:10" ht="321" x14ac:dyDescent="0.25">
      <c r="J3793" s="146" t="s">
        <v>210</v>
      </c>
    </row>
    <row r="3794" spans="10:10" ht="321" x14ac:dyDescent="0.25">
      <c r="J3794" s="146" t="s">
        <v>210</v>
      </c>
    </row>
    <row r="3795" spans="10:10" ht="321" x14ac:dyDescent="0.25">
      <c r="J3795" s="146" t="s">
        <v>210</v>
      </c>
    </row>
    <row r="3796" spans="10:10" ht="321" x14ac:dyDescent="0.25">
      <c r="J3796" s="146" t="s">
        <v>210</v>
      </c>
    </row>
    <row r="3797" spans="10:10" ht="321" x14ac:dyDescent="0.25">
      <c r="J3797" s="146" t="s">
        <v>210</v>
      </c>
    </row>
    <row r="3798" spans="10:10" ht="321" x14ac:dyDescent="0.25">
      <c r="J3798" s="146" t="s">
        <v>210</v>
      </c>
    </row>
    <row r="3799" spans="10:10" ht="321" x14ac:dyDescent="0.25">
      <c r="J3799" s="146" t="s">
        <v>210</v>
      </c>
    </row>
    <row r="3800" spans="10:10" ht="321" x14ac:dyDescent="0.25">
      <c r="J3800" s="146" t="s">
        <v>210</v>
      </c>
    </row>
    <row r="3801" spans="10:10" ht="321" x14ac:dyDescent="0.25">
      <c r="J3801" s="146" t="s">
        <v>210</v>
      </c>
    </row>
    <row r="3802" spans="10:10" ht="321" x14ac:dyDescent="0.25">
      <c r="J3802" s="146" t="s">
        <v>210</v>
      </c>
    </row>
    <row r="3803" spans="10:10" ht="321" x14ac:dyDescent="0.25">
      <c r="J3803" s="146" t="s">
        <v>210</v>
      </c>
    </row>
    <row r="3804" spans="10:10" ht="321" x14ac:dyDescent="0.25">
      <c r="J3804" s="146" t="s">
        <v>210</v>
      </c>
    </row>
    <row r="3805" spans="10:10" ht="321" x14ac:dyDescent="0.25">
      <c r="J3805" s="146" t="s">
        <v>210</v>
      </c>
    </row>
    <row r="3806" spans="10:10" ht="321" x14ac:dyDescent="0.25">
      <c r="J3806" s="146" t="s">
        <v>210</v>
      </c>
    </row>
    <row r="3807" spans="10:10" ht="321" x14ac:dyDescent="0.25">
      <c r="J3807" s="146" t="s">
        <v>210</v>
      </c>
    </row>
    <row r="3808" spans="10:10" ht="321" x14ac:dyDescent="0.25">
      <c r="J3808" s="146" t="s">
        <v>210</v>
      </c>
    </row>
    <row r="3809" spans="10:10" ht="321" x14ac:dyDescent="0.25">
      <c r="J3809" s="146" t="s">
        <v>210</v>
      </c>
    </row>
    <row r="3810" spans="10:10" ht="321" x14ac:dyDescent="0.25">
      <c r="J3810" s="146" t="s">
        <v>210</v>
      </c>
    </row>
    <row r="3811" spans="10:10" ht="321" x14ac:dyDescent="0.25">
      <c r="J3811" s="146" t="s">
        <v>210</v>
      </c>
    </row>
    <row r="3812" spans="10:10" ht="321" x14ac:dyDescent="0.25">
      <c r="J3812" s="146" t="s">
        <v>210</v>
      </c>
    </row>
    <row r="3813" spans="10:10" ht="321" x14ac:dyDescent="0.25">
      <c r="J3813" s="146" t="s">
        <v>210</v>
      </c>
    </row>
    <row r="3814" spans="10:10" ht="321" x14ac:dyDescent="0.25">
      <c r="J3814" s="146" t="s">
        <v>210</v>
      </c>
    </row>
    <row r="3815" spans="10:10" ht="321" x14ac:dyDescent="0.25">
      <c r="J3815" s="146" t="s">
        <v>210</v>
      </c>
    </row>
    <row r="3816" spans="10:10" ht="321" x14ac:dyDescent="0.25">
      <c r="J3816" s="146" t="s">
        <v>210</v>
      </c>
    </row>
    <row r="3817" spans="10:10" ht="321" x14ac:dyDescent="0.25">
      <c r="J3817" s="146" t="s">
        <v>210</v>
      </c>
    </row>
    <row r="3818" spans="10:10" ht="321" x14ac:dyDescent="0.25">
      <c r="J3818" s="146" t="s">
        <v>210</v>
      </c>
    </row>
    <row r="3819" spans="10:10" ht="321" x14ac:dyDescent="0.25">
      <c r="J3819" s="146" t="s">
        <v>210</v>
      </c>
    </row>
    <row r="3820" spans="10:10" ht="321" x14ac:dyDescent="0.25">
      <c r="J3820" s="146" t="s">
        <v>210</v>
      </c>
    </row>
    <row r="3821" spans="10:10" ht="321" x14ac:dyDescent="0.25">
      <c r="J3821" s="146" t="s">
        <v>210</v>
      </c>
    </row>
    <row r="3822" spans="10:10" ht="321" x14ac:dyDescent="0.25">
      <c r="J3822" s="146" t="s">
        <v>210</v>
      </c>
    </row>
    <row r="3823" spans="10:10" ht="321" x14ac:dyDescent="0.25">
      <c r="J3823" s="146" t="s">
        <v>210</v>
      </c>
    </row>
    <row r="3824" spans="10:10" ht="321" x14ac:dyDescent="0.25">
      <c r="J3824" s="146" t="s">
        <v>210</v>
      </c>
    </row>
    <row r="3825" spans="10:10" ht="321" x14ac:dyDescent="0.25">
      <c r="J3825" s="146" t="s">
        <v>210</v>
      </c>
    </row>
    <row r="3826" spans="10:10" ht="321" x14ac:dyDescent="0.25">
      <c r="J3826" s="146" t="s">
        <v>210</v>
      </c>
    </row>
    <row r="3827" spans="10:10" ht="321" x14ac:dyDescent="0.25">
      <c r="J3827" s="146" t="s">
        <v>210</v>
      </c>
    </row>
    <row r="3828" spans="10:10" ht="321" x14ac:dyDescent="0.25">
      <c r="J3828" s="146" t="s">
        <v>210</v>
      </c>
    </row>
    <row r="3829" spans="10:10" ht="321" x14ac:dyDescent="0.25">
      <c r="J3829" s="146" t="s">
        <v>210</v>
      </c>
    </row>
    <row r="3830" spans="10:10" ht="321" x14ac:dyDescent="0.25">
      <c r="J3830" s="146" t="s">
        <v>210</v>
      </c>
    </row>
    <row r="3831" spans="10:10" ht="321" x14ac:dyDescent="0.25">
      <c r="J3831" s="146" t="s">
        <v>210</v>
      </c>
    </row>
    <row r="3832" spans="10:10" ht="321" x14ac:dyDescent="0.25">
      <c r="J3832" s="146" t="s">
        <v>210</v>
      </c>
    </row>
    <row r="3833" spans="10:10" ht="321" x14ac:dyDescent="0.25">
      <c r="J3833" s="146" t="s">
        <v>210</v>
      </c>
    </row>
    <row r="3834" spans="10:10" ht="321" x14ac:dyDescent="0.25">
      <c r="J3834" s="146" t="s">
        <v>210</v>
      </c>
    </row>
    <row r="3835" spans="10:10" ht="321" x14ac:dyDescent="0.25">
      <c r="J3835" s="146" t="s">
        <v>210</v>
      </c>
    </row>
    <row r="3836" spans="10:10" ht="321" x14ac:dyDescent="0.25">
      <c r="J3836" s="146" t="s">
        <v>210</v>
      </c>
    </row>
    <row r="3837" spans="10:10" ht="321" x14ac:dyDescent="0.25">
      <c r="J3837" s="146" t="s">
        <v>210</v>
      </c>
    </row>
    <row r="3838" spans="10:10" ht="321" x14ac:dyDescent="0.25">
      <c r="J3838" s="146" t="s">
        <v>210</v>
      </c>
    </row>
    <row r="3839" spans="10:10" ht="321" x14ac:dyDescent="0.25">
      <c r="J3839" s="146" t="s">
        <v>210</v>
      </c>
    </row>
    <row r="3840" spans="10:10" ht="321" x14ac:dyDescent="0.25">
      <c r="J3840" s="146" t="s">
        <v>210</v>
      </c>
    </row>
    <row r="3841" spans="10:10" ht="321" x14ac:dyDescent="0.25">
      <c r="J3841" s="146" t="s">
        <v>210</v>
      </c>
    </row>
    <row r="3842" spans="10:10" ht="321" x14ac:dyDescent="0.25">
      <c r="J3842" s="146" t="s">
        <v>210</v>
      </c>
    </row>
    <row r="3843" spans="10:10" ht="321" x14ac:dyDescent="0.25">
      <c r="J3843" s="146" t="s">
        <v>210</v>
      </c>
    </row>
    <row r="3844" spans="10:10" ht="321" x14ac:dyDescent="0.25">
      <c r="J3844" s="146" t="s">
        <v>210</v>
      </c>
    </row>
    <row r="3845" spans="10:10" ht="321" x14ac:dyDescent="0.25">
      <c r="J3845" s="146" t="s">
        <v>210</v>
      </c>
    </row>
    <row r="3846" spans="10:10" ht="321" x14ac:dyDescent="0.25">
      <c r="J3846" s="146" t="s">
        <v>210</v>
      </c>
    </row>
    <row r="3847" spans="10:10" ht="321" x14ac:dyDescent="0.25">
      <c r="J3847" s="146" t="s">
        <v>210</v>
      </c>
    </row>
    <row r="3848" spans="10:10" ht="321" x14ac:dyDescent="0.25">
      <c r="J3848" s="146" t="s">
        <v>210</v>
      </c>
    </row>
    <row r="3849" spans="10:10" ht="321" x14ac:dyDescent="0.25">
      <c r="J3849" s="146" t="s">
        <v>210</v>
      </c>
    </row>
    <row r="3850" spans="10:10" ht="321" x14ac:dyDescent="0.25">
      <c r="J3850" s="146" t="s">
        <v>210</v>
      </c>
    </row>
    <row r="3851" spans="10:10" ht="321" x14ac:dyDescent="0.25">
      <c r="J3851" s="146" t="s">
        <v>210</v>
      </c>
    </row>
    <row r="3852" spans="10:10" ht="321" x14ac:dyDescent="0.25">
      <c r="J3852" s="146" t="s">
        <v>210</v>
      </c>
    </row>
    <row r="3853" spans="10:10" ht="321" x14ac:dyDescent="0.25">
      <c r="J3853" s="146" t="s">
        <v>210</v>
      </c>
    </row>
    <row r="3854" spans="10:10" ht="321" x14ac:dyDescent="0.25">
      <c r="J3854" s="146" t="s">
        <v>210</v>
      </c>
    </row>
    <row r="3855" spans="10:10" ht="321" x14ac:dyDescent="0.25">
      <c r="J3855" s="146" t="s">
        <v>210</v>
      </c>
    </row>
    <row r="3856" spans="10:10" ht="321" x14ac:dyDescent="0.25">
      <c r="J3856" s="146" t="s">
        <v>210</v>
      </c>
    </row>
    <row r="3857" spans="10:10" ht="321" x14ac:dyDescent="0.25">
      <c r="J3857" s="146" t="s">
        <v>210</v>
      </c>
    </row>
    <row r="3858" spans="10:10" ht="321" x14ac:dyDescent="0.25">
      <c r="J3858" s="146" t="s">
        <v>210</v>
      </c>
    </row>
    <row r="3859" spans="10:10" ht="321" x14ac:dyDescent="0.25">
      <c r="J3859" s="146" t="s">
        <v>210</v>
      </c>
    </row>
    <row r="3860" spans="10:10" ht="321" x14ac:dyDescent="0.25">
      <c r="J3860" s="146" t="s">
        <v>210</v>
      </c>
    </row>
    <row r="3861" spans="10:10" ht="321" x14ac:dyDescent="0.25">
      <c r="J3861" s="146" t="s">
        <v>210</v>
      </c>
    </row>
    <row r="3862" spans="10:10" ht="321" x14ac:dyDescent="0.25">
      <c r="J3862" s="146" t="s">
        <v>210</v>
      </c>
    </row>
    <row r="3863" spans="10:10" ht="321" x14ac:dyDescent="0.25">
      <c r="J3863" s="146" t="s">
        <v>210</v>
      </c>
    </row>
    <row r="3864" spans="10:10" ht="321" x14ac:dyDescent="0.25">
      <c r="J3864" s="146" t="s">
        <v>210</v>
      </c>
    </row>
    <row r="3865" spans="10:10" ht="321" x14ac:dyDescent="0.25">
      <c r="J3865" s="146" t="s">
        <v>210</v>
      </c>
    </row>
    <row r="3866" spans="10:10" ht="321" x14ac:dyDescent="0.25">
      <c r="J3866" s="146" t="s">
        <v>210</v>
      </c>
    </row>
    <row r="3867" spans="10:10" ht="321" x14ac:dyDescent="0.25">
      <c r="J3867" s="146" t="s">
        <v>210</v>
      </c>
    </row>
    <row r="3868" spans="10:10" ht="321" x14ac:dyDescent="0.25">
      <c r="J3868" s="146" t="s">
        <v>210</v>
      </c>
    </row>
    <row r="3869" spans="10:10" ht="321" x14ac:dyDescent="0.25">
      <c r="J3869" s="146" t="s">
        <v>210</v>
      </c>
    </row>
    <row r="3870" spans="10:10" ht="321" x14ac:dyDescent="0.25">
      <c r="J3870" s="146" t="s">
        <v>210</v>
      </c>
    </row>
    <row r="3871" spans="10:10" ht="321" x14ac:dyDescent="0.25">
      <c r="J3871" s="146" t="s">
        <v>210</v>
      </c>
    </row>
    <row r="3872" spans="10:10" ht="321" x14ac:dyDescent="0.25">
      <c r="J3872" s="146" t="s">
        <v>210</v>
      </c>
    </row>
    <row r="3873" spans="10:10" ht="321" x14ac:dyDescent="0.25">
      <c r="J3873" s="146" t="s">
        <v>210</v>
      </c>
    </row>
    <row r="3874" spans="10:10" ht="321" x14ac:dyDescent="0.25">
      <c r="J3874" s="146" t="s">
        <v>210</v>
      </c>
    </row>
    <row r="3875" spans="10:10" ht="321" x14ac:dyDescent="0.25">
      <c r="J3875" s="146" t="s">
        <v>210</v>
      </c>
    </row>
    <row r="3876" spans="10:10" ht="321" x14ac:dyDescent="0.25">
      <c r="J3876" s="146" t="s">
        <v>210</v>
      </c>
    </row>
    <row r="3877" spans="10:10" ht="321" x14ac:dyDescent="0.25">
      <c r="J3877" s="146" t="s">
        <v>210</v>
      </c>
    </row>
    <row r="3878" spans="10:10" ht="321" x14ac:dyDescent="0.25">
      <c r="J3878" s="146" t="s">
        <v>210</v>
      </c>
    </row>
    <row r="3879" spans="10:10" ht="321" x14ac:dyDescent="0.25">
      <c r="J3879" s="146" t="s">
        <v>210</v>
      </c>
    </row>
    <row r="3880" spans="10:10" ht="321" x14ac:dyDescent="0.25">
      <c r="J3880" s="146" t="s">
        <v>210</v>
      </c>
    </row>
    <row r="3881" spans="10:10" ht="321" x14ac:dyDescent="0.25">
      <c r="J3881" s="146" t="s">
        <v>210</v>
      </c>
    </row>
    <row r="3882" spans="10:10" ht="321" x14ac:dyDescent="0.25">
      <c r="J3882" s="146" t="s">
        <v>210</v>
      </c>
    </row>
    <row r="3883" spans="10:10" ht="321" x14ac:dyDescent="0.25">
      <c r="J3883" s="146" t="s">
        <v>210</v>
      </c>
    </row>
    <row r="3884" spans="10:10" ht="321" x14ac:dyDescent="0.25">
      <c r="J3884" s="146" t="s">
        <v>210</v>
      </c>
    </row>
    <row r="3885" spans="10:10" ht="321" x14ac:dyDescent="0.25">
      <c r="J3885" s="146" t="s">
        <v>210</v>
      </c>
    </row>
    <row r="3886" spans="10:10" ht="321" x14ac:dyDescent="0.25">
      <c r="J3886" s="146" t="s">
        <v>210</v>
      </c>
    </row>
    <row r="3887" spans="10:10" ht="321" x14ac:dyDescent="0.25">
      <c r="J3887" s="146" t="s">
        <v>210</v>
      </c>
    </row>
    <row r="3888" spans="10:10" ht="321" x14ac:dyDescent="0.25">
      <c r="J3888" s="146" t="s">
        <v>210</v>
      </c>
    </row>
    <row r="3889" spans="10:10" ht="321" x14ac:dyDescent="0.25">
      <c r="J3889" s="146" t="s">
        <v>210</v>
      </c>
    </row>
    <row r="3890" spans="10:10" ht="321" x14ac:dyDescent="0.25">
      <c r="J3890" s="146" t="s">
        <v>210</v>
      </c>
    </row>
    <row r="3891" spans="10:10" ht="321" x14ac:dyDescent="0.25">
      <c r="J3891" s="146" t="s">
        <v>210</v>
      </c>
    </row>
    <row r="3892" spans="10:10" ht="321" x14ac:dyDescent="0.25">
      <c r="J3892" s="146" t="s">
        <v>210</v>
      </c>
    </row>
    <row r="3893" spans="10:10" ht="321" x14ac:dyDescent="0.25">
      <c r="J3893" s="146" t="s">
        <v>210</v>
      </c>
    </row>
    <row r="3894" spans="10:10" ht="321" x14ac:dyDescent="0.25">
      <c r="J3894" s="146" t="s">
        <v>210</v>
      </c>
    </row>
    <row r="3895" spans="10:10" ht="321" x14ac:dyDescent="0.25">
      <c r="J3895" s="146" t="s">
        <v>210</v>
      </c>
    </row>
    <row r="3896" spans="10:10" ht="321" x14ac:dyDescent="0.25">
      <c r="J3896" s="146" t="s">
        <v>210</v>
      </c>
    </row>
    <row r="3897" spans="10:10" ht="321" x14ac:dyDescent="0.25">
      <c r="J3897" s="146" t="s">
        <v>210</v>
      </c>
    </row>
    <row r="3898" spans="10:10" ht="321" x14ac:dyDescent="0.25">
      <c r="J3898" s="146" t="s">
        <v>210</v>
      </c>
    </row>
    <row r="3899" spans="10:10" ht="321" x14ac:dyDescent="0.25">
      <c r="J3899" s="146" t="s">
        <v>210</v>
      </c>
    </row>
    <row r="3900" spans="10:10" ht="321" x14ac:dyDescent="0.25">
      <c r="J3900" s="146" t="s">
        <v>210</v>
      </c>
    </row>
    <row r="3901" spans="10:10" ht="321" x14ac:dyDescent="0.25">
      <c r="J3901" s="146" t="s">
        <v>210</v>
      </c>
    </row>
    <row r="3902" spans="10:10" ht="321" x14ac:dyDescent="0.25">
      <c r="J3902" s="146" t="s">
        <v>210</v>
      </c>
    </row>
    <row r="3903" spans="10:10" ht="321" x14ac:dyDescent="0.25">
      <c r="J3903" s="146" t="s">
        <v>210</v>
      </c>
    </row>
    <row r="3904" spans="10:10" ht="321" x14ac:dyDescent="0.25">
      <c r="J3904" s="146" t="s">
        <v>210</v>
      </c>
    </row>
    <row r="3905" spans="10:10" ht="321" x14ac:dyDescent="0.25">
      <c r="J3905" s="146" t="s">
        <v>210</v>
      </c>
    </row>
    <row r="3906" spans="10:10" ht="321" x14ac:dyDescent="0.25">
      <c r="J3906" s="146" t="s">
        <v>210</v>
      </c>
    </row>
    <row r="3907" spans="10:10" ht="321" x14ac:dyDescent="0.25">
      <c r="J3907" s="146" t="s">
        <v>210</v>
      </c>
    </row>
    <row r="3908" spans="10:10" ht="321" x14ac:dyDescent="0.25">
      <c r="J3908" s="146" t="s">
        <v>210</v>
      </c>
    </row>
    <row r="3909" spans="10:10" ht="321" x14ac:dyDescent="0.25">
      <c r="J3909" s="146" t="s">
        <v>210</v>
      </c>
    </row>
    <row r="3910" spans="10:10" ht="321" x14ac:dyDescent="0.25">
      <c r="J3910" s="146" t="s">
        <v>210</v>
      </c>
    </row>
    <row r="3911" spans="10:10" ht="321" x14ac:dyDescent="0.25">
      <c r="J3911" s="146" t="s">
        <v>210</v>
      </c>
    </row>
    <row r="3912" spans="10:10" ht="321" x14ac:dyDescent="0.25">
      <c r="J3912" s="146" t="s">
        <v>210</v>
      </c>
    </row>
    <row r="3913" spans="10:10" ht="321" x14ac:dyDescent="0.25">
      <c r="J3913" s="146" t="s">
        <v>210</v>
      </c>
    </row>
    <row r="3914" spans="10:10" ht="321" x14ac:dyDescent="0.25">
      <c r="J3914" s="146" t="s">
        <v>210</v>
      </c>
    </row>
    <row r="3915" spans="10:10" ht="321" x14ac:dyDescent="0.25">
      <c r="J3915" s="146" t="s">
        <v>210</v>
      </c>
    </row>
    <row r="3916" spans="10:10" ht="321" x14ac:dyDescent="0.25">
      <c r="J3916" s="146" t="s">
        <v>210</v>
      </c>
    </row>
    <row r="3917" spans="10:10" ht="321" x14ac:dyDescent="0.25">
      <c r="J3917" s="146" t="s">
        <v>210</v>
      </c>
    </row>
    <row r="3918" spans="10:10" ht="321" x14ac:dyDescent="0.25">
      <c r="J3918" s="146" t="s">
        <v>210</v>
      </c>
    </row>
    <row r="3919" spans="10:10" ht="321" x14ac:dyDescent="0.25">
      <c r="J3919" s="146" t="s">
        <v>210</v>
      </c>
    </row>
    <row r="3920" spans="10:10" ht="321" x14ac:dyDescent="0.25">
      <c r="J3920" s="146" t="s">
        <v>210</v>
      </c>
    </row>
    <row r="3921" spans="10:10" ht="321" x14ac:dyDescent="0.25">
      <c r="J3921" s="146" t="s">
        <v>210</v>
      </c>
    </row>
    <row r="3922" spans="10:10" ht="321" x14ac:dyDescent="0.25">
      <c r="J3922" s="146" t="s">
        <v>210</v>
      </c>
    </row>
    <row r="3923" spans="10:10" ht="321" x14ac:dyDescent="0.25">
      <c r="J3923" s="146" t="s">
        <v>210</v>
      </c>
    </row>
    <row r="3924" spans="10:10" ht="321" x14ac:dyDescent="0.25">
      <c r="J3924" s="146" t="s">
        <v>210</v>
      </c>
    </row>
    <row r="3925" spans="10:10" ht="321" x14ac:dyDescent="0.25">
      <c r="J3925" s="146" t="s">
        <v>210</v>
      </c>
    </row>
    <row r="3926" spans="10:10" ht="321" x14ac:dyDescent="0.25">
      <c r="J3926" s="146" t="s">
        <v>210</v>
      </c>
    </row>
    <row r="3927" spans="10:10" ht="321" x14ac:dyDescent="0.25">
      <c r="J3927" s="146" t="s">
        <v>210</v>
      </c>
    </row>
    <row r="3928" spans="10:10" ht="321" x14ac:dyDescent="0.25">
      <c r="J3928" s="146" t="s">
        <v>210</v>
      </c>
    </row>
    <row r="3929" spans="10:10" ht="321" x14ac:dyDescent="0.25">
      <c r="J3929" s="146" t="s">
        <v>210</v>
      </c>
    </row>
    <row r="3930" spans="10:10" ht="321" x14ac:dyDescent="0.25">
      <c r="J3930" s="146" t="s">
        <v>210</v>
      </c>
    </row>
    <row r="3931" spans="10:10" ht="321" x14ac:dyDescent="0.25">
      <c r="J3931" s="146" t="s">
        <v>210</v>
      </c>
    </row>
    <row r="3932" spans="10:10" ht="321" x14ac:dyDescent="0.25">
      <c r="J3932" s="146" t="s">
        <v>210</v>
      </c>
    </row>
    <row r="3933" spans="10:10" ht="321" x14ac:dyDescent="0.25">
      <c r="J3933" s="146" t="s">
        <v>210</v>
      </c>
    </row>
    <row r="3934" spans="10:10" ht="321" x14ac:dyDescent="0.25">
      <c r="J3934" s="146" t="s">
        <v>210</v>
      </c>
    </row>
    <row r="3935" spans="10:10" ht="321" x14ac:dyDescent="0.25">
      <c r="J3935" s="146" t="s">
        <v>210</v>
      </c>
    </row>
    <row r="3936" spans="10:10" ht="321" x14ac:dyDescent="0.25">
      <c r="J3936" s="146" t="s">
        <v>210</v>
      </c>
    </row>
    <row r="3937" spans="10:10" ht="321" x14ac:dyDescent="0.25">
      <c r="J3937" s="146" t="s">
        <v>210</v>
      </c>
    </row>
    <row r="3938" spans="10:10" ht="321" x14ac:dyDescent="0.25">
      <c r="J3938" s="146" t="s">
        <v>210</v>
      </c>
    </row>
    <row r="3939" spans="10:10" ht="321" x14ac:dyDescent="0.25">
      <c r="J3939" s="146" t="s">
        <v>210</v>
      </c>
    </row>
    <row r="3940" spans="10:10" ht="321" x14ac:dyDescent="0.25">
      <c r="J3940" s="146" t="s">
        <v>210</v>
      </c>
    </row>
    <row r="3941" spans="10:10" ht="321" x14ac:dyDescent="0.25">
      <c r="J3941" s="146" t="s">
        <v>210</v>
      </c>
    </row>
    <row r="3942" spans="10:10" ht="321" x14ac:dyDescent="0.25">
      <c r="J3942" s="146" t="s">
        <v>210</v>
      </c>
    </row>
    <row r="3943" spans="10:10" ht="321" x14ac:dyDescent="0.25">
      <c r="J3943" s="146" t="s">
        <v>210</v>
      </c>
    </row>
    <row r="3944" spans="10:10" ht="321" x14ac:dyDescent="0.25">
      <c r="J3944" s="146" t="s">
        <v>210</v>
      </c>
    </row>
    <row r="3945" spans="10:10" ht="321" x14ac:dyDescent="0.25">
      <c r="J3945" s="146" t="s">
        <v>210</v>
      </c>
    </row>
    <row r="3946" spans="10:10" ht="321" x14ac:dyDescent="0.25">
      <c r="J3946" s="146" t="s">
        <v>210</v>
      </c>
    </row>
    <row r="3947" spans="10:10" ht="321" x14ac:dyDescent="0.25">
      <c r="J3947" s="146" t="s">
        <v>210</v>
      </c>
    </row>
    <row r="3948" spans="10:10" ht="321" x14ac:dyDescent="0.25">
      <c r="J3948" s="146" t="s">
        <v>210</v>
      </c>
    </row>
    <row r="3949" spans="10:10" ht="321" x14ac:dyDescent="0.25">
      <c r="J3949" s="146" t="s">
        <v>210</v>
      </c>
    </row>
    <row r="3950" spans="10:10" ht="321" x14ac:dyDescent="0.25">
      <c r="J3950" s="146" t="s">
        <v>210</v>
      </c>
    </row>
    <row r="3951" spans="10:10" ht="321" x14ac:dyDescent="0.25">
      <c r="J3951" s="146" t="s">
        <v>210</v>
      </c>
    </row>
    <row r="3952" spans="10:10" ht="321" x14ac:dyDescent="0.25">
      <c r="J3952" s="146" t="s">
        <v>210</v>
      </c>
    </row>
    <row r="3953" spans="10:10" ht="321" x14ac:dyDescent="0.25">
      <c r="J3953" s="146" t="s">
        <v>210</v>
      </c>
    </row>
    <row r="3954" spans="10:10" ht="321" x14ac:dyDescent="0.25">
      <c r="J3954" s="146" t="s">
        <v>210</v>
      </c>
    </row>
    <row r="3955" spans="10:10" ht="321" x14ac:dyDescent="0.25">
      <c r="J3955" s="146" t="s">
        <v>210</v>
      </c>
    </row>
    <row r="3956" spans="10:10" ht="321" x14ac:dyDescent="0.25">
      <c r="J3956" s="146" t="s">
        <v>210</v>
      </c>
    </row>
    <row r="3957" spans="10:10" ht="321" x14ac:dyDescent="0.25">
      <c r="J3957" s="146" t="s">
        <v>210</v>
      </c>
    </row>
    <row r="3958" spans="10:10" ht="321" x14ac:dyDescent="0.25">
      <c r="J3958" s="146" t="s">
        <v>210</v>
      </c>
    </row>
    <row r="3959" spans="10:10" ht="321" x14ac:dyDescent="0.25">
      <c r="J3959" s="146" t="s">
        <v>210</v>
      </c>
    </row>
    <row r="3960" spans="10:10" ht="321" x14ac:dyDescent="0.25">
      <c r="J3960" s="146" t="s">
        <v>210</v>
      </c>
    </row>
    <row r="3961" spans="10:10" ht="321" x14ac:dyDescent="0.25">
      <c r="J3961" s="146" t="s">
        <v>210</v>
      </c>
    </row>
    <row r="3962" spans="10:10" ht="321" x14ac:dyDescent="0.25">
      <c r="J3962" s="146" t="s">
        <v>210</v>
      </c>
    </row>
    <row r="3963" spans="10:10" ht="321" x14ac:dyDescent="0.25">
      <c r="J3963" s="146" t="s">
        <v>210</v>
      </c>
    </row>
    <row r="3964" spans="10:10" ht="321" x14ac:dyDescent="0.25">
      <c r="J3964" s="146" t="s">
        <v>210</v>
      </c>
    </row>
    <row r="3965" spans="10:10" ht="321" x14ac:dyDescent="0.25">
      <c r="J3965" s="146" t="s">
        <v>210</v>
      </c>
    </row>
    <row r="3966" spans="10:10" ht="321" x14ac:dyDescent="0.25">
      <c r="J3966" s="146" t="s">
        <v>210</v>
      </c>
    </row>
    <row r="3967" spans="10:10" ht="321" x14ac:dyDescent="0.25">
      <c r="J3967" s="146" t="s">
        <v>210</v>
      </c>
    </row>
    <row r="3968" spans="10:10" ht="321" x14ac:dyDescent="0.25">
      <c r="J3968" s="146" t="s">
        <v>210</v>
      </c>
    </row>
    <row r="3969" spans="10:10" ht="321" x14ac:dyDescent="0.25">
      <c r="J3969" s="146" t="s">
        <v>210</v>
      </c>
    </row>
    <row r="3970" spans="10:10" ht="321" x14ac:dyDescent="0.25">
      <c r="J3970" s="146" t="s">
        <v>210</v>
      </c>
    </row>
    <row r="3971" spans="10:10" ht="321" x14ac:dyDescent="0.25">
      <c r="J3971" s="146" t="s">
        <v>210</v>
      </c>
    </row>
    <row r="3972" spans="10:10" ht="321" x14ac:dyDescent="0.25">
      <c r="J3972" s="146" t="s">
        <v>210</v>
      </c>
    </row>
    <row r="3973" spans="10:10" ht="321" x14ac:dyDescent="0.25">
      <c r="J3973" s="146" t="s">
        <v>210</v>
      </c>
    </row>
    <row r="3974" spans="10:10" ht="321" x14ac:dyDescent="0.25">
      <c r="J3974" s="146" t="s">
        <v>210</v>
      </c>
    </row>
    <row r="3975" spans="10:10" ht="321" x14ac:dyDescent="0.25">
      <c r="J3975" s="146" t="s">
        <v>210</v>
      </c>
    </row>
    <row r="3976" spans="10:10" ht="321" x14ac:dyDescent="0.25">
      <c r="J3976" s="146" t="s">
        <v>210</v>
      </c>
    </row>
    <row r="3977" spans="10:10" ht="321" x14ac:dyDescent="0.25">
      <c r="J3977" s="146" t="s">
        <v>210</v>
      </c>
    </row>
    <row r="3978" spans="10:10" ht="321" x14ac:dyDescent="0.25">
      <c r="J3978" s="146" t="s">
        <v>210</v>
      </c>
    </row>
    <row r="3979" spans="10:10" ht="321" x14ac:dyDescent="0.25">
      <c r="J3979" s="146" t="s">
        <v>210</v>
      </c>
    </row>
    <row r="3980" spans="10:10" ht="321" x14ac:dyDescent="0.25">
      <c r="J3980" s="146" t="s">
        <v>210</v>
      </c>
    </row>
    <row r="3981" spans="10:10" ht="321" x14ac:dyDescent="0.25">
      <c r="J3981" s="146" t="s">
        <v>210</v>
      </c>
    </row>
    <row r="3982" spans="10:10" ht="321" x14ac:dyDescent="0.25">
      <c r="J3982" s="146" t="s">
        <v>210</v>
      </c>
    </row>
    <row r="3983" spans="10:10" ht="321" x14ac:dyDescent="0.25">
      <c r="J3983" s="146" t="s">
        <v>210</v>
      </c>
    </row>
    <row r="3984" spans="10:10" ht="321" x14ac:dyDescent="0.25">
      <c r="J3984" s="146" t="s">
        <v>210</v>
      </c>
    </row>
    <row r="3985" spans="10:10" ht="321" x14ac:dyDescent="0.25">
      <c r="J3985" s="146" t="s">
        <v>210</v>
      </c>
    </row>
    <row r="3986" spans="10:10" ht="321" x14ac:dyDescent="0.25">
      <c r="J3986" s="146" t="s">
        <v>210</v>
      </c>
    </row>
    <row r="3987" spans="10:10" ht="321" x14ac:dyDescent="0.25">
      <c r="J3987" s="146" t="s">
        <v>210</v>
      </c>
    </row>
    <row r="3988" spans="10:10" ht="321" x14ac:dyDescent="0.25">
      <c r="J3988" s="146" t="s">
        <v>210</v>
      </c>
    </row>
    <row r="3989" spans="10:10" ht="321" x14ac:dyDescent="0.25">
      <c r="J3989" s="146" t="s">
        <v>210</v>
      </c>
    </row>
    <row r="3990" spans="10:10" ht="321" x14ac:dyDescent="0.25">
      <c r="J3990" s="146" t="s">
        <v>210</v>
      </c>
    </row>
    <row r="3991" spans="10:10" ht="321" x14ac:dyDescent="0.25">
      <c r="J3991" s="146" t="s">
        <v>210</v>
      </c>
    </row>
    <row r="3992" spans="10:10" ht="321" x14ac:dyDescent="0.25">
      <c r="J3992" s="146" t="s">
        <v>210</v>
      </c>
    </row>
    <row r="3993" spans="10:10" ht="321" x14ac:dyDescent="0.25">
      <c r="J3993" s="146" t="s">
        <v>210</v>
      </c>
    </row>
    <row r="3994" spans="10:10" ht="321" x14ac:dyDescent="0.25">
      <c r="J3994" s="146" t="s">
        <v>210</v>
      </c>
    </row>
    <row r="3995" spans="10:10" ht="321" x14ac:dyDescent="0.25">
      <c r="J3995" s="146" t="s">
        <v>210</v>
      </c>
    </row>
    <row r="3996" spans="10:10" ht="321" x14ac:dyDescent="0.25">
      <c r="J3996" s="146" t="s">
        <v>210</v>
      </c>
    </row>
    <row r="3997" spans="10:10" ht="321" x14ac:dyDescent="0.25">
      <c r="J3997" s="146" t="s">
        <v>210</v>
      </c>
    </row>
    <row r="3998" spans="10:10" ht="321" x14ac:dyDescent="0.25">
      <c r="J3998" s="146" t="s">
        <v>210</v>
      </c>
    </row>
    <row r="3999" spans="10:10" ht="321" x14ac:dyDescent="0.25">
      <c r="J3999" s="146" t="s">
        <v>210</v>
      </c>
    </row>
    <row r="4000" spans="10:10" ht="321" x14ac:dyDescent="0.25">
      <c r="J4000" s="146" t="s">
        <v>210</v>
      </c>
    </row>
    <row r="4001" spans="10:10" ht="321" x14ac:dyDescent="0.25">
      <c r="J4001" s="146" t="s">
        <v>210</v>
      </c>
    </row>
    <row r="4002" spans="10:10" ht="321" x14ac:dyDescent="0.25">
      <c r="J4002" s="146" t="s">
        <v>210</v>
      </c>
    </row>
    <row r="4003" spans="10:10" ht="321" x14ac:dyDescent="0.25">
      <c r="J4003" s="146" t="s">
        <v>210</v>
      </c>
    </row>
    <row r="4004" spans="10:10" ht="321" x14ac:dyDescent="0.25">
      <c r="J4004" s="146" t="s">
        <v>210</v>
      </c>
    </row>
    <row r="4005" spans="10:10" ht="321" x14ac:dyDescent="0.25">
      <c r="J4005" s="146" t="s">
        <v>210</v>
      </c>
    </row>
    <row r="4006" spans="10:10" ht="321" x14ac:dyDescent="0.25">
      <c r="J4006" s="146" t="s">
        <v>210</v>
      </c>
    </row>
    <row r="4007" spans="10:10" ht="321" x14ac:dyDescent="0.25">
      <c r="J4007" s="146" t="s">
        <v>210</v>
      </c>
    </row>
    <row r="4008" spans="10:10" ht="321" x14ac:dyDescent="0.25">
      <c r="J4008" s="146" t="s">
        <v>210</v>
      </c>
    </row>
    <row r="4009" spans="10:10" ht="321" x14ac:dyDescent="0.25">
      <c r="J4009" s="146" t="s">
        <v>210</v>
      </c>
    </row>
    <row r="4010" spans="10:10" ht="321" x14ac:dyDescent="0.25">
      <c r="J4010" s="146" t="s">
        <v>210</v>
      </c>
    </row>
    <row r="4011" spans="10:10" ht="321" x14ac:dyDescent="0.25">
      <c r="J4011" s="146" t="s">
        <v>210</v>
      </c>
    </row>
    <row r="4012" spans="10:10" ht="321" x14ac:dyDescent="0.25">
      <c r="J4012" s="146" t="s">
        <v>210</v>
      </c>
    </row>
    <row r="4013" spans="10:10" ht="321" x14ac:dyDescent="0.25">
      <c r="J4013" s="146" t="s">
        <v>210</v>
      </c>
    </row>
    <row r="4014" spans="10:10" ht="321" x14ac:dyDescent="0.25">
      <c r="J4014" s="146" t="s">
        <v>210</v>
      </c>
    </row>
    <row r="4015" spans="10:10" ht="321" x14ac:dyDescent="0.25">
      <c r="J4015" s="146" t="s">
        <v>210</v>
      </c>
    </row>
    <row r="4016" spans="10:10" ht="321" x14ac:dyDescent="0.25">
      <c r="J4016" s="146" t="s">
        <v>210</v>
      </c>
    </row>
    <row r="4017" spans="10:10" ht="321" x14ac:dyDescent="0.25">
      <c r="J4017" s="146" t="s">
        <v>210</v>
      </c>
    </row>
    <row r="4018" spans="10:10" ht="321" x14ac:dyDescent="0.25">
      <c r="J4018" s="146" t="s">
        <v>210</v>
      </c>
    </row>
    <row r="4019" spans="10:10" ht="321" x14ac:dyDescent="0.25">
      <c r="J4019" s="146" t="s">
        <v>210</v>
      </c>
    </row>
    <row r="4020" spans="10:10" ht="321" x14ac:dyDescent="0.25">
      <c r="J4020" s="146" t="s">
        <v>210</v>
      </c>
    </row>
    <row r="4021" spans="10:10" ht="321" x14ac:dyDescent="0.25">
      <c r="J4021" s="146" t="s">
        <v>210</v>
      </c>
    </row>
    <row r="4022" spans="10:10" ht="321" x14ac:dyDescent="0.25">
      <c r="J4022" s="146" t="s">
        <v>210</v>
      </c>
    </row>
    <row r="4023" spans="10:10" ht="321" x14ac:dyDescent="0.25">
      <c r="J4023" s="146" t="s">
        <v>210</v>
      </c>
    </row>
    <row r="4024" spans="10:10" ht="321" x14ac:dyDescent="0.25">
      <c r="J4024" s="146" t="s">
        <v>210</v>
      </c>
    </row>
    <row r="4025" spans="10:10" ht="321" x14ac:dyDescent="0.25">
      <c r="J4025" s="146" t="s">
        <v>210</v>
      </c>
    </row>
    <row r="4026" spans="10:10" ht="321" x14ac:dyDescent="0.25">
      <c r="J4026" s="146" t="s">
        <v>210</v>
      </c>
    </row>
    <row r="4027" spans="10:10" ht="321" x14ac:dyDescent="0.25">
      <c r="J4027" s="146" t="s">
        <v>210</v>
      </c>
    </row>
    <row r="4028" spans="10:10" ht="321" x14ac:dyDescent="0.25">
      <c r="J4028" s="146" t="s">
        <v>210</v>
      </c>
    </row>
    <row r="4029" spans="10:10" ht="321" x14ac:dyDescent="0.25">
      <c r="J4029" s="146" t="s">
        <v>210</v>
      </c>
    </row>
    <row r="4030" spans="10:10" ht="321" x14ac:dyDescent="0.25">
      <c r="J4030" s="146" t="s">
        <v>210</v>
      </c>
    </row>
    <row r="4031" spans="10:10" ht="321" x14ac:dyDescent="0.25">
      <c r="J4031" s="146" t="s">
        <v>210</v>
      </c>
    </row>
    <row r="4032" spans="10:10" ht="321" x14ac:dyDescent="0.25">
      <c r="J4032" s="146" t="s">
        <v>210</v>
      </c>
    </row>
    <row r="4033" spans="10:10" ht="321" x14ac:dyDescent="0.25">
      <c r="J4033" s="146" t="s">
        <v>210</v>
      </c>
    </row>
    <row r="4034" spans="10:10" ht="321" x14ac:dyDescent="0.25">
      <c r="J4034" s="146" t="s">
        <v>210</v>
      </c>
    </row>
    <row r="4035" spans="10:10" ht="321" x14ac:dyDescent="0.25">
      <c r="J4035" s="146" t="s">
        <v>210</v>
      </c>
    </row>
    <row r="4036" spans="10:10" ht="321" x14ac:dyDescent="0.25">
      <c r="J4036" s="146" t="s">
        <v>210</v>
      </c>
    </row>
    <row r="4037" spans="10:10" ht="321" x14ac:dyDescent="0.25">
      <c r="J4037" s="146" t="s">
        <v>210</v>
      </c>
    </row>
    <row r="4038" spans="10:10" ht="321" x14ac:dyDescent="0.25">
      <c r="J4038" s="146" t="s">
        <v>210</v>
      </c>
    </row>
    <row r="4039" spans="10:10" ht="321" x14ac:dyDescent="0.25">
      <c r="J4039" s="146" t="s">
        <v>210</v>
      </c>
    </row>
    <row r="4040" spans="10:10" ht="321" x14ac:dyDescent="0.25">
      <c r="J4040" s="146" t="s">
        <v>210</v>
      </c>
    </row>
    <row r="4041" spans="10:10" ht="321" x14ac:dyDescent="0.25">
      <c r="J4041" s="146" t="s">
        <v>210</v>
      </c>
    </row>
    <row r="4042" spans="10:10" ht="321" x14ac:dyDescent="0.25">
      <c r="J4042" s="146" t="s">
        <v>210</v>
      </c>
    </row>
    <row r="4043" spans="10:10" ht="321" x14ac:dyDescent="0.25">
      <c r="J4043" s="146" t="s">
        <v>210</v>
      </c>
    </row>
    <row r="4044" spans="10:10" ht="321" x14ac:dyDescent="0.25">
      <c r="J4044" s="146" t="s">
        <v>210</v>
      </c>
    </row>
    <row r="4045" spans="10:10" ht="321" x14ac:dyDescent="0.25">
      <c r="J4045" s="146" t="s">
        <v>210</v>
      </c>
    </row>
    <row r="4046" spans="10:10" ht="321" x14ac:dyDescent="0.25">
      <c r="J4046" s="146" t="s">
        <v>210</v>
      </c>
    </row>
    <row r="4047" spans="10:10" ht="321" x14ac:dyDescent="0.25">
      <c r="J4047" s="146" t="s">
        <v>210</v>
      </c>
    </row>
    <row r="4048" spans="10:10" ht="321" x14ac:dyDescent="0.25">
      <c r="J4048" s="146" t="s">
        <v>210</v>
      </c>
    </row>
    <row r="4049" spans="10:10" ht="321" x14ac:dyDescent="0.25">
      <c r="J4049" s="146" t="s">
        <v>210</v>
      </c>
    </row>
    <row r="4050" spans="10:10" ht="321" x14ac:dyDescent="0.25">
      <c r="J4050" s="146" t="s">
        <v>210</v>
      </c>
    </row>
    <row r="4051" spans="10:10" ht="321" x14ac:dyDescent="0.25">
      <c r="J4051" s="146" t="s">
        <v>210</v>
      </c>
    </row>
    <row r="4052" spans="10:10" ht="321" x14ac:dyDescent="0.25">
      <c r="J4052" s="146" t="s">
        <v>210</v>
      </c>
    </row>
    <row r="4053" spans="10:10" ht="321" x14ac:dyDescent="0.25">
      <c r="J4053" s="146" t="s">
        <v>210</v>
      </c>
    </row>
    <row r="4054" spans="10:10" ht="321" x14ac:dyDescent="0.25">
      <c r="J4054" s="146" t="s">
        <v>210</v>
      </c>
    </row>
    <row r="4055" spans="10:10" ht="321" x14ac:dyDescent="0.25">
      <c r="J4055" s="146" t="s">
        <v>210</v>
      </c>
    </row>
    <row r="4056" spans="10:10" ht="321" x14ac:dyDescent="0.25">
      <c r="J4056" s="146" t="s">
        <v>210</v>
      </c>
    </row>
    <row r="4057" spans="10:10" ht="321" x14ac:dyDescent="0.25">
      <c r="J4057" s="146" t="s">
        <v>210</v>
      </c>
    </row>
    <row r="4058" spans="10:10" ht="321" x14ac:dyDescent="0.25">
      <c r="J4058" s="146" t="s">
        <v>210</v>
      </c>
    </row>
    <row r="4059" spans="10:10" ht="321" x14ac:dyDescent="0.25">
      <c r="J4059" s="146" t="s">
        <v>210</v>
      </c>
    </row>
    <row r="4060" spans="10:10" ht="321" x14ac:dyDescent="0.25">
      <c r="J4060" s="146" t="s">
        <v>210</v>
      </c>
    </row>
    <row r="4061" spans="10:10" ht="321" x14ac:dyDescent="0.25">
      <c r="J4061" s="146" t="s">
        <v>210</v>
      </c>
    </row>
    <row r="4062" spans="10:10" ht="321" x14ac:dyDescent="0.25">
      <c r="J4062" s="146" t="s">
        <v>210</v>
      </c>
    </row>
    <row r="4063" spans="10:10" ht="321" x14ac:dyDescent="0.25">
      <c r="J4063" s="146" t="s">
        <v>210</v>
      </c>
    </row>
    <row r="4064" spans="10:10" ht="321" x14ac:dyDescent="0.25">
      <c r="J4064" s="146" t="s">
        <v>210</v>
      </c>
    </row>
    <row r="4065" spans="10:10" ht="321" x14ac:dyDescent="0.25">
      <c r="J4065" s="146" t="s">
        <v>210</v>
      </c>
    </row>
    <row r="4066" spans="10:10" ht="321" x14ac:dyDescent="0.25">
      <c r="J4066" s="146" t="s">
        <v>210</v>
      </c>
    </row>
    <row r="4067" spans="10:10" ht="321" x14ac:dyDescent="0.25">
      <c r="J4067" s="146" t="s">
        <v>210</v>
      </c>
    </row>
    <row r="4068" spans="10:10" ht="321" x14ac:dyDescent="0.25">
      <c r="J4068" s="146" t="s">
        <v>210</v>
      </c>
    </row>
    <row r="4069" spans="10:10" ht="321" x14ac:dyDescent="0.25">
      <c r="J4069" s="146" t="s">
        <v>210</v>
      </c>
    </row>
    <row r="4070" spans="10:10" ht="321" x14ac:dyDescent="0.25">
      <c r="J4070" s="146" t="s">
        <v>210</v>
      </c>
    </row>
    <row r="4071" spans="10:10" ht="321" x14ac:dyDescent="0.25">
      <c r="J4071" s="146" t="s">
        <v>210</v>
      </c>
    </row>
    <row r="4072" spans="10:10" ht="321" x14ac:dyDescent="0.25">
      <c r="J4072" s="146" t="s">
        <v>210</v>
      </c>
    </row>
    <row r="4073" spans="10:10" ht="321" x14ac:dyDescent="0.25">
      <c r="J4073" s="146" t="s">
        <v>210</v>
      </c>
    </row>
    <row r="4074" spans="10:10" ht="321" x14ac:dyDescent="0.25">
      <c r="J4074" s="146" t="s">
        <v>210</v>
      </c>
    </row>
    <row r="4075" spans="10:10" ht="321" x14ac:dyDescent="0.25">
      <c r="J4075" s="146" t="s">
        <v>210</v>
      </c>
    </row>
    <row r="4076" spans="10:10" ht="321" x14ac:dyDescent="0.25">
      <c r="J4076" s="146" t="s">
        <v>210</v>
      </c>
    </row>
    <row r="4077" spans="10:10" ht="321" x14ac:dyDescent="0.25">
      <c r="J4077" s="146" t="s">
        <v>210</v>
      </c>
    </row>
    <row r="4078" spans="10:10" ht="321" x14ac:dyDescent="0.25">
      <c r="J4078" s="146" t="s">
        <v>210</v>
      </c>
    </row>
    <row r="4079" spans="10:10" ht="321" x14ac:dyDescent="0.25">
      <c r="J4079" s="146" t="s">
        <v>210</v>
      </c>
    </row>
    <row r="4080" spans="10:10" ht="321" x14ac:dyDescent="0.25">
      <c r="J4080" s="146" t="s">
        <v>210</v>
      </c>
    </row>
    <row r="4081" spans="10:10" ht="321" x14ac:dyDescent="0.25">
      <c r="J4081" s="146" t="s">
        <v>210</v>
      </c>
    </row>
    <row r="4082" spans="10:10" ht="321" x14ac:dyDescent="0.25">
      <c r="J4082" s="146" t="s">
        <v>210</v>
      </c>
    </row>
    <row r="4083" spans="10:10" ht="321" x14ac:dyDescent="0.25">
      <c r="J4083" s="146" t="s">
        <v>210</v>
      </c>
    </row>
    <row r="4084" spans="10:10" ht="321" x14ac:dyDescent="0.25">
      <c r="J4084" s="146" t="s">
        <v>210</v>
      </c>
    </row>
    <row r="4085" spans="10:10" ht="321" x14ac:dyDescent="0.25">
      <c r="J4085" s="146" t="s">
        <v>210</v>
      </c>
    </row>
    <row r="4086" spans="10:10" ht="321" x14ac:dyDescent="0.25">
      <c r="J4086" s="146" t="s">
        <v>210</v>
      </c>
    </row>
    <row r="4087" spans="10:10" ht="321" x14ac:dyDescent="0.25">
      <c r="J4087" s="146" t="s">
        <v>210</v>
      </c>
    </row>
    <row r="4088" spans="10:10" ht="321" x14ac:dyDescent="0.25">
      <c r="J4088" s="146" t="s">
        <v>210</v>
      </c>
    </row>
    <row r="4089" spans="10:10" ht="321" x14ac:dyDescent="0.25">
      <c r="J4089" s="146" t="s">
        <v>210</v>
      </c>
    </row>
    <row r="4090" spans="10:10" ht="321" x14ac:dyDescent="0.25">
      <c r="J4090" s="146" t="s">
        <v>210</v>
      </c>
    </row>
    <row r="4091" spans="10:10" ht="321" x14ac:dyDescent="0.25">
      <c r="J4091" s="146" t="s">
        <v>210</v>
      </c>
    </row>
    <row r="4092" spans="10:10" ht="321" x14ac:dyDescent="0.25">
      <c r="J4092" s="146" t="s">
        <v>210</v>
      </c>
    </row>
    <row r="4093" spans="10:10" ht="321" x14ac:dyDescent="0.25">
      <c r="J4093" s="146" t="s">
        <v>210</v>
      </c>
    </row>
    <row r="4094" spans="10:10" ht="321" x14ac:dyDescent="0.25">
      <c r="J4094" s="146" t="s">
        <v>210</v>
      </c>
    </row>
    <row r="4095" spans="10:10" ht="321" x14ac:dyDescent="0.25">
      <c r="J4095" s="146" t="s">
        <v>210</v>
      </c>
    </row>
    <row r="4096" spans="10:10" ht="321" x14ac:dyDescent="0.25">
      <c r="J4096" s="146" t="s">
        <v>210</v>
      </c>
    </row>
    <row r="4097" spans="10:10" ht="321" x14ac:dyDescent="0.25">
      <c r="J4097" s="146" t="s">
        <v>210</v>
      </c>
    </row>
    <row r="4098" spans="10:10" ht="321" x14ac:dyDescent="0.25">
      <c r="J4098" s="146" t="s">
        <v>210</v>
      </c>
    </row>
    <row r="4099" spans="10:10" ht="321" x14ac:dyDescent="0.25">
      <c r="J4099" s="146" t="s">
        <v>210</v>
      </c>
    </row>
    <row r="4100" spans="10:10" ht="321" x14ac:dyDescent="0.25">
      <c r="J4100" s="146" t="s">
        <v>210</v>
      </c>
    </row>
    <row r="4101" spans="10:10" ht="321" x14ac:dyDescent="0.25">
      <c r="J4101" s="146" t="s">
        <v>210</v>
      </c>
    </row>
    <row r="4102" spans="10:10" ht="321" x14ac:dyDescent="0.25">
      <c r="J4102" s="146" t="s">
        <v>210</v>
      </c>
    </row>
    <row r="4103" spans="10:10" ht="321" x14ac:dyDescent="0.25">
      <c r="J4103" s="146" t="s">
        <v>210</v>
      </c>
    </row>
    <row r="4104" spans="10:10" ht="321" x14ac:dyDescent="0.25">
      <c r="J4104" s="146" t="s">
        <v>210</v>
      </c>
    </row>
    <row r="4105" spans="10:10" ht="321" x14ac:dyDescent="0.25">
      <c r="J4105" s="146" t="s">
        <v>210</v>
      </c>
    </row>
    <row r="4106" spans="10:10" ht="321" x14ac:dyDescent="0.25">
      <c r="J4106" s="146" t="s">
        <v>210</v>
      </c>
    </row>
    <row r="4107" spans="10:10" ht="321" x14ac:dyDescent="0.25">
      <c r="J4107" s="146" t="s">
        <v>210</v>
      </c>
    </row>
    <row r="4108" spans="10:10" ht="321" x14ac:dyDescent="0.25">
      <c r="J4108" s="146" t="s">
        <v>210</v>
      </c>
    </row>
    <row r="4109" spans="10:10" ht="321" x14ac:dyDescent="0.25">
      <c r="J4109" s="146" t="s">
        <v>210</v>
      </c>
    </row>
    <row r="4110" spans="10:10" ht="321" x14ac:dyDescent="0.25">
      <c r="J4110" s="146" t="s">
        <v>210</v>
      </c>
    </row>
    <row r="4111" spans="10:10" ht="321" x14ac:dyDescent="0.25">
      <c r="J4111" s="146" t="s">
        <v>210</v>
      </c>
    </row>
    <row r="4112" spans="10:10" ht="321" x14ac:dyDescent="0.25">
      <c r="J4112" s="146" t="s">
        <v>210</v>
      </c>
    </row>
    <row r="4113" spans="10:10" ht="321" x14ac:dyDescent="0.25">
      <c r="J4113" s="146" t="s">
        <v>210</v>
      </c>
    </row>
    <row r="4114" spans="10:10" ht="321" x14ac:dyDescent="0.25">
      <c r="J4114" s="146" t="s">
        <v>210</v>
      </c>
    </row>
    <row r="4115" spans="10:10" ht="321" x14ac:dyDescent="0.25">
      <c r="J4115" s="146" t="s">
        <v>210</v>
      </c>
    </row>
    <row r="4116" spans="10:10" ht="321" x14ac:dyDescent="0.25">
      <c r="J4116" s="146" t="s">
        <v>210</v>
      </c>
    </row>
    <row r="4117" spans="10:10" ht="321" x14ac:dyDescent="0.25">
      <c r="J4117" s="146" t="s">
        <v>210</v>
      </c>
    </row>
    <row r="4118" spans="10:10" ht="321" x14ac:dyDescent="0.25">
      <c r="J4118" s="146" t="s">
        <v>210</v>
      </c>
    </row>
    <row r="4119" spans="10:10" ht="321" x14ac:dyDescent="0.25">
      <c r="J4119" s="146" t="s">
        <v>210</v>
      </c>
    </row>
    <row r="4120" spans="10:10" ht="321" x14ac:dyDescent="0.25">
      <c r="J4120" s="146" t="s">
        <v>210</v>
      </c>
    </row>
    <row r="4121" spans="10:10" ht="321" x14ac:dyDescent="0.25">
      <c r="J4121" s="146" t="s">
        <v>210</v>
      </c>
    </row>
    <row r="4122" spans="10:10" ht="321" x14ac:dyDescent="0.25">
      <c r="J4122" s="146" t="s">
        <v>210</v>
      </c>
    </row>
    <row r="4123" spans="10:10" ht="321" x14ac:dyDescent="0.25">
      <c r="J4123" s="146" t="s">
        <v>210</v>
      </c>
    </row>
    <row r="4124" spans="10:10" ht="321" x14ac:dyDescent="0.25">
      <c r="J4124" s="146" t="s">
        <v>210</v>
      </c>
    </row>
    <row r="4125" spans="10:10" ht="321" x14ac:dyDescent="0.25">
      <c r="J4125" s="146" t="s">
        <v>210</v>
      </c>
    </row>
    <row r="4126" spans="10:10" ht="321" x14ac:dyDescent="0.25">
      <c r="J4126" s="146" t="s">
        <v>210</v>
      </c>
    </row>
    <row r="4127" spans="10:10" ht="321" x14ac:dyDescent="0.25">
      <c r="J4127" s="146" t="s">
        <v>210</v>
      </c>
    </row>
    <row r="4128" spans="10:10" ht="321" x14ac:dyDescent="0.25">
      <c r="J4128" s="146" t="s">
        <v>210</v>
      </c>
    </row>
    <row r="4129" spans="10:10" ht="321" x14ac:dyDescent="0.25">
      <c r="J4129" s="146" t="s">
        <v>210</v>
      </c>
    </row>
    <row r="4130" spans="10:10" ht="321" x14ac:dyDescent="0.25">
      <c r="J4130" s="146" t="s">
        <v>210</v>
      </c>
    </row>
    <row r="4131" spans="10:10" ht="321" x14ac:dyDescent="0.25">
      <c r="J4131" s="146" t="s">
        <v>210</v>
      </c>
    </row>
    <row r="4132" spans="10:10" ht="321" x14ac:dyDescent="0.25">
      <c r="J4132" s="146" t="s">
        <v>210</v>
      </c>
    </row>
    <row r="4133" spans="10:10" ht="321" x14ac:dyDescent="0.25">
      <c r="J4133" s="146" t="s">
        <v>210</v>
      </c>
    </row>
    <row r="4134" spans="10:10" ht="321" x14ac:dyDescent="0.25">
      <c r="J4134" s="146" t="s">
        <v>210</v>
      </c>
    </row>
    <row r="4135" spans="10:10" ht="321" x14ac:dyDescent="0.25">
      <c r="J4135" s="146" t="s">
        <v>210</v>
      </c>
    </row>
    <row r="4136" spans="10:10" ht="321" x14ac:dyDescent="0.25">
      <c r="J4136" s="146" t="s">
        <v>210</v>
      </c>
    </row>
    <row r="4137" spans="10:10" ht="321" x14ac:dyDescent="0.25">
      <c r="J4137" s="146" t="s">
        <v>210</v>
      </c>
    </row>
    <row r="4138" spans="10:10" ht="321" x14ac:dyDescent="0.25">
      <c r="J4138" s="146" t="s">
        <v>210</v>
      </c>
    </row>
    <row r="4139" spans="10:10" ht="321" x14ac:dyDescent="0.25">
      <c r="J4139" s="146" t="s">
        <v>210</v>
      </c>
    </row>
    <row r="4140" spans="10:10" ht="321" x14ac:dyDescent="0.25">
      <c r="J4140" s="146" t="s">
        <v>210</v>
      </c>
    </row>
    <row r="4141" spans="10:10" ht="321" x14ac:dyDescent="0.25">
      <c r="J4141" s="146" t="s">
        <v>210</v>
      </c>
    </row>
    <row r="4142" spans="10:10" ht="321" x14ac:dyDescent="0.25">
      <c r="J4142" s="146" t="s">
        <v>210</v>
      </c>
    </row>
    <row r="4143" spans="10:10" ht="321" x14ac:dyDescent="0.25">
      <c r="J4143" s="146" t="s">
        <v>210</v>
      </c>
    </row>
    <row r="4144" spans="10:10" ht="321" x14ac:dyDescent="0.25">
      <c r="J4144" s="146" t="s">
        <v>210</v>
      </c>
    </row>
    <row r="4145" spans="10:10" ht="321" x14ac:dyDescent="0.25">
      <c r="J4145" s="146" t="s">
        <v>210</v>
      </c>
    </row>
    <row r="4146" spans="10:10" ht="321" x14ac:dyDescent="0.25">
      <c r="J4146" s="146" t="s">
        <v>210</v>
      </c>
    </row>
    <row r="4147" spans="10:10" ht="321" x14ac:dyDescent="0.25">
      <c r="J4147" s="146" t="s">
        <v>210</v>
      </c>
    </row>
    <row r="4148" spans="10:10" ht="321" x14ac:dyDescent="0.25">
      <c r="J4148" s="146" t="s">
        <v>210</v>
      </c>
    </row>
    <row r="4149" spans="10:10" ht="321" x14ac:dyDescent="0.25">
      <c r="J4149" s="146" t="s">
        <v>210</v>
      </c>
    </row>
    <row r="4150" spans="10:10" ht="321" x14ac:dyDescent="0.25">
      <c r="J4150" s="146" t="s">
        <v>210</v>
      </c>
    </row>
    <row r="4151" spans="10:10" ht="321" x14ac:dyDescent="0.25">
      <c r="J4151" s="146" t="s">
        <v>210</v>
      </c>
    </row>
    <row r="4152" spans="10:10" ht="321" x14ac:dyDescent="0.25">
      <c r="J4152" s="146" t="s">
        <v>210</v>
      </c>
    </row>
    <row r="4153" spans="10:10" ht="321" x14ac:dyDescent="0.25">
      <c r="J4153" s="146" t="s">
        <v>210</v>
      </c>
    </row>
    <row r="4154" spans="10:10" ht="321" x14ac:dyDescent="0.25">
      <c r="J4154" s="146" t="s">
        <v>210</v>
      </c>
    </row>
    <row r="4155" spans="10:10" ht="321" x14ac:dyDescent="0.25">
      <c r="J4155" s="146" t="s">
        <v>210</v>
      </c>
    </row>
    <row r="4156" spans="10:10" ht="321" x14ac:dyDescent="0.25">
      <c r="J4156" s="146" t="s">
        <v>210</v>
      </c>
    </row>
    <row r="4157" spans="10:10" ht="321" x14ac:dyDescent="0.25">
      <c r="J4157" s="146" t="s">
        <v>210</v>
      </c>
    </row>
    <row r="4158" spans="10:10" ht="321" x14ac:dyDescent="0.25">
      <c r="J4158" s="146" t="s">
        <v>210</v>
      </c>
    </row>
    <row r="4159" spans="10:10" ht="321" x14ac:dyDescent="0.25">
      <c r="J4159" s="146" t="s">
        <v>210</v>
      </c>
    </row>
    <row r="4160" spans="10:10" ht="321" x14ac:dyDescent="0.25">
      <c r="J4160" s="146" t="s">
        <v>210</v>
      </c>
    </row>
    <row r="4161" spans="10:10" ht="321" x14ac:dyDescent="0.25">
      <c r="J4161" s="146" t="s">
        <v>210</v>
      </c>
    </row>
    <row r="4162" spans="10:10" ht="321" x14ac:dyDescent="0.25">
      <c r="J4162" s="146" t="s">
        <v>210</v>
      </c>
    </row>
    <row r="4163" spans="10:10" ht="321" x14ac:dyDescent="0.25">
      <c r="J4163" s="146" t="s">
        <v>210</v>
      </c>
    </row>
    <row r="4164" spans="10:10" ht="321" x14ac:dyDescent="0.25">
      <c r="J4164" s="146" t="s">
        <v>210</v>
      </c>
    </row>
    <row r="4165" spans="10:10" ht="321" x14ac:dyDescent="0.25">
      <c r="J4165" s="146" t="s">
        <v>210</v>
      </c>
    </row>
    <row r="4166" spans="10:10" ht="321" x14ac:dyDescent="0.25">
      <c r="J4166" s="146" t="s">
        <v>210</v>
      </c>
    </row>
    <row r="4167" spans="10:10" ht="321" x14ac:dyDescent="0.25">
      <c r="J4167" s="146" t="s">
        <v>210</v>
      </c>
    </row>
    <row r="4168" spans="10:10" ht="321" x14ac:dyDescent="0.25">
      <c r="J4168" s="146" t="s">
        <v>210</v>
      </c>
    </row>
    <row r="4169" spans="10:10" ht="321" x14ac:dyDescent="0.25">
      <c r="J4169" s="146" t="s">
        <v>210</v>
      </c>
    </row>
    <row r="4170" spans="10:10" ht="321" x14ac:dyDescent="0.25">
      <c r="J4170" s="146" t="s">
        <v>210</v>
      </c>
    </row>
    <row r="4171" spans="10:10" ht="321" x14ac:dyDescent="0.25">
      <c r="J4171" s="146" t="s">
        <v>210</v>
      </c>
    </row>
    <row r="4172" spans="10:10" ht="321" x14ac:dyDescent="0.25">
      <c r="J4172" s="146" t="s">
        <v>210</v>
      </c>
    </row>
    <row r="4173" spans="10:10" ht="321" x14ac:dyDescent="0.25">
      <c r="J4173" s="146" t="s">
        <v>210</v>
      </c>
    </row>
    <row r="4174" spans="10:10" ht="321" x14ac:dyDescent="0.25">
      <c r="J4174" s="146" t="s">
        <v>210</v>
      </c>
    </row>
    <row r="4175" spans="10:10" ht="321" x14ac:dyDescent="0.25">
      <c r="J4175" s="146" t="s">
        <v>210</v>
      </c>
    </row>
    <row r="4176" spans="10:10" ht="321" x14ac:dyDescent="0.25">
      <c r="J4176" s="146" t="s">
        <v>210</v>
      </c>
    </row>
    <row r="4177" spans="10:10" ht="321" x14ac:dyDescent="0.25">
      <c r="J4177" s="146" t="s">
        <v>210</v>
      </c>
    </row>
    <row r="4178" spans="10:10" ht="321" x14ac:dyDescent="0.25">
      <c r="J4178" s="146" t="s">
        <v>210</v>
      </c>
    </row>
    <row r="4179" spans="10:10" ht="321" x14ac:dyDescent="0.25">
      <c r="J4179" s="146" t="s">
        <v>210</v>
      </c>
    </row>
    <row r="4180" spans="10:10" ht="321" x14ac:dyDescent="0.25">
      <c r="J4180" s="146" t="s">
        <v>210</v>
      </c>
    </row>
    <row r="4181" spans="10:10" ht="321" x14ac:dyDescent="0.25">
      <c r="J4181" s="146" t="s">
        <v>210</v>
      </c>
    </row>
    <row r="4182" spans="10:10" ht="321" x14ac:dyDescent="0.25">
      <c r="J4182" s="146" t="s">
        <v>210</v>
      </c>
    </row>
    <row r="4183" spans="10:10" ht="321" x14ac:dyDescent="0.25">
      <c r="J4183" s="146" t="s">
        <v>210</v>
      </c>
    </row>
    <row r="4184" spans="10:10" ht="321" x14ac:dyDescent="0.25">
      <c r="J4184" s="146" t="s">
        <v>210</v>
      </c>
    </row>
    <row r="4185" spans="10:10" ht="321" x14ac:dyDescent="0.25">
      <c r="J4185" s="146" t="s">
        <v>210</v>
      </c>
    </row>
    <row r="4186" spans="10:10" ht="321" x14ac:dyDescent="0.25">
      <c r="J4186" s="146" t="s">
        <v>210</v>
      </c>
    </row>
    <row r="4187" spans="10:10" ht="321" x14ac:dyDescent="0.25">
      <c r="J4187" s="146" t="s">
        <v>210</v>
      </c>
    </row>
    <row r="4188" spans="10:10" ht="321" x14ac:dyDescent="0.25">
      <c r="J4188" s="146" t="s">
        <v>210</v>
      </c>
    </row>
    <row r="4189" spans="10:10" ht="321" x14ac:dyDescent="0.25">
      <c r="J4189" s="146" t="s">
        <v>210</v>
      </c>
    </row>
    <row r="4190" spans="10:10" ht="321" x14ac:dyDescent="0.25">
      <c r="J4190" s="146" t="s">
        <v>210</v>
      </c>
    </row>
    <row r="4191" spans="10:10" ht="321" x14ac:dyDescent="0.25">
      <c r="J4191" s="146" t="s">
        <v>210</v>
      </c>
    </row>
    <row r="4192" spans="10:10" ht="321" x14ac:dyDescent="0.25">
      <c r="J4192" s="146" t="s">
        <v>210</v>
      </c>
    </row>
    <row r="4193" spans="10:10" ht="321" x14ac:dyDescent="0.25">
      <c r="J4193" s="146" t="s">
        <v>210</v>
      </c>
    </row>
    <row r="4194" spans="10:10" ht="321" x14ac:dyDescent="0.25">
      <c r="J4194" s="146" t="s">
        <v>210</v>
      </c>
    </row>
    <row r="4195" spans="10:10" ht="321" x14ac:dyDescent="0.25">
      <c r="J4195" s="146" t="s">
        <v>210</v>
      </c>
    </row>
    <row r="4196" spans="10:10" ht="321" x14ac:dyDescent="0.25">
      <c r="J4196" s="146" t="s">
        <v>210</v>
      </c>
    </row>
    <row r="4197" spans="10:10" ht="321" x14ac:dyDescent="0.25">
      <c r="J4197" s="146" t="s">
        <v>210</v>
      </c>
    </row>
    <row r="4198" spans="10:10" ht="321" x14ac:dyDescent="0.25">
      <c r="J4198" s="146" t="s">
        <v>210</v>
      </c>
    </row>
    <row r="4199" spans="10:10" ht="321" x14ac:dyDescent="0.25">
      <c r="J4199" s="146" t="s">
        <v>210</v>
      </c>
    </row>
    <row r="4200" spans="10:10" ht="321" x14ac:dyDescent="0.25">
      <c r="J4200" s="146" t="s">
        <v>210</v>
      </c>
    </row>
    <row r="4201" spans="10:10" ht="321" x14ac:dyDescent="0.25">
      <c r="J4201" s="146" t="s">
        <v>210</v>
      </c>
    </row>
    <row r="4202" spans="10:10" ht="321" x14ac:dyDescent="0.25">
      <c r="J4202" s="146" t="s">
        <v>210</v>
      </c>
    </row>
    <row r="4203" spans="10:10" ht="321" x14ac:dyDescent="0.25">
      <c r="J4203" s="146" t="s">
        <v>210</v>
      </c>
    </row>
    <row r="4204" spans="10:10" ht="321" x14ac:dyDescent="0.25">
      <c r="J4204" s="146" t="s">
        <v>210</v>
      </c>
    </row>
    <row r="4205" spans="10:10" ht="321" x14ac:dyDescent="0.25">
      <c r="J4205" s="146" t="s">
        <v>210</v>
      </c>
    </row>
    <row r="4206" spans="10:10" ht="321" x14ac:dyDescent="0.25">
      <c r="J4206" s="146" t="s">
        <v>210</v>
      </c>
    </row>
    <row r="4207" spans="10:10" ht="321" x14ac:dyDescent="0.25">
      <c r="J4207" s="146" t="s">
        <v>210</v>
      </c>
    </row>
    <row r="4208" spans="10:10" ht="321" x14ac:dyDescent="0.25">
      <c r="J4208" s="146" t="s">
        <v>210</v>
      </c>
    </row>
    <row r="4209" spans="10:10" ht="321" x14ac:dyDescent="0.25">
      <c r="J4209" s="146" t="s">
        <v>210</v>
      </c>
    </row>
    <row r="4210" spans="10:10" ht="321" x14ac:dyDescent="0.25">
      <c r="J4210" s="146" t="s">
        <v>210</v>
      </c>
    </row>
    <row r="4211" spans="10:10" ht="321" x14ac:dyDescent="0.25">
      <c r="J4211" s="146" t="s">
        <v>210</v>
      </c>
    </row>
    <row r="4212" spans="10:10" ht="321" x14ac:dyDescent="0.25">
      <c r="J4212" s="146" t="s">
        <v>210</v>
      </c>
    </row>
    <row r="4213" spans="10:10" ht="321" x14ac:dyDescent="0.25">
      <c r="J4213" s="146" t="s">
        <v>210</v>
      </c>
    </row>
    <row r="4214" spans="10:10" ht="321" x14ac:dyDescent="0.25">
      <c r="J4214" s="146" t="s">
        <v>210</v>
      </c>
    </row>
    <row r="4215" spans="10:10" ht="321" x14ac:dyDescent="0.25">
      <c r="J4215" s="146" t="s">
        <v>210</v>
      </c>
    </row>
    <row r="4216" spans="10:10" ht="321" x14ac:dyDescent="0.25">
      <c r="J4216" s="146" t="s">
        <v>210</v>
      </c>
    </row>
    <row r="4217" spans="10:10" ht="321" x14ac:dyDescent="0.25">
      <c r="J4217" s="146" t="s">
        <v>210</v>
      </c>
    </row>
    <row r="4218" spans="10:10" ht="321" x14ac:dyDescent="0.25">
      <c r="J4218" s="146" t="s">
        <v>210</v>
      </c>
    </row>
    <row r="4219" spans="10:10" ht="321" x14ac:dyDescent="0.25">
      <c r="J4219" s="146" t="s">
        <v>210</v>
      </c>
    </row>
    <row r="4220" spans="10:10" ht="321" x14ac:dyDescent="0.25">
      <c r="J4220" s="146" t="s">
        <v>210</v>
      </c>
    </row>
    <row r="4221" spans="10:10" ht="321" x14ac:dyDescent="0.25">
      <c r="J4221" s="146" t="s">
        <v>210</v>
      </c>
    </row>
    <row r="4222" spans="10:10" ht="321" x14ac:dyDescent="0.25">
      <c r="J4222" s="146" t="s">
        <v>210</v>
      </c>
    </row>
    <row r="4223" spans="10:10" ht="321" x14ac:dyDescent="0.25">
      <c r="J4223" s="146" t="s">
        <v>210</v>
      </c>
    </row>
    <row r="4224" spans="10:10" ht="321" x14ac:dyDescent="0.25">
      <c r="J4224" s="146" t="s">
        <v>210</v>
      </c>
    </row>
    <row r="4225" spans="10:10" ht="321" x14ac:dyDescent="0.25">
      <c r="J4225" s="146" t="s">
        <v>210</v>
      </c>
    </row>
    <row r="4226" spans="10:10" ht="321" x14ac:dyDescent="0.25">
      <c r="J4226" s="146" t="s">
        <v>210</v>
      </c>
    </row>
    <row r="4227" spans="10:10" ht="321" x14ac:dyDescent="0.25">
      <c r="J4227" s="146" t="s">
        <v>210</v>
      </c>
    </row>
    <row r="4228" spans="10:10" ht="321" x14ac:dyDescent="0.25">
      <c r="J4228" s="146" t="s">
        <v>210</v>
      </c>
    </row>
    <row r="4229" spans="10:10" ht="321" x14ac:dyDescent="0.25">
      <c r="J4229" s="146" t="s">
        <v>210</v>
      </c>
    </row>
    <row r="4230" spans="10:10" ht="321" x14ac:dyDescent="0.25">
      <c r="J4230" s="146" t="s">
        <v>210</v>
      </c>
    </row>
    <row r="4231" spans="10:10" ht="321" x14ac:dyDescent="0.25">
      <c r="J4231" s="146" t="s">
        <v>210</v>
      </c>
    </row>
    <row r="4232" spans="10:10" ht="321" x14ac:dyDescent="0.25">
      <c r="J4232" s="146" t="s">
        <v>210</v>
      </c>
    </row>
    <row r="4233" spans="10:10" ht="321" x14ac:dyDescent="0.25">
      <c r="J4233" s="146" t="s">
        <v>210</v>
      </c>
    </row>
    <row r="4234" spans="10:10" ht="321" x14ac:dyDescent="0.25">
      <c r="J4234" s="146" t="s">
        <v>210</v>
      </c>
    </row>
    <row r="4235" spans="10:10" ht="321" x14ac:dyDescent="0.25">
      <c r="J4235" s="146" t="s">
        <v>210</v>
      </c>
    </row>
    <row r="4236" spans="10:10" ht="321" x14ac:dyDescent="0.25">
      <c r="J4236" s="146" t="s">
        <v>210</v>
      </c>
    </row>
    <row r="4237" spans="10:10" ht="321" x14ac:dyDescent="0.25">
      <c r="J4237" s="146" t="s">
        <v>210</v>
      </c>
    </row>
    <row r="4238" spans="10:10" ht="321" x14ac:dyDescent="0.25">
      <c r="J4238" s="146" t="s">
        <v>210</v>
      </c>
    </row>
    <row r="4239" spans="10:10" ht="321" x14ac:dyDescent="0.25">
      <c r="J4239" s="146" t="s">
        <v>210</v>
      </c>
    </row>
    <row r="4240" spans="10:10" ht="321" x14ac:dyDescent="0.25">
      <c r="J4240" s="146" t="s">
        <v>210</v>
      </c>
    </row>
    <row r="4241" spans="10:10" ht="321" x14ac:dyDescent="0.25">
      <c r="J4241" s="146" t="s">
        <v>210</v>
      </c>
    </row>
    <row r="4242" spans="10:10" ht="321" x14ac:dyDescent="0.25">
      <c r="J4242" s="146" t="s">
        <v>210</v>
      </c>
    </row>
    <row r="4243" spans="10:10" ht="321" x14ac:dyDescent="0.25">
      <c r="J4243" s="146" t="s">
        <v>210</v>
      </c>
    </row>
    <row r="4244" spans="10:10" ht="321" x14ac:dyDescent="0.25">
      <c r="J4244" s="146" t="s">
        <v>210</v>
      </c>
    </row>
    <row r="4245" spans="10:10" ht="321" x14ac:dyDescent="0.25">
      <c r="J4245" s="146" t="s">
        <v>210</v>
      </c>
    </row>
    <row r="4246" spans="10:10" ht="321" x14ac:dyDescent="0.25">
      <c r="J4246" s="146" t="s">
        <v>210</v>
      </c>
    </row>
    <row r="4247" spans="10:10" ht="321" x14ac:dyDescent="0.25">
      <c r="J4247" s="146" t="s">
        <v>210</v>
      </c>
    </row>
    <row r="4248" spans="10:10" ht="321" x14ac:dyDescent="0.25">
      <c r="J4248" s="146" t="s">
        <v>210</v>
      </c>
    </row>
    <row r="4249" spans="10:10" ht="321" x14ac:dyDescent="0.25">
      <c r="J4249" s="146" t="s">
        <v>210</v>
      </c>
    </row>
    <row r="4250" spans="10:10" ht="321" x14ac:dyDescent="0.25">
      <c r="J4250" s="146" t="s">
        <v>210</v>
      </c>
    </row>
    <row r="4251" spans="10:10" ht="321" x14ac:dyDescent="0.25">
      <c r="J4251" s="146" t="s">
        <v>210</v>
      </c>
    </row>
    <row r="4252" spans="10:10" ht="321" x14ac:dyDescent="0.25">
      <c r="J4252" s="146" t="s">
        <v>210</v>
      </c>
    </row>
    <row r="4253" spans="10:10" ht="321" x14ac:dyDescent="0.25">
      <c r="J4253" s="146" t="s">
        <v>210</v>
      </c>
    </row>
    <row r="4254" spans="10:10" ht="321" x14ac:dyDescent="0.25">
      <c r="J4254" s="146" t="s">
        <v>210</v>
      </c>
    </row>
    <row r="4255" spans="10:10" ht="321" x14ac:dyDescent="0.25">
      <c r="J4255" s="146" t="s">
        <v>210</v>
      </c>
    </row>
    <row r="4256" spans="10:10" ht="321" x14ac:dyDescent="0.25">
      <c r="J4256" s="146" t="s">
        <v>210</v>
      </c>
    </row>
    <row r="4257" spans="10:10" ht="321" x14ac:dyDescent="0.25">
      <c r="J4257" s="146" t="s">
        <v>210</v>
      </c>
    </row>
    <row r="4258" spans="10:10" ht="321" x14ac:dyDescent="0.25">
      <c r="J4258" s="146" t="s">
        <v>210</v>
      </c>
    </row>
    <row r="4259" spans="10:10" ht="321" x14ac:dyDescent="0.25">
      <c r="J4259" s="146" t="s">
        <v>210</v>
      </c>
    </row>
    <row r="4260" spans="10:10" ht="321" x14ac:dyDescent="0.25">
      <c r="J4260" s="146" t="s">
        <v>210</v>
      </c>
    </row>
    <row r="4261" spans="10:10" ht="321" x14ac:dyDescent="0.25">
      <c r="J4261" s="146" t="s">
        <v>210</v>
      </c>
    </row>
    <row r="4262" spans="10:10" ht="321" x14ac:dyDescent="0.25">
      <c r="J4262" s="146" t="s">
        <v>210</v>
      </c>
    </row>
    <row r="4263" spans="10:10" ht="321" x14ac:dyDescent="0.25">
      <c r="J4263" s="146" t="s">
        <v>210</v>
      </c>
    </row>
    <row r="4264" spans="10:10" ht="321" x14ac:dyDescent="0.25">
      <c r="J4264" s="146" t="s">
        <v>210</v>
      </c>
    </row>
    <row r="4265" spans="10:10" ht="321" x14ac:dyDescent="0.25">
      <c r="J4265" s="146" t="s">
        <v>210</v>
      </c>
    </row>
    <row r="4266" spans="10:10" ht="321" x14ac:dyDescent="0.25">
      <c r="J4266" s="146" t="s">
        <v>210</v>
      </c>
    </row>
    <row r="4267" spans="10:10" ht="321" x14ac:dyDescent="0.25">
      <c r="J4267" s="146" t="s">
        <v>210</v>
      </c>
    </row>
    <row r="4268" spans="10:10" ht="321" x14ac:dyDescent="0.25">
      <c r="J4268" s="146" t="s">
        <v>210</v>
      </c>
    </row>
    <row r="4269" spans="10:10" ht="321" x14ac:dyDescent="0.25">
      <c r="J4269" s="146" t="s">
        <v>210</v>
      </c>
    </row>
    <row r="4270" spans="10:10" ht="321" x14ac:dyDescent="0.25">
      <c r="J4270" s="146" t="s">
        <v>210</v>
      </c>
    </row>
    <row r="4271" spans="10:10" ht="321" x14ac:dyDescent="0.25">
      <c r="J4271" s="146" t="s">
        <v>210</v>
      </c>
    </row>
    <row r="4272" spans="10:10" ht="321" x14ac:dyDescent="0.25">
      <c r="J4272" s="146" t="s">
        <v>210</v>
      </c>
    </row>
    <row r="4273" spans="10:10" ht="321" x14ac:dyDescent="0.25">
      <c r="J4273" s="146" t="s">
        <v>210</v>
      </c>
    </row>
    <row r="4274" spans="10:10" ht="321" x14ac:dyDescent="0.25">
      <c r="J4274" s="146" t="s">
        <v>210</v>
      </c>
    </row>
    <row r="4275" spans="10:10" ht="321" x14ac:dyDescent="0.25">
      <c r="J4275" s="146" t="s">
        <v>210</v>
      </c>
    </row>
    <row r="4276" spans="10:10" ht="321" x14ac:dyDescent="0.25">
      <c r="J4276" s="146" t="s">
        <v>210</v>
      </c>
    </row>
    <row r="4277" spans="10:10" ht="321" x14ac:dyDescent="0.25">
      <c r="J4277" s="146" t="s">
        <v>210</v>
      </c>
    </row>
    <row r="4278" spans="10:10" ht="321" x14ac:dyDescent="0.25">
      <c r="J4278" s="146" t="s">
        <v>210</v>
      </c>
    </row>
    <row r="4279" spans="10:10" ht="321" x14ac:dyDescent="0.25">
      <c r="J4279" s="146" t="s">
        <v>210</v>
      </c>
    </row>
    <row r="4280" spans="10:10" ht="321" x14ac:dyDescent="0.25">
      <c r="J4280" s="146" t="s">
        <v>210</v>
      </c>
    </row>
    <row r="4281" spans="10:10" ht="321" x14ac:dyDescent="0.25">
      <c r="J4281" s="146" t="s">
        <v>210</v>
      </c>
    </row>
    <row r="4282" spans="10:10" ht="321" x14ac:dyDescent="0.25">
      <c r="J4282" s="146" t="s">
        <v>210</v>
      </c>
    </row>
    <row r="4283" spans="10:10" ht="321" x14ac:dyDescent="0.25">
      <c r="J4283" s="146" t="s">
        <v>210</v>
      </c>
    </row>
    <row r="4284" spans="10:10" ht="321" x14ac:dyDescent="0.25">
      <c r="J4284" s="146" t="s">
        <v>210</v>
      </c>
    </row>
    <row r="4285" spans="10:10" ht="321" x14ac:dyDescent="0.25">
      <c r="J4285" s="146" t="s">
        <v>210</v>
      </c>
    </row>
    <row r="4286" spans="10:10" ht="321" x14ac:dyDescent="0.25">
      <c r="J4286" s="146" t="s">
        <v>210</v>
      </c>
    </row>
    <row r="4287" spans="10:10" ht="321" x14ac:dyDescent="0.25">
      <c r="J4287" s="146" t="s">
        <v>210</v>
      </c>
    </row>
    <row r="4288" spans="10:10" ht="321" x14ac:dyDescent="0.25">
      <c r="J4288" s="146" t="s">
        <v>210</v>
      </c>
    </row>
    <row r="4289" spans="10:10" ht="321" x14ac:dyDescent="0.25">
      <c r="J4289" s="146" t="s">
        <v>210</v>
      </c>
    </row>
    <row r="4290" spans="10:10" ht="321" x14ac:dyDescent="0.25">
      <c r="J4290" s="146" t="s">
        <v>210</v>
      </c>
    </row>
    <row r="4291" spans="10:10" ht="321" x14ac:dyDescent="0.25">
      <c r="J4291" s="146" t="s">
        <v>210</v>
      </c>
    </row>
    <row r="4292" spans="10:10" ht="321" x14ac:dyDescent="0.25">
      <c r="J4292" s="146" t="s">
        <v>210</v>
      </c>
    </row>
    <row r="4293" spans="10:10" ht="321" x14ac:dyDescent="0.25">
      <c r="J4293" s="146" t="s">
        <v>210</v>
      </c>
    </row>
    <row r="4294" spans="10:10" ht="321" x14ac:dyDescent="0.25">
      <c r="J4294" s="146" t="s">
        <v>210</v>
      </c>
    </row>
    <row r="4295" spans="10:10" ht="321" x14ac:dyDescent="0.25">
      <c r="J4295" s="146" t="s">
        <v>210</v>
      </c>
    </row>
    <row r="4296" spans="10:10" ht="321" x14ac:dyDescent="0.25">
      <c r="J4296" s="146" t="s">
        <v>210</v>
      </c>
    </row>
    <row r="4297" spans="10:10" ht="321" x14ac:dyDescent="0.25">
      <c r="J4297" s="146" t="s">
        <v>210</v>
      </c>
    </row>
    <row r="4298" spans="10:10" ht="321" x14ac:dyDescent="0.25">
      <c r="J4298" s="146" t="s">
        <v>210</v>
      </c>
    </row>
    <row r="4299" spans="10:10" ht="321" x14ac:dyDescent="0.25">
      <c r="J4299" s="146" t="s">
        <v>210</v>
      </c>
    </row>
    <row r="4300" spans="10:10" ht="321" x14ac:dyDescent="0.25">
      <c r="J4300" s="146" t="s">
        <v>210</v>
      </c>
    </row>
    <row r="4301" spans="10:10" ht="321" x14ac:dyDescent="0.25">
      <c r="J4301" s="146" t="s">
        <v>210</v>
      </c>
    </row>
    <row r="4302" spans="10:10" ht="321" x14ac:dyDescent="0.25">
      <c r="J4302" s="146" t="s">
        <v>210</v>
      </c>
    </row>
    <row r="4303" spans="10:10" ht="321" x14ac:dyDescent="0.25">
      <c r="J4303" s="146" t="s">
        <v>210</v>
      </c>
    </row>
    <row r="4304" spans="10:10" ht="321" x14ac:dyDescent="0.25">
      <c r="J4304" s="146" t="s">
        <v>210</v>
      </c>
    </row>
    <row r="4305" spans="10:10" ht="321" x14ac:dyDescent="0.25">
      <c r="J4305" s="146" t="s">
        <v>210</v>
      </c>
    </row>
    <row r="4306" spans="10:10" ht="321" x14ac:dyDescent="0.25">
      <c r="J4306" s="146" t="s">
        <v>210</v>
      </c>
    </row>
    <row r="4307" spans="10:10" ht="321" x14ac:dyDescent="0.25">
      <c r="J4307" s="146" t="s">
        <v>210</v>
      </c>
    </row>
    <row r="4308" spans="10:10" ht="321" x14ac:dyDescent="0.25">
      <c r="J4308" s="146" t="s">
        <v>210</v>
      </c>
    </row>
    <row r="4309" spans="10:10" ht="321" x14ac:dyDescent="0.25">
      <c r="J4309" s="146" t="s">
        <v>210</v>
      </c>
    </row>
    <row r="4310" spans="10:10" ht="321" x14ac:dyDescent="0.25">
      <c r="J4310" s="146" t="s">
        <v>210</v>
      </c>
    </row>
    <row r="4311" spans="10:10" ht="321" x14ac:dyDescent="0.25">
      <c r="J4311" s="146" t="s">
        <v>210</v>
      </c>
    </row>
    <row r="4312" spans="10:10" ht="321" x14ac:dyDescent="0.25">
      <c r="J4312" s="146" t="s">
        <v>210</v>
      </c>
    </row>
    <row r="4313" spans="10:10" ht="321" x14ac:dyDescent="0.25">
      <c r="J4313" s="146" t="s">
        <v>210</v>
      </c>
    </row>
    <row r="4314" spans="10:10" ht="321" x14ac:dyDescent="0.25">
      <c r="J4314" s="146" t="s">
        <v>210</v>
      </c>
    </row>
    <row r="4315" spans="10:10" ht="321" x14ac:dyDescent="0.25">
      <c r="J4315" s="146" t="s">
        <v>210</v>
      </c>
    </row>
    <row r="4316" spans="10:10" ht="321" x14ac:dyDescent="0.25">
      <c r="J4316" s="146" t="s">
        <v>210</v>
      </c>
    </row>
    <row r="4317" spans="10:10" ht="321" x14ac:dyDescent="0.25">
      <c r="J4317" s="146" t="s">
        <v>210</v>
      </c>
    </row>
    <row r="4318" spans="10:10" ht="321" x14ac:dyDescent="0.25">
      <c r="J4318" s="146" t="s">
        <v>210</v>
      </c>
    </row>
    <row r="4319" spans="10:10" ht="321" x14ac:dyDescent="0.25">
      <c r="J4319" s="146" t="s">
        <v>210</v>
      </c>
    </row>
    <row r="4320" spans="10:10" ht="321" x14ac:dyDescent="0.25">
      <c r="J4320" s="146" t="s">
        <v>210</v>
      </c>
    </row>
    <row r="4321" spans="10:10" ht="321" x14ac:dyDescent="0.25">
      <c r="J4321" s="146" t="s">
        <v>210</v>
      </c>
    </row>
    <row r="4322" spans="10:10" ht="321" x14ac:dyDescent="0.25">
      <c r="J4322" s="146" t="s">
        <v>210</v>
      </c>
    </row>
    <row r="4323" spans="10:10" ht="321" x14ac:dyDescent="0.25">
      <c r="J4323" s="146" t="s">
        <v>210</v>
      </c>
    </row>
    <row r="4324" spans="10:10" ht="321" x14ac:dyDescent="0.25">
      <c r="J4324" s="146" t="s">
        <v>210</v>
      </c>
    </row>
    <row r="4325" spans="10:10" ht="321" x14ac:dyDescent="0.25">
      <c r="J4325" s="146" t="s">
        <v>210</v>
      </c>
    </row>
    <row r="4326" spans="10:10" ht="321" x14ac:dyDescent="0.25">
      <c r="J4326" s="146" t="s">
        <v>210</v>
      </c>
    </row>
    <row r="4327" spans="10:10" ht="321" x14ac:dyDescent="0.25">
      <c r="J4327" s="146" t="s">
        <v>210</v>
      </c>
    </row>
    <row r="4328" spans="10:10" ht="321" x14ac:dyDescent="0.25">
      <c r="J4328" s="146" t="s">
        <v>210</v>
      </c>
    </row>
    <row r="4329" spans="10:10" ht="321" x14ac:dyDescent="0.25">
      <c r="J4329" s="146" t="s">
        <v>210</v>
      </c>
    </row>
    <row r="4330" spans="10:10" ht="321" x14ac:dyDescent="0.25">
      <c r="J4330" s="146" t="s">
        <v>210</v>
      </c>
    </row>
    <row r="4331" spans="10:10" ht="321" x14ac:dyDescent="0.25">
      <c r="J4331" s="146" t="s">
        <v>210</v>
      </c>
    </row>
    <row r="4332" spans="10:10" ht="321" x14ac:dyDescent="0.25">
      <c r="J4332" s="146" t="s">
        <v>210</v>
      </c>
    </row>
    <row r="4333" spans="10:10" ht="321" x14ac:dyDescent="0.25">
      <c r="J4333" s="146" t="s">
        <v>210</v>
      </c>
    </row>
    <row r="4334" spans="10:10" ht="321" x14ac:dyDescent="0.25">
      <c r="J4334" s="146" t="s">
        <v>210</v>
      </c>
    </row>
    <row r="4335" spans="10:10" ht="321" x14ac:dyDescent="0.25">
      <c r="J4335" s="146" t="s">
        <v>210</v>
      </c>
    </row>
    <row r="4336" spans="10:10" ht="321" x14ac:dyDescent="0.25">
      <c r="J4336" s="146" t="s">
        <v>210</v>
      </c>
    </row>
    <row r="4337" spans="10:10" ht="321" x14ac:dyDescent="0.25">
      <c r="J4337" s="146" t="s">
        <v>210</v>
      </c>
    </row>
    <row r="4338" spans="10:10" ht="321" x14ac:dyDescent="0.25">
      <c r="J4338" s="146" t="s">
        <v>210</v>
      </c>
    </row>
    <row r="4339" spans="10:10" ht="321" x14ac:dyDescent="0.25">
      <c r="J4339" s="146" t="s">
        <v>210</v>
      </c>
    </row>
    <row r="4340" spans="10:10" ht="321" x14ac:dyDescent="0.25">
      <c r="J4340" s="146" t="s">
        <v>210</v>
      </c>
    </row>
    <row r="4341" spans="10:10" ht="321" x14ac:dyDescent="0.25">
      <c r="J4341" s="146" t="s">
        <v>210</v>
      </c>
    </row>
    <row r="4342" spans="10:10" ht="321" x14ac:dyDescent="0.25">
      <c r="J4342" s="146" t="s">
        <v>210</v>
      </c>
    </row>
    <row r="4343" spans="10:10" ht="321" x14ac:dyDescent="0.25">
      <c r="J4343" s="146" t="s">
        <v>210</v>
      </c>
    </row>
    <row r="4344" spans="10:10" ht="321" x14ac:dyDescent="0.25">
      <c r="J4344" s="146" t="s">
        <v>210</v>
      </c>
    </row>
    <row r="4345" spans="10:10" ht="321" x14ac:dyDescent="0.25">
      <c r="J4345" s="146" t="s">
        <v>210</v>
      </c>
    </row>
    <row r="4346" spans="10:10" ht="321" x14ac:dyDescent="0.25">
      <c r="J4346" s="146" t="s">
        <v>210</v>
      </c>
    </row>
    <row r="4347" spans="10:10" ht="321" x14ac:dyDescent="0.25">
      <c r="J4347" s="146" t="s">
        <v>210</v>
      </c>
    </row>
    <row r="4348" spans="10:10" ht="321" x14ac:dyDescent="0.25">
      <c r="J4348" s="146" t="s">
        <v>210</v>
      </c>
    </row>
    <row r="4349" spans="10:10" ht="321" x14ac:dyDescent="0.25">
      <c r="J4349" s="146" t="s">
        <v>210</v>
      </c>
    </row>
    <row r="4350" spans="10:10" ht="321" x14ac:dyDescent="0.25">
      <c r="J4350" s="146" t="s">
        <v>210</v>
      </c>
    </row>
    <row r="4351" spans="10:10" ht="321" x14ac:dyDescent="0.25">
      <c r="J4351" s="146" t="s">
        <v>210</v>
      </c>
    </row>
    <row r="4352" spans="10:10" ht="321" x14ac:dyDescent="0.25">
      <c r="J4352" s="146" t="s">
        <v>210</v>
      </c>
    </row>
    <row r="4353" spans="10:10" ht="321" x14ac:dyDescent="0.25">
      <c r="J4353" s="146" t="s">
        <v>210</v>
      </c>
    </row>
    <row r="4354" spans="10:10" ht="321" x14ac:dyDescent="0.25">
      <c r="J4354" s="146" t="s">
        <v>210</v>
      </c>
    </row>
    <row r="4355" spans="10:10" ht="321" x14ac:dyDescent="0.25">
      <c r="J4355" s="146" t="s">
        <v>210</v>
      </c>
    </row>
    <row r="4356" spans="10:10" ht="321" x14ac:dyDescent="0.25">
      <c r="J4356" s="146" t="s">
        <v>210</v>
      </c>
    </row>
    <row r="4357" spans="10:10" ht="321" x14ac:dyDescent="0.25">
      <c r="J4357" s="146" t="s">
        <v>210</v>
      </c>
    </row>
    <row r="4358" spans="10:10" ht="321" x14ac:dyDescent="0.25">
      <c r="J4358" s="146" t="s">
        <v>210</v>
      </c>
    </row>
    <row r="4359" spans="10:10" ht="321" x14ac:dyDescent="0.25">
      <c r="J4359" s="146" t="s">
        <v>210</v>
      </c>
    </row>
    <row r="4360" spans="10:10" ht="321" x14ac:dyDescent="0.25">
      <c r="J4360" s="146" t="s">
        <v>210</v>
      </c>
    </row>
    <row r="4361" spans="10:10" ht="321" x14ac:dyDescent="0.25">
      <c r="J4361" s="146" t="s">
        <v>210</v>
      </c>
    </row>
    <row r="4362" spans="10:10" ht="321" x14ac:dyDescent="0.25">
      <c r="J4362" s="146" t="s">
        <v>210</v>
      </c>
    </row>
    <row r="4363" spans="10:10" ht="321" x14ac:dyDescent="0.25">
      <c r="J4363" s="146" t="s">
        <v>210</v>
      </c>
    </row>
    <row r="4364" spans="10:10" ht="321" x14ac:dyDescent="0.25">
      <c r="J4364" s="146" t="s">
        <v>210</v>
      </c>
    </row>
    <row r="4365" spans="10:10" ht="321" x14ac:dyDescent="0.25">
      <c r="J4365" s="146" t="s">
        <v>210</v>
      </c>
    </row>
    <row r="4366" spans="10:10" ht="321" x14ac:dyDescent="0.25">
      <c r="J4366" s="146" t="s">
        <v>210</v>
      </c>
    </row>
    <row r="4367" spans="10:10" ht="321" x14ac:dyDescent="0.25">
      <c r="J4367" s="146" t="s">
        <v>210</v>
      </c>
    </row>
    <row r="4368" spans="10:10" ht="321" x14ac:dyDescent="0.25">
      <c r="J4368" s="146" t="s">
        <v>210</v>
      </c>
    </row>
    <row r="4369" spans="10:10" ht="321" x14ac:dyDescent="0.25">
      <c r="J4369" s="146" t="s">
        <v>210</v>
      </c>
    </row>
    <row r="4370" spans="10:10" ht="321" x14ac:dyDescent="0.25">
      <c r="J4370" s="146" t="s">
        <v>210</v>
      </c>
    </row>
    <row r="4371" spans="10:10" ht="321" x14ac:dyDescent="0.25">
      <c r="J4371" s="146" t="s">
        <v>210</v>
      </c>
    </row>
    <row r="4372" spans="10:10" ht="321" x14ac:dyDescent="0.25">
      <c r="J4372" s="146" t="s">
        <v>210</v>
      </c>
    </row>
    <row r="4373" spans="10:10" ht="321" x14ac:dyDescent="0.25">
      <c r="J4373" s="146" t="s">
        <v>210</v>
      </c>
    </row>
    <row r="4374" spans="10:10" ht="321" x14ac:dyDescent="0.25">
      <c r="J4374" s="146" t="s">
        <v>210</v>
      </c>
    </row>
    <row r="4375" spans="10:10" ht="321" x14ac:dyDescent="0.25">
      <c r="J4375" s="146" t="s">
        <v>210</v>
      </c>
    </row>
    <row r="4376" spans="10:10" ht="321" x14ac:dyDescent="0.25">
      <c r="J4376" s="146" t="s">
        <v>210</v>
      </c>
    </row>
    <row r="4377" spans="10:10" ht="321" x14ac:dyDescent="0.25">
      <c r="J4377" s="146" t="s">
        <v>210</v>
      </c>
    </row>
    <row r="4378" spans="10:10" ht="321" x14ac:dyDescent="0.25">
      <c r="J4378" s="146" t="s">
        <v>210</v>
      </c>
    </row>
    <row r="4379" spans="10:10" ht="321" x14ac:dyDescent="0.25">
      <c r="J4379" s="146" t="s">
        <v>210</v>
      </c>
    </row>
    <row r="4380" spans="10:10" ht="321" x14ac:dyDescent="0.25">
      <c r="J4380" s="146" t="s">
        <v>210</v>
      </c>
    </row>
    <row r="4381" spans="10:10" ht="321" x14ac:dyDescent="0.25">
      <c r="J4381" s="146" t="s">
        <v>210</v>
      </c>
    </row>
    <row r="4382" spans="10:10" ht="321" x14ac:dyDescent="0.25">
      <c r="J4382" s="146" t="s">
        <v>210</v>
      </c>
    </row>
    <row r="4383" spans="10:10" ht="321" x14ac:dyDescent="0.25">
      <c r="J4383" s="146" t="s">
        <v>210</v>
      </c>
    </row>
    <row r="4384" spans="10:10" ht="321" x14ac:dyDescent="0.25">
      <c r="J4384" s="146" t="s">
        <v>210</v>
      </c>
    </row>
    <row r="4385" spans="10:10" ht="321" x14ac:dyDescent="0.25">
      <c r="J4385" s="146" t="s">
        <v>210</v>
      </c>
    </row>
    <row r="4386" spans="10:10" ht="321" x14ac:dyDescent="0.25">
      <c r="J4386" s="146" t="s">
        <v>210</v>
      </c>
    </row>
    <row r="4387" spans="10:10" ht="321" x14ac:dyDescent="0.25">
      <c r="J4387" s="146" t="s">
        <v>210</v>
      </c>
    </row>
    <row r="4388" spans="10:10" ht="321" x14ac:dyDescent="0.25">
      <c r="J4388" s="146" t="s">
        <v>210</v>
      </c>
    </row>
    <row r="4389" spans="10:10" ht="321" x14ac:dyDescent="0.25">
      <c r="J4389" s="146" t="s">
        <v>210</v>
      </c>
    </row>
    <row r="4390" spans="10:10" ht="321" x14ac:dyDescent="0.25">
      <c r="J4390" s="146" t="s">
        <v>210</v>
      </c>
    </row>
    <row r="4391" spans="10:10" ht="321" x14ac:dyDescent="0.25">
      <c r="J4391" s="146" t="s">
        <v>210</v>
      </c>
    </row>
    <row r="4392" spans="10:10" ht="321" x14ac:dyDescent="0.25">
      <c r="J4392" s="146" t="s">
        <v>210</v>
      </c>
    </row>
    <row r="4393" spans="10:10" ht="321" x14ac:dyDescent="0.25">
      <c r="J4393" s="146" t="s">
        <v>210</v>
      </c>
    </row>
    <row r="4394" spans="10:10" ht="321" x14ac:dyDescent="0.25">
      <c r="J4394" s="146" t="s">
        <v>210</v>
      </c>
    </row>
    <row r="4395" spans="10:10" ht="321" x14ac:dyDescent="0.25">
      <c r="J4395" s="146" t="s">
        <v>210</v>
      </c>
    </row>
    <row r="4396" spans="10:10" ht="321" x14ac:dyDescent="0.25">
      <c r="J4396" s="146" t="s">
        <v>210</v>
      </c>
    </row>
    <row r="4397" spans="10:10" ht="321" x14ac:dyDescent="0.25">
      <c r="J4397" s="146" t="s">
        <v>210</v>
      </c>
    </row>
    <row r="4398" spans="10:10" ht="321" x14ac:dyDescent="0.25">
      <c r="J4398" s="146" t="s">
        <v>210</v>
      </c>
    </row>
    <row r="4399" spans="10:10" ht="321" x14ac:dyDescent="0.25">
      <c r="J4399" s="146" t="s">
        <v>210</v>
      </c>
    </row>
    <row r="4400" spans="10:10" ht="321" x14ac:dyDescent="0.25">
      <c r="J4400" s="146" t="s">
        <v>210</v>
      </c>
    </row>
    <row r="4401" spans="10:10" ht="321" x14ac:dyDescent="0.25">
      <c r="J4401" s="146" t="s">
        <v>210</v>
      </c>
    </row>
    <row r="4402" spans="10:10" ht="321" x14ac:dyDescent="0.25">
      <c r="J4402" s="146" t="s">
        <v>210</v>
      </c>
    </row>
    <row r="4403" spans="10:10" ht="321" x14ac:dyDescent="0.25">
      <c r="J4403" s="146" t="s">
        <v>210</v>
      </c>
    </row>
    <row r="4404" spans="10:10" ht="321" x14ac:dyDescent="0.25">
      <c r="J4404" s="146" t="s">
        <v>210</v>
      </c>
    </row>
    <row r="4405" spans="10:10" ht="321" x14ac:dyDescent="0.25">
      <c r="J4405" s="146" t="s">
        <v>210</v>
      </c>
    </row>
    <row r="4406" spans="10:10" ht="321" x14ac:dyDescent="0.25">
      <c r="J4406" s="146" t="s">
        <v>210</v>
      </c>
    </row>
    <row r="4407" spans="10:10" ht="321" x14ac:dyDescent="0.25">
      <c r="J4407" s="146" t="s">
        <v>210</v>
      </c>
    </row>
    <row r="4408" spans="10:10" ht="321" x14ac:dyDescent="0.25">
      <c r="J4408" s="146" t="s">
        <v>210</v>
      </c>
    </row>
    <row r="4409" spans="10:10" ht="321" x14ac:dyDescent="0.25">
      <c r="J4409" s="146" t="s">
        <v>210</v>
      </c>
    </row>
    <row r="4410" spans="10:10" ht="321" x14ac:dyDescent="0.25">
      <c r="J4410" s="146" t="s">
        <v>210</v>
      </c>
    </row>
    <row r="4411" spans="10:10" ht="321" x14ac:dyDescent="0.25">
      <c r="J4411" s="146" t="s">
        <v>210</v>
      </c>
    </row>
    <row r="4412" spans="10:10" ht="321" x14ac:dyDescent="0.25">
      <c r="J4412" s="146" t="s">
        <v>210</v>
      </c>
    </row>
    <row r="4413" spans="10:10" ht="321" x14ac:dyDescent="0.25">
      <c r="J4413" s="146" t="s">
        <v>210</v>
      </c>
    </row>
    <row r="4414" spans="10:10" ht="321" x14ac:dyDescent="0.25">
      <c r="J4414" s="146" t="s">
        <v>210</v>
      </c>
    </row>
    <row r="4415" spans="10:10" ht="321" x14ac:dyDescent="0.25">
      <c r="J4415" s="146" t="s">
        <v>210</v>
      </c>
    </row>
    <row r="4416" spans="10:10" ht="321" x14ac:dyDescent="0.25">
      <c r="J4416" s="146" t="s">
        <v>210</v>
      </c>
    </row>
    <row r="4417" spans="10:10" ht="321" x14ac:dyDescent="0.25">
      <c r="J4417" s="146" t="s">
        <v>210</v>
      </c>
    </row>
    <row r="4418" spans="10:10" ht="321" x14ac:dyDescent="0.25">
      <c r="J4418" s="146" t="s">
        <v>210</v>
      </c>
    </row>
    <row r="4419" spans="10:10" ht="321" x14ac:dyDescent="0.25">
      <c r="J4419" s="146" t="s">
        <v>210</v>
      </c>
    </row>
    <row r="4420" spans="10:10" ht="321" x14ac:dyDescent="0.25">
      <c r="J4420" s="146" t="s">
        <v>210</v>
      </c>
    </row>
    <row r="4421" spans="10:10" ht="321" x14ac:dyDescent="0.25">
      <c r="J4421" s="146" t="s">
        <v>210</v>
      </c>
    </row>
    <row r="4422" spans="10:10" ht="321" x14ac:dyDescent="0.25">
      <c r="J4422" s="146" t="s">
        <v>210</v>
      </c>
    </row>
    <row r="4423" spans="10:10" ht="321" x14ac:dyDescent="0.25">
      <c r="J4423" s="146" t="s">
        <v>210</v>
      </c>
    </row>
    <row r="4424" spans="10:10" ht="321" x14ac:dyDescent="0.25">
      <c r="J4424" s="146" t="s">
        <v>210</v>
      </c>
    </row>
    <row r="4425" spans="10:10" ht="321" x14ac:dyDescent="0.25">
      <c r="J4425" s="146" t="s">
        <v>210</v>
      </c>
    </row>
    <row r="4426" spans="10:10" ht="321" x14ac:dyDescent="0.25">
      <c r="J4426" s="146" t="s">
        <v>210</v>
      </c>
    </row>
    <row r="4427" spans="10:10" ht="321" x14ac:dyDescent="0.25">
      <c r="J4427" s="146" t="s">
        <v>210</v>
      </c>
    </row>
    <row r="4428" spans="10:10" ht="321" x14ac:dyDescent="0.25">
      <c r="J4428" s="146" t="s">
        <v>210</v>
      </c>
    </row>
    <row r="4429" spans="10:10" ht="321" x14ac:dyDescent="0.25">
      <c r="J4429" s="146" t="s">
        <v>210</v>
      </c>
    </row>
    <row r="4430" spans="10:10" ht="321" x14ac:dyDescent="0.25">
      <c r="J4430" s="146" t="s">
        <v>210</v>
      </c>
    </row>
    <row r="4431" spans="10:10" ht="321" x14ac:dyDescent="0.25">
      <c r="J4431" s="146" t="s">
        <v>210</v>
      </c>
    </row>
    <row r="4432" spans="10:10" ht="321" x14ac:dyDescent="0.25">
      <c r="J4432" s="146" t="s">
        <v>210</v>
      </c>
    </row>
    <row r="4433" spans="10:10" ht="321" x14ac:dyDescent="0.25">
      <c r="J4433" s="146" t="s">
        <v>210</v>
      </c>
    </row>
    <row r="4434" spans="10:10" ht="321" x14ac:dyDescent="0.25">
      <c r="J4434" s="146" t="s">
        <v>210</v>
      </c>
    </row>
    <row r="4435" spans="10:10" ht="321" x14ac:dyDescent="0.25">
      <c r="J4435" s="146" t="s">
        <v>210</v>
      </c>
    </row>
    <row r="4436" spans="10:10" ht="321" x14ac:dyDescent="0.25">
      <c r="J4436" s="146" t="s">
        <v>210</v>
      </c>
    </row>
    <row r="4437" spans="10:10" ht="321" x14ac:dyDescent="0.25">
      <c r="J4437" s="146" t="s">
        <v>210</v>
      </c>
    </row>
    <row r="4438" spans="10:10" ht="321" x14ac:dyDescent="0.25">
      <c r="J4438" s="146" t="s">
        <v>210</v>
      </c>
    </row>
    <row r="4439" spans="10:10" ht="321" x14ac:dyDescent="0.25">
      <c r="J4439" s="146" t="s">
        <v>210</v>
      </c>
    </row>
    <row r="4440" spans="10:10" ht="321" x14ac:dyDescent="0.25">
      <c r="J4440" s="146" t="s">
        <v>210</v>
      </c>
    </row>
    <row r="4441" spans="10:10" ht="321" x14ac:dyDescent="0.25">
      <c r="J4441" s="146" t="s">
        <v>210</v>
      </c>
    </row>
    <row r="4442" spans="10:10" ht="321" x14ac:dyDescent="0.25">
      <c r="J4442" s="146" t="s">
        <v>210</v>
      </c>
    </row>
    <row r="4443" spans="10:10" ht="321" x14ac:dyDescent="0.25">
      <c r="J4443" s="146" t="s">
        <v>210</v>
      </c>
    </row>
    <row r="4444" spans="10:10" ht="321" x14ac:dyDescent="0.25">
      <c r="J4444" s="146" t="s">
        <v>210</v>
      </c>
    </row>
    <row r="4445" spans="10:10" ht="321" x14ac:dyDescent="0.25">
      <c r="J4445" s="146" t="s">
        <v>210</v>
      </c>
    </row>
    <row r="4446" spans="10:10" ht="321" x14ac:dyDescent="0.25">
      <c r="J4446" s="146" t="s">
        <v>210</v>
      </c>
    </row>
    <row r="4447" spans="10:10" ht="321" x14ac:dyDescent="0.25">
      <c r="J4447" s="146" t="s">
        <v>210</v>
      </c>
    </row>
    <row r="4448" spans="10:10" ht="321" x14ac:dyDescent="0.25">
      <c r="J4448" s="146" t="s">
        <v>210</v>
      </c>
    </row>
    <row r="4449" spans="10:10" ht="321" x14ac:dyDescent="0.25">
      <c r="J4449" s="146" t="s">
        <v>210</v>
      </c>
    </row>
    <row r="4450" spans="10:10" ht="321" x14ac:dyDescent="0.25">
      <c r="J4450" s="146" t="s">
        <v>210</v>
      </c>
    </row>
    <row r="4451" spans="10:10" ht="321" x14ac:dyDescent="0.25">
      <c r="J4451" s="146" t="s">
        <v>210</v>
      </c>
    </row>
    <row r="4452" spans="10:10" ht="321" x14ac:dyDescent="0.25">
      <c r="J4452" s="146" t="s">
        <v>210</v>
      </c>
    </row>
    <row r="4453" spans="10:10" ht="321" x14ac:dyDescent="0.25">
      <c r="J4453" s="146" t="s">
        <v>210</v>
      </c>
    </row>
    <row r="4454" spans="10:10" ht="321" x14ac:dyDescent="0.25">
      <c r="J4454" s="146" t="s">
        <v>210</v>
      </c>
    </row>
    <row r="4455" spans="10:10" ht="321" x14ac:dyDescent="0.25">
      <c r="J4455" s="146" t="s">
        <v>210</v>
      </c>
    </row>
    <row r="4456" spans="10:10" ht="321" x14ac:dyDescent="0.25">
      <c r="J4456" s="146" t="s">
        <v>210</v>
      </c>
    </row>
    <row r="4457" spans="10:10" ht="321" x14ac:dyDescent="0.25">
      <c r="J4457" s="146" t="s">
        <v>210</v>
      </c>
    </row>
    <row r="4458" spans="10:10" ht="321" x14ac:dyDescent="0.25">
      <c r="J4458" s="146" t="s">
        <v>210</v>
      </c>
    </row>
    <row r="4459" spans="10:10" ht="321" x14ac:dyDescent="0.25">
      <c r="J4459" s="146" t="s">
        <v>210</v>
      </c>
    </row>
    <row r="4460" spans="10:10" ht="321" x14ac:dyDescent="0.25">
      <c r="J4460" s="146" t="s">
        <v>210</v>
      </c>
    </row>
    <row r="4461" spans="10:10" ht="321" x14ac:dyDescent="0.25">
      <c r="J4461" s="146" t="s">
        <v>210</v>
      </c>
    </row>
    <row r="4462" spans="10:10" ht="321" x14ac:dyDescent="0.25">
      <c r="J4462" s="146" t="s">
        <v>210</v>
      </c>
    </row>
    <row r="4463" spans="10:10" ht="321" x14ac:dyDescent="0.25">
      <c r="J4463" s="146" t="s">
        <v>210</v>
      </c>
    </row>
    <row r="4464" spans="10:10" ht="321" x14ac:dyDescent="0.25">
      <c r="J4464" s="146" t="s">
        <v>210</v>
      </c>
    </row>
    <row r="4465" spans="10:10" ht="321" x14ac:dyDescent="0.25">
      <c r="J4465" s="146" t="s">
        <v>210</v>
      </c>
    </row>
    <row r="4466" spans="10:10" ht="321" x14ac:dyDescent="0.25">
      <c r="J4466" s="146" t="s">
        <v>210</v>
      </c>
    </row>
    <row r="4467" spans="10:10" ht="321" x14ac:dyDescent="0.25">
      <c r="J4467" s="146" t="s">
        <v>210</v>
      </c>
    </row>
    <row r="4468" spans="10:10" ht="321" x14ac:dyDescent="0.25">
      <c r="J4468" s="146" t="s">
        <v>210</v>
      </c>
    </row>
    <row r="4469" spans="10:10" ht="321" x14ac:dyDescent="0.25">
      <c r="J4469" s="146" t="s">
        <v>210</v>
      </c>
    </row>
    <row r="4470" spans="10:10" ht="321" x14ac:dyDescent="0.25">
      <c r="J4470" s="146" t="s">
        <v>210</v>
      </c>
    </row>
    <row r="4471" spans="10:10" ht="321" x14ac:dyDescent="0.25">
      <c r="J4471" s="146" t="s">
        <v>210</v>
      </c>
    </row>
    <row r="4472" spans="10:10" ht="321" x14ac:dyDescent="0.25">
      <c r="J4472" s="146" t="s">
        <v>210</v>
      </c>
    </row>
    <row r="4473" spans="10:10" ht="321" x14ac:dyDescent="0.25">
      <c r="J4473" s="146" t="s">
        <v>210</v>
      </c>
    </row>
    <row r="4474" spans="10:10" ht="321" x14ac:dyDescent="0.25">
      <c r="J4474" s="146" t="s">
        <v>210</v>
      </c>
    </row>
    <row r="4475" spans="10:10" ht="321" x14ac:dyDescent="0.25">
      <c r="J4475" s="146" t="s">
        <v>210</v>
      </c>
    </row>
    <row r="4476" spans="10:10" ht="321" x14ac:dyDescent="0.25">
      <c r="J4476" s="146" t="s">
        <v>210</v>
      </c>
    </row>
    <row r="4477" spans="10:10" ht="321" x14ac:dyDescent="0.25">
      <c r="J4477" s="146" t="s">
        <v>210</v>
      </c>
    </row>
    <row r="4478" spans="10:10" ht="321" x14ac:dyDescent="0.25">
      <c r="J4478" s="146" t="s">
        <v>210</v>
      </c>
    </row>
    <row r="4479" spans="10:10" ht="321" x14ac:dyDescent="0.25">
      <c r="J4479" s="146" t="s">
        <v>210</v>
      </c>
    </row>
    <row r="4480" spans="10:10" ht="321" x14ac:dyDescent="0.25">
      <c r="J4480" s="146" t="s">
        <v>210</v>
      </c>
    </row>
    <row r="4481" spans="10:10" ht="321" x14ac:dyDescent="0.25">
      <c r="J4481" s="146" t="s">
        <v>210</v>
      </c>
    </row>
    <row r="4482" spans="10:10" ht="321" x14ac:dyDescent="0.25">
      <c r="J4482" s="146" t="s">
        <v>210</v>
      </c>
    </row>
    <row r="4483" spans="10:10" ht="321" x14ac:dyDescent="0.25">
      <c r="J4483" s="146" t="s">
        <v>210</v>
      </c>
    </row>
    <row r="4484" spans="10:10" ht="321" x14ac:dyDescent="0.25">
      <c r="J4484" s="146" t="s">
        <v>210</v>
      </c>
    </row>
    <row r="4485" spans="10:10" ht="321" x14ac:dyDescent="0.25">
      <c r="J4485" s="146" t="s">
        <v>210</v>
      </c>
    </row>
    <row r="4486" spans="10:10" ht="321" x14ac:dyDescent="0.25">
      <c r="J4486" s="146" t="s">
        <v>210</v>
      </c>
    </row>
    <row r="4487" spans="10:10" ht="321" x14ac:dyDescent="0.25">
      <c r="J4487" s="146" t="s">
        <v>210</v>
      </c>
    </row>
    <row r="4488" spans="10:10" ht="321" x14ac:dyDescent="0.25">
      <c r="J4488" s="146" t="s">
        <v>210</v>
      </c>
    </row>
    <row r="4489" spans="10:10" ht="321" x14ac:dyDescent="0.25">
      <c r="J4489" s="146" t="s">
        <v>210</v>
      </c>
    </row>
    <row r="4490" spans="10:10" ht="321" x14ac:dyDescent="0.25">
      <c r="J4490" s="146" t="s">
        <v>210</v>
      </c>
    </row>
    <row r="4491" spans="10:10" ht="321" x14ac:dyDescent="0.25">
      <c r="J4491" s="146" t="s">
        <v>210</v>
      </c>
    </row>
    <row r="4492" spans="10:10" ht="321" x14ac:dyDescent="0.25">
      <c r="J4492" s="146" t="s">
        <v>210</v>
      </c>
    </row>
    <row r="4493" spans="10:10" ht="321" x14ac:dyDescent="0.25">
      <c r="J4493" s="146" t="s">
        <v>210</v>
      </c>
    </row>
    <row r="4494" spans="10:10" ht="321" x14ac:dyDescent="0.25">
      <c r="J4494" s="146" t="s">
        <v>210</v>
      </c>
    </row>
    <row r="4495" spans="10:10" ht="321" x14ac:dyDescent="0.25">
      <c r="J4495" s="146" t="s">
        <v>210</v>
      </c>
    </row>
    <row r="4496" spans="10:10" ht="321" x14ac:dyDescent="0.25">
      <c r="J4496" s="146" t="s">
        <v>210</v>
      </c>
    </row>
    <row r="4497" spans="10:10" ht="321" x14ac:dyDescent="0.25">
      <c r="J4497" s="146" t="s">
        <v>210</v>
      </c>
    </row>
    <row r="4498" spans="10:10" ht="321" x14ac:dyDescent="0.25">
      <c r="J4498" s="146" t="s">
        <v>210</v>
      </c>
    </row>
    <row r="4499" spans="10:10" ht="321" x14ac:dyDescent="0.25">
      <c r="J4499" s="146" t="s">
        <v>210</v>
      </c>
    </row>
    <row r="4500" spans="10:10" ht="321" x14ac:dyDescent="0.25">
      <c r="J4500" s="146" t="s">
        <v>210</v>
      </c>
    </row>
    <row r="4501" spans="10:10" ht="321" x14ac:dyDescent="0.25">
      <c r="J4501" s="146" t="s">
        <v>210</v>
      </c>
    </row>
    <row r="4502" spans="10:10" ht="321" x14ac:dyDescent="0.25">
      <c r="J4502" s="146" t="s">
        <v>210</v>
      </c>
    </row>
    <row r="4503" spans="10:10" ht="321" x14ac:dyDescent="0.25">
      <c r="J4503" s="146" t="s">
        <v>210</v>
      </c>
    </row>
    <row r="4504" spans="10:10" ht="321" x14ac:dyDescent="0.25">
      <c r="J4504" s="146" t="s">
        <v>210</v>
      </c>
    </row>
    <row r="4505" spans="10:10" ht="321" x14ac:dyDescent="0.25">
      <c r="J4505" s="146" t="s">
        <v>210</v>
      </c>
    </row>
    <row r="4506" spans="10:10" ht="321" x14ac:dyDescent="0.25">
      <c r="J4506" s="146" t="s">
        <v>210</v>
      </c>
    </row>
    <row r="4507" spans="10:10" ht="321" x14ac:dyDescent="0.25">
      <c r="J4507" s="146" t="s">
        <v>210</v>
      </c>
    </row>
    <row r="4508" spans="10:10" ht="321" x14ac:dyDescent="0.25">
      <c r="J4508" s="146" t="s">
        <v>210</v>
      </c>
    </row>
    <row r="4509" spans="10:10" ht="321" x14ac:dyDescent="0.25">
      <c r="J4509" s="146" t="s">
        <v>210</v>
      </c>
    </row>
    <row r="4510" spans="10:10" ht="321" x14ac:dyDescent="0.25">
      <c r="J4510" s="146" t="s">
        <v>210</v>
      </c>
    </row>
    <row r="4511" spans="10:10" ht="321" x14ac:dyDescent="0.25">
      <c r="J4511" s="146" t="s">
        <v>210</v>
      </c>
    </row>
    <row r="4512" spans="10:10" ht="321" x14ac:dyDescent="0.25">
      <c r="J4512" s="146" t="s">
        <v>210</v>
      </c>
    </row>
    <row r="4513" spans="10:10" ht="321" x14ac:dyDescent="0.25">
      <c r="J4513" s="146" t="s">
        <v>210</v>
      </c>
    </row>
    <row r="4514" spans="10:10" ht="321" x14ac:dyDescent="0.25">
      <c r="J4514" s="146" t="s">
        <v>210</v>
      </c>
    </row>
    <row r="4515" spans="10:10" ht="321" x14ac:dyDescent="0.25">
      <c r="J4515" s="146" t="s">
        <v>210</v>
      </c>
    </row>
    <row r="4516" spans="10:10" ht="321" x14ac:dyDescent="0.25">
      <c r="J4516" s="146" t="s">
        <v>210</v>
      </c>
    </row>
    <row r="4517" spans="10:10" ht="321" x14ac:dyDescent="0.25">
      <c r="J4517" s="146" t="s">
        <v>210</v>
      </c>
    </row>
    <row r="4518" spans="10:10" ht="321" x14ac:dyDescent="0.25">
      <c r="J4518" s="146" t="s">
        <v>210</v>
      </c>
    </row>
    <row r="4519" spans="10:10" ht="321" x14ac:dyDescent="0.25">
      <c r="J4519" s="146" t="s">
        <v>210</v>
      </c>
    </row>
    <row r="4520" spans="10:10" ht="321" x14ac:dyDescent="0.25">
      <c r="J4520" s="146" t="s">
        <v>210</v>
      </c>
    </row>
    <row r="4521" spans="10:10" ht="321" x14ac:dyDescent="0.25">
      <c r="J4521" s="146" t="s">
        <v>210</v>
      </c>
    </row>
    <row r="4522" spans="10:10" ht="321" x14ac:dyDescent="0.25">
      <c r="J4522" s="146" t="s">
        <v>210</v>
      </c>
    </row>
    <row r="4523" spans="10:10" ht="321" x14ac:dyDescent="0.25">
      <c r="J4523" s="146" t="s">
        <v>210</v>
      </c>
    </row>
    <row r="4524" spans="10:10" ht="321" x14ac:dyDescent="0.25">
      <c r="J4524" s="146" t="s">
        <v>210</v>
      </c>
    </row>
    <row r="4525" spans="10:10" ht="321" x14ac:dyDescent="0.25">
      <c r="J4525" s="146" t="s">
        <v>210</v>
      </c>
    </row>
    <row r="4526" spans="10:10" ht="321" x14ac:dyDescent="0.25">
      <c r="J4526" s="146" t="s">
        <v>210</v>
      </c>
    </row>
    <row r="4527" spans="10:10" ht="321" x14ac:dyDescent="0.25">
      <c r="J4527" s="146" t="s">
        <v>210</v>
      </c>
    </row>
    <row r="4528" spans="10:10" ht="321" x14ac:dyDescent="0.25">
      <c r="J4528" s="146" t="s">
        <v>210</v>
      </c>
    </row>
    <row r="4529" spans="10:10" ht="321" x14ac:dyDescent="0.25">
      <c r="J4529" s="146" t="s">
        <v>210</v>
      </c>
    </row>
    <row r="4530" spans="10:10" ht="321" x14ac:dyDescent="0.25">
      <c r="J4530" s="146" t="s">
        <v>210</v>
      </c>
    </row>
    <row r="4531" spans="10:10" ht="321" x14ac:dyDescent="0.25">
      <c r="J4531" s="146" t="s">
        <v>210</v>
      </c>
    </row>
    <row r="4532" spans="10:10" ht="321" x14ac:dyDescent="0.25">
      <c r="J4532" s="146" t="s">
        <v>210</v>
      </c>
    </row>
    <row r="4533" spans="10:10" ht="321" x14ac:dyDescent="0.25">
      <c r="J4533" s="146" t="s">
        <v>210</v>
      </c>
    </row>
    <row r="4534" spans="10:10" ht="321" x14ac:dyDescent="0.25">
      <c r="J4534" s="146" t="s">
        <v>210</v>
      </c>
    </row>
    <row r="4535" spans="10:10" ht="321" x14ac:dyDescent="0.25">
      <c r="J4535" s="146" t="s">
        <v>210</v>
      </c>
    </row>
    <row r="4536" spans="10:10" ht="321" x14ac:dyDescent="0.25">
      <c r="J4536" s="146" t="s">
        <v>210</v>
      </c>
    </row>
    <row r="4537" spans="10:10" ht="321" x14ac:dyDescent="0.25">
      <c r="J4537" s="146" t="s">
        <v>210</v>
      </c>
    </row>
    <row r="4538" spans="10:10" ht="321" x14ac:dyDescent="0.25">
      <c r="J4538" s="146" t="s">
        <v>210</v>
      </c>
    </row>
    <row r="4539" spans="10:10" ht="321" x14ac:dyDescent="0.25">
      <c r="J4539" s="146" t="s">
        <v>210</v>
      </c>
    </row>
    <row r="4540" spans="10:10" ht="321" x14ac:dyDescent="0.25">
      <c r="J4540" s="146" t="s">
        <v>210</v>
      </c>
    </row>
    <row r="4541" spans="10:10" ht="321" x14ac:dyDescent="0.25">
      <c r="J4541" s="146" t="s">
        <v>210</v>
      </c>
    </row>
    <row r="4542" spans="10:10" ht="321" x14ac:dyDescent="0.25">
      <c r="J4542" s="146" t="s">
        <v>210</v>
      </c>
    </row>
    <row r="4543" spans="10:10" ht="321" x14ac:dyDescent="0.25">
      <c r="J4543" s="146" t="s">
        <v>210</v>
      </c>
    </row>
    <row r="4544" spans="10:10" ht="321" x14ac:dyDescent="0.25">
      <c r="J4544" s="146" t="s">
        <v>210</v>
      </c>
    </row>
    <row r="4545" spans="10:10" ht="321" x14ac:dyDescent="0.25">
      <c r="J4545" s="146" t="s">
        <v>210</v>
      </c>
    </row>
    <row r="4546" spans="10:10" ht="321" x14ac:dyDescent="0.25">
      <c r="J4546" s="146" t="s">
        <v>210</v>
      </c>
    </row>
    <row r="4547" spans="10:10" ht="321" x14ac:dyDescent="0.25">
      <c r="J4547" s="146" t="s">
        <v>210</v>
      </c>
    </row>
    <row r="4548" spans="10:10" ht="321" x14ac:dyDescent="0.25">
      <c r="J4548" s="146" t="s">
        <v>210</v>
      </c>
    </row>
    <row r="4549" spans="10:10" ht="321" x14ac:dyDescent="0.25">
      <c r="J4549" s="146" t="s">
        <v>210</v>
      </c>
    </row>
    <row r="4550" spans="10:10" ht="321" x14ac:dyDescent="0.25">
      <c r="J4550" s="146" t="s">
        <v>210</v>
      </c>
    </row>
    <row r="4551" spans="10:10" ht="321" x14ac:dyDescent="0.25">
      <c r="J4551" s="146" t="s">
        <v>210</v>
      </c>
    </row>
    <row r="4552" spans="10:10" ht="321" x14ac:dyDescent="0.25">
      <c r="J4552" s="146" t="s">
        <v>210</v>
      </c>
    </row>
    <row r="4553" spans="10:10" ht="321" x14ac:dyDescent="0.25">
      <c r="J4553" s="146" t="s">
        <v>210</v>
      </c>
    </row>
    <row r="4554" spans="10:10" ht="321" x14ac:dyDescent="0.25">
      <c r="J4554" s="146" t="s">
        <v>210</v>
      </c>
    </row>
    <row r="4555" spans="10:10" ht="321" x14ac:dyDescent="0.25">
      <c r="J4555" s="146" t="s">
        <v>210</v>
      </c>
    </row>
    <row r="4556" spans="10:10" ht="321" x14ac:dyDescent="0.25">
      <c r="J4556" s="146" t="s">
        <v>210</v>
      </c>
    </row>
    <row r="4557" spans="10:10" ht="321" x14ac:dyDescent="0.25">
      <c r="J4557" s="146" t="s">
        <v>210</v>
      </c>
    </row>
    <row r="4558" spans="10:10" ht="321" x14ac:dyDescent="0.25">
      <c r="J4558" s="146" t="s">
        <v>210</v>
      </c>
    </row>
    <row r="4559" spans="10:10" ht="321" x14ac:dyDescent="0.25">
      <c r="J4559" s="146" t="s">
        <v>210</v>
      </c>
    </row>
    <row r="4560" spans="10:10" ht="321" x14ac:dyDescent="0.25">
      <c r="J4560" s="146" t="s">
        <v>210</v>
      </c>
    </row>
    <row r="4561" spans="10:10" ht="321" x14ac:dyDescent="0.25">
      <c r="J4561" s="146" t="s">
        <v>210</v>
      </c>
    </row>
    <row r="4562" spans="10:10" ht="321" x14ac:dyDescent="0.25">
      <c r="J4562" s="146" t="s">
        <v>210</v>
      </c>
    </row>
    <row r="4563" spans="10:10" ht="321" x14ac:dyDescent="0.25">
      <c r="J4563" s="146" t="s">
        <v>210</v>
      </c>
    </row>
    <row r="4564" spans="10:10" ht="321" x14ac:dyDescent="0.25">
      <c r="J4564" s="146" t="s">
        <v>210</v>
      </c>
    </row>
    <row r="4565" spans="10:10" ht="321" x14ac:dyDescent="0.25">
      <c r="J4565" s="146" t="s">
        <v>210</v>
      </c>
    </row>
    <row r="4566" spans="10:10" ht="321" x14ac:dyDescent="0.25">
      <c r="J4566" s="146" t="s">
        <v>210</v>
      </c>
    </row>
    <row r="4567" spans="10:10" ht="321" x14ac:dyDescent="0.25">
      <c r="J4567" s="146" t="s">
        <v>210</v>
      </c>
    </row>
    <row r="4568" spans="10:10" ht="321" x14ac:dyDescent="0.25">
      <c r="J4568" s="146" t="s">
        <v>210</v>
      </c>
    </row>
    <row r="4569" spans="10:10" ht="321" x14ac:dyDescent="0.25">
      <c r="J4569" s="146" t="s">
        <v>210</v>
      </c>
    </row>
    <row r="4570" spans="10:10" ht="321" x14ac:dyDescent="0.25">
      <c r="J4570" s="146" t="s">
        <v>210</v>
      </c>
    </row>
    <row r="4571" spans="10:10" ht="321" x14ac:dyDescent="0.25">
      <c r="J4571" s="146" t="s">
        <v>210</v>
      </c>
    </row>
    <row r="4572" spans="10:10" ht="321" x14ac:dyDescent="0.25">
      <c r="J4572" s="146" t="s">
        <v>210</v>
      </c>
    </row>
    <row r="4573" spans="10:10" ht="321" x14ac:dyDescent="0.25">
      <c r="J4573" s="146" t="s">
        <v>210</v>
      </c>
    </row>
    <row r="4574" spans="10:10" ht="321" x14ac:dyDescent="0.25">
      <c r="J4574" s="146" t="s">
        <v>210</v>
      </c>
    </row>
    <row r="4575" spans="10:10" ht="321" x14ac:dyDescent="0.25">
      <c r="J4575" s="146" t="s">
        <v>210</v>
      </c>
    </row>
    <row r="4576" spans="10:10" ht="321" x14ac:dyDescent="0.25">
      <c r="J4576" s="146" t="s">
        <v>210</v>
      </c>
    </row>
    <row r="4577" spans="10:10" ht="321" x14ac:dyDescent="0.25">
      <c r="J4577" s="146" t="s">
        <v>210</v>
      </c>
    </row>
    <row r="4578" spans="10:10" ht="321" x14ac:dyDescent="0.25">
      <c r="J4578" s="146" t="s">
        <v>210</v>
      </c>
    </row>
    <row r="4579" spans="10:10" ht="321" x14ac:dyDescent="0.25">
      <c r="J4579" s="146" t="s">
        <v>210</v>
      </c>
    </row>
    <row r="4580" spans="10:10" ht="321" x14ac:dyDescent="0.25">
      <c r="J4580" s="146" t="s">
        <v>210</v>
      </c>
    </row>
    <row r="4581" spans="10:10" ht="321" x14ac:dyDescent="0.25">
      <c r="J4581" s="146" t="s">
        <v>210</v>
      </c>
    </row>
    <row r="4582" spans="10:10" ht="321" x14ac:dyDescent="0.25">
      <c r="J4582" s="146" t="s">
        <v>210</v>
      </c>
    </row>
    <row r="4583" spans="10:10" ht="321" x14ac:dyDescent="0.25">
      <c r="J4583" s="146" t="s">
        <v>210</v>
      </c>
    </row>
    <row r="4584" spans="10:10" ht="321" x14ac:dyDescent="0.25">
      <c r="J4584" s="146" t="s">
        <v>210</v>
      </c>
    </row>
    <row r="4585" spans="10:10" ht="321" x14ac:dyDescent="0.25">
      <c r="J4585" s="146" t="s">
        <v>210</v>
      </c>
    </row>
    <row r="4586" spans="10:10" ht="321" x14ac:dyDescent="0.25">
      <c r="J4586" s="146" t="s">
        <v>210</v>
      </c>
    </row>
    <row r="4587" spans="10:10" ht="321" x14ac:dyDescent="0.25">
      <c r="J4587" s="146" t="s">
        <v>210</v>
      </c>
    </row>
    <row r="4588" spans="10:10" ht="321" x14ac:dyDescent="0.25">
      <c r="J4588" s="146" t="s">
        <v>210</v>
      </c>
    </row>
    <row r="4589" spans="10:10" ht="321" x14ac:dyDescent="0.25">
      <c r="J4589" s="146" t="s">
        <v>210</v>
      </c>
    </row>
    <row r="4590" spans="10:10" ht="321" x14ac:dyDescent="0.25">
      <c r="J4590" s="146" t="s">
        <v>210</v>
      </c>
    </row>
    <row r="4591" spans="10:10" ht="321" x14ac:dyDescent="0.25">
      <c r="J4591" s="146" t="s">
        <v>210</v>
      </c>
    </row>
    <row r="4592" spans="10:10" ht="321" x14ac:dyDescent="0.25">
      <c r="J4592" s="146" t="s">
        <v>210</v>
      </c>
    </row>
    <row r="4593" spans="10:10" ht="321" x14ac:dyDescent="0.25">
      <c r="J4593" s="146" t="s">
        <v>210</v>
      </c>
    </row>
    <row r="4594" spans="10:10" ht="321" x14ac:dyDescent="0.25">
      <c r="J4594" s="146" t="s">
        <v>210</v>
      </c>
    </row>
    <row r="4595" spans="10:10" ht="321" x14ac:dyDescent="0.25">
      <c r="J4595" s="146" t="s">
        <v>210</v>
      </c>
    </row>
    <row r="4596" spans="10:10" ht="321" x14ac:dyDescent="0.25">
      <c r="J4596" s="146" t="s">
        <v>210</v>
      </c>
    </row>
    <row r="4597" spans="10:10" ht="321" x14ac:dyDescent="0.25">
      <c r="J4597" s="146" t="s">
        <v>210</v>
      </c>
    </row>
    <row r="4598" spans="10:10" ht="321" x14ac:dyDescent="0.25">
      <c r="J4598" s="146" t="s">
        <v>210</v>
      </c>
    </row>
    <row r="4599" spans="10:10" ht="321" x14ac:dyDescent="0.25">
      <c r="J4599" s="146" t="s">
        <v>210</v>
      </c>
    </row>
    <row r="4600" spans="10:10" ht="321" x14ac:dyDescent="0.25">
      <c r="J4600" s="146" t="s">
        <v>210</v>
      </c>
    </row>
    <row r="4601" spans="10:10" ht="321" x14ac:dyDescent="0.25">
      <c r="J4601" s="146" t="s">
        <v>210</v>
      </c>
    </row>
    <row r="4602" spans="10:10" ht="321" x14ac:dyDescent="0.25">
      <c r="J4602" s="146" t="s">
        <v>210</v>
      </c>
    </row>
    <row r="4603" spans="10:10" ht="321" x14ac:dyDescent="0.25">
      <c r="J4603" s="146" t="s">
        <v>210</v>
      </c>
    </row>
    <row r="4604" spans="10:10" ht="321" x14ac:dyDescent="0.25">
      <c r="J4604" s="146" t="s">
        <v>210</v>
      </c>
    </row>
    <row r="4605" spans="10:10" ht="321" x14ac:dyDescent="0.25">
      <c r="J4605" s="146" t="s">
        <v>210</v>
      </c>
    </row>
    <row r="4606" spans="10:10" ht="321" x14ac:dyDescent="0.25">
      <c r="J4606" s="146" t="s">
        <v>210</v>
      </c>
    </row>
    <row r="4607" spans="10:10" ht="321" x14ac:dyDescent="0.25">
      <c r="J4607" s="146" t="s">
        <v>210</v>
      </c>
    </row>
    <row r="4608" spans="10:10" ht="321" x14ac:dyDescent="0.25">
      <c r="J4608" s="146" t="s">
        <v>210</v>
      </c>
    </row>
    <row r="4609" spans="10:10" ht="321" x14ac:dyDescent="0.25">
      <c r="J4609" s="146" t="s">
        <v>210</v>
      </c>
    </row>
    <row r="4610" spans="10:10" ht="321" x14ac:dyDescent="0.25">
      <c r="J4610" s="146" t="s">
        <v>210</v>
      </c>
    </row>
    <row r="4611" spans="10:10" ht="321" x14ac:dyDescent="0.25">
      <c r="J4611" s="146" t="s">
        <v>210</v>
      </c>
    </row>
    <row r="4612" spans="10:10" ht="321" x14ac:dyDescent="0.25">
      <c r="J4612" s="146" t="s">
        <v>210</v>
      </c>
    </row>
    <row r="4613" spans="10:10" ht="321" x14ac:dyDescent="0.25">
      <c r="J4613" s="146" t="s">
        <v>210</v>
      </c>
    </row>
    <row r="4614" spans="10:10" ht="321" x14ac:dyDescent="0.25">
      <c r="J4614" s="146" t="s">
        <v>210</v>
      </c>
    </row>
    <row r="4615" spans="10:10" ht="321" x14ac:dyDescent="0.25">
      <c r="J4615" s="146" t="s">
        <v>210</v>
      </c>
    </row>
    <row r="4616" spans="10:10" ht="321" x14ac:dyDescent="0.25">
      <c r="J4616" s="146" t="s">
        <v>210</v>
      </c>
    </row>
    <row r="4617" spans="10:10" ht="321" x14ac:dyDescent="0.25">
      <c r="J4617" s="146" t="s">
        <v>210</v>
      </c>
    </row>
    <row r="4618" spans="10:10" ht="321" x14ac:dyDescent="0.25">
      <c r="J4618" s="146" t="s">
        <v>210</v>
      </c>
    </row>
    <row r="4619" spans="10:10" ht="321" x14ac:dyDescent="0.25">
      <c r="J4619" s="146" t="s">
        <v>210</v>
      </c>
    </row>
    <row r="4620" spans="10:10" ht="321" x14ac:dyDescent="0.25">
      <c r="J4620" s="146" t="s">
        <v>210</v>
      </c>
    </row>
    <row r="4621" spans="10:10" ht="321" x14ac:dyDescent="0.25">
      <c r="J4621" s="146" t="s">
        <v>210</v>
      </c>
    </row>
    <row r="4622" spans="10:10" ht="321" x14ac:dyDescent="0.25">
      <c r="J4622" s="146" t="s">
        <v>210</v>
      </c>
    </row>
    <row r="4623" spans="10:10" ht="321" x14ac:dyDescent="0.25">
      <c r="J4623" s="146" t="s">
        <v>210</v>
      </c>
    </row>
    <row r="4624" spans="10:10" ht="321" x14ac:dyDescent="0.25">
      <c r="J4624" s="146" t="s">
        <v>210</v>
      </c>
    </row>
    <row r="4625" spans="10:10" ht="321" x14ac:dyDescent="0.25">
      <c r="J4625" s="146" t="s">
        <v>210</v>
      </c>
    </row>
    <row r="4626" spans="10:10" ht="321" x14ac:dyDescent="0.25">
      <c r="J4626" s="146" t="s">
        <v>210</v>
      </c>
    </row>
    <row r="4627" spans="10:10" ht="321" x14ac:dyDescent="0.25">
      <c r="J4627" s="146" t="s">
        <v>210</v>
      </c>
    </row>
    <row r="4628" spans="10:10" ht="321" x14ac:dyDescent="0.25">
      <c r="J4628" s="146" t="s">
        <v>210</v>
      </c>
    </row>
    <row r="4629" spans="10:10" ht="321" x14ac:dyDescent="0.25">
      <c r="J4629" s="146" t="s">
        <v>210</v>
      </c>
    </row>
    <row r="4630" spans="10:10" ht="321" x14ac:dyDescent="0.25">
      <c r="J4630" s="146" t="s">
        <v>210</v>
      </c>
    </row>
    <row r="4631" spans="10:10" ht="321" x14ac:dyDescent="0.25">
      <c r="J4631" s="146" t="s">
        <v>210</v>
      </c>
    </row>
    <row r="4632" spans="10:10" ht="321" x14ac:dyDescent="0.25">
      <c r="J4632" s="146" t="s">
        <v>210</v>
      </c>
    </row>
    <row r="4633" spans="10:10" ht="321" x14ac:dyDescent="0.25">
      <c r="J4633" s="146" t="s">
        <v>210</v>
      </c>
    </row>
    <row r="4634" spans="10:10" ht="321" x14ac:dyDescent="0.25">
      <c r="J4634" s="146" t="s">
        <v>210</v>
      </c>
    </row>
    <row r="4635" spans="10:10" ht="321" x14ac:dyDescent="0.25">
      <c r="J4635" s="146" t="s">
        <v>210</v>
      </c>
    </row>
    <row r="4636" spans="10:10" ht="321" x14ac:dyDescent="0.25">
      <c r="J4636" s="146" t="s">
        <v>210</v>
      </c>
    </row>
    <row r="4637" spans="10:10" ht="321" x14ac:dyDescent="0.25">
      <c r="J4637" s="146" t="s">
        <v>210</v>
      </c>
    </row>
    <row r="4638" spans="10:10" ht="321" x14ac:dyDescent="0.25">
      <c r="J4638" s="146" t="s">
        <v>210</v>
      </c>
    </row>
    <row r="4639" spans="10:10" ht="321" x14ac:dyDescent="0.25">
      <c r="J4639" s="146" t="s">
        <v>210</v>
      </c>
    </row>
    <row r="4640" spans="10:10" ht="321" x14ac:dyDescent="0.25">
      <c r="J4640" s="146" t="s">
        <v>210</v>
      </c>
    </row>
    <row r="4641" spans="10:10" ht="321" x14ac:dyDescent="0.25">
      <c r="J4641" s="146" t="s">
        <v>210</v>
      </c>
    </row>
    <row r="4642" spans="10:10" ht="321" x14ac:dyDescent="0.25">
      <c r="J4642" s="146" t="s">
        <v>210</v>
      </c>
    </row>
    <row r="4643" spans="10:10" ht="321" x14ac:dyDescent="0.25">
      <c r="J4643" s="146" t="s">
        <v>210</v>
      </c>
    </row>
    <row r="4644" spans="10:10" ht="321" x14ac:dyDescent="0.25">
      <c r="J4644" s="146" t="s">
        <v>210</v>
      </c>
    </row>
    <row r="4645" spans="10:10" ht="321" x14ac:dyDescent="0.25">
      <c r="J4645" s="146" t="s">
        <v>210</v>
      </c>
    </row>
    <row r="4646" spans="10:10" ht="321" x14ac:dyDescent="0.25">
      <c r="J4646" s="146" t="s">
        <v>210</v>
      </c>
    </row>
    <row r="4647" spans="10:10" ht="321" x14ac:dyDescent="0.25">
      <c r="J4647" s="146" t="s">
        <v>210</v>
      </c>
    </row>
    <row r="4648" spans="10:10" ht="321" x14ac:dyDescent="0.25">
      <c r="J4648" s="146" t="s">
        <v>210</v>
      </c>
    </row>
    <row r="4649" spans="10:10" ht="321" x14ac:dyDescent="0.25">
      <c r="J4649" s="146" t="s">
        <v>210</v>
      </c>
    </row>
    <row r="4650" spans="10:10" ht="321" x14ac:dyDescent="0.25">
      <c r="J4650" s="146" t="s">
        <v>210</v>
      </c>
    </row>
    <row r="4651" spans="10:10" ht="321" x14ac:dyDescent="0.25">
      <c r="J4651" s="146" t="s">
        <v>210</v>
      </c>
    </row>
    <row r="4652" spans="10:10" ht="321" x14ac:dyDescent="0.25">
      <c r="J4652" s="146" t="s">
        <v>210</v>
      </c>
    </row>
    <row r="4653" spans="10:10" ht="321" x14ac:dyDescent="0.25">
      <c r="J4653" s="146" t="s">
        <v>210</v>
      </c>
    </row>
    <row r="4654" spans="10:10" ht="321" x14ac:dyDescent="0.25">
      <c r="J4654" s="146" t="s">
        <v>210</v>
      </c>
    </row>
    <row r="4655" spans="10:10" ht="321" x14ac:dyDescent="0.25">
      <c r="J4655" s="146" t="s">
        <v>210</v>
      </c>
    </row>
    <row r="4656" spans="10:10" ht="321" x14ac:dyDescent="0.25">
      <c r="J4656" s="146" t="s">
        <v>210</v>
      </c>
    </row>
    <row r="4657" spans="10:10" ht="321" x14ac:dyDescent="0.25">
      <c r="J4657" s="146" t="s">
        <v>210</v>
      </c>
    </row>
    <row r="4658" spans="10:10" ht="321" x14ac:dyDescent="0.25">
      <c r="J4658" s="146" t="s">
        <v>210</v>
      </c>
    </row>
    <row r="4659" spans="10:10" ht="321" x14ac:dyDescent="0.25">
      <c r="J4659" s="146" t="s">
        <v>210</v>
      </c>
    </row>
    <row r="4660" spans="10:10" ht="321" x14ac:dyDescent="0.25">
      <c r="J4660" s="146" t="s">
        <v>210</v>
      </c>
    </row>
    <row r="4661" spans="10:10" ht="321" x14ac:dyDescent="0.25">
      <c r="J4661" s="146" t="s">
        <v>210</v>
      </c>
    </row>
    <row r="4662" spans="10:10" ht="321" x14ac:dyDescent="0.25">
      <c r="J4662" s="146" t="s">
        <v>210</v>
      </c>
    </row>
    <row r="4663" spans="10:10" ht="321" x14ac:dyDescent="0.25">
      <c r="J4663" s="146" t="s">
        <v>210</v>
      </c>
    </row>
    <row r="4664" spans="10:10" ht="321" x14ac:dyDescent="0.25">
      <c r="J4664" s="146" t="s">
        <v>210</v>
      </c>
    </row>
    <row r="4665" spans="10:10" ht="321" x14ac:dyDescent="0.25">
      <c r="J4665" s="146" t="s">
        <v>210</v>
      </c>
    </row>
    <row r="4666" spans="10:10" ht="321" x14ac:dyDescent="0.25">
      <c r="J4666" s="146" t="s">
        <v>210</v>
      </c>
    </row>
    <row r="4667" spans="10:10" ht="321" x14ac:dyDescent="0.25">
      <c r="J4667" s="146" t="s">
        <v>210</v>
      </c>
    </row>
    <row r="4668" spans="10:10" ht="321" x14ac:dyDescent="0.25">
      <c r="J4668" s="146" t="s">
        <v>210</v>
      </c>
    </row>
    <row r="4669" spans="10:10" ht="321" x14ac:dyDescent="0.25">
      <c r="J4669" s="146" t="s">
        <v>210</v>
      </c>
    </row>
    <row r="4670" spans="10:10" ht="321" x14ac:dyDescent="0.25">
      <c r="J4670" s="146" t="s">
        <v>210</v>
      </c>
    </row>
    <row r="4671" spans="10:10" ht="321" x14ac:dyDescent="0.25">
      <c r="J4671" s="146" t="s">
        <v>210</v>
      </c>
    </row>
    <row r="4672" spans="10:10" ht="321" x14ac:dyDescent="0.25">
      <c r="J4672" s="146" t="s">
        <v>210</v>
      </c>
    </row>
    <row r="4673" spans="10:10" ht="321" x14ac:dyDescent="0.25">
      <c r="J4673" s="146" t="s">
        <v>210</v>
      </c>
    </row>
    <row r="4674" spans="10:10" ht="321" x14ac:dyDescent="0.25">
      <c r="J4674" s="146" t="s">
        <v>210</v>
      </c>
    </row>
    <row r="4675" spans="10:10" ht="321" x14ac:dyDescent="0.25">
      <c r="J4675" s="146" t="s">
        <v>210</v>
      </c>
    </row>
    <row r="4676" spans="10:10" ht="321" x14ac:dyDescent="0.25">
      <c r="J4676" s="146" t="s">
        <v>210</v>
      </c>
    </row>
    <row r="4677" spans="10:10" ht="321" x14ac:dyDescent="0.25">
      <c r="J4677" s="146" t="s">
        <v>210</v>
      </c>
    </row>
    <row r="4678" spans="10:10" ht="321" x14ac:dyDescent="0.25">
      <c r="J4678" s="146" t="s">
        <v>210</v>
      </c>
    </row>
    <row r="4679" spans="10:10" ht="321" x14ac:dyDescent="0.25">
      <c r="J4679" s="146" t="s">
        <v>210</v>
      </c>
    </row>
    <row r="4680" spans="10:10" ht="321" x14ac:dyDescent="0.25">
      <c r="J4680" s="146" t="s">
        <v>210</v>
      </c>
    </row>
    <row r="4681" spans="10:10" ht="321" x14ac:dyDescent="0.25">
      <c r="J4681" s="146" t="s">
        <v>210</v>
      </c>
    </row>
    <row r="4682" spans="10:10" ht="321" x14ac:dyDescent="0.25">
      <c r="J4682" s="146" t="s">
        <v>210</v>
      </c>
    </row>
    <row r="4683" spans="10:10" ht="321" x14ac:dyDescent="0.25">
      <c r="J4683" s="146" t="s">
        <v>210</v>
      </c>
    </row>
    <row r="4684" spans="10:10" ht="321" x14ac:dyDescent="0.25">
      <c r="J4684" s="146" t="s">
        <v>210</v>
      </c>
    </row>
    <row r="4685" spans="10:10" ht="321" x14ac:dyDescent="0.25">
      <c r="J4685" s="146" t="s">
        <v>210</v>
      </c>
    </row>
    <row r="4686" spans="10:10" ht="321" x14ac:dyDescent="0.25">
      <c r="J4686" s="146" t="s">
        <v>210</v>
      </c>
    </row>
    <row r="4687" spans="10:10" ht="321" x14ac:dyDescent="0.25">
      <c r="J4687" s="146" t="s">
        <v>210</v>
      </c>
    </row>
    <row r="4688" spans="10:10" ht="321" x14ac:dyDescent="0.25">
      <c r="J4688" s="146" t="s">
        <v>210</v>
      </c>
    </row>
    <row r="4689" spans="10:10" ht="321" x14ac:dyDescent="0.25">
      <c r="J4689" s="146" t="s">
        <v>210</v>
      </c>
    </row>
    <row r="4690" spans="10:10" ht="321" x14ac:dyDescent="0.25">
      <c r="J4690" s="146" t="s">
        <v>210</v>
      </c>
    </row>
    <row r="4691" spans="10:10" ht="321" x14ac:dyDescent="0.25">
      <c r="J4691" s="146" t="s">
        <v>210</v>
      </c>
    </row>
    <row r="4692" spans="10:10" ht="321" x14ac:dyDescent="0.25">
      <c r="J4692" s="146" t="s">
        <v>210</v>
      </c>
    </row>
    <row r="4693" spans="10:10" ht="321" x14ac:dyDescent="0.25">
      <c r="J4693" s="146" t="s">
        <v>210</v>
      </c>
    </row>
    <row r="4694" spans="10:10" ht="321" x14ac:dyDescent="0.25">
      <c r="J4694" s="146" t="s">
        <v>210</v>
      </c>
    </row>
    <row r="4695" spans="10:10" ht="321" x14ac:dyDescent="0.25">
      <c r="J4695" s="146" t="s">
        <v>210</v>
      </c>
    </row>
    <row r="4696" spans="10:10" ht="321" x14ac:dyDescent="0.25">
      <c r="J4696" s="146" t="s">
        <v>210</v>
      </c>
    </row>
    <row r="4697" spans="10:10" ht="321" x14ac:dyDescent="0.25">
      <c r="J4697" s="146" t="s">
        <v>210</v>
      </c>
    </row>
    <row r="4698" spans="10:10" ht="321" x14ac:dyDescent="0.25">
      <c r="J4698" s="146" t="s">
        <v>210</v>
      </c>
    </row>
    <row r="4699" spans="10:10" ht="321" x14ac:dyDescent="0.25">
      <c r="J4699" s="146" t="s">
        <v>210</v>
      </c>
    </row>
    <row r="4700" spans="10:10" ht="321" x14ac:dyDescent="0.25">
      <c r="J4700" s="146" t="s">
        <v>210</v>
      </c>
    </row>
    <row r="4701" spans="10:10" ht="321" x14ac:dyDescent="0.25">
      <c r="J4701" s="146" t="s">
        <v>210</v>
      </c>
    </row>
    <row r="4702" spans="10:10" ht="321" x14ac:dyDescent="0.25">
      <c r="J4702" s="146" t="s">
        <v>210</v>
      </c>
    </row>
    <row r="4703" spans="10:10" ht="321" x14ac:dyDescent="0.25">
      <c r="J4703" s="146" t="s">
        <v>210</v>
      </c>
    </row>
    <row r="4704" spans="10:10" ht="321" x14ac:dyDescent="0.25">
      <c r="J4704" s="146" t="s">
        <v>210</v>
      </c>
    </row>
    <row r="4705" spans="10:10" ht="321" x14ac:dyDescent="0.25">
      <c r="J4705" s="146" t="s">
        <v>210</v>
      </c>
    </row>
    <row r="4706" spans="10:10" ht="321" x14ac:dyDescent="0.25">
      <c r="J4706" s="146" t="s">
        <v>210</v>
      </c>
    </row>
    <row r="4707" spans="10:10" ht="321" x14ac:dyDescent="0.25">
      <c r="J4707" s="146" t="s">
        <v>210</v>
      </c>
    </row>
    <row r="4708" spans="10:10" ht="321" x14ac:dyDescent="0.25">
      <c r="J4708" s="146" t="s">
        <v>210</v>
      </c>
    </row>
    <row r="4709" spans="10:10" ht="321" x14ac:dyDescent="0.25">
      <c r="J4709" s="146" t="s">
        <v>210</v>
      </c>
    </row>
    <row r="4710" spans="10:10" ht="321" x14ac:dyDescent="0.25">
      <c r="J4710" s="146" t="s">
        <v>210</v>
      </c>
    </row>
    <row r="4711" spans="10:10" ht="321" x14ac:dyDescent="0.25">
      <c r="J4711" s="146" t="s">
        <v>210</v>
      </c>
    </row>
    <row r="4712" spans="10:10" ht="321" x14ac:dyDescent="0.25">
      <c r="J4712" s="146" t="s">
        <v>210</v>
      </c>
    </row>
    <row r="4713" spans="10:10" ht="321" x14ac:dyDescent="0.25">
      <c r="J4713" s="146" t="s">
        <v>210</v>
      </c>
    </row>
    <row r="4714" spans="10:10" ht="321" x14ac:dyDescent="0.25">
      <c r="J4714" s="146" t="s">
        <v>210</v>
      </c>
    </row>
    <row r="4715" spans="10:10" ht="321" x14ac:dyDescent="0.25">
      <c r="J4715" s="146" t="s">
        <v>210</v>
      </c>
    </row>
    <row r="4716" spans="10:10" ht="321" x14ac:dyDescent="0.25">
      <c r="J4716" s="146" t="s">
        <v>210</v>
      </c>
    </row>
    <row r="4717" spans="10:10" ht="321" x14ac:dyDescent="0.25">
      <c r="J4717" s="146" t="s">
        <v>210</v>
      </c>
    </row>
    <row r="4718" spans="10:10" ht="321" x14ac:dyDescent="0.25">
      <c r="J4718" s="146" t="s">
        <v>210</v>
      </c>
    </row>
    <row r="4719" spans="10:10" ht="321" x14ac:dyDescent="0.25">
      <c r="J4719" s="146" t="s">
        <v>210</v>
      </c>
    </row>
    <row r="4720" spans="10:10" ht="321" x14ac:dyDescent="0.25">
      <c r="J4720" s="146" t="s">
        <v>210</v>
      </c>
    </row>
    <row r="4721" spans="10:10" ht="321" x14ac:dyDescent="0.25">
      <c r="J4721" s="146" t="s">
        <v>210</v>
      </c>
    </row>
    <row r="4722" spans="10:10" ht="321" x14ac:dyDescent="0.25">
      <c r="J4722" s="146" t="s">
        <v>210</v>
      </c>
    </row>
    <row r="4723" spans="10:10" ht="321" x14ac:dyDescent="0.25">
      <c r="J4723" s="146" t="s">
        <v>210</v>
      </c>
    </row>
    <row r="4724" spans="10:10" ht="321" x14ac:dyDescent="0.25">
      <c r="J4724" s="146" t="s">
        <v>210</v>
      </c>
    </row>
    <row r="4725" spans="10:10" ht="321" x14ac:dyDescent="0.25">
      <c r="J4725" s="146" t="s">
        <v>210</v>
      </c>
    </row>
    <row r="4726" spans="10:10" ht="321" x14ac:dyDescent="0.25">
      <c r="J4726" s="146" t="s">
        <v>210</v>
      </c>
    </row>
    <row r="4727" spans="10:10" ht="321" x14ac:dyDescent="0.25">
      <c r="J4727" s="146" t="s">
        <v>210</v>
      </c>
    </row>
    <row r="4728" spans="10:10" ht="321" x14ac:dyDescent="0.25">
      <c r="J4728" s="146" t="s">
        <v>210</v>
      </c>
    </row>
    <row r="4729" spans="10:10" ht="321" x14ac:dyDescent="0.25">
      <c r="J4729" s="146" t="s">
        <v>210</v>
      </c>
    </row>
    <row r="4730" spans="10:10" ht="321" x14ac:dyDescent="0.25">
      <c r="J4730" s="146" t="s">
        <v>210</v>
      </c>
    </row>
    <row r="4731" spans="10:10" ht="321" x14ac:dyDescent="0.25">
      <c r="J4731" s="146" t="s">
        <v>210</v>
      </c>
    </row>
    <row r="4732" spans="10:10" ht="321" x14ac:dyDescent="0.25">
      <c r="J4732" s="146" t="s">
        <v>210</v>
      </c>
    </row>
    <row r="4733" spans="10:10" ht="321" x14ac:dyDescent="0.25">
      <c r="J4733" s="146" t="s">
        <v>210</v>
      </c>
    </row>
    <row r="4734" spans="10:10" ht="321" x14ac:dyDescent="0.25">
      <c r="J4734" s="146" t="s">
        <v>210</v>
      </c>
    </row>
    <row r="4735" spans="10:10" ht="321" x14ac:dyDescent="0.25">
      <c r="J4735" s="146" t="s">
        <v>210</v>
      </c>
    </row>
    <row r="4736" spans="10:10" ht="321" x14ac:dyDescent="0.25">
      <c r="J4736" s="146" t="s">
        <v>210</v>
      </c>
    </row>
    <row r="4737" spans="10:10" ht="321" x14ac:dyDescent="0.25">
      <c r="J4737" s="146" t="s">
        <v>210</v>
      </c>
    </row>
    <row r="4738" spans="10:10" ht="321" x14ac:dyDescent="0.25">
      <c r="J4738" s="146" t="s">
        <v>210</v>
      </c>
    </row>
    <row r="4739" spans="10:10" ht="321" x14ac:dyDescent="0.25">
      <c r="J4739" s="146" t="s">
        <v>210</v>
      </c>
    </row>
    <row r="4740" spans="10:10" ht="321" x14ac:dyDescent="0.25">
      <c r="J4740" s="146" t="s">
        <v>210</v>
      </c>
    </row>
    <row r="4741" spans="10:10" ht="321" x14ac:dyDescent="0.25">
      <c r="J4741" s="146" t="s">
        <v>210</v>
      </c>
    </row>
    <row r="4742" spans="10:10" ht="321" x14ac:dyDescent="0.25">
      <c r="J4742" s="146" t="s">
        <v>210</v>
      </c>
    </row>
    <row r="4743" spans="10:10" ht="321" x14ac:dyDescent="0.25">
      <c r="J4743" s="146" t="s">
        <v>210</v>
      </c>
    </row>
    <row r="4744" spans="10:10" ht="321" x14ac:dyDescent="0.25">
      <c r="J4744" s="146" t="s">
        <v>210</v>
      </c>
    </row>
    <row r="4745" spans="10:10" ht="321" x14ac:dyDescent="0.25">
      <c r="J4745" s="146" t="s">
        <v>210</v>
      </c>
    </row>
    <row r="4746" spans="10:10" ht="321" x14ac:dyDescent="0.25">
      <c r="J4746" s="146" t="s">
        <v>210</v>
      </c>
    </row>
    <row r="4747" spans="10:10" ht="321" x14ac:dyDescent="0.25">
      <c r="J4747" s="146" t="s">
        <v>210</v>
      </c>
    </row>
    <row r="4748" spans="10:10" ht="321" x14ac:dyDescent="0.25">
      <c r="J4748" s="146" t="s">
        <v>210</v>
      </c>
    </row>
    <row r="4749" spans="10:10" ht="321" x14ac:dyDescent="0.25">
      <c r="J4749" s="146" t="s">
        <v>210</v>
      </c>
    </row>
    <row r="4750" spans="10:10" ht="321" x14ac:dyDescent="0.25">
      <c r="J4750" s="146" t="s">
        <v>210</v>
      </c>
    </row>
    <row r="4751" spans="10:10" ht="321" x14ac:dyDescent="0.25">
      <c r="J4751" s="146" t="s">
        <v>210</v>
      </c>
    </row>
    <row r="4752" spans="10:10" ht="321" x14ac:dyDescent="0.25">
      <c r="J4752" s="146" t="s">
        <v>210</v>
      </c>
    </row>
    <row r="4753" spans="10:10" ht="321" x14ac:dyDescent="0.25">
      <c r="J4753" s="146" t="s">
        <v>210</v>
      </c>
    </row>
    <row r="4754" spans="10:10" ht="321" x14ac:dyDescent="0.25">
      <c r="J4754" s="146" t="s">
        <v>210</v>
      </c>
    </row>
    <row r="4755" spans="10:10" ht="321" x14ac:dyDescent="0.25">
      <c r="J4755" s="146" t="s">
        <v>210</v>
      </c>
    </row>
    <row r="4756" spans="10:10" ht="321" x14ac:dyDescent="0.25">
      <c r="J4756" s="146" t="s">
        <v>210</v>
      </c>
    </row>
    <row r="4757" spans="10:10" ht="321" x14ac:dyDescent="0.25">
      <c r="J4757" s="146" t="s">
        <v>210</v>
      </c>
    </row>
    <row r="4758" spans="10:10" ht="321" x14ac:dyDescent="0.25">
      <c r="J4758" s="146" t="s">
        <v>210</v>
      </c>
    </row>
    <row r="4759" spans="10:10" ht="321" x14ac:dyDescent="0.25">
      <c r="J4759" s="146" t="s">
        <v>210</v>
      </c>
    </row>
    <row r="4760" spans="10:10" ht="321" x14ac:dyDescent="0.25">
      <c r="J4760" s="146" t="s">
        <v>210</v>
      </c>
    </row>
    <row r="4761" spans="10:10" ht="321" x14ac:dyDescent="0.25">
      <c r="J4761" s="146" t="s">
        <v>210</v>
      </c>
    </row>
    <row r="4762" spans="10:10" ht="321" x14ac:dyDescent="0.25">
      <c r="J4762" s="146" t="s">
        <v>210</v>
      </c>
    </row>
    <row r="4763" spans="10:10" ht="321" x14ac:dyDescent="0.25">
      <c r="J4763" s="146" t="s">
        <v>210</v>
      </c>
    </row>
    <row r="4764" spans="10:10" ht="321" x14ac:dyDescent="0.25">
      <c r="J4764" s="146" t="s">
        <v>210</v>
      </c>
    </row>
    <row r="4765" spans="10:10" ht="321" x14ac:dyDescent="0.25">
      <c r="J4765" s="146" t="s">
        <v>210</v>
      </c>
    </row>
    <row r="4766" spans="10:10" ht="321" x14ac:dyDescent="0.25">
      <c r="J4766" s="146" t="s">
        <v>210</v>
      </c>
    </row>
    <row r="4767" spans="10:10" ht="321" x14ac:dyDescent="0.25">
      <c r="J4767" s="146" t="s">
        <v>210</v>
      </c>
    </row>
    <row r="4768" spans="10:10" ht="321" x14ac:dyDescent="0.25">
      <c r="J4768" s="146" t="s">
        <v>210</v>
      </c>
    </row>
    <row r="4769" spans="10:10" ht="321" x14ac:dyDescent="0.25">
      <c r="J4769" s="146" t="s">
        <v>210</v>
      </c>
    </row>
    <row r="4770" spans="10:10" ht="321" x14ac:dyDescent="0.25">
      <c r="J4770" s="146" t="s">
        <v>210</v>
      </c>
    </row>
    <row r="4771" spans="10:10" ht="321" x14ac:dyDescent="0.25">
      <c r="J4771" s="146" t="s">
        <v>210</v>
      </c>
    </row>
    <row r="4772" spans="10:10" ht="321" x14ac:dyDescent="0.25">
      <c r="J4772" s="146" t="s">
        <v>210</v>
      </c>
    </row>
    <row r="4773" spans="10:10" ht="321" x14ac:dyDescent="0.25">
      <c r="J4773" s="146" t="s">
        <v>210</v>
      </c>
    </row>
    <row r="4774" spans="10:10" ht="321" x14ac:dyDescent="0.25">
      <c r="J4774" s="146" t="s">
        <v>210</v>
      </c>
    </row>
    <row r="4775" spans="10:10" ht="321" x14ac:dyDescent="0.25">
      <c r="J4775" s="146" t="s">
        <v>210</v>
      </c>
    </row>
    <row r="4776" spans="10:10" ht="321" x14ac:dyDescent="0.25">
      <c r="J4776" s="146" t="s">
        <v>210</v>
      </c>
    </row>
    <row r="4777" spans="10:10" ht="321" x14ac:dyDescent="0.25">
      <c r="J4777" s="146" t="s">
        <v>210</v>
      </c>
    </row>
    <row r="4778" spans="10:10" ht="321" x14ac:dyDescent="0.25">
      <c r="J4778" s="146" t="s">
        <v>210</v>
      </c>
    </row>
    <row r="4779" spans="10:10" ht="321" x14ac:dyDescent="0.25">
      <c r="J4779" s="146" t="s">
        <v>210</v>
      </c>
    </row>
    <row r="4780" spans="10:10" ht="321" x14ac:dyDescent="0.25">
      <c r="J4780" s="146" t="s">
        <v>210</v>
      </c>
    </row>
    <row r="4781" spans="10:10" ht="321" x14ac:dyDescent="0.25">
      <c r="J4781" s="146" t="s">
        <v>210</v>
      </c>
    </row>
    <row r="4782" spans="10:10" ht="321" x14ac:dyDescent="0.25">
      <c r="J4782" s="146" t="s">
        <v>210</v>
      </c>
    </row>
    <row r="4783" spans="10:10" ht="321" x14ac:dyDescent="0.25">
      <c r="J4783" s="146" t="s">
        <v>210</v>
      </c>
    </row>
    <row r="4784" spans="10:10" ht="321" x14ac:dyDescent="0.25">
      <c r="J4784" s="146" t="s">
        <v>210</v>
      </c>
    </row>
    <row r="4785" spans="10:10" ht="321" x14ac:dyDescent="0.25">
      <c r="J4785" s="146" t="s">
        <v>210</v>
      </c>
    </row>
    <row r="4786" spans="10:10" ht="321" x14ac:dyDescent="0.25">
      <c r="J4786" s="146" t="s">
        <v>210</v>
      </c>
    </row>
    <row r="4787" spans="10:10" ht="321" x14ac:dyDescent="0.25">
      <c r="J4787" s="146" t="s">
        <v>210</v>
      </c>
    </row>
    <row r="4788" spans="10:10" ht="321" x14ac:dyDescent="0.25">
      <c r="J4788" s="146" t="s">
        <v>210</v>
      </c>
    </row>
    <row r="4789" spans="10:10" ht="321" x14ac:dyDescent="0.25">
      <c r="J4789" s="146" t="s">
        <v>210</v>
      </c>
    </row>
    <row r="4790" spans="10:10" ht="321" x14ac:dyDescent="0.25">
      <c r="J4790" s="146" t="s">
        <v>210</v>
      </c>
    </row>
    <row r="4791" spans="10:10" ht="321" x14ac:dyDescent="0.25">
      <c r="J4791" s="146" t="s">
        <v>210</v>
      </c>
    </row>
    <row r="4792" spans="10:10" ht="321" x14ac:dyDescent="0.25">
      <c r="J4792" s="146" t="s">
        <v>210</v>
      </c>
    </row>
    <row r="4793" spans="10:10" ht="321" x14ac:dyDescent="0.25">
      <c r="J4793" s="146" t="s">
        <v>210</v>
      </c>
    </row>
    <row r="4794" spans="10:10" ht="321" x14ac:dyDescent="0.25">
      <c r="J4794" s="146" t="s">
        <v>210</v>
      </c>
    </row>
    <row r="4795" spans="10:10" ht="321" x14ac:dyDescent="0.25">
      <c r="J4795" s="146" t="s">
        <v>210</v>
      </c>
    </row>
    <row r="4796" spans="10:10" ht="321" x14ac:dyDescent="0.25">
      <c r="J4796" s="146" t="s">
        <v>210</v>
      </c>
    </row>
    <row r="4797" spans="10:10" ht="321" x14ac:dyDescent="0.25">
      <c r="J4797" s="146" t="s">
        <v>210</v>
      </c>
    </row>
    <row r="4798" spans="10:10" ht="321" x14ac:dyDescent="0.25">
      <c r="J4798" s="146" t="s">
        <v>210</v>
      </c>
    </row>
    <row r="4799" spans="10:10" ht="321" x14ac:dyDescent="0.25">
      <c r="J4799" s="146" t="s">
        <v>210</v>
      </c>
    </row>
    <row r="4800" spans="10:10" ht="321" x14ac:dyDescent="0.25">
      <c r="J4800" s="146" t="s">
        <v>210</v>
      </c>
    </row>
    <row r="4801" spans="10:10" ht="321" x14ac:dyDescent="0.25">
      <c r="J4801" s="146" t="s">
        <v>210</v>
      </c>
    </row>
    <row r="4802" spans="10:10" ht="321" x14ac:dyDescent="0.25">
      <c r="J4802" s="146" t="s">
        <v>210</v>
      </c>
    </row>
    <row r="4803" spans="10:10" ht="321" x14ac:dyDescent="0.25">
      <c r="J4803" s="146" t="s">
        <v>210</v>
      </c>
    </row>
    <row r="4804" spans="10:10" ht="321" x14ac:dyDescent="0.25">
      <c r="J4804" s="146" t="s">
        <v>210</v>
      </c>
    </row>
    <row r="4805" spans="10:10" ht="321" x14ac:dyDescent="0.25">
      <c r="J4805" s="146" t="s">
        <v>210</v>
      </c>
    </row>
    <row r="4806" spans="10:10" ht="321" x14ac:dyDescent="0.25">
      <c r="J4806" s="146" t="s">
        <v>210</v>
      </c>
    </row>
    <row r="4807" spans="10:10" ht="321" x14ac:dyDescent="0.25">
      <c r="J4807" s="146" t="s">
        <v>210</v>
      </c>
    </row>
    <row r="4808" spans="10:10" ht="321" x14ac:dyDescent="0.25">
      <c r="J4808" s="146" t="s">
        <v>210</v>
      </c>
    </row>
    <row r="4809" spans="10:10" ht="321" x14ac:dyDescent="0.25">
      <c r="J4809" s="146" t="s">
        <v>210</v>
      </c>
    </row>
    <row r="4810" spans="10:10" ht="321" x14ac:dyDescent="0.25">
      <c r="J4810" s="146" t="s">
        <v>210</v>
      </c>
    </row>
    <row r="4811" spans="10:10" ht="321" x14ac:dyDescent="0.25">
      <c r="J4811" s="146" t="s">
        <v>210</v>
      </c>
    </row>
    <row r="4812" spans="10:10" ht="321" x14ac:dyDescent="0.25">
      <c r="J4812" s="146" t="s">
        <v>210</v>
      </c>
    </row>
    <row r="4813" spans="10:10" ht="321" x14ac:dyDescent="0.25">
      <c r="J4813" s="146" t="s">
        <v>210</v>
      </c>
    </row>
    <row r="4814" spans="10:10" ht="321" x14ac:dyDescent="0.25">
      <c r="J4814" s="146" t="s">
        <v>210</v>
      </c>
    </row>
    <row r="4815" spans="10:10" ht="321" x14ac:dyDescent="0.25">
      <c r="J4815" s="146" t="s">
        <v>210</v>
      </c>
    </row>
    <row r="4816" spans="10:10" ht="321" x14ac:dyDescent="0.25">
      <c r="J4816" s="146" t="s">
        <v>210</v>
      </c>
    </row>
    <row r="4817" spans="10:10" ht="321" x14ac:dyDescent="0.25">
      <c r="J4817" s="146" t="s">
        <v>210</v>
      </c>
    </row>
    <row r="4818" spans="10:10" ht="321" x14ac:dyDescent="0.25">
      <c r="J4818" s="146" t="s">
        <v>210</v>
      </c>
    </row>
    <row r="4819" spans="10:10" ht="321" x14ac:dyDescent="0.25">
      <c r="J4819" s="146" t="s">
        <v>210</v>
      </c>
    </row>
    <row r="4820" spans="10:10" ht="321" x14ac:dyDescent="0.25">
      <c r="J4820" s="146" t="s">
        <v>210</v>
      </c>
    </row>
    <row r="4821" spans="10:10" ht="321" x14ac:dyDescent="0.25">
      <c r="J4821" s="146" t="s">
        <v>210</v>
      </c>
    </row>
    <row r="4822" spans="10:10" ht="321" x14ac:dyDescent="0.25">
      <c r="J4822" s="146" t="s">
        <v>210</v>
      </c>
    </row>
    <row r="4823" spans="10:10" ht="321" x14ac:dyDescent="0.25">
      <c r="J4823" s="146" t="s">
        <v>210</v>
      </c>
    </row>
    <row r="4824" spans="10:10" ht="321" x14ac:dyDescent="0.25">
      <c r="J4824" s="146" t="s">
        <v>210</v>
      </c>
    </row>
    <row r="4825" spans="10:10" ht="321" x14ac:dyDescent="0.25">
      <c r="J4825" s="146" t="s">
        <v>210</v>
      </c>
    </row>
    <row r="4826" spans="10:10" ht="321" x14ac:dyDescent="0.25">
      <c r="J4826" s="146" t="s">
        <v>210</v>
      </c>
    </row>
    <row r="4827" spans="10:10" ht="321" x14ac:dyDescent="0.25">
      <c r="J4827" s="146" t="s">
        <v>210</v>
      </c>
    </row>
    <row r="4828" spans="10:10" ht="321" x14ac:dyDescent="0.25">
      <c r="J4828" s="146" t="s">
        <v>210</v>
      </c>
    </row>
    <row r="4829" spans="10:10" ht="321" x14ac:dyDescent="0.25">
      <c r="J4829" s="146" t="s">
        <v>210</v>
      </c>
    </row>
    <row r="4830" spans="10:10" ht="321" x14ac:dyDescent="0.25">
      <c r="J4830" s="146" t="s">
        <v>210</v>
      </c>
    </row>
    <row r="4831" spans="10:10" ht="321" x14ac:dyDescent="0.25">
      <c r="J4831" s="146" t="s">
        <v>210</v>
      </c>
    </row>
    <row r="4832" spans="10:10" ht="321" x14ac:dyDescent="0.25">
      <c r="J4832" s="146" t="s">
        <v>210</v>
      </c>
    </row>
    <row r="4833" spans="10:10" ht="321" x14ac:dyDescent="0.25">
      <c r="J4833" s="146" t="s">
        <v>210</v>
      </c>
    </row>
    <row r="4834" spans="10:10" ht="321" x14ac:dyDescent="0.25">
      <c r="J4834" s="146" t="s">
        <v>210</v>
      </c>
    </row>
    <row r="4835" spans="10:10" ht="321" x14ac:dyDescent="0.25">
      <c r="J4835" s="146" t="s">
        <v>210</v>
      </c>
    </row>
    <row r="4836" spans="10:10" ht="321" x14ac:dyDescent="0.25">
      <c r="J4836" s="146" t="s">
        <v>210</v>
      </c>
    </row>
    <row r="4837" spans="10:10" ht="321" x14ac:dyDescent="0.25">
      <c r="J4837" s="146" t="s">
        <v>210</v>
      </c>
    </row>
    <row r="4838" spans="10:10" ht="321" x14ac:dyDescent="0.25">
      <c r="J4838" s="146" t="s">
        <v>210</v>
      </c>
    </row>
    <row r="4839" spans="10:10" ht="321" x14ac:dyDescent="0.25">
      <c r="J4839" s="146" t="s">
        <v>210</v>
      </c>
    </row>
    <row r="4840" spans="10:10" ht="321" x14ac:dyDescent="0.25">
      <c r="J4840" s="146" t="s">
        <v>210</v>
      </c>
    </row>
    <row r="4841" spans="10:10" ht="321" x14ac:dyDescent="0.25">
      <c r="J4841" s="146" t="s">
        <v>210</v>
      </c>
    </row>
    <row r="4842" spans="10:10" ht="321" x14ac:dyDescent="0.25">
      <c r="J4842" s="146" t="s">
        <v>210</v>
      </c>
    </row>
    <row r="4843" spans="10:10" ht="321" x14ac:dyDescent="0.25">
      <c r="J4843" s="146" t="s">
        <v>210</v>
      </c>
    </row>
    <row r="4844" spans="10:10" ht="321" x14ac:dyDescent="0.25">
      <c r="J4844" s="146" t="s">
        <v>210</v>
      </c>
    </row>
    <row r="4845" spans="10:10" ht="321" x14ac:dyDescent="0.25">
      <c r="J4845" s="146" t="s">
        <v>210</v>
      </c>
    </row>
    <row r="4846" spans="10:10" ht="321" x14ac:dyDescent="0.25">
      <c r="J4846" s="146" t="s">
        <v>210</v>
      </c>
    </row>
    <row r="4847" spans="10:10" ht="321" x14ac:dyDescent="0.25">
      <c r="J4847" s="146" t="s">
        <v>210</v>
      </c>
    </row>
    <row r="4848" spans="10:10" ht="321" x14ac:dyDescent="0.25">
      <c r="J4848" s="146" t="s">
        <v>210</v>
      </c>
    </row>
    <row r="4849" spans="10:10" ht="321" x14ac:dyDescent="0.25">
      <c r="J4849" s="146" t="s">
        <v>210</v>
      </c>
    </row>
    <row r="4850" spans="10:10" ht="321" x14ac:dyDescent="0.25">
      <c r="J4850" s="146" t="s">
        <v>210</v>
      </c>
    </row>
    <row r="4851" spans="10:10" ht="321" x14ac:dyDescent="0.25">
      <c r="J4851" s="146" t="s">
        <v>210</v>
      </c>
    </row>
    <row r="4852" spans="10:10" ht="321" x14ac:dyDescent="0.25">
      <c r="J4852" s="146" t="s">
        <v>210</v>
      </c>
    </row>
    <row r="4853" spans="10:10" ht="321" x14ac:dyDescent="0.25">
      <c r="J4853" s="146" t="s">
        <v>210</v>
      </c>
    </row>
    <row r="4854" spans="10:10" ht="321" x14ac:dyDescent="0.25">
      <c r="J4854" s="146" t="s">
        <v>210</v>
      </c>
    </row>
    <row r="4855" spans="10:10" ht="321" x14ac:dyDescent="0.25">
      <c r="J4855" s="146" t="s">
        <v>210</v>
      </c>
    </row>
    <row r="4856" spans="10:10" ht="321" x14ac:dyDescent="0.25">
      <c r="J4856" s="146" t="s">
        <v>210</v>
      </c>
    </row>
    <row r="4857" spans="10:10" ht="321" x14ac:dyDescent="0.25">
      <c r="J4857" s="146" t="s">
        <v>210</v>
      </c>
    </row>
    <row r="4858" spans="10:10" ht="321" x14ac:dyDescent="0.25">
      <c r="J4858" s="146" t="s">
        <v>210</v>
      </c>
    </row>
    <row r="4859" spans="10:10" ht="321" x14ac:dyDescent="0.25">
      <c r="J4859" s="146" t="s">
        <v>210</v>
      </c>
    </row>
    <row r="4860" spans="10:10" ht="321" x14ac:dyDescent="0.25">
      <c r="J4860" s="146" t="s">
        <v>210</v>
      </c>
    </row>
    <row r="4861" spans="10:10" ht="321" x14ac:dyDescent="0.25">
      <c r="J4861" s="146" t="s">
        <v>210</v>
      </c>
    </row>
    <row r="4862" spans="10:10" ht="321" x14ac:dyDescent="0.25">
      <c r="J4862" s="146" t="s">
        <v>210</v>
      </c>
    </row>
    <row r="4863" spans="10:10" ht="321" x14ac:dyDescent="0.25">
      <c r="J4863" s="146" t="s">
        <v>210</v>
      </c>
    </row>
    <row r="4864" spans="10:10" ht="321" x14ac:dyDescent="0.25">
      <c r="J4864" s="146" t="s">
        <v>210</v>
      </c>
    </row>
    <row r="4865" spans="10:10" ht="321" x14ac:dyDescent="0.25">
      <c r="J4865" s="146" t="s">
        <v>210</v>
      </c>
    </row>
    <row r="4866" spans="10:10" ht="321" x14ac:dyDescent="0.25">
      <c r="J4866" s="146" t="s">
        <v>210</v>
      </c>
    </row>
    <row r="4867" spans="10:10" ht="321" x14ac:dyDescent="0.25">
      <c r="J4867" s="146" t="s">
        <v>210</v>
      </c>
    </row>
    <row r="4868" spans="10:10" ht="321" x14ac:dyDescent="0.25">
      <c r="J4868" s="146" t="s">
        <v>210</v>
      </c>
    </row>
    <row r="4869" spans="10:10" ht="321" x14ac:dyDescent="0.25">
      <c r="J4869" s="146" t="s">
        <v>210</v>
      </c>
    </row>
    <row r="4870" spans="10:10" ht="321" x14ac:dyDescent="0.25">
      <c r="J4870" s="146" t="s">
        <v>210</v>
      </c>
    </row>
    <row r="4871" spans="10:10" ht="321" x14ac:dyDescent="0.25">
      <c r="J4871" s="146" t="s">
        <v>210</v>
      </c>
    </row>
    <row r="4872" spans="10:10" ht="321" x14ac:dyDescent="0.25">
      <c r="J4872" s="146" t="s">
        <v>210</v>
      </c>
    </row>
    <row r="4873" spans="10:10" ht="321" x14ac:dyDescent="0.25">
      <c r="J4873" s="146" t="s">
        <v>210</v>
      </c>
    </row>
    <row r="4874" spans="10:10" ht="321" x14ac:dyDescent="0.25">
      <c r="J4874" s="146" t="s">
        <v>210</v>
      </c>
    </row>
    <row r="4875" spans="10:10" ht="321" x14ac:dyDescent="0.25">
      <c r="J4875" s="146" t="s">
        <v>210</v>
      </c>
    </row>
    <row r="4876" spans="10:10" ht="321" x14ac:dyDescent="0.25">
      <c r="J4876" s="146" t="s">
        <v>210</v>
      </c>
    </row>
    <row r="4877" spans="10:10" ht="321" x14ac:dyDescent="0.25">
      <c r="J4877" s="146" t="s">
        <v>210</v>
      </c>
    </row>
    <row r="4878" spans="10:10" ht="321" x14ac:dyDescent="0.25">
      <c r="J4878" s="146" t="s">
        <v>210</v>
      </c>
    </row>
    <row r="4879" spans="10:10" ht="321" x14ac:dyDescent="0.25">
      <c r="J4879" s="146" t="s">
        <v>210</v>
      </c>
    </row>
    <row r="4880" spans="10:10" ht="321" x14ac:dyDescent="0.25">
      <c r="J4880" s="146" t="s">
        <v>210</v>
      </c>
    </row>
    <row r="4881" spans="10:10" ht="321" x14ac:dyDescent="0.25">
      <c r="J4881" s="146" t="s">
        <v>210</v>
      </c>
    </row>
    <row r="4882" spans="10:10" ht="321" x14ac:dyDescent="0.25">
      <c r="J4882" s="146" t="s">
        <v>210</v>
      </c>
    </row>
    <row r="4883" spans="10:10" ht="321" x14ac:dyDescent="0.25">
      <c r="J4883" s="146" t="s">
        <v>210</v>
      </c>
    </row>
    <row r="4884" spans="10:10" ht="321" x14ac:dyDescent="0.25">
      <c r="J4884" s="146" t="s">
        <v>210</v>
      </c>
    </row>
    <row r="4885" spans="10:10" ht="321" x14ac:dyDescent="0.25">
      <c r="J4885" s="146" t="s">
        <v>210</v>
      </c>
    </row>
    <row r="4886" spans="10:10" ht="321" x14ac:dyDescent="0.25">
      <c r="J4886" s="146" t="s">
        <v>210</v>
      </c>
    </row>
    <row r="4887" spans="10:10" ht="321" x14ac:dyDescent="0.25">
      <c r="J4887" s="146" t="s">
        <v>210</v>
      </c>
    </row>
    <row r="4888" spans="10:10" ht="321" x14ac:dyDescent="0.25">
      <c r="J4888" s="146" t="s">
        <v>210</v>
      </c>
    </row>
    <row r="4889" spans="10:10" ht="321" x14ac:dyDescent="0.25">
      <c r="J4889" s="146" t="s">
        <v>210</v>
      </c>
    </row>
    <row r="4890" spans="10:10" ht="321" x14ac:dyDescent="0.25">
      <c r="J4890" s="146" t="s">
        <v>210</v>
      </c>
    </row>
    <row r="4891" spans="10:10" ht="321" x14ac:dyDescent="0.25">
      <c r="J4891" s="146" t="s">
        <v>210</v>
      </c>
    </row>
    <row r="4892" spans="10:10" ht="321" x14ac:dyDescent="0.25">
      <c r="J4892" s="146" t="s">
        <v>210</v>
      </c>
    </row>
    <row r="4893" spans="10:10" ht="321" x14ac:dyDescent="0.25">
      <c r="J4893" s="146" t="s">
        <v>210</v>
      </c>
    </row>
    <row r="4894" spans="10:10" ht="321" x14ac:dyDescent="0.25">
      <c r="J4894" s="146" t="s">
        <v>210</v>
      </c>
    </row>
    <row r="4895" spans="10:10" ht="321" x14ac:dyDescent="0.25">
      <c r="J4895" s="146" t="s">
        <v>210</v>
      </c>
    </row>
    <row r="4896" spans="10:10" ht="321" x14ac:dyDescent="0.25">
      <c r="J4896" s="146" t="s">
        <v>210</v>
      </c>
    </row>
    <row r="4897" spans="10:10" ht="321" x14ac:dyDescent="0.25">
      <c r="J4897" s="146" t="s">
        <v>210</v>
      </c>
    </row>
    <row r="4898" spans="10:10" ht="321" x14ac:dyDescent="0.25">
      <c r="J4898" s="146" t="s">
        <v>210</v>
      </c>
    </row>
    <row r="4899" spans="10:10" ht="321" x14ac:dyDescent="0.25">
      <c r="J4899" s="146" t="s">
        <v>210</v>
      </c>
    </row>
    <row r="4900" spans="10:10" ht="321" x14ac:dyDescent="0.25">
      <c r="J4900" s="146" t="s">
        <v>210</v>
      </c>
    </row>
    <row r="4901" spans="10:10" ht="321" x14ac:dyDescent="0.25">
      <c r="J4901" s="146" t="s">
        <v>210</v>
      </c>
    </row>
    <row r="4902" spans="10:10" ht="321" x14ac:dyDescent="0.25">
      <c r="J4902" s="146" t="s">
        <v>210</v>
      </c>
    </row>
    <row r="4903" spans="10:10" ht="321" x14ac:dyDescent="0.25">
      <c r="J4903" s="146" t="s">
        <v>210</v>
      </c>
    </row>
    <row r="4904" spans="10:10" ht="321" x14ac:dyDescent="0.25">
      <c r="J4904" s="146" t="s">
        <v>210</v>
      </c>
    </row>
    <row r="4905" spans="10:10" ht="321" x14ac:dyDescent="0.25">
      <c r="J4905" s="146" t="s">
        <v>210</v>
      </c>
    </row>
    <row r="4906" spans="10:10" ht="321" x14ac:dyDescent="0.25">
      <c r="J4906" s="146" t="s">
        <v>210</v>
      </c>
    </row>
    <row r="4907" spans="10:10" ht="321" x14ac:dyDescent="0.25">
      <c r="J4907" s="146" t="s">
        <v>210</v>
      </c>
    </row>
    <row r="4908" spans="10:10" ht="321" x14ac:dyDescent="0.25">
      <c r="J4908" s="146" t="s">
        <v>210</v>
      </c>
    </row>
    <row r="4909" spans="10:10" ht="321" x14ac:dyDescent="0.25">
      <c r="J4909" s="146" t="s">
        <v>210</v>
      </c>
    </row>
    <row r="4910" spans="10:10" ht="321" x14ac:dyDescent="0.25">
      <c r="J4910" s="146" t="s">
        <v>210</v>
      </c>
    </row>
    <row r="4911" spans="10:10" ht="321" x14ac:dyDescent="0.25">
      <c r="J4911" s="146" t="s">
        <v>210</v>
      </c>
    </row>
    <row r="4912" spans="10:10" ht="321" x14ac:dyDescent="0.25">
      <c r="J4912" s="146" t="s">
        <v>210</v>
      </c>
    </row>
    <row r="4913" spans="10:10" ht="321" x14ac:dyDescent="0.25">
      <c r="J4913" s="146" t="s">
        <v>210</v>
      </c>
    </row>
    <row r="4914" spans="10:10" ht="321" x14ac:dyDescent="0.25">
      <c r="J4914" s="146" t="s">
        <v>210</v>
      </c>
    </row>
    <row r="4915" spans="10:10" ht="321" x14ac:dyDescent="0.25">
      <c r="J4915" s="146" t="s">
        <v>210</v>
      </c>
    </row>
    <row r="4916" spans="10:10" ht="321" x14ac:dyDescent="0.25">
      <c r="J4916" s="146" t="s">
        <v>210</v>
      </c>
    </row>
    <row r="4917" spans="10:10" ht="321" x14ac:dyDescent="0.25">
      <c r="J4917" s="146" t="s">
        <v>210</v>
      </c>
    </row>
    <row r="4918" spans="10:10" ht="321" x14ac:dyDescent="0.25">
      <c r="J4918" s="146" t="s">
        <v>210</v>
      </c>
    </row>
    <row r="4919" spans="10:10" ht="321" x14ac:dyDescent="0.25">
      <c r="J4919" s="146" t="s">
        <v>210</v>
      </c>
    </row>
    <row r="4920" spans="10:10" ht="321" x14ac:dyDescent="0.25">
      <c r="J4920" s="146" t="s">
        <v>210</v>
      </c>
    </row>
    <row r="4921" spans="10:10" ht="321" x14ac:dyDescent="0.25">
      <c r="J4921" s="146" t="s">
        <v>210</v>
      </c>
    </row>
    <row r="4922" spans="10:10" ht="321" x14ac:dyDescent="0.25">
      <c r="J4922" s="146" t="s">
        <v>210</v>
      </c>
    </row>
    <row r="4923" spans="10:10" ht="321" x14ac:dyDescent="0.25">
      <c r="J4923" s="146" t="s">
        <v>210</v>
      </c>
    </row>
    <row r="4924" spans="10:10" ht="321" x14ac:dyDescent="0.25">
      <c r="J4924" s="146" t="s">
        <v>210</v>
      </c>
    </row>
    <row r="4925" spans="10:10" ht="321" x14ac:dyDescent="0.25">
      <c r="J4925" s="146" t="s">
        <v>210</v>
      </c>
    </row>
    <row r="4926" spans="10:10" ht="321" x14ac:dyDescent="0.25">
      <c r="J4926" s="146" t="s">
        <v>210</v>
      </c>
    </row>
    <row r="4927" spans="10:10" ht="321" x14ac:dyDescent="0.25">
      <c r="J4927" s="146" t="s">
        <v>210</v>
      </c>
    </row>
    <row r="4928" spans="10:10" ht="321" x14ac:dyDescent="0.25">
      <c r="J4928" s="146" t="s">
        <v>210</v>
      </c>
    </row>
    <row r="4929" spans="10:10" ht="321" x14ac:dyDescent="0.25">
      <c r="J4929" s="146" t="s">
        <v>210</v>
      </c>
    </row>
    <row r="4930" spans="10:10" ht="321" x14ac:dyDescent="0.25">
      <c r="J4930" s="146" t="s">
        <v>210</v>
      </c>
    </row>
    <row r="4931" spans="10:10" ht="321" x14ac:dyDescent="0.25">
      <c r="J4931" s="146" t="s">
        <v>210</v>
      </c>
    </row>
    <row r="4932" spans="10:10" ht="321" x14ac:dyDescent="0.25">
      <c r="J4932" s="146" t="s">
        <v>210</v>
      </c>
    </row>
    <row r="4933" spans="10:10" ht="321" x14ac:dyDescent="0.25">
      <c r="J4933" s="146" t="s">
        <v>210</v>
      </c>
    </row>
    <row r="4934" spans="10:10" ht="321" x14ac:dyDescent="0.25">
      <c r="J4934" s="146" t="s">
        <v>210</v>
      </c>
    </row>
    <row r="4935" spans="10:10" ht="321" x14ac:dyDescent="0.25">
      <c r="J4935" s="146" t="s">
        <v>210</v>
      </c>
    </row>
    <row r="4936" spans="10:10" ht="321" x14ac:dyDescent="0.25">
      <c r="J4936" s="146" t="s">
        <v>210</v>
      </c>
    </row>
    <row r="4937" spans="10:10" ht="321" x14ac:dyDescent="0.25">
      <c r="J4937" s="146" t="s">
        <v>210</v>
      </c>
    </row>
    <row r="4938" spans="10:10" ht="321" x14ac:dyDescent="0.25">
      <c r="J4938" s="146" t="s">
        <v>210</v>
      </c>
    </row>
    <row r="4939" spans="10:10" ht="321" x14ac:dyDescent="0.25">
      <c r="J4939" s="146" t="s">
        <v>210</v>
      </c>
    </row>
    <row r="4940" spans="10:10" ht="321" x14ac:dyDescent="0.25">
      <c r="J4940" s="146" t="s">
        <v>210</v>
      </c>
    </row>
    <row r="4941" spans="10:10" ht="321" x14ac:dyDescent="0.25">
      <c r="J4941" s="146" t="s">
        <v>210</v>
      </c>
    </row>
    <row r="4942" spans="10:10" ht="321" x14ac:dyDescent="0.25">
      <c r="J4942" s="146" t="s">
        <v>210</v>
      </c>
    </row>
    <row r="4943" spans="10:10" ht="321" x14ac:dyDescent="0.25">
      <c r="J4943" s="146" t="s">
        <v>210</v>
      </c>
    </row>
    <row r="4944" spans="10:10" ht="321" x14ac:dyDescent="0.25">
      <c r="J4944" s="146" t="s">
        <v>210</v>
      </c>
    </row>
    <row r="4945" spans="10:10" ht="321" x14ac:dyDescent="0.25">
      <c r="J4945" s="146" t="s">
        <v>210</v>
      </c>
    </row>
    <row r="4946" spans="10:10" ht="321" x14ac:dyDescent="0.25">
      <c r="J4946" s="146" t="s">
        <v>210</v>
      </c>
    </row>
    <row r="4947" spans="10:10" ht="321" x14ac:dyDescent="0.25">
      <c r="J4947" s="146" t="s">
        <v>210</v>
      </c>
    </row>
    <row r="4948" spans="10:10" ht="321" x14ac:dyDescent="0.25">
      <c r="J4948" s="146" t="s">
        <v>210</v>
      </c>
    </row>
    <row r="4949" spans="10:10" ht="321" x14ac:dyDescent="0.25">
      <c r="J4949" s="146" t="s">
        <v>210</v>
      </c>
    </row>
    <row r="4950" spans="10:10" ht="321" x14ac:dyDescent="0.25">
      <c r="J4950" s="146" t="s">
        <v>210</v>
      </c>
    </row>
    <row r="4951" spans="10:10" ht="321" x14ac:dyDescent="0.25">
      <c r="J4951" s="146" t="s">
        <v>210</v>
      </c>
    </row>
    <row r="4952" spans="10:10" ht="321" x14ac:dyDescent="0.25">
      <c r="J4952" s="146" t="s">
        <v>210</v>
      </c>
    </row>
    <row r="4953" spans="10:10" ht="321" x14ac:dyDescent="0.25">
      <c r="J4953" s="146" t="s">
        <v>210</v>
      </c>
    </row>
    <row r="4954" spans="10:10" ht="321" x14ac:dyDescent="0.25">
      <c r="J4954" s="146" t="s">
        <v>210</v>
      </c>
    </row>
    <row r="4955" spans="10:10" ht="321" x14ac:dyDescent="0.25">
      <c r="J4955" s="146" t="s">
        <v>210</v>
      </c>
    </row>
    <row r="4956" spans="10:10" ht="321" x14ac:dyDescent="0.25">
      <c r="J4956" s="146" t="s">
        <v>210</v>
      </c>
    </row>
    <row r="4957" spans="10:10" ht="321" x14ac:dyDescent="0.25">
      <c r="J4957" s="146" t="s">
        <v>210</v>
      </c>
    </row>
    <row r="4958" spans="10:10" ht="321" x14ac:dyDescent="0.25">
      <c r="J4958" s="146" t="s">
        <v>210</v>
      </c>
    </row>
    <row r="4959" spans="10:10" ht="321" x14ac:dyDescent="0.25">
      <c r="J4959" s="146" t="s">
        <v>210</v>
      </c>
    </row>
    <row r="4960" spans="10:10" ht="321" x14ac:dyDescent="0.25">
      <c r="J4960" s="146" t="s">
        <v>210</v>
      </c>
    </row>
    <row r="4961" spans="10:10" ht="321" x14ac:dyDescent="0.25">
      <c r="J4961" s="146" t="s">
        <v>210</v>
      </c>
    </row>
    <row r="4962" spans="10:10" ht="321" x14ac:dyDescent="0.25">
      <c r="J4962" s="146" t="s">
        <v>210</v>
      </c>
    </row>
    <row r="4963" spans="10:10" ht="321" x14ac:dyDescent="0.25">
      <c r="J4963" s="146" t="s">
        <v>210</v>
      </c>
    </row>
    <row r="4964" spans="10:10" ht="321" x14ac:dyDescent="0.25">
      <c r="J4964" s="146" t="s">
        <v>210</v>
      </c>
    </row>
    <row r="4965" spans="10:10" ht="321" x14ac:dyDescent="0.25">
      <c r="J4965" s="146" t="s">
        <v>210</v>
      </c>
    </row>
    <row r="4966" spans="10:10" ht="321" x14ac:dyDescent="0.25">
      <c r="J4966" s="146" t="s">
        <v>210</v>
      </c>
    </row>
    <row r="4967" spans="10:10" ht="321" x14ac:dyDescent="0.25">
      <c r="J4967" s="146" t="s">
        <v>210</v>
      </c>
    </row>
    <row r="4968" spans="10:10" ht="321" x14ac:dyDescent="0.25">
      <c r="J4968" s="146" t="s">
        <v>210</v>
      </c>
    </row>
    <row r="4969" spans="10:10" ht="321" x14ac:dyDescent="0.25">
      <c r="J4969" s="146" t="s">
        <v>210</v>
      </c>
    </row>
    <row r="4970" spans="10:10" ht="321" x14ac:dyDescent="0.25">
      <c r="J4970" s="146" t="s">
        <v>210</v>
      </c>
    </row>
    <row r="4971" spans="10:10" ht="321" x14ac:dyDescent="0.25">
      <c r="J4971" s="146" t="s">
        <v>210</v>
      </c>
    </row>
    <row r="4972" spans="10:10" ht="321" x14ac:dyDescent="0.25">
      <c r="J4972" s="146" t="s">
        <v>210</v>
      </c>
    </row>
    <row r="4973" spans="10:10" ht="321" x14ac:dyDescent="0.25">
      <c r="J4973" s="146" t="s">
        <v>210</v>
      </c>
    </row>
    <row r="4974" spans="10:10" ht="321" x14ac:dyDescent="0.25">
      <c r="J4974" s="146" t="s">
        <v>210</v>
      </c>
    </row>
    <row r="4975" spans="10:10" ht="321" x14ac:dyDescent="0.25">
      <c r="J4975" s="146" t="s">
        <v>210</v>
      </c>
    </row>
    <row r="4976" spans="10:10" ht="321" x14ac:dyDescent="0.25">
      <c r="J4976" s="146" t="s">
        <v>210</v>
      </c>
    </row>
    <row r="4977" spans="10:10" ht="321" x14ac:dyDescent="0.25">
      <c r="J4977" s="146" t="s">
        <v>210</v>
      </c>
    </row>
    <row r="4978" spans="10:10" ht="321" x14ac:dyDescent="0.25">
      <c r="J4978" s="146" t="s">
        <v>210</v>
      </c>
    </row>
    <row r="4979" spans="10:10" ht="321" x14ac:dyDescent="0.25">
      <c r="J4979" s="146" t="s">
        <v>210</v>
      </c>
    </row>
    <row r="4980" spans="10:10" ht="321" x14ac:dyDescent="0.25">
      <c r="J4980" s="146" t="s">
        <v>210</v>
      </c>
    </row>
    <row r="4981" spans="10:10" ht="321" x14ac:dyDescent="0.25">
      <c r="J4981" s="146" t="s">
        <v>210</v>
      </c>
    </row>
    <row r="4982" spans="10:10" ht="321" x14ac:dyDescent="0.25">
      <c r="J4982" s="146" t="s">
        <v>210</v>
      </c>
    </row>
    <row r="4983" spans="10:10" ht="321" x14ac:dyDescent="0.25">
      <c r="J4983" s="146" t="s">
        <v>210</v>
      </c>
    </row>
    <row r="4984" spans="10:10" ht="321" x14ac:dyDescent="0.25">
      <c r="J4984" s="146" t="s">
        <v>210</v>
      </c>
    </row>
    <row r="4985" spans="10:10" ht="321" x14ac:dyDescent="0.25">
      <c r="J4985" s="146" t="s">
        <v>210</v>
      </c>
    </row>
    <row r="4986" spans="10:10" ht="321" x14ac:dyDescent="0.25">
      <c r="J4986" s="146" t="s">
        <v>210</v>
      </c>
    </row>
    <row r="4987" spans="10:10" ht="321" x14ac:dyDescent="0.25">
      <c r="J4987" s="146" t="s">
        <v>210</v>
      </c>
    </row>
    <row r="4988" spans="10:10" ht="321" x14ac:dyDescent="0.25">
      <c r="J4988" s="146" t="s">
        <v>210</v>
      </c>
    </row>
    <row r="4989" spans="10:10" ht="321" x14ac:dyDescent="0.25">
      <c r="J4989" s="146" t="s">
        <v>210</v>
      </c>
    </row>
    <row r="4990" spans="10:10" ht="321" x14ac:dyDescent="0.25">
      <c r="J4990" s="146" t="s">
        <v>210</v>
      </c>
    </row>
    <row r="4991" spans="10:10" ht="321" x14ac:dyDescent="0.25">
      <c r="J4991" s="146" t="s">
        <v>210</v>
      </c>
    </row>
    <row r="4992" spans="10:10" ht="321" x14ac:dyDescent="0.25">
      <c r="J4992" s="146" t="s">
        <v>210</v>
      </c>
    </row>
    <row r="4993" spans="10:10" ht="321" x14ac:dyDescent="0.25">
      <c r="J4993" s="146" t="s">
        <v>210</v>
      </c>
    </row>
    <row r="4994" spans="10:10" ht="321" x14ac:dyDescent="0.25">
      <c r="J4994" s="146" t="s">
        <v>210</v>
      </c>
    </row>
    <row r="4995" spans="10:10" ht="321" x14ac:dyDescent="0.25">
      <c r="J4995" s="146" t="s">
        <v>210</v>
      </c>
    </row>
    <row r="4996" spans="10:10" ht="321" x14ac:dyDescent="0.25">
      <c r="J4996" s="146" t="s">
        <v>210</v>
      </c>
    </row>
    <row r="4997" spans="10:10" ht="321" x14ac:dyDescent="0.25">
      <c r="J4997" s="146" t="s">
        <v>210</v>
      </c>
    </row>
    <row r="4998" spans="10:10" ht="321" x14ac:dyDescent="0.25">
      <c r="J4998" s="146" t="s">
        <v>210</v>
      </c>
    </row>
    <row r="4999" spans="10:10" ht="321" x14ac:dyDescent="0.25">
      <c r="J4999" s="146" t="s">
        <v>210</v>
      </c>
    </row>
    <row r="5000" spans="10:10" ht="321" x14ac:dyDescent="0.25">
      <c r="J5000" s="146" t="s">
        <v>210</v>
      </c>
    </row>
    <row r="5001" spans="10:10" ht="321" x14ac:dyDescent="0.25">
      <c r="J5001" s="146" t="s">
        <v>210</v>
      </c>
    </row>
    <row r="5002" spans="10:10" ht="321" x14ac:dyDescent="0.25">
      <c r="J5002" s="146" t="s">
        <v>210</v>
      </c>
    </row>
    <row r="5003" spans="10:10" ht="321" x14ac:dyDescent="0.25">
      <c r="J5003" s="146" t="s">
        <v>210</v>
      </c>
    </row>
    <row r="5004" spans="10:10" ht="321" x14ac:dyDescent="0.25">
      <c r="J5004" s="146" t="s">
        <v>210</v>
      </c>
    </row>
    <row r="5005" spans="10:10" ht="321" x14ac:dyDescent="0.25">
      <c r="J5005" s="146" t="s">
        <v>210</v>
      </c>
    </row>
    <row r="5006" spans="10:10" ht="321" x14ac:dyDescent="0.25">
      <c r="J5006" s="146" t="s">
        <v>210</v>
      </c>
    </row>
    <row r="5007" spans="10:10" ht="321" x14ac:dyDescent="0.25">
      <c r="J5007" s="146" t="s">
        <v>210</v>
      </c>
    </row>
    <row r="5008" spans="10:10" ht="321" x14ac:dyDescent="0.25">
      <c r="J5008" s="146" t="s">
        <v>210</v>
      </c>
    </row>
    <row r="5009" spans="10:10" ht="321" x14ac:dyDescent="0.25">
      <c r="J5009" s="146" t="s">
        <v>210</v>
      </c>
    </row>
    <row r="5010" spans="10:10" ht="321" x14ac:dyDescent="0.25">
      <c r="J5010" s="146" t="s">
        <v>210</v>
      </c>
    </row>
    <row r="5011" spans="10:10" ht="321" x14ac:dyDescent="0.25">
      <c r="J5011" s="146" t="s">
        <v>210</v>
      </c>
    </row>
    <row r="5012" spans="10:10" ht="321" x14ac:dyDescent="0.25">
      <c r="J5012" s="146" t="s">
        <v>210</v>
      </c>
    </row>
    <row r="5013" spans="10:10" ht="321" x14ac:dyDescent="0.25">
      <c r="J5013" s="146" t="s">
        <v>210</v>
      </c>
    </row>
    <row r="5014" spans="10:10" ht="321" x14ac:dyDescent="0.25">
      <c r="J5014" s="146" t="s">
        <v>210</v>
      </c>
    </row>
    <row r="5015" spans="10:10" ht="321" x14ac:dyDescent="0.25">
      <c r="J5015" s="146" t="s">
        <v>210</v>
      </c>
    </row>
    <row r="5016" spans="10:10" ht="321" x14ac:dyDescent="0.25">
      <c r="J5016" s="146" t="s">
        <v>210</v>
      </c>
    </row>
    <row r="5017" spans="10:10" ht="321" x14ac:dyDescent="0.25">
      <c r="J5017" s="146" t="s">
        <v>210</v>
      </c>
    </row>
    <row r="5018" spans="10:10" ht="321" x14ac:dyDescent="0.25">
      <c r="J5018" s="146" t="s">
        <v>210</v>
      </c>
    </row>
    <row r="5019" spans="10:10" ht="321" x14ac:dyDescent="0.25">
      <c r="J5019" s="146" t="s">
        <v>210</v>
      </c>
    </row>
    <row r="5020" spans="10:10" ht="321" x14ac:dyDescent="0.25">
      <c r="J5020" s="146" t="s">
        <v>210</v>
      </c>
    </row>
    <row r="5021" spans="10:10" ht="321" x14ac:dyDescent="0.25">
      <c r="J5021" s="146" t="s">
        <v>210</v>
      </c>
    </row>
    <row r="5022" spans="10:10" ht="321" x14ac:dyDescent="0.25">
      <c r="J5022" s="146" t="s">
        <v>210</v>
      </c>
    </row>
    <row r="5023" spans="10:10" ht="321" x14ac:dyDescent="0.25">
      <c r="J5023" s="146" t="s">
        <v>210</v>
      </c>
    </row>
    <row r="5024" spans="10:10" ht="321" x14ac:dyDescent="0.25">
      <c r="J5024" s="146" t="s">
        <v>210</v>
      </c>
    </row>
    <row r="5025" spans="10:10" ht="321" x14ac:dyDescent="0.25">
      <c r="J5025" s="146" t="s">
        <v>210</v>
      </c>
    </row>
    <row r="5026" spans="10:10" ht="321" x14ac:dyDescent="0.25">
      <c r="J5026" s="146" t="s">
        <v>210</v>
      </c>
    </row>
    <row r="5027" spans="10:10" ht="321" x14ac:dyDescent="0.25">
      <c r="J5027" s="146" t="s">
        <v>210</v>
      </c>
    </row>
    <row r="5028" spans="10:10" ht="321" x14ac:dyDescent="0.25">
      <c r="J5028" s="146" t="s">
        <v>210</v>
      </c>
    </row>
    <row r="5029" spans="10:10" ht="321" x14ac:dyDescent="0.25">
      <c r="J5029" s="146" t="s">
        <v>210</v>
      </c>
    </row>
    <row r="5030" spans="10:10" ht="321" x14ac:dyDescent="0.25">
      <c r="J5030" s="146" t="s">
        <v>210</v>
      </c>
    </row>
    <row r="5031" spans="10:10" ht="321" x14ac:dyDescent="0.25">
      <c r="J5031" s="146" t="s">
        <v>210</v>
      </c>
    </row>
    <row r="5032" spans="10:10" ht="321" x14ac:dyDescent="0.25">
      <c r="J5032" s="146" t="s">
        <v>210</v>
      </c>
    </row>
    <row r="5033" spans="10:10" ht="321" x14ac:dyDescent="0.25">
      <c r="J5033" s="146" t="s">
        <v>210</v>
      </c>
    </row>
    <row r="5034" spans="10:10" ht="321" x14ac:dyDescent="0.25">
      <c r="J5034" s="146" t="s">
        <v>210</v>
      </c>
    </row>
    <row r="5035" spans="10:10" ht="321" x14ac:dyDescent="0.25">
      <c r="J5035" s="146" t="s">
        <v>210</v>
      </c>
    </row>
    <row r="5036" spans="10:10" ht="321" x14ac:dyDescent="0.25">
      <c r="J5036" s="146" t="s">
        <v>210</v>
      </c>
    </row>
    <row r="5037" spans="10:10" ht="321" x14ac:dyDescent="0.25">
      <c r="J5037" s="146" t="s">
        <v>210</v>
      </c>
    </row>
    <row r="5038" spans="10:10" ht="321" x14ac:dyDescent="0.25">
      <c r="J5038" s="146" t="s">
        <v>210</v>
      </c>
    </row>
    <row r="5039" spans="10:10" ht="321" x14ac:dyDescent="0.25">
      <c r="J5039" s="146" t="s">
        <v>210</v>
      </c>
    </row>
    <row r="5040" spans="10:10" ht="321" x14ac:dyDescent="0.25">
      <c r="J5040" s="146" t="s">
        <v>210</v>
      </c>
    </row>
    <row r="5041" spans="10:10" ht="321" x14ac:dyDescent="0.25">
      <c r="J5041" s="146" t="s">
        <v>210</v>
      </c>
    </row>
    <row r="5042" spans="10:10" ht="321" x14ac:dyDescent="0.25">
      <c r="J5042" s="146" t="s">
        <v>210</v>
      </c>
    </row>
    <row r="5043" spans="10:10" ht="321" x14ac:dyDescent="0.25">
      <c r="J5043" s="146" t="s">
        <v>210</v>
      </c>
    </row>
    <row r="5044" spans="10:10" ht="321" x14ac:dyDescent="0.25">
      <c r="J5044" s="146" t="s">
        <v>210</v>
      </c>
    </row>
    <row r="5045" spans="10:10" ht="321" x14ac:dyDescent="0.25">
      <c r="J5045" s="146" t="s">
        <v>210</v>
      </c>
    </row>
    <row r="5046" spans="10:10" ht="321" x14ac:dyDescent="0.25">
      <c r="J5046" s="146" t="s">
        <v>210</v>
      </c>
    </row>
    <row r="5047" spans="10:10" ht="321" x14ac:dyDescent="0.25">
      <c r="J5047" s="146" t="s">
        <v>210</v>
      </c>
    </row>
    <row r="5048" spans="10:10" ht="321" x14ac:dyDescent="0.25">
      <c r="J5048" s="146" t="s">
        <v>210</v>
      </c>
    </row>
    <row r="5049" spans="10:10" ht="321" x14ac:dyDescent="0.25">
      <c r="J5049" s="146" t="s">
        <v>210</v>
      </c>
    </row>
    <row r="5050" spans="10:10" ht="321" x14ac:dyDescent="0.25">
      <c r="J5050" s="146" t="s">
        <v>210</v>
      </c>
    </row>
    <row r="5051" spans="10:10" ht="321" x14ac:dyDescent="0.25">
      <c r="J5051" s="146" t="s">
        <v>210</v>
      </c>
    </row>
    <row r="5052" spans="10:10" ht="321" x14ac:dyDescent="0.25">
      <c r="J5052" s="146" t="s">
        <v>210</v>
      </c>
    </row>
    <row r="5053" spans="10:10" ht="321" x14ac:dyDescent="0.25">
      <c r="J5053" s="146" t="s">
        <v>210</v>
      </c>
    </row>
    <row r="5054" spans="10:10" ht="321" x14ac:dyDescent="0.25">
      <c r="J5054" s="146" t="s">
        <v>210</v>
      </c>
    </row>
    <row r="5055" spans="10:10" ht="321" x14ac:dyDescent="0.25">
      <c r="J5055" s="146" t="s">
        <v>210</v>
      </c>
    </row>
    <row r="5056" spans="10:10" ht="321" x14ac:dyDescent="0.25">
      <c r="J5056" s="146" t="s">
        <v>210</v>
      </c>
    </row>
    <row r="5057" spans="10:10" ht="321" x14ac:dyDescent="0.25">
      <c r="J5057" s="146" t="s">
        <v>210</v>
      </c>
    </row>
    <row r="5058" spans="10:10" ht="321" x14ac:dyDescent="0.25">
      <c r="J5058" s="146" t="s">
        <v>210</v>
      </c>
    </row>
    <row r="5059" spans="10:10" ht="321" x14ac:dyDescent="0.25">
      <c r="J5059" s="146" t="s">
        <v>210</v>
      </c>
    </row>
    <row r="5060" spans="10:10" ht="321" x14ac:dyDescent="0.25">
      <c r="J5060" s="146" t="s">
        <v>210</v>
      </c>
    </row>
    <row r="5061" spans="10:10" ht="321" x14ac:dyDescent="0.25">
      <c r="J5061" s="146" t="s">
        <v>210</v>
      </c>
    </row>
    <row r="5062" spans="10:10" ht="321" x14ac:dyDescent="0.25">
      <c r="J5062" s="146" t="s">
        <v>210</v>
      </c>
    </row>
    <row r="5063" spans="10:10" ht="321" x14ac:dyDescent="0.25">
      <c r="J5063" s="146" t="s">
        <v>210</v>
      </c>
    </row>
    <row r="5064" spans="10:10" ht="321" x14ac:dyDescent="0.25">
      <c r="J5064" s="146" t="s">
        <v>210</v>
      </c>
    </row>
    <row r="5065" spans="10:10" ht="321" x14ac:dyDescent="0.25">
      <c r="J5065" s="146" t="s">
        <v>210</v>
      </c>
    </row>
    <row r="5066" spans="10:10" ht="321" x14ac:dyDescent="0.25">
      <c r="J5066" s="146" t="s">
        <v>210</v>
      </c>
    </row>
    <row r="5067" spans="10:10" ht="321" x14ac:dyDescent="0.25">
      <c r="J5067" s="146" t="s">
        <v>210</v>
      </c>
    </row>
    <row r="5068" spans="10:10" ht="321" x14ac:dyDescent="0.25">
      <c r="J5068" s="146" t="s">
        <v>210</v>
      </c>
    </row>
    <row r="5069" spans="10:10" ht="321" x14ac:dyDescent="0.25">
      <c r="J5069" s="146" t="s">
        <v>210</v>
      </c>
    </row>
    <row r="5070" spans="10:10" ht="321" x14ac:dyDescent="0.25">
      <c r="J5070" s="146" t="s">
        <v>210</v>
      </c>
    </row>
    <row r="5071" spans="10:10" ht="321" x14ac:dyDescent="0.25">
      <c r="J5071" s="146" t="s">
        <v>210</v>
      </c>
    </row>
    <row r="5072" spans="10:10" ht="321" x14ac:dyDescent="0.25">
      <c r="J5072" s="146" t="s">
        <v>210</v>
      </c>
    </row>
    <row r="5073" spans="10:10" ht="321" x14ac:dyDescent="0.25">
      <c r="J5073" s="146" t="s">
        <v>210</v>
      </c>
    </row>
    <row r="5074" spans="10:10" ht="321" x14ac:dyDescent="0.25">
      <c r="J5074" s="146" t="s">
        <v>210</v>
      </c>
    </row>
    <row r="5075" spans="10:10" ht="321" x14ac:dyDescent="0.25">
      <c r="J5075" s="146" t="s">
        <v>210</v>
      </c>
    </row>
    <row r="5076" spans="10:10" ht="321" x14ac:dyDescent="0.25">
      <c r="J5076" s="146" t="s">
        <v>210</v>
      </c>
    </row>
    <row r="5077" spans="10:10" ht="321" x14ac:dyDescent="0.25">
      <c r="J5077" s="146" t="s">
        <v>210</v>
      </c>
    </row>
    <row r="5078" spans="10:10" ht="321" x14ac:dyDescent="0.25">
      <c r="J5078" s="146" t="s">
        <v>210</v>
      </c>
    </row>
    <row r="5079" spans="10:10" ht="321" x14ac:dyDescent="0.25">
      <c r="J5079" s="146" t="s">
        <v>210</v>
      </c>
    </row>
    <row r="5080" spans="10:10" ht="321" x14ac:dyDescent="0.25">
      <c r="J5080" s="146" t="s">
        <v>210</v>
      </c>
    </row>
    <row r="5081" spans="10:10" ht="321" x14ac:dyDescent="0.25">
      <c r="J5081" s="146" t="s">
        <v>210</v>
      </c>
    </row>
    <row r="5082" spans="10:10" ht="321" x14ac:dyDescent="0.25">
      <c r="J5082" s="146" t="s">
        <v>210</v>
      </c>
    </row>
    <row r="5083" spans="10:10" ht="321" x14ac:dyDescent="0.25">
      <c r="J5083" s="146" t="s">
        <v>210</v>
      </c>
    </row>
    <row r="5084" spans="10:10" ht="321" x14ac:dyDescent="0.25">
      <c r="J5084" s="146" t="s">
        <v>210</v>
      </c>
    </row>
    <row r="5085" spans="10:10" ht="321" x14ac:dyDescent="0.25">
      <c r="J5085" s="146" t="s">
        <v>210</v>
      </c>
    </row>
    <row r="5086" spans="10:10" ht="321" x14ac:dyDescent="0.25">
      <c r="J5086" s="146" t="s">
        <v>210</v>
      </c>
    </row>
    <row r="5087" spans="10:10" ht="321" x14ac:dyDescent="0.25">
      <c r="J5087" s="146" t="s">
        <v>210</v>
      </c>
    </row>
    <row r="5088" spans="10:10" ht="321" x14ac:dyDescent="0.25">
      <c r="J5088" s="146" t="s">
        <v>210</v>
      </c>
    </row>
    <row r="5089" spans="10:10" ht="321" x14ac:dyDescent="0.25">
      <c r="J5089" s="146" t="s">
        <v>210</v>
      </c>
    </row>
    <row r="5090" spans="10:10" ht="321" x14ac:dyDescent="0.25">
      <c r="J5090" s="146" t="s">
        <v>210</v>
      </c>
    </row>
    <row r="5091" spans="10:10" ht="321" x14ac:dyDescent="0.25">
      <c r="J5091" s="146" t="s">
        <v>210</v>
      </c>
    </row>
    <row r="5092" spans="10:10" ht="321" x14ac:dyDescent="0.25">
      <c r="J5092" s="146" t="s">
        <v>210</v>
      </c>
    </row>
    <row r="5093" spans="10:10" ht="321" x14ac:dyDescent="0.25">
      <c r="J5093" s="146" t="s">
        <v>210</v>
      </c>
    </row>
    <row r="5094" spans="10:10" ht="321" x14ac:dyDescent="0.25">
      <c r="J5094" s="146" t="s">
        <v>210</v>
      </c>
    </row>
    <row r="5095" spans="10:10" ht="321" x14ac:dyDescent="0.25">
      <c r="J5095" s="146" t="s">
        <v>210</v>
      </c>
    </row>
    <row r="5096" spans="10:10" ht="321" x14ac:dyDescent="0.25">
      <c r="J5096" s="146" t="s">
        <v>210</v>
      </c>
    </row>
    <row r="5097" spans="10:10" ht="321" x14ac:dyDescent="0.25">
      <c r="J5097" s="146" t="s">
        <v>210</v>
      </c>
    </row>
    <row r="5098" spans="10:10" ht="321" x14ac:dyDescent="0.25">
      <c r="J5098" s="146" t="s">
        <v>210</v>
      </c>
    </row>
    <row r="5099" spans="10:10" ht="321" x14ac:dyDescent="0.25">
      <c r="J5099" s="146" t="s">
        <v>210</v>
      </c>
    </row>
    <row r="5100" spans="10:10" ht="321" x14ac:dyDescent="0.25">
      <c r="J5100" s="146" t="s">
        <v>210</v>
      </c>
    </row>
    <row r="5101" spans="10:10" ht="321" x14ac:dyDescent="0.25">
      <c r="J5101" s="146" t="s">
        <v>210</v>
      </c>
    </row>
    <row r="5102" spans="10:10" ht="321" x14ac:dyDescent="0.25">
      <c r="J5102" s="146" t="s">
        <v>210</v>
      </c>
    </row>
    <row r="5103" spans="10:10" ht="321" x14ac:dyDescent="0.25">
      <c r="J5103" s="146" t="s">
        <v>210</v>
      </c>
    </row>
    <row r="5104" spans="10:10" ht="321" x14ac:dyDescent="0.25">
      <c r="J5104" s="146" t="s">
        <v>210</v>
      </c>
    </row>
    <row r="5105" spans="10:10" ht="321" x14ac:dyDescent="0.25">
      <c r="J5105" s="146" t="s">
        <v>210</v>
      </c>
    </row>
    <row r="5106" spans="10:10" ht="321" x14ac:dyDescent="0.25">
      <c r="J5106" s="146" t="s">
        <v>210</v>
      </c>
    </row>
    <row r="5107" spans="10:10" ht="321" x14ac:dyDescent="0.25">
      <c r="J5107" s="146" t="s">
        <v>210</v>
      </c>
    </row>
    <row r="5108" spans="10:10" ht="321" x14ac:dyDescent="0.25">
      <c r="J5108" s="146" t="s">
        <v>210</v>
      </c>
    </row>
    <row r="5109" spans="10:10" ht="321" x14ac:dyDescent="0.25">
      <c r="J5109" s="146" t="s">
        <v>210</v>
      </c>
    </row>
    <row r="5110" spans="10:10" ht="321" x14ac:dyDescent="0.25">
      <c r="J5110" s="146" t="s">
        <v>210</v>
      </c>
    </row>
    <row r="5111" spans="10:10" ht="321" x14ac:dyDescent="0.25">
      <c r="J5111" s="146" t="s">
        <v>210</v>
      </c>
    </row>
    <row r="5112" spans="10:10" ht="321" x14ac:dyDescent="0.25">
      <c r="J5112" s="146" t="s">
        <v>210</v>
      </c>
    </row>
    <row r="5113" spans="10:10" ht="321" x14ac:dyDescent="0.25">
      <c r="J5113" s="146" t="s">
        <v>210</v>
      </c>
    </row>
    <row r="5114" spans="10:10" ht="321" x14ac:dyDescent="0.25">
      <c r="J5114" s="146" t="s">
        <v>210</v>
      </c>
    </row>
    <row r="5115" spans="10:10" ht="321" x14ac:dyDescent="0.25">
      <c r="J5115" s="146" t="s">
        <v>210</v>
      </c>
    </row>
    <row r="5116" spans="10:10" ht="321" x14ac:dyDescent="0.25">
      <c r="J5116" s="146" t="s">
        <v>210</v>
      </c>
    </row>
    <row r="5117" spans="10:10" ht="321" x14ac:dyDescent="0.25">
      <c r="J5117" s="146" t="s">
        <v>210</v>
      </c>
    </row>
    <row r="5118" spans="10:10" ht="321" x14ac:dyDescent="0.25">
      <c r="J5118" s="146" t="s">
        <v>210</v>
      </c>
    </row>
    <row r="5119" spans="10:10" ht="321" x14ac:dyDescent="0.25">
      <c r="J5119" s="146" t="s">
        <v>210</v>
      </c>
    </row>
    <row r="5120" spans="10:10" ht="321" x14ac:dyDescent="0.25">
      <c r="J5120" s="146" t="s">
        <v>210</v>
      </c>
    </row>
    <row r="5121" spans="10:10" ht="321" x14ac:dyDescent="0.25">
      <c r="J5121" s="146" t="s">
        <v>210</v>
      </c>
    </row>
    <row r="5122" spans="10:10" ht="321" x14ac:dyDescent="0.25">
      <c r="J5122" s="146" t="s">
        <v>210</v>
      </c>
    </row>
    <row r="5123" spans="10:10" ht="321" x14ac:dyDescent="0.25">
      <c r="J5123" s="146" t="s">
        <v>210</v>
      </c>
    </row>
    <row r="5124" spans="10:10" ht="321" x14ac:dyDescent="0.25">
      <c r="J5124" s="146" t="s">
        <v>210</v>
      </c>
    </row>
    <row r="5125" spans="10:10" ht="321" x14ac:dyDescent="0.25">
      <c r="J5125" s="146" t="s">
        <v>210</v>
      </c>
    </row>
    <row r="5126" spans="10:10" ht="321" x14ac:dyDescent="0.25">
      <c r="J5126" s="146" t="s">
        <v>210</v>
      </c>
    </row>
    <row r="5127" spans="10:10" ht="321" x14ac:dyDescent="0.25">
      <c r="J5127" s="146" t="s">
        <v>210</v>
      </c>
    </row>
    <row r="5128" spans="10:10" ht="321" x14ac:dyDescent="0.25">
      <c r="J5128" s="146" t="s">
        <v>210</v>
      </c>
    </row>
    <row r="5129" spans="10:10" ht="321" x14ac:dyDescent="0.25">
      <c r="J5129" s="146" t="s">
        <v>210</v>
      </c>
    </row>
    <row r="5130" spans="10:10" ht="321" x14ac:dyDescent="0.25">
      <c r="J5130" s="146" t="s">
        <v>210</v>
      </c>
    </row>
    <row r="5131" spans="10:10" ht="321" x14ac:dyDescent="0.25">
      <c r="J5131" s="146" t="s">
        <v>210</v>
      </c>
    </row>
    <row r="5132" spans="10:10" ht="321" x14ac:dyDescent="0.25">
      <c r="J5132" s="146" t="s">
        <v>210</v>
      </c>
    </row>
    <row r="5133" spans="10:10" ht="321" x14ac:dyDescent="0.25">
      <c r="J5133" s="146" t="s">
        <v>210</v>
      </c>
    </row>
    <row r="5134" spans="10:10" ht="321" x14ac:dyDescent="0.25">
      <c r="J5134" s="146" t="s">
        <v>210</v>
      </c>
    </row>
    <row r="5135" spans="10:10" ht="321" x14ac:dyDescent="0.25">
      <c r="J5135" s="146" t="s">
        <v>210</v>
      </c>
    </row>
    <row r="5136" spans="10:10" ht="321" x14ac:dyDescent="0.25">
      <c r="J5136" s="146" t="s">
        <v>210</v>
      </c>
    </row>
    <row r="5137" spans="10:10" ht="321" x14ac:dyDescent="0.25">
      <c r="J5137" s="146" t="s">
        <v>210</v>
      </c>
    </row>
    <row r="5138" spans="10:10" ht="321" x14ac:dyDescent="0.25">
      <c r="J5138" s="146" t="s">
        <v>210</v>
      </c>
    </row>
    <row r="5139" spans="10:10" ht="321" x14ac:dyDescent="0.25">
      <c r="J5139" s="146" t="s">
        <v>210</v>
      </c>
    </row>
    <row r="5140" spans="10:10" ht="321" x14ac:dyDescent="0.25">
      <c r="J5140" s="146" t="s">
        <v>210</v>
      </c>
    </row>
    <row r="5141" spans="10:10" ht="321" x14ac:dyDescent="0.25">
      <c r="J5141" s="146" t="s">
        <v>210</v>
      </c>
    </row>
    <row r="5142" spans="10:10" ht="321" x14ac:dyDescent="0.25">
      <c r="J5142" s="146" t="s">
        <v>210</v>
      </c>
    </row>
    <row r="5143" spans="10:10" ht="321" x14ac:dyDescent="0.25">
      <c r="J5143" s="146" t="s">
        <v>210</v>
      </c>
    </row>
    <row r="5144" spans="10:10" ht="321" x14ac:dyDescent="0.25">
      <c r="J5144" s="146" t="s">
        <v>210</v>
      </c>
    </row>
    <row r="5145" spans="10:10" ht="321" x14ac:dyDescent="0.25">
      <c r="J5145" s="146" t="s">
        <v>210</v>
      </c>
    </row>
    <row r="5146" spans="10:10" ht="321" x14ac:dyDescent="0.25">
      <c r="J5146" s="146" t="s">
        <v>210</v>
      </c>
    </row>
    <row r="5147" spans="10:10" ht="321" x14ac:dyDescent="0.25">
      <c r="J5147" s="146" t="s">
        <v>210</v>
      </c>
    </row>
    <row r="5148" spans="10:10" ht="321" x14ac:dyDescent="0.25">
      <c r="J5148" s="146" t="s">
        <v>210</v>
      </c>
    </row>
    <row r="5149" spans="10:10" ht="321" x14ac:dyDescent="0.25">
      <c r="J5149" s="146" t="s">
        <v>210</v>
      </c>
    </row>
    <row r="5150" spans="10:10" ht="321" x14ac:dyDescent="0.25">
      <c r="J5150" s="146" t="s">
        <v>210</v>
      </c>
    </row>
    <row r="5151" spans="10:10" ht="321" x14ac:dyDescent="0.25">
      <c r="J5151" s="146" t="s">
        <v>210</v>
      </c>
    </row>
    <row r="5152" spans="10:10" ht="321" x14ac:dyDescent="0.25">
      <c r="J5152" s="146" t="s">
        <v>210</v>
      </c>
    </row>
    <row r="5153" spans="10:10" ht="321" x14ac:dyDescent="0.25">
      <c r="J5153" s="146" t="s">
        <v>210</v>
      </c>
    </row>
    <row r="5154" spans="10:10" ht="321" x14ac:dyDescent="0.25">
      <c r="J5154" s="146" t="s">
        <v>210</v>
      </c>
    </row>
    <row r="5155" spans="10:10" ht="321" x14ac:dyDescent="0.25">
      <c r="J5155" s="146" t="s">
        <v>210</v>
      </c>
    </row>
    <row r="5156" spans="10:10" ht="321" x14ac:dyDescent="0.25">
      <c r="J5156" s="146" t="s">
        <v>210</v>
      </c>
    </row>
    <row r="5157" spans="10:10" ht="321" x14ac:dyDescent="0.25">
      <c r="J5157" s="146" t="s">
        <v>210</v>
      </c>
    </row>
    <row r="5158" spans="10:10" ht="321" x14ac:dyDescent="0.25">
      <c r="J5158" s="146" t="s">
        <v>210</v>
      </c>
    </row>
    <row r="5159" spans="10:10" ht="321" x14ac:dyDescent="0.25">
      <c r="J5159" s="146" t="s">
        <v>210</v>
      </c>
    </row>
    <row r="5160" spans="10:10" ht="321" x14ac:dyDescent="0.25">
      <c r="J5160" s="146" t="s">
        <v>210</v>
      </c>
    </row>
    <row r="5161" spans="10:10" ht="321" x14ac:dyDescent="0.25">
      <c r="J5161" s="146" t="s">
        <v>210</v>
      </c>
    </row>
    <row r="5162" spans="10:10" ht="321" x14ac:dyDescent="0.25">
      <c r="J5162" s="146" t="s">
        <v>210</v>
      </c>
    </row>
    <row r="5163" spans="10:10" ht="321" x14ac:dyDescent="0.25">
      <c r="J5163" s="146" t="s">
        <v>210</v>
      </c>
    </row>
    <row r="5164" spans="10:10" ht="321" x14ac:dyDescent="0.25">
      <c r="J5164" s="146" t="s">
        <v>210</v>
      </c>
    </row>
    <row r="5165" spans="10:10" ht="321" x14ac:dyDescent="0.25">
      <c r="J5165" s="146" t="s">
        <v>210</v>
      </c>
    </row>
    <row r="5166" spans="10:10" ht="321" x14ac:dyDescent="0.25">
      <c r="J5166" s="146" t="s">
        <v>210</v>
      </c>
    </row>
    <row r="5167" spans="10:10" ht="321" x14ac:dyDescent="0.25">
      <c r="J5167" s="146" t="s">
        <v>210</v>
      </c>
    </row>
    <row r="5168" spans="10:10" ht="321" x14ac:dyDescent="0.25">
      <c r="J5168" s="146" t="s">
        <v>210</v>
      </c>
    </row>
    <row r="5169" spans="10:10" ht="321" x14ac:dyDescent="0.25">
      <c r="J5169" s="146" t="s">
        <v>210</v>
      </c>
    </row>
    <row r="5170" spans="10:10" ht="321" x14ac:dyDescent="0.25">
      <c r="J5170" s="146" t="s">
        <v>210</v>
      </c>
    </row>
    <row r="5171" spans="10:10" ht="321" x14ac:dyDescent="0.25">
      <c r="J5171" s="146" t="s">
        <v>210</v>
      </c>
    </row>
    <row r="5172" spans="10:10" ht="321" x14ac:dyDescent="0.25">
      <c r="J5172" s="146" t="s">
        <v>210</v>
      </c>
    </row>
    <row r="5173" spans="10:10" ht="321" x14ac:dyDescent="0.25">
      <c r="J5173" s="146" t="s">
        <v>210</v>
      </c>
    </row>
    <row r="5174" spans="10:10" ht="321" x14ac:dyDescent="0.25">
      <c r="J5174" s="146" t="s">
        <v>210</v>
      </c>
    </row>
    <row r="5175" spans="10:10" ht="321" x14ac:dyDescent="0.25">
      <c r="J5175" s="146" t="s">
        <v>210</v>
      </c>
    </row>
    <row r="5176" spans="10:10" ht="321" x14ac:dyDescent="0.25">
      <c r="J5176" s="146" t="s">
        <v>210</v>
      </c>
    </row>
    <row r="5177" spans="10:10" ht="321" x14ac:dyDescent="0.25">
      <c r="J5177" s="146" t="s">
        <v>210</v>
      </c>
    </row>
    <row r="5178" spans="10:10" ht="321" x14ac:dyDescent="0.25">
      <c r="J5178" s="146" t="s">
        <v>210</v>
      </c>
    </row>
    <row r="5179" spans="10:10" ht="321" x14ac:dyDescent="0.25">
      <c r="J5179" s="146" t="s">
        <v>210</v>
      </c>
    </row>
    <row r="5180" spans="10:10" ht="321" x14ac:dyDescent="0.25">
      <c r="J5180" s="146" t="s">
        <v>210</v>
      </c>
    </row>
    <row r="5181" spans="10:10" ht="321" x14ac:dyDescent="0.25">
      <c r="J5181" s="146" t="s">
        <v>210</v>
      </c>
    </row>
    <row r="5182" spans="10:10" ht="321" x14ac:dyDescent="0.25">
      <c r="J5182" s="146" t="s">
        <v>210</v>
      </c>
    </row>
    <row r="5183" spans="10:10" ht="321" x14ac:dyDescent="0.25">
      <c r="J5183" s="146" t="s">
        <v>210</v>
      </c>
    </row>
    <row r="5184" spans="10:10" ht="321" x14ac:dyDescent="0.25">
      <c r="J5184" s="146" t="s">
        <v>210</v>
      </c>
    </row>
    <row r="5185" spans="10:10" ht="321" x14ac:dyDescent="0.25">
      <c r="J5185" s="146" t="s">
        <v>210</v>
      </c>
    </row>
    <row r="5186" spans="10:10" ht="321" x14ac:dyDescent="0.25">
      <c r="J5186" s="146" t="s">
        <v>210</v>
      </c>
    </row>
    <row r="5187" spans="10:10" ht="321" x14ac:dyDescent="0.25">
      <c r="J5187" s="146" t="s">
        <v>210</v>
      </c>
    </row>
    <row r="5188" spans="10:10" ht="321" x14ac:dyDescent="0.25">
      <c r="J5188" s="146" t="s">
        <v>210</v>
      </c>
    </row>
    <row r="5189" spans="10:10" ht="321" x14ac:dyDescent="0.25">
      <c r="J5189" s="146" t="s">
        <v>210</v>
      </c>
    </row>
    <row r="5190" spans="10:10" ht="321" x14ac:dyDescent="0.25">
      <c r="J5190" s="146" t="s">
        <v>210</v>
      </c>
    </row>
    <row r="5191" spans="10:10" ht="321" x14ac:dyDescent="0.25">
      <c r="J5191" s="146" t="s">
        <v>210</v>
      </c>
    </row>
    <row r="5192" spans="10:10" ht="321" x14ac:dyDescent="0.25">
      <c r="J5192" s="146" t="s">
        <v>210</v>
      </c>
    </row>
    <row r="5193" spans="10:10" ht="321" x14ac:dyDescent="0.25">
      <c r="J5193" s="146" t="s">
        <v>210</v>
      </c>
    </row>
    <row r="5194" spans="10:10" ht="321" x14ac:dyDescent="0.25">
      <c r="J5194" s="146" t="s">
        <v>210</v>
      </c>
    </row>
    <row r="5195" spans="10:10" ht="321" x14ac:dyDescent="0.25">
      <c r="J5195" s="146" t="s">
        <v>210</v>
      </c>
    </row>
    <row r="5196" spans="10:10" ht="321" x14ac:dyDescent="0.25">
      <c r="J5196" s="146" t="s">
        <v>210</v>
      </c>
    </row>
    <row r="5197" spans="10:10" ht="321" x14ac:dyDescent="0.25">
      <c r="J5197" s="146" t="s">
        <v>210</v>
      </c>
    </row>
    <row r="5198" spans="10:10" ht="321" x14ac:dyDescent="0.25">
      <c r="J5198" s="146" t="s">
        <v>210</v>
      </c>
    </row>
    <row r="5199" spans="10:10" ht="321" x14ac:dyDescent="0.25">
      <c r="J5199" s="146" t="s">
        <v>210</v>
      </c>
    </row>
    <row r="5200" spans="10:10" ht="321" x14ac:dyDescent="0.25">
      <c r="J5200" s="146" t="s">
        <v>210</v>
      </c>
    </row>
    <row r="5201" spans="10:10" ht="321" x14ac:dyDescent="0.25">
      <c r="J5201" s="146" t="s">
        <v>210</v>
      </c>
    </row>
    <row r="5202" spans="10:10" ht="321" x14ac:dyDescent="0.25">
      <c r="J5202" s="146" t="s">
        <v>210</v>
      </c>
    </row>
    <row r="5203" spans="10:10" ht="321" x14ac:dyDescent="0.25">
      <c r="J5203" s="146" t="s">
        <v>210</v>
      </c>
    </row>
    <row r="5204" spans="10:10" ht="321" x14ac:dyDescent="0.25">
      <c r="J5204" s="146" t="s">
        <v>210</v>
      </c>
    </row>
    <row r="5205" spans="10:10" ht="321" x14ac:dyDescent="0.25">
      <c r="J5205" s="146" t="s">
        <v>210</v>
      </c>
    </row>
    <row r="5206" spans="10:10" ht="321" x14ac:dyDescent="0.25">
      <c r="J5206" s="146" t="s">
        <v>210</v>
      </c>
    </row>
    <row r="5207" spans="10:10" ht="321" x14ac:dyDescent="0.25">
      <c r="J5207" s="146" t="s">
        <v>210</v>
      </c>
    </row>
    <row r="5208" spans="10:10" ht="321" x14ac:dyDescent="0.25">
      <c r="J5208" s="146" t="s">
        <v>210</v>
      </c>
    </row>
    <row r="5209" spans="10:10" ht="321" x14ac:dyDescent="0.25">
      <c r="J5209" s="146" t="s">
        <v>210</v>
      </c>
    </row>
    <row r="5210" spans="10:10" ht="321" x14ac:dyDescent="0.25">
      <c r="J5210" s="146" t="s">
        <v>210</v>
      </c>
    </row>
    <row r="5211" spans="10:10" ht="321" x14ac:dyDescent="0.25">
      <c r="J5211" s="146" t="s">
        <v>210</v>
      </c>
    </row>
    <row r="5212" spans="10:10" ht="321" x14ac:dyDescent="0.25">
      <c r="J5212" s="146" t="s">
        <v>210</v>
      </c>
    </row>
    <row r="5213" spans="10:10" ht="321" x14ac:dyDescent="0.25">
      <c r="J5213" s="146" t="s">
        <v>210</v>
      </c>
    </row>
    <row r="5214" spans="10:10" ht="321" x14ac:dyDescent="0.25">
      <c r="J5214" s="146" t="s">
        <v>210</v>
      </c>
    </row>
    <row r="5215" spans="10:10" ht="321" x14ac:dyDescent="0.25">
      <c r="J5215" s="146" t="s">
        <v>210</v>
      </c>
    </row>
    <row r="5216" spans="10:10" ht="321" x14ac:dyDescent="0.25">
      <c r="J5216" s="146" t="s">
        <v>210</v>
      </c>
    </row>
    <row r="5217" spans="10:10" ht="321" x14ac:dyDescent="0.25">
      <c r="J5217" s="146" t="s">
        <v>210</v>
      </c>
    </row>
    <row r="5218" spans="10:10" ht="321" x14ac:dyDescent="0.25">
      <c r="J5218" s="146" t="s">
        <v>210</v>
      </c>
    </row>
    <row r="5219" spans="10:10" ht="321" x14ac:dyDescent="0.25">
      <c r="J5219" s="146" t="s">
        <v>210</v>
      </c>
    </row>
    <row r="5220" spans="10:10" ht="321" x14ac:dyDescent="0.25">
      <c r="J5220" s="146" t="s">
        <v>210</v>
      </c>
    </row>
    <row r="5221" spans="10:10" ht="321" x14ac:dyDescent="0.25">
      <c r="J5221" s="146" t="s">
        <v>210</v>
      </c>
    </row>
    <row r="5222" spans="10:10" ht="321" x14ac:dyDescent="0.25">
      <c r="J5222" s="146" t="s">
        <v>210</v>
      </c>
    </row>
    <row r="5223" spans="10:10" ht="321" x14ac:dyDescent="0.25">
      <c r="J5223" s="146" t="s">
        <v>210</v>
      </c>
    </row>
    <row r="5224" spans="10:10" ht="321" x14ac:dyDescent="0.25">
      <c r="J5224" s="146" t="s">
        <v>210</v>
      </c>
    </row>
    <row r="5225" spans="10:10" ht="321" x14ac:dyDescent="0.25">
      <c r="J5225" s="146" t="s">
        <v>210</v>
      </c>
    </row>
    <row r="5226" spans="10:10" ht="321" x14ac:dyDescent="0.25">
      <c r="J5226" s="146" t="s">
        <v>210</v>
      </c>
    </row>
    <row r="5227" spans="10:10" ht="321" x14ac:dyDescent="0.25">
      <c r="J5227" s="146" t="s">
        <v>210</v>
      </c>
    </row>
    <row r="5228" spans="10:10" ht="321" x14ac:dyDescent="0.25">
      <c r="J5228" s="146" t="s">
        <v>210</v>
      </c>
    </row>
    <row r="5229" spans="10:10" ht="321" x14ac:dyDescent="0.25">
      <c r="J5229" s="146" t="s">
        <v>210</v>
      </c>
    </row>
    <row r="5230" spans="10:10" ht="321" x14ac:dyDescent="0.25">
      <c r="J5230" s="146" t="s">
        <v>210</v>
      </c>
    </row>
    <row r="5231" spans="10:10" ht="321" x14ac:dyDescent="0.25">
      <c r="J5231" s="146" t="s">
        <v>210</v>
      </c>
    </row>
    <row r="5232" spans="10:10" ht="321" x14ac:dyDescent="0.25">
      <c r="J5232" s="146" t="s">
        <v>210</v>
      </c>
    </row>
    <row r="5233" spans="10:10" ht="321" x14ac:dyDescent="0.25">
      <c r="J5233" s="146" t="s">
        <v>210</v>
      </c>
    </row>
    <row r="5234" spans="10:10" ht="321" x14ac:dyDescent="0.25">
      <c r="J5234" s="146" t="s">
        <v>210</v>
      </c>
    </row>
    <row r="5235" spans="10:10" ht="321" x14ac:dyDescent="0.25">
      <c r="J5235" s="146" t="s">
        <v>210</v>
      </c>
    </row>
    <row r="5236" spans="10:10" ht="321" x14ac:dyDescent="0.25">
      <c r="J5236" s="146" t="s">
        <v>210</v>
      </c>
    </row>
    <row r="5237" spans="10:10" ht="321" x14ac:dyDescent="0.25">
      <c r="J5237" s="146" t="s">
        <v>210</v>
      </c>
    </row>
    <row r="5238" spans="10:10" ht="321" x14ac:dyDescent="0.25">
      <c r="J5238" s="146" t="s">
        <v>210</v>
      </c>
    </row>
    <row r="5239" spans="10:10" ht="321" x14ac:dyDescent="0.25">
      <c r="J5239" s="146" t="s">
        <v>210</v>
      </c>
    </row>
    <row r="5240" spans="10:10" ht="321" x14ac:dyDescent="0.25">
      <c r="J5240" s="146" t="s">
        <v>210</v>
      </c>
    </row>
    <row r="5241" spans="10:10" ht="321" x14ac:dyDescent="0.25">
      <c r="J5241" s="146" t="s">
        <v>210</v>
      </c>
    </row>
    <row r="5242" spans="10:10" ht="321" x14ac:dyDescent="0.25">
      <c r="J5242" s="146" t="s">
        <v>210</v>
      </c>
    </row>
    <row r="5243" spans="10:10" ht="321" x14ac:dyDescent="0.25">
      <c r="J5243" s="146" t="s">
        <v>210</v>
      </c>
    </row>
    <row r="5244" spans="10:10" ht="321" x14ac:dyDescent="0.25">
      <c r="J5244" s="146" t="s">
        <v>210</v>
      </c>
    </row>
    <row r="5245" spans="10:10" ht="321" x14ac:dyDescent="0.25">
      <c r="J5245" s="146" t="s">
        <v>210</v>
      </c>
    </row>
    <row r="5246" spans="10:10" ht="321" x14ac:dyDescent="0.25">
      <c r="J5246" s="146" t="s">
        <v>210</v>
      </c>
    </row>
    <row r="5247" spans="10:10" ht="321" x14ac:dyDescent="0.25">
      <c r="J5247" s="146" t="s">
        <v>210</v>
      </c>
    </row>
    <row r="5248" spans="10:10" ht="321" x14ac:dyDescent="0.25">
      <c r="J5248" s="146" t="s">
        <v>210</v>
      </c>
    </row>
    <row r="5249" spans="10:10" ht="321" x14ac:dyDescent="0.25">
      <c r="J5249" s="146" t="s">
        <v>210</v>
      </c>
    </row>
    <row r="5250" spans="10:10" ht="321" x14ac:dyDescent="0.25">
      <c r="J5250" s="146" t="s">
        <v>210</v>
      </c>
    </row>
    <row r="5251" spans="10:10" ht="321" x14ac:dyDescent="0.25">
      <c r="J5251" s="146" t="s">
        <v>210</v>
      </c>
    </row>
    <row r="5252" spans="10:10" ht="321" x14ac:dyDescent="0.25">
      <c r="J5252" s="146" t="s">
        <v>210</v>
      </c>
    </row>
    <row r="5253" spans="10:10" ht="321" x14ac:dyDescent="0.25">
      <c r="J5253" s="146" t="s">
        <v>210</v>
      </c>
    </row>
    <row r="5254" spans="10:10" ht="321" x14ac:dyDescent="0.25">
      <c r="J5254" s="146" t="s">
        <v>210</v>
      </c>
    </row>
    <row r="5255" spans="10:10" ht="321" x14ac:dyDescent="0.25">
      <c r="J5255" s="146" t="s">
        <v>210</v>
      </c>
    </row>
    <row r="5256" spans="10:10" ht="321" x14ac:dyDescent="0.25">
      <c r="J5256" s="146" t="s">
        <v>210</v>
      </c>
    </row>
    <row r="5257" spans="10:10" ht="321" x14ac:dyDescent="0.25">
      <c r="J5257" s="146" t="s">
        <v>210</v>
      </c>
    </row>
    <row r="5258" spans="10:10" ht="321" x14ac:dyDescent="0.25">
      <c r="J5258" s="146" t="s">
        <v>210</v>
      </c>
    </row>
    <row r="5259" spans="10:10" ht="321" x14ac:dyDescent="0.25">
      <c r="J5259" s="146" t="s">
        <v>210</v>
      </c>
    </row>
    <row r="5260" spans="10:10" ht="321" x14ac:dyDescent="0.25">
      <c r="J5260" s="146" t="s">
        <v>210</v>
      </c>
    </row>
    <row r="5261" spans="10:10" ht="321" x14ac:dyDescent="0.25">
      <c r="J5261" s="146" t="s">
        <v>210</v>
      </c>
    </row>
    <row r="5262" spans="10:10" ht="321" x14ac:dyDescent="0.25">
      <c r="J5262" s="146" t="s">
        <v>210</v>
      </c>
    </row>
    <row r="5263" spans="10:10" ht="321" x14ac:dyDescent="0.25">
      <c r="J5263" s="146" t="s">
        <v>210</v>
      </c>
    </row>
    <row r="5264" spans="10:10" ht="321" x14ac:dyDescent="0.25">
      <c r="J5264" s="146" t="s">
        <v>210</v>
      </c>
    </row>
    <row r="5265" spans="10:10" ht="321" x14ac:dyDescent="0.25">
      <c r="J5265" s="146" t="s">
        <v>210</v>
      </c>
    </row>
    <row r="5266" spans="10:10" ht="321" x14ac:dyDescent="0.25">
      <c r="J5266" s="146" t="s">
        <v>210</v>
      </c>
    </row>
    <row r="5267" spans="10:10" ht="321" x14ac:dyDescent="0.25">
      <c r="J5267" s="146" t="s">
        <v>210</v>
      </c>
    </row>
    <row r="5268" spans="10:10" ht="321" x14ac:dyDescent="0.25">
      <c r="J5268" s="146" t="s">
        <v>210</v>
      </c>
    </row>
    <row r="5269" spans="10:10" ht="321" x14ac:dyDescent="0.25">
      <c r="J5269" s="146" t="s">
        <v>210</v>
      </c>
    </row>
    <row r="5270" spans="10:10" ht="321" x14ac:dyDescent="0.25">
      <c r="J5270" s="146" t="s">
        <v>210</v>
      </c>
    </row>
    <row r="5271" spans="10:10" ht="321" x14ac:dyDescent="0.25">
      <c r="J5271" s="146" t="s">
        <v>210</v>
      </c>
    </row>
    <row r="5272" spans="10:10" ht="321" x14ac:dyDescent="0.25">
      <c r="J5272" s="146" t="s">
        <v>210</v>
      </c>
    </row>
    <row r="5273" spans="10:10" ht="321" x14ac:dyDescent="0.25">
      <c r="J5273" s="146" t="s">
        <v>210</v>
      </c>
    </row>
    <row r="5274" spans="10:10" ht="321" x14ac:dyDescent="0.25">
      <c r="J5274" s="146" t="s">
        <v>210</v>
      </c>
    </row>
    <row r="5275" spans="10:10" ht="321" x14ac:dyDescent="0.25">
      <c r="J5275" s="146" t="s">
        <v>210</v>
      </c>
    </row>
    <row r="5276" spans="10:10" ht="321" x14ac:dyDescent="0.25">
      <c r="J5276" s="146" t="s">
        <v>210</v>
      </c>
    </row>
    <row r="5277" spans="10:10" ht="321" x14ac:dyDescent="0.25">
      <c r="J5277" s="146" t="s">
        <v>210</v>
      </c>
    </row>
    <row r="5278" spans="10:10" ht="321" x14ac:dyDescent="0.25">
      <c r="J5278" s="146" t="s">
        <v>210</v>
      </c>
    </row>
    <row r="5279" spans="10:10" ht="321" x14ac:dyDescent="0.25">
      <c r="J5279" s="146" t="s">
        <v>210</v>
      </c>
    </row>
    <row r="5280" spans="10:10" ht="321" x14ac:dyDescent="0.25">
      <c r="J5280" s="146" t="s">
        <v>210</v>
      </c>
    </row>
    <row r="5281" spans="10:10" ht="321" x14ac:dyDescent="0.25">
      <c r="J5281" s="146" t="s">
        <v>210</v>
      </c>
    </row>
    <row r="5282" spans="10:10" ht="321" x14ac:dyDescent="0.25">
      <c r="J5282" s="146" t="s">
        <v>210</v>
      </c>
    </row>
    <row r="5283" spans="10:10" ht="321" x14ac:dyDescent="0.25">
      <c r="J5283" s="146" t="s">
        <v>210</v>
      </c>
    </row>
    <row r="5284" spans="10:10" ht="321" x14ac:dyDescent="0.25">
      <c r="J5284" s="146" t="s">
        <v>210</v>
      </c>
    </row>
    <row r="5285" spans="10:10" ht="321" x14ac:dyDescent="0.25">
      <c r="J5285" s="146" t="s">
        <v>210</v>
      </c>
    </row>
    <row r="5286" spans="10:10" ht="321" x14ac:dyDescent="0.25">
      <c r="J5286" s="146" t="s">
        <v>210</v>
      </c>
    </row>
    <row r="5287" spans="10:10" ht="321" x14ac:dyDescent="0.25">
      <c r="J5287" s="146" t="s">
        <v>210</v>
      </c>
    </row>
    <row r="5288" spans="10:10" ht="321" x14ac:dyDescent="0.25">
      <c r="J5288" s="146" t="s">
        <v>210</v>
      </c>
    </row>
    <row r="5289" spans="10:10" ht="321" x14ac:dyDescent="0.25">
      <c r="J5289" s="146" t="s">
        <v>210</v>
      </c>
    </row>
    <row r="5290" spans="10:10" ht="321" x14ac:dyDescent="0.25">
      <c r="J5290" s="146" t="s">
        <v>210</v>
      </c>
    </row>
    <row r="5291" spans="10:10" ht="321" x14ac:dyDescent="0.25">
      <c r="J5291" s="146" t="s">
        <v>210</v>
      </c>
    </row>
    <row r="5292" spans="10:10" ht="321" x14ac:dyDescent="0.25">
      <c r="J5292" s="146" t="s">
        <v>210</v>
      </c>
    </row>
    <row r="5293" spans="10:10" ht="321" x14ac:dyDescent="0.25">
      <c r="J5293" s="146" t="s">
        <v>210</v>
      </c>
    </row>
    <row r="5294" spans="10:10" ht="321" x14ac:dyDescent="0.25">
      <c r="J5294" s="146" t="s">
        <v>210</v>
      </c>
    </row>
    <row r="5295" spans="10:10" ht="321" x14ac:dyDescent="0.25">
      <c r="J5295" s="146" t="s">
        <v>210</v>
      </c>
    </row>
    <row r="5296" spans="10:10" ht="321" x14ac:dyDescent="0.25">
      <c r="J5296" s="146" t="s">
        <v>210</v>
      </c>
    </row>
    <row r="5297" spans="10:10" ht="321" x14ac:dyDescent="0.25">
      <c r="J5297" s="146" t="s">
        <v>210</v>
      </c>
    </row>
    <row r="5298" spans="10:10" ht="321" x14ac:dyDescent="0.25">
      <c r="J5298" s="146" t="s">
        <v>210</v>
      </c>
    </row>
    <row r="5299" spans="10:10" ht="321" x14ac:dyDescent="0.25">
      <c r="J5299" s="146" t="s">
        <v>210</v>
      </c>
    </row>
    <row r="5300" spans="10:10" ht="321" x14ac:dyDescent="0.25">
      <c r="J5300" s="146" t="s">
        <v>210</v>
      </c>
    </row>
    <row r="5301" spans="10:10" ht="321" x14ac:dyDescent="0.25">
      <c r="J5301" s="146" t="s">
        <v>210</v>
      </c>
    </row>
    <row r="5302" spans="10:10" ht="321" x14ac:dyDescent="0.25">
      <c r="J5302" s="146" t="s">
        <v>210</v>
      </c>
    </row>
    <row r="5303" spans="10:10" ht="321" x14ac:dyDescent="0.25">
      <c r="J5303" s="146" t="s">
        <v>210</v>
      </c>
    </row>
    <row r="5304" spans="10:10" ht="321" x14ac:dyDescent="0.25">
      <c r="J5304" s="146" t="s">
        <v>210</v>
      </c>
    </row>
    <row r="5305" spans="10:10" ht="321" x14ac:dyDescent="0.25">
      <c r="J5305" s="146" t="s">
        <v>210</v>
      </c>
    </row>
    <row r="5306" spans="10:10" ht="321" x14ac:dyDescent="0.25">
      <c r="J5306" s="146" t="s">
        <v>210</v>
      </c>
    </row>
    <row r="5307" spans="10:10" ht="321" x14ac:dyDescent="0.25">
      <c r="J5307" s="146" t="s">
        <v>210</v>
      </c>
    </row>
    <row r="5308" spans="10:10" ht="321" x14ac:dyDescent="0.25">
      <c r="J5308" s="146" t="s">
        <v>210</v>
      </c>
    </row>
    <row r="5309" spans="10:10" ht="321" x14ac:dyDescent="0.25">
      <c r="J5309" s="146" t="s">
        <v>210</v>
      </c>
    </row>
    <row r="5310" spans="10:10" ht="321" x14ac:dyDescent="0.25">
      <c r="J5310" s="146" t="s">
        <v>210</v>
      </c>
    </row>
    <row r="5311" spans="10:10" ht="321" x14ac:dyDescent="0.25">
      <c r="J5311" s="146" t="s">
        <v>210</v>
      </c>
    </row>
    <row r="5312" spans="10:10" ht="321" x14ac:dyDescent="0.25">
      <c r="J5312" s="146" t="s">
        <v>210</v>
      </c>
    </row>
    <row r="5313" spans="10:10" ht="321" x14ac:dyDescent="0.25">
      <c r="J5313" s="146" t="s">
        <v>210</v>
      </c>
    </row>
    <row r="5314" spans="10:10" ht="321" x14ac:dyDescent="0.25">
      <c r="J5314" s="146" t="s">
        <v>210</v>
      </c>
    </row>
    <row r="5315" spans="10:10" ht="321" x14ac:dyDescent="0.25">
      <c r="J5315" s="146" t="s">
        <v>210</v>
      </c>
    </row>
    <row r="5316" spans="10:10" ht="321" x14ac:dyDescent="0.25">
      <c r="J5316" s="146" t="s">
        <v>210</v>
      </c>
    </row>
    <row r="5317" spans="10:10" ht="321" x14ac:dyDescent="0.25">
      <c r="J5317" s="146" t="s">
        <v>210</v>
      </c>
    </row>
    <row r="5318" spans="10:10" ht="321" x14ac:dyDescent="0.25">
      <c r="J5318" s="146" t="s">
        <v>210</v>
      </c>
    </row>
    <row r="5319" spans="10:10" ht="321" x14ac:dyDescent="0.25">
      <c r="J5319" s="146" t="s">
        <v>210</v>
      </c>
    </row>
    <row r="5320" spans="10:10" ht="321" x14ac:dyDescent="0.25">
      <c r="J5320" s="146" t="s">
        <v>210</v>
      </c>
    </row>
    <row r="5321" spans="10:10" ht="321" x14ac:dyDescent="0.25">
      <c r="J5321" s="146" t="s">
        <v>210</v>
      </c>
    </row>
    <row r="5322" spans="10:10" ht="321" x14ac:dyDescent="0.25">
      <c r="J5322" s="146" t="s">
        <v>210</v>
      </c>
    </row>
    <row r="5323" spans="10:10" ht="321" x14ac:dyDescent="0.25">
      <c r="J5323" s="146" t="s">
        <v>210</v>
      </c>
    </row>
    <row r="5324" spans="10:10" ht="321" x14ac:dyDescent="0.25">
      <c r="J5324" s="146" t="s">
        <v>210</v>
      </c>
    </row>
    <row r="5325" spans="10:10" ht="321" x14ac:dyDescent="0.25">
      <c r="J5325" s="146" t="s">
        <v>210</v>
      </c>
    </row>
    <row r="5326" spans="10:10" ht="321" x14ac:dyDescent="0.25">
      <c r="J5326" s="146" t="s">
        <v>210</v>
      </c>
    </row>
    <row r="5327" spans="10:10" ht="321" x14ac:dyDescent="0.25">
      <c r="J5327" s="146" t="s">
        <v>210</v>
      </c>
    </row>
    <row r="5328" spans="10:10" ht="321" x14ac:dyDescent="0.25">
      <c r="J5328" s="146" t="s">
        <v>210</v>
      </c>
    </row>
    <row r="5329" spans="10:10" ht="321" x14ac:dyDescent="0.25">
      <c r="J5329" s="146" t="s">
        <v>210</v>
      </c>
    </row>
    <row r="5330" spans="10:10" ht="321" x14ac:dyDescent="0.25">
      <c r="J5330" s="146" t="s">
        <v>210</v>
      </c>
    </row>
    <row r="5331" spans="10:10" ht="321" x14ac:dyDescent="0.25">
      <c r="J5331" s="146" t="s">
        <v>210</v>
      </c>
    </row>
    <row r="5332" spans="10:10" ht="321" x14ac:dyDescent="0.25">
      <c r="J5332" s="146" t="s">
        <v>210</v>
      </c>
    </row>
    <row r="5333" spans="10:10" ht="321" x14ac:dyDescent="0.25">
      <c r="J5333" s="146" t="s">
        <v>210</v>
      </c>
    </row>
    <row r="5334" spans="10:10" ht="321" x14ac:dyDescent="0.25">
      <c r="J5334" s="146" t="s">
        <v>210</v>
      </c>
    </row>
    <row r="5335" spans="10:10" ht="321" x14ac:dyDescent="0.25">
      <c r="J5335" s="146" t="s">
        <v>210</v>
      </c>
    </row>
    <row r="5336" spans="10:10" ht="321" x14ac:dyDescent="0.25">
      <c r="J5336" s="146" t="s">
        <v>210</v>
      </c>
    </row>
    <row r="5337" spans="10:10" ht="321" x14ac:dyDescent="0.25">
      <c r="J5337" s="146" t="s">
        <v>210</v>
      </c>
    </row>
    <row r="5338" spans="10:10" ht="321" x14ac:dyDescent="0.25">
      <c r="J5338" s="146" t="s">
        <v>210</v>
      </c>
    </row>
    <row r="5339" spans="10:10" ht="321" x14ac:dyDescent="0.25">
      <c r="J5339" s="146" t="s">
        <v>210</v>
      </c>
    </row>
    <row r="5340" spans="10:10" ht="321" x14ac:dyDescent="0.25">
      <c r="J5340" s="146" t="s">
        <v>210</v>
      </c>
    </row>
    <row r="5341" spans="10:10" ht="321" x14ac:dyDescent="0.25">
      <c r="J5341" s="146" t="s">
        <v>210</v>
      </c>
    </row>
    <row r="5342" spans="10:10" ht="321" x14ac:dyDescent="0.25">
      <c r="J5342" s="146" t="s">
        <v>210</v>
      </c>
    </row>
    <row r="5343" spans="10:10" ht="321" x14ac:dyDescent="0.25">
      <c r="J5343" s="146" t="s">
        <v>210</v>
      </c>
    </row>
    <row r="5344" spans="10:10" ht="321" x14ac:dyDescent="0.25">
      <c r="J5344" s="146" t="s">
        <v>210</v>
      </c>
    </row>
    <row r="5345" spans="10:10" ht="321" x14ac:dyDescent="0.25">
      <c r="J5345" s="146" t="s">
        <v>210</v>
      </c>
    </row>
    <row r="5346" spans="10:10" ht="321" x14ac:dyDescent="0.25">
      <c r="J5346" s="146" t="s">
        <v>210</v>
      </c>
    </row>
    <row r="5347" spans="10:10" ht="321" x14ac:dyDescent="0.25">
      <c r="J5347" s="146" t="s">
        <v>210</v>
      </c>
    </row>
    <row r="5348" spans="10:10" ht="321" x14ac:dyDescent="0.25">
      <c r="J5348" s="146" t="s">
        <v>210</v>
      </c>
    </row>
    <row r="5349" spans="10:10" ht="321" x14ac:dyDescent="0.25">
      <c r="J5349" s="146" t="s">
        <v>210</v>
      </c>
    </row>
    <row r="5350" spans="10:10" ht="321" x14ac:dyDescent="0.25">
      <c r="J5350" s="146" t="s">
        <v>210</v>
      </c>
    </row>
    <row r="5351" spans="10:10" ht="321" x14ac:dyDescent="0.25">
      <c r="J5351" s="146" t="s">
        <v>210</v>
      </c>
    </row>
    <row r="5352" spans="10:10" ht="321" x14ac:dyDescent="0.25">
      <c r="J5352" s="146" t="s">
        <v>210</v>
      </c>
    </row>
    <row r="5353" spans="10:10" ht="321" x14ac:dyDescent="0.25">
      <c r="J5353" s="146" t="s">
        <v>210</v>
      </c>
    </row>
    <row r="5354" spans="10:10" ht="321" x14ac:dyDescent="0.25">
      <c r="J5354" s="146" t="s">
        <v>210</v>
      </c>
    </row>
    <row r="5355" spans="10:10" ht="321" x14ac:dyDescent="0.25">
      <c r="J5355" s="146" t="s">
        <v>210</v>
      </c>
    </row>
    <row r="5356" spans="10:10" ht="321" x14ac:dyDescent="0.25">
      <c r="J5356" s="146" t="s">
        <v>210</v>
      </c>
    </row>
    <row r="5357" spans="10:10" ht="321" x14ac:dyDescent="0.25">
      <c r="J5357" s="146" t="s">
        <v>210</v>
      </c>
    </row>
    <row r="5358" spans="10:10" ht="321" x14ac:dyDescent="0.25">
      <c r="J5358" s="146" t="s">
        <v>210</v>
      </c>
    </row>
    <row r="5359" spans="10:10" ht="321" x14ac:dyDescent="0.25">
      <c r="J5359" s="146" t="s">
        <v>210</v>
      </c>
    </row>
    <row r="5360" spans="10:10" ht="321" x14ac:dyDescent="0.25">
      <c r="J5360" s="146" t="s">
        <v>210</v>
      </c>
    </row>
    <row r="5361" spans="10:10" ht="321" x14ac:dyDescent="0.25">
      <c r="J5361" s="146" t="s">
        <v>210</v>
      </c>
    </row>
    <row r="5362" spans="10:10" ht="321" x14ac:dyDescent="0.25">
      <c r="J5362" s="146" t="s">
        <v>210</v>
      </c>
    </row>
    <row r="5363" spans="10:10" ht="321" x14ac:dyDescent="0.25">
      <c r="J5363" s="146" t="s">
        <v>210</v>
      </c>
    </row>
    <row r="5364" spans="10:10" ht="321" x14ac:dyDescent="0.25">
      <c r="J5364" s="146" t="s">
        <v>210</v>
      </c>
    </row>
    <row r="5365" spans="10:10" ht="321" x14ac:dyDescent="0.25">
      <c r="J5365" s="146" t="s">
        <v>210</v>
      </c>
    </row>
    <row r="5366" spans="10:10" ht="321" x14ac:dyDescent="0.25">
      <c r="J5366" s="146" t="s">
        <v>210</v>
      </c>
    </row>
    <row r="5367" spans="10:10" ht="321" x14ac:dyDescent="0.25">
      <c r="J5367" s="146" t="s">
        <v>210</v>
      </c>
    </row>
    <row r="5368" spans="10:10" ht="321" x14ac:dyDescent="0.25">
      <c r="J5368" s="146" t="s">
        <v>210</v>
      </c>
    </row>
    <row r="5369" spans="10:10" ht="321" x14ac:dyDescent="0.25">
      <c r="J5369" s="146" t="s">
        <v>210</v>
      </c>
    </row>
    <row r="5370" spans="10:10" ht="321" x14ac:dyDescent="0.25">
      <c r="J5370" s="146" t="s">
        <v>210</v>
      </c>
    </row>
    <row r="5371" spans="10:10" ht="321" x14ac:dyDescent="0.25">
      <c r="J5371" s="146" t="s">
        <v>210</v>
      </c>
    </row>
    <row r="5372" spans="10:10" ht="321" x14ac:dyDescent="0.25">
      <c r="J5372" s="146" t="s">
        <v>210</v>
      </c>
    </row>
    <row r="5373" spans="10:10" ht="321" x14ac:dyDescent="0.25">
      <c r="J5373" s="146" t="s">
        <v>210</v>
      </c>
    </row>
    <row r="5374" spans="10:10" ht="321" x14ac:dyDescent="0.25">
      <c r="J5374" s="146" t="s">
        <v>210</v>
      </c>
    </row>
    <row r="5375" spans="10:10" ht="321" x14ac:dyDescent="0.25">
      <c r="J5375" s="146" t="s">
        <v>210</v>
      </c>
    </row>
    <row r="5376" spans="10:10" ht="321" x14ac:dyDescent="0.25">
      <c r="J5376" s="146" t="s">
        <v>210</v>
      </c>
    </row>
    <row r="5377" spans="10:10" ht="321" x14ac:dyDescent="0.25">
      <c r="J5377" s="146" t="s">
        <v>210</v>
      </c>
    </row>
    <row r="5378" spans="10:10" ht="321" x14ac:dyDescent="0.25">
      <c r="J5378" s="146" t="s">
        <v>210</v>
      </c>
    </row>
    <row r="5379" spans="10:10" ht="321" x14ac:dyDescent="0.25">
      <c r="J5379" s="146" t="s">
        <v>210</v>
      </c>
    </row>
    <row r="5380" spans="10:10" ht="321" x14ac:dyDescent="0.25">
      <c r="J5380" s="146" t="s">
        <v>210</v>
      </c>
    </row>
    <row r="5381" spans="10:10" ht="321" x14ac:dyDescent="0.25">
      <c r="J5381" s="146" t="s">
        <v>210</v>
      </c>
    </row>
    <row r="5382" spans="10:10" ht="321" x14ac:dyDescent="0.25">
      <c r="J5382" s="146" t="s">
        <v>210</v>
      </c>
    </row>
    <row r="5383" spans="10:10" ht="321" x14ac:dyDescent="0.25">
      <c r="J5383" s="146" t="s">
        <v>210</v>
      </c>
    </row>
    <row r="5384" spans="10:10" ht="321" x14ac:dyDescent="0.25">
      <c r="J5384" s="146" t="s">
        <v>210</v>
      </c>
    </row>
    <row r="5385" spans="10:10" ht="321" x14ac:dyDescent="0.25">
      <c r="J5385" s="146" t="s">
        <v>210</v>
      </c>
    </row>
    <row r="5386" spans="10:10" ht="321" x14ac:dyDescent="0.25">
      <c r="J5386" s="146" t="s">
        <v>210</v>
      </c>
    </row>
    <row r="5387" spans="10:10" ht="321" x14ac:dyDescent="0.25">
      <c r="J5387" s="146" t="s">
        <v>210</v>
      </c>
    </row>
    <row r="5388" spans="10:10" ht="321" x14ac:dyDescent="0.25">
      <c r="J5388" s="146" t="s">
        <v>210</v>
      </c>
    </row>
    <row r="5389" spans="10:10" ht="321" x14ac:dyDescent="0.25">
      <c r="J5389" s="146" t="s">
        <v>210</v>
      </c>
    </row>
    <row r="5390" spans="10:10" ht="321" x14ac:dyDescent="0.25">
      <c r="J5390" s="146" t="s">
        <v>210</v>
      </c>
    </row>
    <row r="5391" spans="10:10" ht="321" x14ac:dyDescent="0.25">
      <c r="J5391" s="146" t="s">
        <v>210</v>
      </c>
    </row>
    <row r="5392" spans="10:10" ht="321" x14ac:dyDescent="0.25">
      <c r="J5392" s="146" t="s">
        <v>210</v>
      </c>
    </row>
    <row r="5393" spans="10:10" ht="321" x14ac:dyDescent="0.25">
      <c r="J5393" s="146" t="s">
        <v>210</v>
      </c>
    </row>
    <row r="5394" spans="10:10" ht="321" x14ac:dyDescent="0.25">
      <c r="J5394" s="146" t="s">
        <v>210</v>
      </c>
    </row>
    <row r="5395" spans="10:10" ht="321" x14ac:dyDescent="0.25">
      <c r="J5395" s="146" t="s">
        <v>210</v>
      </c>
    </row>
    <row r="5396" spans="10:10" ht="321" x14ac:dyDescent="0.25">
      <c r="J5396" s="146" t="s">
        <v>210</v>
      </c>
    </row>
    <row r="5397" spans="10:10" ht="321" x14ac:dyDescent="0.25">
      <c r="J5397" s="146" t="s">
        <v>210</v>
      </c>
    </row>
    <row r="5398" spans="10:10" ht="321" x14ac:dyDescent="0.25">
      <c r="J5398" s="146" t="s">
        <v>210</v>
      </c>
    </row>
    <row r="5399" spans="10:10" ht="321" x14ac:dyDescent="0.25">
      <c r="J5399" s="146" t="s">
        <v>210</v>
      </c>
    </row>
    <row r="5400" spans="10:10" ht="321" x14ac:dyDescent="0.25">
      <c r="J5400" s="146" t="s">
        <v>210</v>
      </c>
    </row>
    <row r="5401" spans="10:10" ht="321" x14ac:dyDescent="0.25">
      <c r="J5401" s="146" t="s">
        <v>210</v>
      </c>
    </row>
    <row r="5402" spans="10:10" ht="321" x14ac:dyDescent="0.25">
      <c r="J5402" s="146" t="s">
        <v>210</v>
      </c>
    </row>
    <row r="5403" spans="10:10" ht="321" x14ac:dyDescent="0.25">
      <c r="J5403" s="146" t="s">
        <v>210</v>
      </c>
    </row>
    <row r="5404" spans="10:10" ht="321" x14ac:dyDescent="0.25">
      <c r="J5404" s="146" t="s">
        <v>210</v>
      </c>
    </row>
    <row r="5405" spans="10:10" ht="321" x14ac:dyDescent="0.25">
      <c r="J5405" s="146" t="s">
        <v>210</v>
      </c>
    </row>
    <row r="5406" spans="10:10" ht="321" x14ac:dyDescent="0.25">
      <c r="J5406" s="146" t="s">
        <v>210</v>
      </c>
    </row>
    <row r="5407" spans="10:10" ht="321" x14ac:dyDescent="0.25">
      <c r="J5407" s="146" t="s">
        <v>210</v>
      </c>
    </row>
    <row r="5408" spans="10:10" ht="321" x14ac:dyDescent="0.25">
      <c r="J5408" s="146" t="s">
        <v>210</v>
      </c>
    </row>
    <row r="5409" spans="10:10" ht="321" x14ac:dyDescent="0.25">
      <c r="J5409" s="146" t="s">
        <v>210</v>
      </c>
    </row>
    <row r="5410" spans="10:10" ht="321" x14ac:dyDescent="0.25">
      <c r="J5410" s="146" t="s">
        <v>210</v>
      </c>
    </row>
    <row r="5411" spans="10:10" ht="321" x14ac:dyDescent="0.25">
      <c r="J5411" s="146" t="s">
        <v>210</v>
      </c>
    </row>
    <row r="5412" spans="10:10" ht="321" x14ac:dyDescent="0.25">
      <c r="J5412" s="146" t="s">
        <v>210</v>
      </c>
    </row>
    <row r="5413" spans="10:10" ht="321" x14ac:dyDescent="0.25">
      <c r="J5413" s="146" t="s">
        <v>210</v>
      </c>
    </row>
    <row r="5414" spans="10:10" ht="321" x14ac:dyDescent="0.25">
      <c r="J5414" s="146" t="s">
        <v>210</v>
      </c>
    </row>
    <row r="5415" spans="10:10" ht="321" x14ac:dyDescent="0.25">
      <c r="J5415" s="146" t="s">
        <v>210</v>
      </c>
    </row>
    <row r="5416" spans="10:10" ht="321" x14ac:dyDescent="0.25">
      <c r="J5416" s="146" t="s">
        <v>210</v>
      </c>
    </row>
    <row r="5417" spans="10:10" ht="321" x14ac:dyDescent="0.25">
      <c r="J5417" s="146" t="s">
        <v>210</v>
      </c>
    </row>
    <row r="5418" spans="10:10" ht="321" x14ac:dyDescent="0.25">
      <c r="J5418" s="146" t="s">
        <v>210</v>
      </c>
    </row>
    <row r="5419" spans="10:10" ht="321" x14ac:dyDescent="0.25">
      <c r="J5419" s="146" t="s">
        <v>210</v>
      </c>
    </row>
    <row r="5420" spans="10:10" ht="321" x14ac:dyDescent="0.25">
      <c r="J5420" s="146" t="s">
        <v>210</v>
      </c>
    </row>
    <row r="5421" spans="10:10" ht="321" x14ac:dyDescent="0.25">
      <c r="J5421" s="146" t="s">
        <v>210</v>
      </c>
    </row>
    <row r="5422" spans="10:10" ht="321" x14ac:dyDescent="0.25">
      <c r="J5422" s="146" t="s">
        <v>210</v>
      </c>
    </row>
    <row r="5423" spans="10:10" ht="321" x14ac:dyDescent="0.25">
      <c r="J5423" s="146" t="s">
        <v>210</v>
      </c>
    </row>
    <row r="5424" spans="10:10" ht="321" x14ac:dyDescent="0.25">
      <c r="J5424" s="146" t="s">
        <v>210</v>
      </c>
    </row>
    <row r="5425" spans="10:10" ht="321" x14ac:dyDescent="0.25">
      <c r="J5425" s="146" t="s">
        <v>210</v>
      </c>
    </row>
    <row r="5426" spans="10:10" ht="321" x14ac:dyDescent="0.25">
      <c r="J5426" s="146" t="s">
        <v>210</v>
      </c>
    </row>
    <row r="5427" spans="10:10" ht="321" x14ac:dyDescent="0.25">
      <c r="J5427" s="146" t="s">
        <v>210</v>
      </c>
    </row>
    <row r="5428" spans="10:10" ht="321" x14ac:dyDescent="0.25">
      <c r="J5428" s="146" t="s">
        <v>210</v>
      </c>
    </row>
    <row r="5429" spans="10:10" ht="321" x14ac:dyDescent="0.25">
      <c r="J5429" s="146" t="s">
        <v>210</v>
      </c>
    </row>
    <row r="5430" spans="10:10" ht="321" x14ac:dyDescent="0.25">
      <c r="J5430" s="146" t="s">
        <v>210</v>
      </c>
    </row>
    <row r="5431" spans="10:10" ht="321" x14ac:dyDescent="0.25">
      <c r="J5431" s="146" t="s">
        <v>210</v>
      </c>
    </row>
    <row r="5432" spans="10:10" ht="321" x14ac:dyDescent="0.25">
      <c r="J5432" s="146" t="s">
        <v>210</v>
      </c>
    </row>
    <row r="5433" spans="10:10" ht="321" x14ac:dyDescent="0.25">
      <c r="J5433" s="146" t="s">
        <v>210</v>
      </c>
    </row>
    <row r="5434" spans="10:10" ht="321" x14ac:dyDescent="0.25">
      <c r="J5434" s="146" t="s">
        <v>210</v>
      </c>
    </row>
    <row r="5435" spans="10:10" ht="321" x14ac:dyDescent="0.25">
      <c r="J5435" s="146" t="s">
        <v>210</v>
      </c>
    </row>
    <row r="5436" spans="10:10" ht="321" x14ac:dyDescent="0.25">
      <c r="J5436" s="146" t="s">
        <v>210</v>
      </c>
    </row>
    <row r="5437" spans="10:10" ht="321" x14ac:dyDescent="0.25">
      <c r="J5437" s="146" t="s">
        <v>210</v>
      </c>
    </row>
    <row r="5438" spans="10:10" ht="321" x14ac:dyDescent="0.25">
      <c r="J5438" s="146" t="s">
        <v>210</v>
      </c>
    </row>
    <row r="5439" spans="10:10" ht="321" x14ac:dyDescent="0.25">
      <c r="J5439" s="146" t="s">
        <v>210</v>
      </c>
    </row>
    <row r="5440" spans="10:10" ht="321" x14ac:dyDescent="0.25">
      <c r="J5440" s="146" t="s">
        <v>210</v>
      </c>
    </row>
    <row r="5441" spans="10:10" ht="321" x14ac:dyDescent="0.25">
      <c r="J5441" s="146" t="s">
        <v>210</v>
      </c>
    </row>
    <row r="5442" spans="10:10" ht="321" x14ac:dyDescent="0.25">
      <c r="J5442" s="146" t="s">
        <v>210</v>
      </c>
    </row>
    <row r="5443" spans="10:10" ht="321" x14ac:dyDescent="0.25">
      <c r="J5443" s="146" t="s">
        <v>210</v>
      </c>
    </row>
    <row r="5444" spans="10:10" ht="321" x14ac:dyDescent="0.25">
      <c r="J5444" s="146" t="s">
        <v>210</v>
      </c>
    </row>
    <row r="5445" spans="10:10" ht="321" x14ac:dyDescent="0.25">
      <c r="J5445" s="146" t="s">
        <v>210</v>
      </c>
    </row>
    <row r="5446" spans="10:10" ht="321" x14ac:dyDescent="0.25">
      <c r="J5446" s="146" t="s">
        <v>210</v>
      </c>
    </row>
    <row r="5447" spans="10:10" ht="321" x14ac:dyDescent="0.25">
      <c r="J5447" s="146" t="s">
        <v>210</v>
      </c>
    </row>
    <row r="5448" spans="10:10" ht="321" x14ac:dyDescent="0.25">
      <c r="J5448" s="146" t="s">
        <v>210</v>
      </c>
    </row>
    <row r="5449" spans="10:10" ht="321" x14ac:dyDescent="0.25">
      <c r="J5449" s="146" t="s">
        <v>210</v>
      </c>
    </row>
    <row r="5450" spans="10:10" ht="321" x14ac:dyDescent="0.25">
      <c r="J5450" s="146" t="s">
        <v>210</v>
      </c>
    </row>
    <row r="5451" spans="10:10" ht="321" x14ac:dyDescent="0.25">
      <c r="J5451" s="146" t="s">
        <v>210</v>
      </c>
    </row>
    <row r="5452" spans="10:10" ht="321" x14ac:dyDescent="0.25">
      <c r="J5452" s="146" t="s">
        <v>210</v>
      </c>
    </row>
    <row r="5453" spans="10:10" ht="321" x14ac:dyDescent="0.25">
      <c r="J5453" s="146" t="s">
        <v>210</v>
      </c>
    </row>
    <row r="5454" spans="10:10" ht="321" x14ac:dyDescent="0.25">
      <c r="J5454" s="146" t="s">
        <v>210</v>
      </c>
    </row>
    <row r="5455" spans="10:10" ht="321" x14ac:dyDescent="0.25">
      <c r="J5455" s="146" t="s">
        <v>210</v>
      </c>
    </row>
    <row r="5456" spans="10:10" ht="321" x14ac:dyDescent="0.25">
      <c r="J5456" s="146" t="s">
        <v>210</v>
      </c>
    </row>
    <row r="5457" spans="10:10" ht="321" x14ac:dyDescent="0.25">
      <c r="J5457" s="146" t="s">
        <v>210</v>
      </c>
    </row>
    <row r="5458" spans="10:10" ht="321" x14ac:dyDescent="0.25">
      <c r="J5458" s="146" t="s">
        <v>210</v>
      </c>
    </row>
    <row r="5459" spans="10:10" ht="321" x14ac:dyDescent="0.25">
      <c r="J5459" s="146" t="s">
        <v>210</v>
      </c>
    </row>
    <row r="5460" spans="10:10" ht="321" x14ac:dyDescent="0.25">
      <c r="J5460" s="146" t="s">
        <v>210</v>
      </c>
    </row>
    <row r="5461" spans="10:10" ht="321" x14ac:dyDescent="0.25">
      <c r="J5461" s="146" t="s">
        <v>210</v>
      </c>
    </row>
    <row r="5462" spans="10:10" ht="321" x14ac:dyDescent="0.25">
      <c r="J5462" s="146" t="s">
        <v>210</v>
      </c>
    </row>
    <row r="5463" spans="10:10" ht="321" x14ac:dyDescent="0.25">
      <c r="J5463" s="146" t="s">
        <v>210</v>
      </c>
    </row>
    <row r="5464" spans="10:10" ht="321" x14ac:dyDescent="0.25">
      <c r="J5464" s="146" t="s">
        <v>210</v>
      </c>
    </row>
    <row r="5465" spans="10:10" ht="321" x14ac:dyDescent="0.25">
      <c r="J5465" s="146" t="s">
        <v>210</v>
      </c>
    </row>
    <row r="5466" spans="10:10" ht="321" x14ac:dyDescent="0.25">
      <c r="J5466" s="146" t="s">
        <v>210</v>
      </c>
    </row>
    <row r="5467" spans="10:10" ht="321" x14ac:dyDescent="0.25">
      <c r="J5467" s="146" t="s">
        <v>210</v>
      </c>
    </row>
    <row r="5468" spans="10:10" ht="321" x14ac:dyDescent="0.25">
      <c r="J5468" s="146" t="s">
        <v>210</v>
      </c>
    </row>
    <row r="5469" spans="10:10" ht="321" x14ac:dyDescent="0.25">
      <c r="J5469" s="146" t="s">
        <v>210</v>
      </c>
    </row>
    <row r="5470" spans="10:10" ht="321" x14ac:dyDescent="0.25">
      <c r="J5470" s="146" t="s">
        <v>210</v>
      </c>
    </row>
    <row r="5471" spans="10:10" ht="321" x14ac:dyDescent="0.25">
      <c r="J5471" s="146" t="s">
        <v>210</v>
      </c>
    </row>
    <row r="5472" spans="10:10" ht="321" x14ac:dyDescent="0.25">
      <c r="J5472" s="146" t="s">
        <v>210</v>
      </c>
    </row>
    <row r="5473" spans="10:10" ht="321" x14ac:dyDescent="0.25">
      <c r="J5473" s="146" t="s">
        <v>210</v>
      </c>
    </row>
    <row r="5474" spans="10:10" ht="321" x14ac:dyDescent="0.25">
      <c r="J5474" s="146" t="s">
        <v>210</v>
      </c>
    </row>
    <row r="5475" spans="10:10" ht="321" x14ac:dyDescent="0.25">
      <c r="J5475" s="146" t="s">
        <v>210</v>
      </c>
    </row>
    <row r="5476" spans="10:10" ht="321" x14ac:dyDescent="0.25">
      <c r="J5476" s="146" t="s">
        <v>210</v>
      </c>
    </row>
    <row r="5477" spans="10:10" ht="321" x14ac:dyDescent="0.25">
      <c r="J5477" s="146" t="s">
        <v>210</v>
      </c>
    </row>
    <row r="5478" spans="10:10" ht="321" x14ac:dyDescent="0.25">
      <c r="J5478" s="146" t="s">
        <v>210</v>
      </c>
    </row>
    <row r="5479" spans="10:10" ht="321" x14ac:dyDescent="0.25">
      <c r="J5479" s="146" t="s">
        <v>210</v>
      </c>
    </row>
    <row r="5480" spans="10:10" ht="321" x14ac:dyDescent="0.25">
      <c r="J5480" s="146" t="s">
        <v>210</v>
      </c>
    </row>
    <row r="5481" spans="10:10" ht="321" x14ac:dyDescent="0.25">
      <c r="J5481" s="146" t="s">
        <v>210</v>
      </c>
    </row>
    <row r="5482" spans="10:10" ht="321" x14ac:dyDescent="0.25">
      <c r="J5482" s="146" t="s">
        <v>210</v>
      </c>
    </row>
    <row r="5483" spans="10:10" ht="321" x14ac:dyDescent="0.25">
      <c r="J5483" s="146" t="s">
        <v>210</v>
      </c>
    </row>
    <row r="5484" spans="10:10" ht="321" x14ac:dyDescent="0.25">
      <c r="J5484" s="146" t="s">
        <v>210</v>
      </c>
    </row>
    <row r="5485" spans="10:10" ht="321" x14ac:dyDescent="0.25">
      <c r="J5485" s="146" t="s">
        <v>210</v>
      </c>
    </row>
    <row r="5486" spans="10:10" ht="321" x14ac:dyDescent="0.25">
      <c r="J5486" s="146" t="s">
        <v>210</v>
      </c>
    </row>
    <row r="5487" spans="10:10" ht="321" x14ac:dyDescent="0.25">
      <c r="J5487" s="146" t="s">
        <v>210</v>
      </c>
    </row>
    <row r="5488" spans="10:10" ht="321" x14ac:dyDescent="0.25">
      <c r="J5488" s="146" t="s">
        <v>210</v>
      </c>
    </row>
    <row r="5489" spans="10:10" ht="321" x14ac:dyDescent="0.25">
      <c r="J5489" s="146" t="s">
        <v>210</v>
      </c>
    </row>
    <row r="5490" spans="10:10" ht="321" x14ac:dyDescent="0.25">
      <c r="J5490" s="146" t="s">
        <v>210</v>
      </c>
    </row>
    <row r="5491" spans="10:10" ht="321" x14ac:dyDescent="0.25">
      <c r="J5491" s="146" t="s">
        <v>210</v>
      </c>
    </row>
    <row r="5492" spans="10:10" ht="321" x14ac:dyDescent="0.25">
      <c r="J5492" s="146" t="s">
        <v>210</v>
      </c>
    </row>
    <row r="5493" spans="10:10" ht="321" x14ac:dyDescent="0.25">
      <c r="J5493" s="146" t="s">
        <v>210</v>
      </c>
    </row>
    <row r="5494" spans="10:10" ht="321" x14ac:dyDescent="0.25">
      <c r="J5494" s="146" t="s">
        <v>210</v>
      </c>
    </row>
    <row r="5495" spans="10:10" ht="321" x14ac:dyDescent="0.25">
      <c r="J5495" s="146" t="s">
        <v>210</v>
      </c>
    </row>
    <row r="5496" spans="10:10" ht="321" x14ac:dyDescent="0.25">
      <c r="J5496" s="146" t="s">
        <v>210</v>
      </c>
    </row>
    <row r="5497" spans="10:10" ht="321" x14ac:dyDescent="0.25">
      <c r="J5497" s="146" t="s">
        <v>210</v>
      </c>
    </row>
    <row r="5498" spans="10:10" ht="321" x14ac:dyDescent="0.25">
      <c r="J5498" s="146" t="s">
        <v>210</v>
      </c>
    </row>
    <row r="5499" spans="10:10" ht="321" x14ac:dyDescent="0.25">
      <c r="J5499" s="146" t="s">
        <v>210</v>
      </c>
    </row>
    <row r="5500" spans="10:10" ht="321" x14ac:dyDescent="0.25">
      <c r="J5500" s="146" t="s">
        <v>210</v>
      </c>
    </row>
    <row r="5501" spans="10:10" ht="321" x14ac:dyDescent="0.25">
      <c r="J5501" s="146" t="s">
        <v>210</v>
      </c>
    </row>
    <row r="5502" spans="10:10" ht="321" x14ac:dyDescent="0.25">
      <c r="J5502" s="146" t="s">
        <v>210</v>
      </c>
    </row>
    <row r="5503" spans="10:10" ht="321" x14ac:dyDescent="0.25">
      <c r="J5503" s="146" t="s">
        <v>210</v>
      </c>
    </row>
    <row r="5504" spans="10:10" ht="321" x14ac:dyDescent="0.25">
      <c r="J5504" s="146" t="s">
        <v>210</v>
      </c>
    </row>
    <row r="5505" spans="10:10" ht="321" x14ac:dyDescent="0.25">
      <c r="J5505" s="146" t="s">
        <v>210</v>
      </c>
    </row>
    <row r="5506" spans="10:10" ht="321" x14ac:dyDescent="0.25">
      <c r="J5506" s="146" t="s">
        <v>210</v>
      </c>
    </row>
    <row r="5507" spans="10:10" ht="321" x14ac:dyDescent="0.25">
      <c r="J5507" s="146" t="s">
        <v>210</v>
      </c>
    </row>
    <row r="5508" spans="10:10" ht="321" x14ac:dyDescent="0.25">
      <c r="J5508" s="146" t="s">
        <v>210</v>
      </c>
    </row>
    <row r="5509" spans="10:10" ht="321" x14ac:dyDescent="0.25">
      <c r="J5509" s="146" t="s">
        <v>210</v>
      </c>
    </row>
    <row r="5510" spans="10:10" ht="321" x14ac:dyDescent="0.25">
      <c r="J5510" s="146" t="s">
        <v>210</v>
      </c>
    </row>
    <row r="5511" spans="10:10" ht="321" x14ac:dyDescent="0.25">
      <c r="J5511" s="146" t="s">
        <v>210</v>
      </c>
    </row>
    <row r="5512" spans="10:10" ht="321" x14ac:dyDescent="0.25">
      <c r="J5512" s="146" t="s">
        <v>210</v>
      </c>
    </row>
    <row r="5513" spans="10:10" ht="321" x14ac:dyDescent="0.25">
      <c r="J5513" s="146" t="s">
        <v>210</v>
      </c>
    </row>
    <row r="5514" spans="10:10" ht="321" x14ac:dyDescent="0.25">
      <c r="J5514" s="146" t="s">
        <v>210</v>
      </c>
    </row>
    <row r="5515" spans="10:10" ht="321" x14ac:dyDescent="0.25">
      <c r="J5515" s="146" t="s">
        <v>210</v>
      </c>
    </row>
    <row r="5516" spans="10:10" ht="321" x14ac:dyDescent="0.25">
      <c r="J5516" s="146" t="s">
        <v>210</v>
      </c>
    </row>
    <row r="5517" spans="10:10" ht="321" x14ac:dyDescent="0.25">
      <c r="J5517" s="146" t="s">
        <v>210</v>
      </c>
    </row>
    <row r="5518" spans="10:10" ht="321" x14ac:dyDescent="0.25">
      <c r="J5518" s="146" t="s">
        <v>210</v>
      </c>
    </row>
    <row r="5519" spans="10:10" ht="321" x14ac:dyDescent="0.25">
      <c r="J5519" s="146" t="s">
        <v>210</v>
      </c>
    </row>
    <row r="5520" spans="10:10" ht="321" x14ac:dyDescent="0.25">
      <c r="J5520" s="146" t="s">
        <v>210</v>
      </c>
    </row>
    <row r="5521" spans="10:10" ht="321" x14ac:dyDescent="0.25">
      <c r="J5521" s="146" t="s">
        <v>210</v>
      </c>
    </row>
    <row r="5522" spans="10:10" ht="321" x14ac:dyDescent="0.25">
      <c r="J5522" s="146" t="s">
        <v>210</v>
      </c>
    </row>
    <row r="5523" spans="10:10" ht="321" x14ac:dyDescent="0.25">
      <c r="J5523" s="146" t="s">
        <v>210</v>
      </c>
    </row>
    <row r="5524" spans="10:10" ht="321" x14ac:dyDescent="0.25">
      <c r="J5524" s="146" t="s">
        <v>210</v>
      </c>
    </row>
    <row r="5525" spans="10:10" ht="321" x14ac:dyDescent="0.25">
      <c r="J5525" s="146" t="s">
        <v>210</v>
      </c>
    </row>
    <row r="5526" spans="10:10" ht="321" x14ac:dyDescent="0.25">
      <c r="J5526" s="146" t="s">
        <v>210</v>
      </c>
    </row>
    <row r="5527" spans="10:10" ht="321" x14ac:dyDescent="0.25">
      <c r="J5527" s="146" t="s">
        <v>210</v>
      </c>
    </row>
    <row r="5528" spans="10:10" ht="321" x14ac:dyDescent="0.25">
      <c r="J5528" s="146" t="s">
        <v>210</v>
      </c>
    </row>
    <row r="5529" spans="10:10" ht="321" x14ac:dyDescent="0.25">
      <c r="J5529" s="146" t="s">
        <v>210</v>
      </c>
    </row>
    <row r="5530" spans="10:10" ht="321" x14ac:dyDescent="0.25">
      <c r="J5530" s="146" t="s">
        <v>210</v>
      </c>
    </row>
    <row r="5531" spans="10:10" ht="321" x14ac:dyDescent="0.25">
      <c r="J5531" s="146" t="s">
        <v>210</v>
      </c>
    </row>
    <row r="5532" spans="10:10" ht="321" x14ac:dyDescent="0.25">
      <c r="J5532" s="146" t="s">
        <v>210</v>
      </c>
    </row>
    <row r="5533" spans="10:10" ht="321" x14ac:dyDescent="0.25">
      <c r="J5533" s="146" t="s">
        <v>210</v>
      </c>
    </row>
    <row r="5534" spans="10:10" ht="321" x14ac:dyDescent="0.25">
      <c r="J5534" s="146" t="s">
        <v>210</v>
      </c>
    </row>
    <row r="5535" spans="10:10" ht="321" x14ac:dyDescent="0.25">
      <c r="J5535" s="146" t="s">
        <v>210</v>
      </c>
    </row>
    <row r="5536" spans="10:10" ht="321" x14ac:dyDescent="0.25">
      <c r="J5536" s="146" t="s">
        <v>210</v>
      </c>
    </row>
    <row r="5537" spans="10:10" ht="321" x14ac:dyDescent="0.25">
      <c r="J5537" s="146" t="s">
        <v>210</v>
      </c>
    </row>
    <row r="5538" spans="10:10" ht="321" x14ac:dyDescent="0.25">
      <c r="J5538" s="146" t="s">
        <v>210</v>
      </c>
    </row>
    <row r="5539" spans="10:10" ht="321" x14ac:dyDescent="0.25">
      <c r="J5539" s="146" t="s">
        <v>210</v>
      </c>
    </row>
    <row r="5540" spans="10:10" ht="321" x14ac:dyDescent="0.25">
      <c r="J5540" s="146" t="s">
        <v>210</v>
      </c>
    </row>
    <row r="5541" spans="10:10" ht="321" x14ac:dyDescent="0.25">
      <c r="J5541" s="146" t="s">
        <v>210</v>
      </c>
    </row>
    <row r="5542" spans="10:10" ht="321" x14ac:dyDescent="0.25">
      <c r="J5542" s="146" t="s">
        <v>210</v>
      </c>
    </row>
    <row r="5543" spans="10:10" ht="321" x14ac:dyDescent="0.25">
      <c r="J5543" s="146" t="s">
        <v>210</v>
      </c>
    </row>
    <row r="5544" spans="10:10" ht="321" x14ac:dyDescent="0.25">
      <c r="J5544" s="146" t="s">
        <v>210</v>
      </c>
    </row>
    <row r="5545" spans="10:10" ht="321" x14ac:dyDescent="0.25">
      <c r="J5545" s="146" t="s">
        <v>210</v>
      </c>
    </row>
    <row r="5546" spans="10:10" ht="321" x14ac:dyDescent="0.25">
      <c r="J5546" s="146" t="s">
        <v>210</v>
      </c>
    </row>
    <row r="5547" spans="10:10" ht="321" x14ac:dyDescent="0.25">
      <c r="J5547" s="146" t="s">
        <v>210</v>
      </c>
    </row>
    <row r="5548" spans="10:10" ht="321" x14ac:dyDescent="0.25">
      <c r="J5548" s="146" t="s">
        <v>210</v>
      </c>
    </row>
    <row r="5549" spans="10:10" ht="321" x14ac:dyDescent="0.25">
      <c r="J5549" s="146" t="s">
        <v>210</v>
      </c>
    </row>
    <row r="5550" spans="10:10" ht="321" x14ac:dyDescent="0.25">
      <c r="J5550" s="146" t="s">
        <v>210</v>
      </c>
    </row>
    <row r="5551" spans="10:10" ht="321" x14ac:dyDescent="0.25">
      <c r="J5551" s="146" t="s">
        <v>210</v>
      </c>
    </row>
    <row r="5552" spans="10:10" ht="321" x14ac:dyDescent="0.25">
      <c r="J5552" s="146" t="s">
        <v>210</v>
      </c>
    </row>
    <row r="5553" spans="10:10" ht="321" x14ac:dyDescent="0.25">
      <c r="J5553" s="146" t="s">
        <v>210</v>
      </c>
    </row>
    <row r="5554" spans="10:10" ht="321" x14ac:dyDescent="0.25">
      <c r="J5554" s="146" t="s">
        <v>210</v>
      </c>
    </row>
    <row r="5555" spans="10:10" ht="321" x14ac:dyDescent="0.25">
      <c r="J5555" s="146" t="s">
        <v>210</v>
      </c>
    </row>
    <row r="5556" spans="10:10" ht="321" x14ac:dyDescent="0.25">
      <c r="J5556" s="146" t="s">
        <v>210</v>
      </c>
    </row>
    <row r="5557" spans="10:10" ht="321" x14ac:dyDescent="0.25">
      <c r="J5557" s="146" t="s">
        <v>210</v>
      </c>
    </row>
    <row r="5558" spans="10:10" ht="321" x14ac:dyDescent="0.25">
      <c r="J5558" s="146" t="s">
        <v>210</v>
      </c>
    </row>
    <row r="5559" spans="10:10" ht="321" x14ac:dyDescent="0.25">
      <c r="J5559" s="146" t="s">
        <v>210</v>
      </c>
    </row>
    <row r="5560" spans="10:10" ht="321" x14ac:dyDescent="0.25">
      <c r="J5560" s="146" t="s">
        <v>210</v>
      </c>
    </row>
    <row r="5561" spans="10:10" ht="321" x14ac:dyDescent="0.25">
      <c r="J5561" s="146" t="s">
        <v>210</v>
      </c>
    </row>
    <row r="5562" spans="10:10" ht="321" x14ac:dyDescent="0.25">
      <c r="J5562" s="146" t="s">
        <v>210</v>
      </c>
    </row>
    <row r="5563" spans="10:10" ht="321" x14ac:dyDescent="0.25">
      <c r="J5563" s="146" t="s">
        <v>210</v>
      </c>
    </row>
    <row r="5564" spans="10:10" ht="321" x14ac:dyDescent="0.25">
      <c r="J5564" s="146" t="s">
        <v>210</v>
      </c>
    </row>
    <row r="5565" spans="10:10" ht="321" x14ac:dyDescent="0.25">
      <c r="J5565" s="146" t="s">
        <v>210</v>
      </c>
    </row>
    <row r="5566" spans="10:10" ht="321" x14ac:dyDescent="0.25">
      <c r="J5566" s="146" t="s">
        <v>210</v>
      </c>
    </row>
    <row r="5567" spans="10:10" ht="321" x14ac:dyDescent="0.25">
      <c r="J5567" s="146" t="s">
        <v>210</v>
      </c>
    </row>
    <row r="5568" spans="10:10" ht="321" x14ac:dyDescent="0.25">
      <c r="J5568" s="146" t="s">
        <v>210</v>
      </c>
    </row>
    <row r="5569" spans="10:10" ht="321" x14ac:dyDescent="0.25">
      <c r="J5569" s="146" t="s">
        <v>210</v>
      </c>
    </row>
    <row r="5570" spans="10:10" ht="321" x14ac:dyDescent="0.25">
      <c r="J5570" s="146" t="s">
        <v>210</v>
      </c>
    </row>
    <row r="5571" spans="10:10" ht="321" x14ac:dyDescent="0.25">
      <c r="J5571" s="146" t="s">
        <v>210</v>
      </c>
    </row>
    <row r="5572" spans="10:10" ht="321" x14ac:dyDescent="0.25">
      <c r="J5572" s="146" t="s">
        <v>210</v>
      </c>
    </row>
    <row r="5573" spans="10:10" ht="321" x14ac:dyDescent="0.25">
      <c r="J5573" s="146" t="s">
        <v>210</v>
      </c>
    </row>
    <row r="5574" spans="10:10" ht="321" x14ac:dyDescent="0.25">
      <c r="J5574" s="146" t="s">
        <v>210</v>
      </c>
    </row>
    <row r="5575" spans="10:10" ht="321" x14ac:dyDescent="0.25">
      <c r="J5575" s="146" t="s">
        <v>210</v>
      </c>
    </row>
    <row r="5576" spans="10:10" ht="321" x14ac:dyDescent="0.25">
      <c r="J5576" s="146" t="s">
        <v>210</v>
      </c>
    </row>
    <row r="5577" spans="10:10" ht="321" x14ac:dyDescent="0.25">
      <c r="J5577" s="146" t="s">
        <v>210</v>
      </c>
    </row>
    <row r="5578" spans="10:10" ht="321" x14ac:dyDescent="0.25">
      <c r="J5578" s="146" t="s">
        <v>210</v>
      </c>
    </row>
    <row r="5579" spans="10:10" ht="321" x14ac:dyDescent="0.25">
      <c r="J5579" s="146" t="s">
        <v>210</v>
      </c>
    </row>
    <row r="5580" spans="10:10" ht="321" x14ac:dyDescent="0.25">
      <c r="J5580" s="146" t="s">
        <v>210</v>
      </c>
    </row>
    <row r="5581" spans="10:10" ht="321" x14ac:dyDescent="0.25">
      <c r="J5581" s="146" t="s">
        <v>210</v>
      </c>
    </row>
    <row r="5582" spans="10:10" ht="321" x14ac:dyDescent="0.25">
      <c r="J5582" s="146" t="s">
        <v>210</v>
      </c>
    </row>
    <row r="5583" spans="10:10" ht="321" x14ac:dyDescent="0.25">
      <c r="J5583" s="146" t="s">
        <v>210</v>
      </c>
    </row>
    <row r="5584" spans="10:10" ht="321" x14ac:dyDescent="0.25">
      <c r="J5584" s="146" t="s">
        <v>210</v>
      </c>
    </row>
    <row r="5585" spans="10:10" ht="321" x14ac:dyDescent="0.25">
      <c r="J5585" s="146" t="s">
        <v>210</v>
      </c>
    </row>
    <row r="5586" spans="10:10" ht="321" x14ac:dyDescent="0.25">
      <c r="J5586" s="146" t="s">
        <v>210</v>
      </c>
    </row>
    <row r="5587" spans="10:10" ht="321" x14ac:dyDescent="0.25">
      <c r="J5587" s="146" t="s">
        <v>210</v>
      </c>
    </row>
    <row r="5588" spans="10:10" ht="321" x14ac:dyDescent="0.25">
      <c r="J5588" s="146" t="s">
        <v>210</v>
      </c>
    </row>
    <row r="5589" spans="10:10" ht="321" x14ac:dyDescent="0.25">
      <c r="J5589" s="146" t="s">
        <v>210</v>
      </c>
    </row>
    <row r="5590" spans="10:10" ht="321" x14ac:dyDescent="0.25">
      <c r="J5590" s="146" t="s">
        <v>210</v>
      </c>
    </row>
    <row r="5591" spans="10:10" ht="321" x14ac:dyDescent="0.25">
      <c r="J5591" s="146" t="s">
        <v>210</v>
      </c>
    </row>
    <row r="5592" spans="10:10" ht="321" x14ac:dyDescent="0.25">
      <c r="J5592" s="146" t="s">
        <v>210</v>
      </c>
    </row>
    <row r="5593" spans="10:10" ht="321" x14ac:dyDescent="0.25">
      <c r="J5593" s="146" t="s">
        <v>210</v>
      </c>
    </row>
    <row r="5594" spans="10:10" ht="321" x14ac:dyDescent="0.25">
      <c r="J5594" s="146" t="s">
        <v>210</v>
      </c>
    </row>
    <row r="5595" spans="10:10" ht="321" x14ac:dyDescent="0.25">
      <c r="J5595" s="146" t="s">
        <v>210</v>
      </c>
    </row>
    <row r="5596" spans="10:10" ht="321" x14ac:dyDescent="0.25">
      <c r="J5596" s="146" t="s">
        <v>210</v>
      </c>
    </row>
    <row r="5597" spans="10:10" ht="321" x14ac:dyDescent="0.25">
      <c r="J5597" s="146" t="s">
        <v>210</v>
      </c>
    </row>
    <row r="5598" spans="10:10" ht="321" x14ac:dyDescent="0.25">
      <c r="J5598" s="146" t="s">
        <v>210</v>
      </c>
    </row>
    <row r="5599" spans="10:10" ht="321" x14ac:dyDescent="0.25">
      <c r="J5599" s="146" t="s">
        <v>210</v>
      </c>
    </row>
    <row r="5600" spans="10:10" ht="321" x14ac:dyDescent="0.25">
      <c r="J5600" s="146" t="s">
        <v>210</v>
      </c>
    </row>
    <row r="5601" spans="10:10" ht="321" x14ac:dyDescent="0.25">
      <c r="J5601" s="146" t="s">
        <v>210</v>
      </c>
    </row>
    <row r="5602" spans="10:10" ht="321" x14ac:dyDescent="0.25">
      <c r="J5602" s="146" t="s">
        <v>210</v>
      </c>
    </row>
    <row r="5603" spans="10:10" ht="321" x14ac:dyDescent="0.25">
      <c r="J5603" s="146" t="s">
        <v>210</v>
      </c>
    </row>
    <row r="5604" spans="10:10" ht="321" x14ac:dyDescent="0.25">
      <c r="J5604" s="146" t="s">
        <v>210</v>
      </c>
    </row>
    <row r="5605" spans="10:10" ht="321" x14ac:dyDescent="0.25">
      <c r="J5605" s="146" t="s">
        <v>210</v>
      </c>
    </row>
    <row r="5606" spans="10:10" ht="321" x14ac:dyDescent="0.25">
      <c r="J5606" s="146" t="s">
        <v>210</v>
      </c>
    </row>
    <row r="5607" spans="10:10" ht="321" x14ac:dyDescent="0.25">
      <c r="J5607" s="146" t="s">
        <v>210</v>
      </c>
    </row>
    <row r="5608" spans="10:10" ht="321" x14ac:dyDescent="0.25">
      <c r="J5608" s="146" t="s">
        <v>210</v>
      </c>
    </row>
    <row r="5609" spans="10:10" ht="321" x14ac:dyDescent="0.25">
      <c r="J5609" s="146" t="s">
        <v>210</v>
      </c>
    </row>
    <row r="5610" spans="10:10" ht="321" x14ac:dyDescent="0.25">
      <c r="J5610" s="146" t="s">
        <v>210</v>
      </c>
    </row>
    <row r="5611" spans="10:10" ht="321" x14ac:dyDescent="0.25">
      <c r="J5611" s="146" t="s">
        <v>210</v>
      </c>
    </row>
    <row r="5612" spans="10:10" ht="321" x14ac:dyDescent="0.25">
      <c r="J5612" s="146" t="s">
        <v>210</v>
      </c>
    </row>
    <row r="5613" spans="10:10" ht="321" x14ac:dyDescent="0.25">
      <c r="J5613" s="146" t="s">
        <v>210</v>
      </c>
    </row>
    <row r="5614" spans="10:10" ht="321" x14ac:dyDescent="0.25">
      <c r="J5614" s="146" t="s">
        <v>210</v>
      </c>
    </row>
    <row r="5615" spans="10:10" ht="321" x14ac:dyDescent="0.25">
      <c r="J5615" s="146" t="s">
        <v>210</v>
      </c>
    </row>
    <row r="5616" spans="10:10" ht="321" x14ac:dyDescent="0.25">
      <c r="J5616" s="146" t="s">
        <v>210</v>
      </c>
    </row>
    <row r="5617" spans="10:10" ht="321" x14ac:dyDescent="0.25">
      <c r="J5617" s="146" t="s">
        <v>210</v>
      </c>
    </row>
    <row r="5618" spans="10:10" ht="321" x14ac:dyDescent="0.25">
      <c r="J5618" s="146" t="s">
        <v>210</v>
      </c>
    </row>
    <row r="5619" spans="10:10" ht="321" x14ac:dyDescent="0.25">
      <c r="J5619" s="146" t="s">
        <v>210</v>
      </c>
    </row>
    <row r="5620" spans="10:10" ht="321" x14ac:dyDescent="0.25">
      <c r="J5620" s="146" t="s">
        <v>210</v>
      </c>
    </row>
    <row r="5621" spans="10:10" ht="321" x14ac:dyDescent="0.25">
      <c r="J5621" s="146" t="s">
        <v>210</v>
      </c>
    </row>
    <row r="5622" spans="10:10" ht="321" x14ac:dyDescent="0.25">
      <c r="J5622" s="146" t="s">
        <v>210</v>
      </c>
    </row>
    <row r="5623" spans="10:10" ht="321" x14ac:dyDescent="0.25">
      <c r="J5623" s="146" t="s">
        <v>210</v>
      </c>
    </row>
    <row r="5624" spans="10:10" ht="321" x14ac:dyDescent="0.25">
      <c r="J5624" s="146" t="s">
        <v>210</v>
      </c>
    </row>
    <row r="5625" spans="10:10" ht="321" x14ac:dyDescent="0.25">
      <c r="J5625" s="146" t="s">
        <v>210</v>
      </c>
    </row>
    <row r="5626" spans="10:10" ht="321" x14ac:dyDescent="0.25">
      <c r="J5626" s="146" t="s">
        <v>210</v>
      </c>
    </row>
    <row r="5627" spans="10:10" ht="321" x14ac:dyDescent="0.25">
      <c r="J5627" s="146" t="s">
        <v>210</v>
      </c>
    </row>
    <row r="5628" spans="10:10" ht="321" x14ac:dyDescent="0.25">
      <c r="J5628" s="146" t="s">
        <v>210</v>
      </c>
    </row>
    <row r="5629" spans="10:10" ht="321" x14ac:dyDescent="0.25">
      <c r="J5629" s="146" t="s">
        <v>210</v>
      </c>
    </row>
    <row r="5630" spans="10:10" ht="321" x14ac:dyDescent="0.25">
      <c r="J5630" s="146" t="s">
        <v>210</v>
      </c>
    </row>
    <row r="5631" spans="10:10" ht="321" x14ac:dyDescent="0.25">
      <c r="J5631" s="146" t="s">
        <v>210</v>
      </c>
    </row>
    <row r="5632" spans="10:10" ht="321" x14ac:dyDescent="0.25">
      <c r="J5632" s="146" t="s">
        <v>210</v>
      </c>
    </row>
    <row r="5633" spans="10:10" ht="321" x14ac:dyDescent="0.25">
      <c r="J5633" s="146" t="s">
        <v>210</v>
      </c>
    </row>
    <row r="5634" spans="10:10" ht="321" x14ac:dyDescent="0.25">
      <c r="J5634" s="146" t="s">
        <v>210</v>
      </c>
    </row>
    <row r="5635" spans="10:10" ht="321" x14ac:dyDescent="0.25">
      <c r="J5635" s="146" t="s">
        <v>210</v>
      </c>
    </row>
    <row r="5636" spans="10:10" ht="321" x14ac:dyDescent="0.25">
      <c r="J5636" s="146" t="s">
        <v>210</v>
      </c>
    </row>
    <row r="5637" spans="10:10" ht="321" x14ac:dyDescent="0.25">
      <c r="J5637" s="146" t="s">
        <v>210</v>
      </c>
    </row>
    <row r="5638" spans="10:10" ht="321" x14ac:dyDescent="0.25">
      <c r="J5638" s="146" t="s">
        <v>210</v>
      </c>
    </row>
    <row r="5639" spans="10:10" ht="321" x14ac:dyDescent="0.25">
      <c r="J5639" s="146" t="s">
        <v>210</v>
      </c>
    </row>
    <row r="5640" spans="10:10" ht="321" x14ac:dyDescent="0.25">
      <c r="J5640" s="146" t="s">
        <v>210</v>
      </c>
    </row>
    <row r="5641" spans="10:10" ht="321" x14ac:dyDescent="0.25">
      <c r="J5641" s="146" t="s">
        <v>210</v>
      </c>
    </row>
    <row r="5642" spans="10:10" ht="321" x14ac:dyDescent="0.25">
      <c r="J5642" s="146" t="s">
        <v>210</v>
      </c>
    </row>
    <row r="5643" spans="10:10" ht="321" x14ac:dyDescent="0.25">
      <c r="J5643" s="146" t="s">
        <v>210</v>
      </c>
    </row>
    <row r="5644" spans="10:10" ht="321" x14ac:dyDescent="0.25">
      <c r="J5644" s="146" t="s">
        <v>210</v>
      </c>
    </row>
    <row r="5645" spans="10:10" ht="321" x14ac:dyDescent="0.25">
      <c r="J5645" s="146" t="s">
        <v>210</v>
      </c>
    </row>
    <row r="5646" spans="10:10" ht="321" x14ac:dyDescent="0.25">
      <c r="J5646" s="146" t="s">
        <v>210</v>
      </c>
    </row>
    <row r="5647" spans="10:10" ht="321" x14ac:dyDescent="0.25">
      <c r="J5647" s="146" t="s">
        <v>210</v>
      </c>
    </row>
    <row r="5648" spans="10:10" ht="321" x14ac:dyDescent="0.25">
      <c r="J5648" s="146" t="s">
        <v>210</v>
      </c>
    </row>
    <row r="5649" spans="10:10" ht="321" x14ac:dyDescent="0.25">
      <c r="J5649" s="146" t="s">
        <v>210</v>
      </c>
    </row>
    <row r="5650" spans="10:10" ht="321" x14ac:dyDescent="0.25">
      <c r="J5650" s="146" t="s">
        <v>210</v>
      </c>
    </row>
    <row r="5651" spans="10:10" ht="321" x14ac:dyDescent="0.25">
      <c r="J5651" s="146" t="s">
        <v>210</v>
      </c>
    </row>
    <row r="5652" spans="10:10" ht="321" x14ac:dyDescent="0.25">
      <c r="J5652" s="146" t="s">
        <v>210</v>
      </c>
    </row>
    <row r="5653" spans="10:10" ht="321" x14ac:dyDescent="0.25">
      <c r="J5653" s="146" t="s">
        <v>210</v>
      </c>
    </row>
    <row r="5654" spans="10:10" ht="321" x14ac:dyDescent="0.25">
      <c r="J5654" s="146" t="s">
        <v>210</v>
      </c>
    </row>
    <row r="5655" spans="10:10" ht="321" x14ac:dyDescent="0.25">
      <c r="J5655" s="146" t="s">
        <v>210</v>
      </c>
    </row>
    <row r="5656" spans="10:10" ht="321" x14ac:dyDescent="0.25">
      <c r="J5656" s="146" t="s">
        <v>210</v>
      </c>
    </row>
    <row r="5657" spans="10:10" ht="321" x14ac:dyDescent="0.25">
      <c r="J5657" s="146" t="s">
        <v>210</v>
      </c>
    </row>
    <row r="5658" spans="10:10" ht="321" x14ac:dyDescent="0.25">
      <c r="J5658" s="146" t="s">
        <v>210</v>
      </c>
    </row>
    <row r="5659" spans="10:10" ht="321" x14ac:dyDescent="0.25">
      <c r="J5659" s="146" t="s">
        <v>210</v>
      </c>
    </row>
    <row r="5660" spans="10:10" ht="321" x14ac:dyDescent="0.25">
      <c r="J5660" s="146" t="s">
        <v>210</v>
      </c>
    </row>
    <row r="5661" spans="10:10" ht="321" x14ac:dyDescent="0.25">
      <c r="J5661" s="146" t="s">
        <v>210</v>
      </c>
    </row>
    <row r="5662" spans="10:10" ht="321" x14ac:dyDescent="0.25">
      <c r="J5662" s="146" t="s">
        <v>210</v>
      </c>
    </row>
    <row r="5663" spans="10:10" ht="321" x14ac:dyDescent="0.25">
      <c r="J5663" s="146" t="s">
        <v>210</v>
      </c>
    </row>
    <row r="5664" spans="10:10" ht="321" x14ac:dyDescent="0.25">
      <c r="J5664" s="146" t="s">
        <v>210</v>
      </c>
    </row>
    <row r="5665" spans="10:10" ht="321" x14ac:dyDescent="0.25">
      <c r="J5665" s="146" t="s">
        <v>210</v>
      </c>
    </row>
    <row r="5666" spans="10:10" ht="321" x14ac:dyDescent="0.25">
      <c r="J5666" s="146" t="s">
        <v>210</v>
      </c>
    </row>
    <row r="5667" spans="10:10" ht="321" x14ac:dyDescent="0.25">
      <c r="J5667" s="146" t="s">
        <v>210</v>
      </c>
    </row>
    <row r="5668" spans="10:10" ht="321" x14ac:dyDescent="0.25">
      <c r="J5668" s="146" t="s">
        <v>210</v>
      </c>
    </row>
    <row r="5669" spans="10:10" ht="321" x14ac:dyDescent="0.25">
      <c r="J5669" s="146" t="s">
        <v>210</v>
      </c>
    </row>
    <row r="5670" spans="10:10" ht="321" x14ac:dyDescent="0.25">
      <c r="J5670" s="146" t="s">
        <v>210</v>
      </c>
    </row>
    <row r="5671" spans="10:10" ht="321" x14ac:dyDescent="0.25">
      <c r="J5671" s="146" t="s">
        <v>210</v>
      </c>
    </row>
    <row r="5672" spans="10:10" ht="321" x14ac:dyDescent="0.25">
      <c r="J5672" s="146" t="s">
        <v>210</v>
      </c>
    </row>
    <row r="5673" spans="10:10" ht="321" x14ac:dyDescent="0.25">
      <c r="J5673" s="146" t="s">
        <v>210</v>
      </c>
    </row>
    <row r="5674" spans="10:10" ht="321" x14ac:dyDescent="0.25">
      <c r="J5674" s="146" t="s">
        <v>210</v>
      </c>
    </row>
    <row r="5675" spans="10:10" ht="321" x14ac:dyDescent="0.25">
      <c r="J5675" s="146" t="s">
        <v>210</v>
      </c>
    </row>
    <row r="5676" spans="10:10" ht="321" x14ac:dyDescent="0.25">
      <c r="J5676" s="146" t="s">
        <v>210</v>
      </c>
    </row>
    <row r="5677" spans="10:10" ht="321" x14ac:dyDescent="0.25">
      <c r="J5677" s="146" t="s">
        <v>210</v>
      </c>
    </row>
    <row r="5678" spans="10:10" ht="321" x14ac:dyDescent="0.25">
      <c r="J5678" s="146" t="s">
        <v>210</v>
      </c>
    </row>
    <row r="5679" spans="10:10" ht="321" x14ac:dyDescent="0.25">
      <c r="J5679" s="146" t="s">
        <v>210</v>
      </c>
    </row>
    <row r="5680" spans="10:10" ht="321" x14ac:dyDescent="0.25">
      <c r="J5680" s="146" t="s">
        <v>210</v>
      </c>
    </row>
    <row r="5681" spans="10:10" ht="321" x14ac:dyDescent="0.25">
      <c r="J5681" s="146" t="s">
        <v>210</v>
      </c>
    </row>
    <row r="5682" spans="10:10" ht="321" x14ac:dyDescent="0.25">
      <c r="J5682" s="146" t="s">
        <v>210</v>
      </c>
    </row>
    <row r="5683" spans="10:10" ht="321" x14ac:dyDescent="0.25">
      <c r="J5683" s="146" t="s">
        <v>210</v>
      </c>
    </row>
    <row r="5684" spans="10:10" ht="321" x14ac:dyDescent="0.25">
      <c r="J5684" s="146" t="s">
        <v>210</v>
      </c>
    </row>
    <row r="5685" spans="10:10" ht="321" x14ac:dyDescent="0.25">
      <c r="J5685" s="146" t="s">
        <v>210</v>
      </c>
    </row>
    <row r="5686" spans="10:10" ht="321" x14ac:dyDescent="0.25">
      <c r="J5686" s="146" t="s">
        <v>210</v>
      </c>
    </row>
    <row r="5687" spans="10:10" ht="321" x14ac:dyDescent="0.25">
      <c r="J5687" s="146" t="s">
        <v>210</v>
      </c>
    </row>
    <row r="5688" spans="10:10" ht="321" x14ac:dyDescent="0.25">
      <c r="J5688" s="146" t="s">
        <v>210</v>
      </c>
    </row>
    <row r="5689" spans="10:10" ht="321" x14ac:dyDescent="0.25">
      <c r="J5689" s="146" t="s">
        <v>210</v>
      </c>
    </row>
    <row r="5690" spans="10:10" ht="321" x14ac:dyDescent="0.25">
      <c r="J5690" s="146" t="s">
        <v>210</v>
      </c>
    </row>
    <row r="5691" spans="10:10" ht="321" x14ac:dyDescent="0.25">
      <c r="J5691" s="146" t="s">
        <v>210</v>
      </c>
    </row>
    <row r="5692" spans="10:10" ht="321" x14ac:dyDescent="0.25">
      <c r="J5692" s="146" t="s">
        <v>210</v>
      </c>
    </row>
    <row r="5693" spans="10:10" ht="321" x14ac:dyDescent="0.25">
      <c r="J5693" s="146" t="s">
        <v>210</v>
      </c>
    </row>
    <row r="5694" spans="10:10" ht="321" x14ac:dyDescent="0.25">
      <c r="J5694" s="146" t="s">
        <v>210</v>
      </c>
    </row>
    <row r="5695" spans="10:10" ht="321" x14ac:dyDescent="0.25">
      <c r="J5695" s="146" t="s">
        <v>210</v>
      </c>
    </row>
    <row r="5696" spans="10:10" ht="321" x14ac:dyDescent="0.25">
      <c r="J5696" s="146" t="s">
        <v>210</v>
      </c>
    </row>
    <row r="5697" spans="10:10" ht="321" x14ac:dyDescent="0.25">
      <c r="J5697" s="146" t="s">
        <v>210</v>
      </c>
    </row>
    <row r="5698" spans="10:10" ht="321" x14ac:dyDescent="0.25">
      <c r="J5698" s="146" t="s">
        <v>210</v>
      </c>
    </row>
    <row r="5699" spans="10:10" ht="321" x14ac:dyDescent="0.25">
      <c r="J5699" s="146" t="s">
        <v>210</v>
      </c>
    </row>
    <row r="5700" spans="10:10" ht="321" x14ac:dyDescent="0.25">
      <c r="J5700" s="146" t="s">
        <v>210</v>
      </c>
    </row>
    <row r="5701" spans="10:10" ht="321" x14ac:dyDescent="0.25">
      <c r="J5701" s="146" t="s">
        <v>210</v>
      </c>
    </row>
    <row r="5702" spans="10:10" ht="321" x14ac:dyDescent="0.25">
      <c r="J5702" s="146" t="s">
        <v>210</v>
      </c>
    </row>
    <row r="5703" spans="10:10" ht="321" x14ac:dyDescent="0.25">
      <c r="J5703" s="146" t="s">
        <v>210</v>
      </c>
    </row>
    <row r="5704" spans="10:10" ht="321" x14ac:dyDescent="0.25">
      <c r="J5704" s="146" t="s">
        <v>210</v>
      </c>
    </row>
    <row r="5705" spans="10:10" ht="321" x14ac:dyDescent="0.25">
      <c r="J5705" s="146" t="s">
        <v>210</v>
      </c>
    </row>
    <row r="5706" spans="10:10" ht="321" x14ac:dyDescent="0.25">
      <c r="J5706" s="146" t="s">
        <v>210</v>
      </c>
    </row>
    <row r="5707" spans="10:10" ht="321" x14ac:dyDescent="0.25">
      <c r="J5707" s="146" t="s">
        <v>210</v>
      </c>
    </row>
    <row r="5708" spans="10:10" ht="321" x14ac:dyDescent="0.25">
      <c r="J5708" s="146" t="s">
        <v>210</v>
      </c>
    </row>
    <row r="5709" spans="10:10" ht="321" x14ac:dyDescent="0.25">
      <c r="J5709" s="146" t="s">
        <v>210</v>
      </c>
    </row>
    <row r="5710" spans="10:10" ht="321" x14ac:dyDescent="0.25">
      <c r="J5710" s="146" t="s">
        <v>210</v>
      </c>
    </row>
    <row r="5711" spans="10:10" ht="321" x14ac:dyDescent="0.25">
      <c r="J5711" s="146" t="s">
        <v>210</v>
      </c>
    </row>
    <row r="5712" spans="10:10" ht="321" x14ac:dyDescent="0.25">
      <c r="J5712" s="146" t="s">
        <v>210</v>
      </c>
    </row>
    <row r="5713" spans="10:10" ht="321" x14ac:dyDescent="0.25">
      <c r="J5713" s="146" t="s">
        <v>210</v>
      </c>
    </row>
    <row r="5714" spans="10:10" ht="321" x14ac:dyDescent="0.25">
      <c r="J5714" s="146" t="s">
        <v>210</v>
      </c>
    </row>
    <row r="5715" spans="10:10" ht="321" x14ac:dyDescent="0.25">
      <c r="J5715" s="146" t="s">
        <v>210</v>
      </c>
    </row>
    <row r="5716" spans="10:10" ht="321" x14ac:dyDescent="0.25">
      <c r="J5716" s="146" t="s">
        <v>210</v>
      </c>
    </row>
    <row r="5717" spans="10:10" ht="321" x14ac:dyDescent="0.25">
      <c r="J5717" s="146" t="s">
        <v>210</v>
      </c>
    </row>
    <row r="5718" spans="10:10" ht="321" x14ac:dyDescent="0.25">
      <c r="J5718" s="146" t="s">
        <v>210</v>
      </c>
    </row>
    <row r="5719" spans="10:10" ht="321" x14ac:dyDescent="0.25">
      <c r="J5719" s="146" t="s">
        <v>210</v>
      </c>
    </row>
    <row r="5720" spans="10:10" ht="321" x14ac:dyDescent="0.25">
      <c r="J5720" s="146" t="s">
        <v>210</v>
      </c>
    </row>
    <row r="5721" spans="10:10" ht="321" x14ac:dyDescent="0.25">
      <c r="J5721" s="146" t="s">
        <v>210</v>
      </c>
    </row>
    <row r="5722" spans="10:10" ht="321" x14ac:dyDescent="0.25">
      <c r="J5722" s="146" t="s">
        <v>210</v>
      </c>
    </row>
    <row r="5723" spans="10:10" ht="321" x14ac:dyDescent="0.25">
      <c r="J5723" s="146" t="s">
        <v>210</v>
      </c>
    </row>
    <row r="5724" spans="10:10" ht="321" x14ac:dyDescent="0.25">
      <c r="J5724" s="146" t="s">
        <v>210</v>
      </c>
    </row>
    <row r="5725" spans="10:10" ht="321" x14ac:dyDescent="0.25">
      <c r="J5725" s="146" t="s">
        <v>210</v>
      </c>
    </row>
    <row r="5726" spans="10:10" ht="321" x14ac:dyDescent="0.25">
      <c r="J5726" s="146" t="s">
        <v>210</v>
      </c>
    </row>
    <row r="5727" spans="10:10" ht="321" x14ac:dyDescent="0.25">
      <c r="J5727" s="146" t="s">
        <v>210</v>
      </c>
    </row>
    <row r="5728" spans="10:10" ht="321" x14ac:dyDescent="0.25">
      <c r="J5728" s="146" t="s">
        <v>210</v>
      </c>
    </row>
    <row r="5729" spans="10:10" ht="321" x14ac:dyDescent="0.25">
      <c r="J5729" s="146" t="s">
        <v>210</v>
      </c>
    </row>
    <row r="5730" spans="10:10" ht="321" x14ac:dyDescent="0.25">
      <c r="J5730" s="146" t="s">
        <v>210</v>
      </c>
    </row>
    <row r="5731" spans="10:10" ht="321" x14ac:dyDescent="0.25">
      <c r="J5731" s="146" t="s">
        <v>210</v>
      </c>
    </row>
    <row r="5732" spans="10:10" ht="321" x14ac:dyDescent="0.25">
      <c r="J5732" s="146" t="s">
        <v>210</v>
      </c>
    </row>
    <row r="5733" spans="10:10" ht="321" x14ac:dyDescent="0.25">
      <c r="J5733" s="146" t="s">
        <v>210</v>
      </c>
    </row>
    <row r="5734" spans="10:10" ht="321" x14ac:dyDescent="0.25">
      <c r="J5734" s="146" t="s">
        <v>210</v>
      </c>
    </row>
    <row r="5735" spans="10:10" ht="321" x14ac:dyDescent="0.25">
      <c r="J5735" s="146" t="s">
        <v>210</v>
      </c>
    </row>
    <row r="5736" spans="10:10" ht="321" x14ac:dyDescent="0.25">
      <c r="J5736" s="146" t="s">
        <v>210</v>
      </c>
    </row>
    <row r="5737" spans="10:10" ht="321" x14ac:dyDescent="0.25">
      <c r="J5737" s="146" t="s">
        <v>210</v>
      </c>
    </row>
    <row r="5738" spans="10:10" ht="321" x14ac:dyDescent="0.25">
      <c r="J5738" s="146" t="s">
        <v>210</v>
      </c>
    </row>
    <row r="5739" spans="10:10" ht="321" x14ac:dyDescent="0.25">
      <c r="J5739" s="146" t="s">
        <v>210</v>
      </c>
    </row>
    <row r="5740" spans="10:10" ht="321" x14ac:dyDescent="0.25">
      <c r="J5740" s="146" t="s">
        <v>210</v>
      </c>
    </row>
    <row r="5741" spans="10:10" ht="321" x14ac:dyDescent="0.25">
      <c r="J5741" s="146" t="s">
        <v>210</v>
      </c>
    </row>
    <row r="5742" spans="10:10" ht="321" x14ac:dyDescent="0.25">
      <c r="J5742" s="146" t="s">
        <v>210</v>
      </c>
    </row>
    <row r="5743" spans="10:10" ht="321" x14ac:dyDescent="0.25">
      <c r="J5743" s="146" t="s">
        <v>210</v>
      </c>
    </row>
    <row r="5744" spans="10:10" ht="321" x14ac:dyDescent="0.25">
      <c r="J5744" s="146" t="s">
        <v>210</v>
      </c>
    </row>
    <row r="5745" spans="10:10" ht="321" x14ac:dyDescent="0.25">
      <c r="J5745" s="146" t="s">
        <v>210</v>
      </c>
    </row>
    <row r="5746" spans="10:10" ht="321" x14ac:dyDescent="0.25">
      <c r="J5746" s="146" t="s">
        <v>210</v>
      </c>
    </row>
    <row r="5747" spans="10:10" ht="321" x14ac:dyDescent="0.25">
      <c r="J5747" s="146" t="s">
        <v>210</v>
      </c>
    </row>
    <row r="5748" spans="10:10" ht="321" x14ac:dyDescent="0.25">
      <c r="J5748" s="146" t="s">
        <v>210</v>
      </c>
    </row>
    <row r="5749" spans="10:10" ht="321" x14ac:dyDescent="0.25">
      <c r="J5749" s="146" t="s">
        <v>210</v>
      </c>
    </row>
    <row r="5750" spans="10:10" ht="321" x14ac:dyDescent="0.25">
      <c r="J5750" s="146" t="s">
        <v>210</v>
      </c>
    </row>
    <row r="5751" spans="10:10" ht="321" x14ac:dyDescent="0.25">
      <c r="J5751" s="146" t="s">
        <v>210</v>
      </c>
    </row>
    <row r="5752" spans="10:10" ht="321" x14ac:dyDescent="0.25">
      <c r="J5752" s="146" t="s">
        <v>210</v>
      </c>
    </row>
    <row r="5753" spans="10:10" ht="321" x14ac:dyDescent="0.25">
      <c r="J5753" s="146" t="s">
        <v>210</v>
      </c>
    </row>
    <row r="5754" spans="10:10" ht="321" x14ac:dyDescent="0.25">
      <c r="J5754" s="146" t="s">
        <v>210</v>
      </c>
    </row>
    <row r="5755" spans="10:10" ht="321" x14ac:dyDescent="0.25">
      <c r="J5755" s="146" t="s">
        <v>210</v>
      </c>
    </row>
    <row r="5756" spans="10:10" ht="321" x14ac:dyDescent="0.25">
      <c r="J5756" s="146" t="s">
        <v>210</v>
      </c>
    </row>
    <row r="5757" spans="10:10" ht="321" x14ac:dyDescent="0.25">
      <c r="J5757" s="146" t="s">
        <v>210</v>
      </c>
    </row>
    <row r="5758" spans="10:10" ht="321" x14ac:dyDescent="0.25">
      <c r="J5758" s="146" t="s">
        <v>210</v>
      </c>
    </row>
    <row r="5759" spans="10:10" ht="321" x14ac:dyDescent="0.25">
      <c r="J5759" s="146" t="s">
        <v>210</v>
      </c>
    </row>
    <row r="5760" spans="10:10" ht="321" x14ac:dyDescent="0.25">
      <c r="J5760" s="146" t="s">
        <v>210</v>
      </c>
    </row>
    <row r="5761" spans="10:10" ht="321" x14ac:dyDescent="0.25">
      <c r="J5761" s="146" t="s">
        <v>210</v>
      </c>
    </row>
    <row r="5762" spans="10:10" ht="321" x14ac:dyDescent="0.25">
      <c r="J5762" s="146" t="s">
        <v>210</v>
      </c>
    </row>
    <row r="5763" spans="10:10" ht="321" x14ac:dyDescent="0.25">
      <c r="J5763" s="146" t="s">
        <v>210</v>
      </c>
    </row>
    <row r="5764" spans="10:10" ht="321" x14ac:dyDescent="0.25">
      <c r="J5764" s="146" t="s">
        <v>210</v>
      </c>
    </row>
    <row r="5765" spans="10:10" ht="321" x14ac:dyDescent="0.25">
      <c r="J5765" s="146" t="s">
        <v>210</v>
      </c>
    </row>
    <row r="5766" spans="10:10" ht="321" x14ac:dyDescent="0.25">
      <c r="J5766" s="146" t="s">
        <v>210</v>
      </c>
    </row>
    <row r="5767" spans="10:10" ht="321" x14ac:dyDescent="0.25">
      <c r="J5767" s="146" t="s">
        <v>210</v>
      </c>
    </row>
    <row r="5768" spans="10:10" ht="321" x14ac:dyDescent="0.25">
      <c r="J5768" s="146" t="s">
        <v>210</v>
      </c>
    </row>
    <row r="5769" spans="10:10" ht="321" x14ac:dyDescent="0.25">
      <c r="J5769" s="146" t="s">
        <v>210</v>
      </c>
    </row>
    <row r="5770" spans="10:10" ht="321" x14ac:dyDescent="0.25">
      <c r="J5770" s="146" t="s">
        <v>210</v>
      </c>
    </row>
    <row r="5771" spans="10:10" ht="321" x14ac:dyDescent="0.25">
      <c r="J5771" s="146" t="s">
        <v>210</v>
      </c>
    </row>
    <row r="5772" spans="10:10" ht="321" x14ac:dyDescent="0.25">
      <c r="J5772" s="146" t="s">
        <v>210</v>
      </c>
    </row>
    <row r="5773" spans="10:10" ht="321" x14ac:dyDescent="0.25">
      <c r="J5773" s="146" t="s">
        <v>210</v>
      </c>
    </row>
    <row r="5774" spans="10:10" ht="321" x14ac:dyDescent="0.25">
      <c r="J5774" s="146" t="s">
        <v>210</v>
      </c>
    </row>
    <row r="5775" spans="10:10" ht="321" x14ac:dyDescent="0.25">
      <c r="J5775" s="146" t="s">
        <v>210</v>
      </c>
    </row>
    <row r="5776" spans="10:10" ht="321" x14ac:dyDescent="0.25">
      <c r="J5776" s="146" t="s">
        <v>210</v>
      </c>
    </row>
    <row r="5777" spans="10:10" ht="321" x14ac:dyDescent="0.25">
      <c r="J5777" s="146" t="s">
        <v>210</v>
      </c>
    </row>
    <row r="5778" spans="10:10" ht="321" x14ac:dyDescent="0.25">
      <c r="J5778" s="146" t="s">
        <v>210</v>
      </c>
    </row>
    <row r="5779" spans="10:10" ht="321" x14ac:dyDescent="0.25">
      <c r="J5779" s="146" t="s">
        <v>210</v>
      </c>
    </row>
    <row r="5780" spans="10:10" ht="321" x14ac:dyDescent="0.25">
      <c r="J5780" s="146" t="s">
        <v>210</v>
      </c>
    </row>
    <row r="5781" spans="10:10" ht="321" x14ac:dyDescent="0.25">
      <c r="J5781" s="146" t="s">
        <v>210</v>
      </c>
    </row>
    <row r="5782" spans="10:10" ht="321" x14ac:dyDescent="0.25">
      <c r="J5782" s="146" t="s">
        <v>210</v>
      </c>
    </row>
    <row r="5783" spans="10:10" ht="321" x14ac:dyDescent="0.25">
      <c r="J5783" s="146" t="s">
        <v>210</v>
      </c>
    </row>
    <row r="5784" spans="10:10" ht="321" x14ac:dyDescent="0.25">
      <c r="J5784" s="146" t="s">
        <v>210</v>
      </c>
    </row>
    <row r="5785" spans="10:10" ht="321" x14ac:dyDescent="0.25">
      <c r="J5785" s="146" t="s">
        <v>210</v>
      </c>
    </row>
    <row r="5786" spans="10:10" ht="321" x14ac:dyDescent="0.25">
      <c r="J5786" s="146" t="s">
        <v>210</v>
      </c>
    </row>
    <row r="5787" spans="10:10" ht="321" x14ac:dyDescent="0.25">
      <c r="J5787" s="146" t="s">
        <v>210</v>
      </c>
    </row>
    <row r="5788" spans="10:10" ht="321" x14ac:dyDescent="0.25">
      <c r="J5788" s="146" t="s">
        <v>210</v>
      </c>
    </row>
    <row r="5789" spans="10:10" ht="321" x14ac:dyDescent="0.25">
      <c r="J5789" s="146" t="s">
        <v>210</v>
      </c>
    </row>
    <row r="5790" spans="10:10" ht="321" x14ac:dyDescent="0.25">
      <c r="J5790" s="146" t="s">
        <v>210</v>
      </c>
    </row>
    <row r="5791" spans="10:10" ht="321" x14ac:dyDescent="0.25">
      <c r="J5791" s="146" t="s">
        <v>210</v>
      </c>
    </row>
    <row r="5792" spans="10:10" ht="321" x14ac:dyDescent="0.25">
      <c r="J5792" s="146" t="s">
        <v>210</v>
      </c>
    </row>
    <row r="5793" spans="10:10" ht="321" x14ac:dyDescent="0.25">
      <c r="J5793" s="146" t="s">
        <v>210</v>
      </c>
    </row>
    <row r="5794" spans="10:10" ht="321" x14ac:dyDescent="0.25">
      <c r="J5794" s="146" t="s">
        <v>210</v>
      </c>
    </row>
    <row r="5795" spans="10:10" ht="321" x14ac:dyDescent="0.25">
      <c r="J5795" s="146" t="s">
        <v>210</v>
      </c>
    </row>
    <row r="5796" spans="10:10" ht="321" x14ac:dyDescent="0.25">
      <c r="J5796" s="146" t="s">
        <v>210</v>
      </c>
    </row>
    <row r="5797" spans="10:10" ht="321" x14ac:dyDescent="0.25">
      <c r="J5797" s="146" t="s">
        <v>210</v>
      </c>
    </row>
    <row r="5798" spans="10:10" ht="321" x14ac:dyDescent="0.25">
      <c r="J5798" s="146" t="s">
        <v>210</v>
      </c>
    </row>
    <row r="5799" spans="10:10" ht="321" x14ac:dyDescent="0.25">
      <c r="J5799" s="146" t="s">
        <v>210</v>
      </c>
    </row>
    <row r="5800" spans="10:10" ht="321" x14ac:dyDescent="0.25">
      <c r="J5800" s="146" t="s">
        <v>210</v>
      </c>
    </row>
    <row r="5801" spans="10:10" ht="321" x14ac:dyDescent="0.25">
      <c r="J5801" s="146" t="s">
        <v>210</v>
      </c>
    </row>
    <row r="5802" spans="10:10" ht="321" x14ac:dyDescent="0.25">
      <c r="J5802" s="146" t="s">
        <v>210</v>
      </c>
    </row>
    <row r="5803" spans="10:10" ht="321" x14ac:dyDescent="0.25">
      <c r="J5803" s="146" t="s">
        <v>210</v>
      </c>
    </row>
    <row r="5804" spans="10:10" ht="321" x14ac:dyDescent="0.25">
      <c r="J5804" s="146" t="s">
        <v>210</v>
      </c>
    </row>
    <row r="5805" spans="10:10" ht="321" x14ac:dyDescent="0.25">
      <c r="J5805" s="146" t="s">
        <v>210</v>
      </c>
    </row>
    <row r="5806" spans="10:10" ht="321" x14ac:dyDescent="0.25">
      <c r="J5806" s="146" t="s">
        <v>210</v>
      </c>
    </row>
    <row r="5807" spans="10:10" ht="321" x14ac:dyDescent="0.25">
      <c r="J5807" s="146" t="s">
        <v>210</v>
      </c>
    </row>
    <row r="5808" spans="10:10" ht="321" x14ac:dyDescent="0.25">
      <c r="J5808" s="146" t="s">
        <v>210</v>
      </c>
    </row>
    <row r="5809" spans="10:10" ht="321" x14ac:dyDescent="0.25">
      <c r="J5809" s="146" t="s">
        <v>210</v>
      </c>
    </row>
    <row r="5810" spans="10:10" ht="321" x14ac:dyDescent="0.25">
      <c r="J5810" s="146" t="s">
        <v>210</v>
      </c>
    </row>
    <row r="5811" spans="10:10" ht="321" x14ac:dyDescent="0.25">
      <c r="J5811" s="146" t="s">
        <v>210</v>
      </c>
    </row>
    <row r="5812" spans="10:10" ht="321" x14ac:dyDescent="0.25">
      <c r="J5812" s="146" t="s">
        <v>210</v>
      </c>
    </row>
    <row r="5813" spans="10:10" ht="321" x14ac:dyDescent="0.25">
      <c r="J5813" s="146" t="s">
        <v>210</v>
      </c>
    </row>
    <row r="5814" spans="10:10" ht="321" x14ac:dyDescent="0.25">
      <c r="J5814" s="146" t="s">
        <v>210</v>
      </c>
    </row>
    <row r="5815" spans="10:10" ht="321" x14ac:dyDescent="0.25">
      <c r="J5815" s="146" t="s">
        <v>210</v>
      </c>
    </row>
    <row r="5816" spans="10:10" ht="321" x14ac:dyDescent="0.25">
      <c r="J5816" s="146" t="s">
        <v>210</v>
      </c>
    </row>
    <row r="5817" spans="10:10" ht="321" x14ac:dyDescent="0.25">
      <c r="J5817" s="146" t="s">
        <v>210</v>
      </c>
    </row>
    <row r="5818" spans="10:10" ht="321" x14ac:dyDescent="0.25">
      <c r="J5818" s="146" t="s">
        <v>210</v>
      </c>
    </row>
    <row r="5819" spans="10:10" ht="321" x14ac:dyDescent="0.25">
      <c r="J5819" s="146" t="s">
        <v>210</v>
      </c>
    </row>
    <row r="5820" spans="10:10" ht="321" x14ac:dyDescent="0.25">
      <c r="J5820" s="146" t="s">
        <v>210</v>
      </c>
    </row>
    <row r="5821" spans="10:10" ht="321" x14ac:dyDescent="0.25">
      <c r="J5821" s="146" t="s">
        <v>210</v>
      </c>
    </row>
    <row r="5822" spans="10:10" ht="321" x14ac:dyDescent="0.25">
      <c r="J5822" s="146" t="s">
        <v>210</v>
      </c>
    </row>
    <row r="5823" spans="10:10" ht="321" x14ac:dyDescent="0.25">
      <c r="J5823" s="146" t="s">
        <v>210</v>
      </c>
    </row>
    <row r="5824" spans="10:10" ht="321" x14ac:dyDescent="0.25">
      <c r="J5824" s="146" t="s">
        <v>210</v>
      </c>
    </row>
    <row r="5825" spans="10:10" ht="321" x14ac:dyDescent="0.25">
      <c r="J5825" s="146" t="s">
        <v>210</v>
      </c>
    </row>
    <row r="5826" spans="10:10" ht="321" x14ac:dyDescent="0.25">
      <c r="J5826" s="146" t="s">
        <v>210</v>
      </c>
    </row>
    <row r="5827" spans="10:10" ht="321" x14ac:dyDescent="0.25">
      <c r="J5827" s="146" t="s">
        <v>210</v>
      </c>
    </row>
    <row r="5828" spans="10:10" ht="321" x14ac:dyDescent="0.25">
      <c r="J5828" s="146" t="s">
        <v>210</v>
      </c>
    </row>
    <row r="5829" spans="10:10" ht="321" x14ac:dyDescent="0.25">
      <c r="J5829" s="146" t="s">
        <v>210</v>
      </c>
    </row>
    <row r="5830" spans="10:10" ht="321" x14ac:dyDescent="0.25">
      <c r="J5830" s="146" t="s">
        <v>210</v>
      </c>
    </row>
    <row r="5831" spans="10:10" ht="321" x14ac:dyDescent="0.25">
      <c r="J5831" s="146" t="s">
        <v>210</v>
      </c>
    </row>
    <row r="5832" spans="10:10" ht="321" x14ac:dyDescent="0.25">
      <c r="J5832" s="146" t="s">
        <v>210</v>
      </c>
    </row>
    <row r="5833" spans="10:10" ht="321" x14ac:dyDescent="0.25">
      <c r="J5833" s="146" t="s">
        <v>210</v>
      </c>
    </row>
    <row r="5834" spans="10:10" ht="321" x14ac:dyDescent="0.25">
      <c r="J5834" s="146" t="s">
        <v>210</v>
      </c>
    </row>
    <row r="5835" spans="10:10" ht="321" x14ac:dyDescent="0.25">
      <c r="J5835" s="146" t="s">
        <v>210</v>
      </c>
    </row>
    <row r="5836" spans="10:10" ht="321" x14ac:dyDescent="0.25">
      <c r="J5836" s="146" t="s">
        <v>210</v>
      </c>
    </row>
    <row r="5837" spans="10:10" ht="321" x14ac:dyDescent="0.25">
      <c r="J5837" s="146" t="s">
        <v>210</v>
      </c>
    </row>
    <row r="5838" spans="10:10" ht="321" x14ac:dyDescent="0.25">
      <c r="J5838" s="146" t="s">
        <v>210</v>
      </c>
    </row>
    <row r="5839" spans="10:10" ht="321" x14ac:dyDescent="0.25">
      <c r="J5839" s="146" t="s">
        <v>210</v>
      </c>
    </row>
    <row r="5840" spans="10:10" ht="321" x14ac:dyDescent="0.25">
      <c r="J5840" s="146" t="s">
        <v>210</v>
      </c>
    </row>
    <row r="5841" spans="10:10" ht="321" x14ac:dyDescent="0.25">
      <c r="J5841" s="146" t="s">
        <v>210</v>
      </c>
    </row>
    <row r="5842" spans="10:10" ht="321" x14ac:dyDescent="0.25">
      <c r="J5842" s="146" t="s">
        <v>210</v>
      </c>
    </row>
    <row r="5843" spans="10:10" ht="321" x14ac:dyDescent="0.25">
      <c r="J5843" s="146" t="s">
        <v>210</v>
      </c>
    </row>
    <row r="5844" spans="10:10" ht="321" x14ac:dyDescent="0.25">
      <c r="J5844" s="146" t="s">
        <v>210</v>
      </c>
    </row>
    <row r="5845" spans="10:10" ht="321" x14ac:dyDescent="0.25">
      <c r="J5845" s="146" t="s">
        <v>210</v>
      </c>
    </row>
    <row r="5846" spans="10:10" ht="321" x14ac:dyDescent="0.25">
      <c r="J5846" s="146" t="s">
        <v>210</v>
      </c>
    </row>
    <row r="5847" spans="10:10" ht="321" x14ac:dyDescent="0.25">
      <c r="J5847" s="146" t="s">
        <v>210</v>
      </c>
    </row>
    <row r="5848" spans="10:10" ht="321" x14ac:dyDescent="0.25">
      <c r="J5848" s="146" t="s">
        <v>210</v>
      </c>
    </row>
    <row r="5849" spans="10:10" ht="321" x14ac:dyDescent="0.25">
      <c r="J5849" s="146" t="s">
        <v>210</v>
      </c>
    </row>
    <row r="5850" spans="10:10" ht="321" x14ac:dyDescent="0.25">
      <c r="J5850" s="146" t="s">
        <v>210</v>
      </c>
    </row>
    <row r="5851" spans="10:10" ht="321" x14ac:dyDescent="0.25">
      <c r="J5851" s="146" t="s">
        <v>210</v>
      </c>
    </row>
    <row r="5852" spans="10:10" ht="321" x14ac:dyDescent="0.25">
      <c r="J5852" s="146" t="s">
        <v>210</v>
      </c>
    </row>
    <row r="5853" spans="10:10" ht="321" x14ac:dyDescent="0.25">
      <c r="J5853" s="146" t="s">
        <v>210</v>
      </c>
    </row>
    <row r="5854" spans="10:10" ht="321" x14ac:dyDescent="0.25">
      <c r="J5854" s="146" t="s">
        <v>210</v>
      </c>
    </row>
    <row r="5855" spans="10:10" ht="321" x14ac:dyDescent="0.25">
      <c r="J5855" s="146" t="s">
        <v>210</v>
      </c>
    </row>
    <row r="5856" spans="10:10" ht="321" x14ac:dyDescent="0.25">
      <c r="J5856" s="146" t="s">
        <v>210</v>
      </c>
    </row>
    <row r="5857" spans="10:10" ht="321" x14ac:dyDescent="0.25">
      <c r="J5857" s="146" t="s">
        <v>210</v>
      </c>
    </row>
    <row r="5858" spans="10:10" ht="321" x14ac:dyDescent="0.25">
      <c r="J5858" s="146" t="s">
        <v>210</v>
      </c>
    </row>
    <row r="5859" spans="10:10" ht="321" x14ac:dyDescent="0.25">
      <c r="J5859" s="146" t="s">
        <v>210</v>
      </c>
    </row>
    <row r="5860" spans="10:10" ht="321" x14ac:dyDescent="0.25">
      <c r="J5860" s="146" t="s">
        <v>210</v>
      </c>
    </row>
    <row r="5861" spans="10:10" ht="321" x14ac:dyDescent="0.25">
      <c r="J5861" s="146" t="s">
        <v>210</v>
      </c>
    </row>
    <row r="5862" spans="10:10" ht="321" x14ac:dyDescent="0.25">
      <c r="J5862" s="146" t="s">
        <v>210</v>
      </c>
    </row>
    <row r="5863" spans="10:10" ht="321" x14ac:dyDescent="0.25">
      <c r="J5863" s="146" t="s">
        <v>210</v>
      </c>
    </row>
    <row r="5864" spans="10:10" ht="321" x14ac:dyDescent="0.25">
      <c r="J5864" s="146" t="s">
        <v>210</v>
      </c>
    </row>
    <row r="5865" spans="10:10" ht="321" x14ac:dyDescent="0.25">
      <c r="J5865" s="146" t="s">
        <v>210</v>
      </c>
    </row>
    <row r="5866" spans="10:10" ht="321" x14ac:dyDescent="0.25">
      <c r="J5866" s="146" t="s">
        <v>210</v>
      </c>
    </row>
    <row r="5867" spans="10:10" ht="321" x14ac:dyDescent="0.25">
      <c r="J5867" s="146" t="s">
        <v>210</v>
      </c>
    </row>
    <row r="5868" spans="10:10" ht="321" x14ac:dyDescent="0.25">
      <c r="J5868" s="146" t="s">
        <v>210</v>
      </c>
    </row>
    <row r="5869" spans="10:10" ht="321" x14ac:dyDescent="0.25">
      <c r="J5869" s="146" t="s">
        <v>210</v>
      </c>
    </row>
    <row r="5870" spans="10:10" ht="321" x14ac:dyDescent="0.25">
      <c r="J5870" s="146" t="s">
        <v>210</v>
      </c>
    </row>
    <row r="5871" spans="10:10" ht="321" x14ac:dyDescent="0.25">
      <c r="J5871" s="146" t="s">
        <v>210</v>
      </c>
    </row>
    <row r="5872" spans="10:10" ht="321" x14ac:dyDescent="0.25">
      <c r="J5872" s="146" t="s">
        <v>210</v>
      </c>
    </row>
    <row r="5873" spans="10:10" ht="321" x14ac:dyDescent="0.25">
      <c r="J5873" s="146" t="s">
        <v>210</v>
      </c>
    </row>
    <row r="5874" spans="10:10" ht="321" x14ac:dyDescent="0.25">
      <c r="J5874" s="146" t="s">
        <v>210</v>
      </c>
    </row>
    <row r="5875" spans="10:10" ht="321" x14ac:dyDescent="0.25">
      <c r="J5875" s="146" t="s">
        <v>210</v>
      </c>
    </row>
    <row r="5876" spans="10:10" ht="321" x14ac:dyDescent="0.25">
      <c r="J5876" s="146" t="s">
        <v>210</v>
      </c>
    </row>
    <row r="5877" spans="10:10" ht="321" x14ac:dyDescent="0.25">
      <c r="J5877" s="146" t="s">
        <v>210</v>
      </c>
    </row>
    <row r="5878" spans="10:10" ht="321" x14ac:dyDescent="0.25">
      <c r="J5878" s="146" t="s">
        <v>210</v>
      </c>
    </row>
    <row r="5879" spans="10:10" ht="321" x14ac:dyDescent="0.25">
      <c r="J5879" s="146" t="s">
        <v>210</v>
      </c>
    </row>
    <row r="5880" spans="10:10" ht="321" x14ac:dyDescent="0.25">
      <c r="J5880" s="146" t="s">
        <v>210</v>
      </c>
    </row>
    <row r="5881" spans="10:10" ht="321" x14ac:dyDescent="0.25">
      <c r="J5881" s="146" t="s">
        <v>210</v>
      </c>
    </row>
    <row r="5882" spans="10:10" ht="321" x14ac:dyDescent="0.25">
      <c r="J5882" s="146" t="s">
        <v>210</v>
      </c>
    </row>
    <row r="5883" spans="10:10" ht="321" x14ac:dyDescent="0.25">
      <c r="J5883" s="146" t="s">
        <v>210</v>
      </c>
    </row>
    <row r="5884" spans="10:10" ht="321" x14ac:dyDescent="0.25">
      <c r="J5884" s="146" t="s">
        <v>210</v>
      </c>
    </row>
    <row r="5885" spans="10:10" ht="321" x14ac:dyDescent="0.25">
      <c r="J5885" s="146" t="s">
        <v>210</v>
      </c>
    </row>
    <row r="5886" spans="10:10" ht="321" x14ac:dyDescent="0.25">
      <c r="J5886" s="146" t="s">
        <v>210</v>
      </c>
    </row>
    <row r="5887" spans="10:10" ht="321" x14ac:dyDescent="0.25">
      <c r="J5887" s="146" t="s">
        <v>210</v>
      </c>
    </row>
    <row r="5888" spans="10:10" ht="321" x14ac:dyDescent="0.25">
      <c r="J5888" s="146" t="s">
        <v>210</v>
      </c>
    </row>
    <row r="5889" spans="10:10" ht="321" x14ac:dyDescent="0.25">
      <c r="J5889" s="146" t="s">
        <v>210</v>
      </c>
    </row>
    <row r="5890" spans="10:10" ht="321" x14ac:dyDescent="0.25">
      <c r="J5890" s="146" t="s">
        <v>210</v>
      </c>
    </row>
    <row r="5891" spans="10:10" ht="321" x14ac:dyDescent="0.25">
      <c r="J5891" s="146" t="s">
        <v>210</v>
      </c>
    </row>
    <row r="5892" spans="10:10" ht="321" x14ac:dyDescent="0.25">
      <c r="J5892" s="146" t="s">
        <v>210</v>
      </c>
    </row>
    <row r="5893" spans="10:10" ht="321" x14ac:dyDescent="0.25">
      <c r="J5893" s="146" t="s">
        <v>210</v>
      </c>
    </row>
    <row r="5894" spans="10:10" ht="321" x14ac:dyDescent="0.25">
      <c r="J5894" s="146" t="s">
        <v>210</v>
      </c>
    </row>
    <row r="5895" spans="10:10" ht="321" x14ac:dyDescent="0.25">
      <c r="J5895" s="146" t="s">
        <v>210</v>
      </c>
    </row>
    <row r="5896" spans="10:10" ht="321" x14ac:dyDescent="0.25">
      <c r="J5896" s="146" t="s">
        <v>210</v>
      </c>
    </row>
    <row r="5897" spans="10:10" ht="321" x14ac:dyDescent="0.25">
      <c r="J5897" s="146" t="s">
        <v>210</v>
      </c>
    </row>
    <row r="5898" spans="10:10" ht="321" x14ac:dyDescent="0.25">
      <c r="J5898" s="146" t="s">
        <v>210</v>
      </c>
    </row>
    <row r="5899" spans="10:10" ht="321" x14ac:dyDescent="0.25">
      <c r="J5899" s="146" t="s">
        <v>210</v>
      </c>
    </row>
    <row r="5900" spans="10:10" ht="321" x14ac:dyDescent="0.25">
      <c r="J5900" s="146" t="s">
        <v>210</v>
      </c>
    </row>
    <row r="5901" spans="10:10" ht="321" x14ac:dyDescent="0.25">
      <c r="J5901" s="146" t="s">
        <v>210</v>
      </c>
    </row>
    <row r="5902" spans="10:10" ht="321" x14ac:dyDescent="0.25">
      <c r="J5902" s="146" t="s">
        <v>210</v>
      </c>
    </row>
    <row r="5903" spans="10:10" ht="321" x14ac:dyDescent="0.25">
      <c r="J5903" s="146" t="s">
        <v>210</v>
      </c>
    </row>
    <row r="5904" spans="10:10" ht="321" x14ac:dyDescent="0.25">
      <c r="J5904" s="146" t="s">
        <v>210</v>
      </c>
    </row>
    <row r="5905" spans="10:10" ht="321" x14ac:dyDescent="0.25">
      <c r="J5905" s="146" t="s">
        <v>210</v>
      </c>
    </row>
    <row r="5906" spans="10:10" ht="321" x14ac:dyDescent="0.25">
      <c r="J5906" s="146" t="s">
        <v>210</v>
      </c>
    </row>
    <row r="5907" spans="10:10" ht="321" x14ac:dyDescent="0.25">
      <c r="J5907" s="146" t="s">
        <v>210</v>
      </c>
    </row>
    <row r="5908" spans="10:10" ht="321" x14ac:dyDescent="0.25">
      <c r="J5908" s="146" t="s">
        <v>210</v>
      </c>
    </row>
    <row r="5909" spans="10:10" ht="321" x14ac:dyDescent="0.25">
      <c r="J5909" s="146" t="s">
        <v>210</v>
      </c>
    </row>
    <row r="5910" spans="10:10" ht="321" x14ac:dyDescent="0.25">
      <c r="J5910" s="146" t="s">
        <v>210</v>
      </c>
    </row>
    <row r="5911" spans="10:10" ht="321" x14ac:dyDescent="0.25">
      <c r="J5911" s="146" t="s">
        <v>210</v>
      </c>
    </row>
    <row r="5912" spans="10:10" ht="321" x14ac:dyDescent="0.25">
      <c r="J5912" s="146" t="s">
        <v>210</v>
      </c>
    </row>
    <row r="5913" spans="10:10" ht="321" x14ac:dyDescent="0.25">
      <c r="J5913" s="146" t="s">
        <v>210</v>
      </c>
    </row>
    <row r="5914" spans="10:10" ht="321" x14ac:dyDescent="0.25">
      <c r="J5914" s="146" t="s">
        <v>210</v>
      </c>
    </row>
    <row r="5915" spans="10:10" ht="321" x14ac:dyDescent="0.25">
      <c r="J5915" s="146" t="s">
        <v>210</v>
      </c>
    </row>
    <row r="5916" spans="10:10" ht="321" x14ac:dyDescent="0.25">
      <c r="J5916" s="146" t="s">
        <v>210</v>
      </c>
    </row>
    <row r="5917" spans="10:10" ht="321" x14ac:dyDescent="0.25">
      <c r="J5917" s="146" t="s">
        <v>210</v>
      </c>
    </row>
    <row r="5918" spans="10:10" ht="321" x14ac:dyDescent="0.25">
      <c r="J5918" s="146" t="s">
        <v>210</v>
      </c>
    </row>
    <row r="5919" spans="10:10" ht="321" x14ac:dyDescent="0.25">
      <c r="J5919" s="146" t="s">
        <v>210</v>
      </c>
    </row>
    <row r="5920" spans="10:10" ht="321" x14ac:dyDescent="0.25">
      <c r="J5920" s="146" t="s">
        <v>210</v>
      </c>
    </row>
    <row r="5921" spans="10:10" ht="321" x14ac:dyDescent="0.25">
      <c r="J5921" s="146" t="s">
        <v>210</v>
      </c>
    </row>
    <row r="5922" spans="10:10" ht="321" x14ac:dyDescent="0.25">
      <c r="J5922" s="146" t="s">
        <v>210</v>
      </c>
    </row>
    <row r="5923" spans="10:10" ht="321" x14ac:dyDescent="0.25">
      <c r="J5923" s="146" t="s">
        <v>210</v>
      </c>
    </row>
    <row r="5924" spans="10:10" ht="321" x14ac:dyDescent="0.25">
      <c r="J5924" s="146" t="s">
        <v>210</v>
      </c>
    </row>
    <row r="5925" spans="10:10" ht="321" x14ac:dyDescent="0.25">
      <c r="J5925" s="146" t="s">
        <v>210</v>
      </c>
    </row>
    <row r="5926" spans="10:10" ht="321" x14ac:dyDescent="0.25">
      <c r="J5926" s="146" t="s">
        <v>210</v>
      </c>
    </row>
    <row r="5927" spans="10:10" ht="321" x14ac:dyDescent="0.25">
      <c r="J5927" s="146" t="s">
        <v>210</v>
      </c>
    </row>
    <row r="5928" spans="10:10" ht="321" x14ac:dyDescent="0.25">
      <c r="J5928" s="146" t="s">
        <v>210</v>
      </c>
    </row>
    <row r="5929" spans="10:10" ht="321" x14ac:dyDescent="0.25">
      <c r="J5929" s="146" t="s">
        <v>210</v>
      </c>
    </row>
    <row r="5930" spans="10:10" ht="321" x14ac:dyDescent="0.25">
      <c r="J5930" s="146" t="s">
        <v>210</v>
      </c>
    </row>
    <row r="5931" spans="10:10" ht="321" x14ac:dyDescent="0.25">
      <c r="J5931" s="146" t="s">
        <v>210</v>
      </c>
    </row>
    <row r="5932" spans="10:10" ht="321" x14ac:dyDescent="0.25">
      <c r="J5932" s="146" t="s">
        <v>210</v>
      </c>
    </row>
    <row r="5933" spans="10:10" ht="321" x14ac:dyDescent="0.25">
      <c r="J5933" s="146" t="s">
        <v>210</v>
      </c>
    </row>
    <row r="5934" spans="10:10" ht="321" x14ac:dyDescent="0.25">
      <c r="J5934" s="146" t="s">
        <v>210</v>
      </c>
    </row>
    <row r="5935" spans="10:10" ht="321" x14ac:dyDescent="0.25">
      <c r="J5935" s="146" t="s">
        <v>210</v>
      </c>
    </row>
    <row r="5936" spans="10:10" ht="321" x14ac:dyDescent="0.25">
      <c r="J5936" s="146" t="s">
        <v>210</v>
      </c>
    </row>
    <row r="5937" spans="10:10" ht="321" x14ac:dyDescent="0.25">
      <c r="J5937" s="146" t="s">
        <v>210</v>
      </c>
    </row>
    <row r="5938" spans="10:10" ht="321" x14ac:dyDescent="0.25">
      <c r="J5938" s="146" t="s">
        <v>210</v>
      </c>
    </row>
    <row r="5939" spans="10:10" ht="321" x14ac:dyDescent="0.25">
      <c r="J5939" s="146" t="s">
        <v>210</v>
      </c>
    </row>
    <row r="5940" spans="10:10" ht="321" x14ac:dyDescent="0.25">
      <c r="J5940" s="146" t="s">
        <v>210</v>
      </c>
    </row>
    <row r="5941" spans="10:10" ht="321" x14ac:dyDescent="0.25">
      <c r="J5941" s="146" t="s">
        <v>210</v>
      </c>
    </row>
    <row r="5942" spans="10:10" ht="321" x14ac:dyDescent="0.25">
      <c r="J5942" s="146" t="s">
        <v>210</v>
      </c>
    </row>
    <row r="5943" spans="10:10" ht="321" x14ac:dyDescent="0.25">
      <c r="J5943" s="146" t="s">
        <v>210</v>
      </c>
    </row>
    <row r="5944" spans="10:10" ht="321" x14ac:dyDescent="0.25">
      <c r="J5944" s="146" t="s">
        <v>210</v>
      </c>
    </row>
    <row r="5945" spans="10:10" ht="321" x14ac:dyDescent="0.25">
      <c r="J5945" s="146" t="s">
        <v>210</v>
      </c>
    </row>
    <row r="5946" spans="10:10" ht="321" x14ac:dyDescent="0.25">
      <c r="J5946" s="146" t="s">
        <v>210</v>
      </c>
    </row>
    <row r="5947" spans="10:10" ht="321" x14ac:dyDescent="0.25">
      <c r="J5947" s="146" t="s">
        <v>210</v>
      </c>
    </row>
    <row r="5948" spans="10:10" ht="321" x14ac:dyDescent="0.25">
      <c r="J5948" s="146" t="s">
        <v>210</v>
      </c>
    </row>
    <row r="5949" spans="10:10" ht="321" x14ac:dyDescent="0.25">
      <c r="J5949" s="146" t="s">
        <v>210</v>
      </c>
    </row>
    <row r="5950" spans="10:10" ht="321" x14ac:dyDescent="0.25">
      <c r="J5950" s="146" t="s">
        <v>210</v>
      </c>
    </row>
    <row r="5951" spans="10:10" ht="321" x14ac:dyDescent="0.25">
      <c r="J5951" s="146" t="s">
        <v>210</v>
      </c>
    </row>
    <row r="5952" spans="10:10" ht="321" x14ac:dyDescent="0.25">
      <c r="J5952" s="146" t="s">
        <v>210</v>
      </c>
    </row>
    <row r="5953" spans="10:10" ht="321" x14ac:dyDescent="0.25">
      <c r="J5953" s="146" t="s">
        <v>210</v>
      </c>
    </row>
    <row r="5954" spans="10:10" ht="321" x14ac:dyDescent="0.25">
      <c r="J5954" s="146" t="s">
        <v>210</v>
      </c>
    </row>
    <row r="5955" spans="10:10" ht="321" x14ac:dyDescent="0.25">
      <c r="J5955" s="146" t="s">
        <v>210</v>
      </c>
    </row>
    <row r="5956" spans="10:10" ht="321" x14ac:dyDescent="0.25">
      <c r="J5956" s="146" t="s">
        <v>210</v>
      </c>
    </row>
    <row r="5957" spans="10:10" ht="321" x14ac:dyDescent="0.25">
      <c r="J5957" s="146" t="s">
        <v>210</v>
      </c>
    </row>
    <row r="5958" spans="10:10" ht="321" x14ac:dyDescent="0.25">
      <c r="J5958" s="146" t="s">
        <v>210</v>
      </c>
    </row>
    <row r="5959" spans="10:10" ht="321" x14ac:dyDescent="0.25">
      <c r="J5959" s="146" t="s">
        <v>210</v>
      </c>
    </row>
    <row r="5960" spans="10:10" ht="321" x14ac:dyDescent="0.25">
      <c r="J5960" s="146" t="s">
        <v>210</v>
      </c>
    </row>
    <row r="5961" spans="10:10" ht="321" x14ac:dyDescent="0.25">
      <c r="J5961" s="146" t="s">
        <v>210</v>
      </c>
    </row>
    <row r="5962" spans="10:10" ht="321" x14ac:dyDescent="0.25">
      <c r="J5962" s="146" t="s">
        <v>210</v>
      </c>
    </row>
    <row r="5963" spans="10:10" ht="321" x14ac:dyDescent="0.25">
      <c r="J5963" s="146" t="s">
        <v>210</v>
      </c>
    </row>
    <row r="5964" spans="10:10" ht="321" x14ac:dyDescent="0.25">
      <c r="J5964" s="146" t="s">
        <v>210</v>
      </c>
    </row>
    <row r="5965" spans="10:10" ht="321" x14ac:dyDescent="0.25">
      <c r="J5965" s="146" t="s">
        <v>210</v>
      </c>
    </row>
    <row r="5966" spans="10:10" ht="321" x14ac:dyDescent="0.25">
      <c r="J5966" s="146" t="s">
        <v>210</v>
      </c>
    </row>
    <row r="5967" spans="10:10" ht="321" x14ac:dyDescent="0.25">
      <c r="J5967" s="146" t="s">
        <v>210</v>
      </c>
    </row>
    <row r="5968" spans="10:10" ht="321" x14ac:dyDescent="0.25">
      <c r="J5968" s="146" t="s">
        <v>210</v>
      </c>
    </row>
    <row r="5969" spans="10:10" ht="321" x14ac:dyDescent="0.25">
      <c r="J5969" s="146" t="s">
        <v>210</v>
      </c>
    </row>
    <row r="5970" spans="10:10" ht="321" x14ac:dyDescent="0.25">
      <c r="J5970" s="146" t="s">
        <v>210</v>
      </c>
    </row>
    <row r="5971" spans="10:10" ht="321" x14ac:dyDescent="0.25">
      <c r="J5971" s="146" t="s">
        <v>210</v>
      </c>
    </row>
    <row r="5972" spans="10:10" ht="321" x14ac:dyDescent="0.25">
      <c r="J5972" s="146" t="s">
        <v>210</v>
      </c>
    </row>
    <row r="5973" spans="10:10" ht="321" x14ac:dyDescent="0.25">
      <c r="J5973" s="146" t="s">
        <v>210</v>
      </c>
    </row>
    <row r="5974" spans="10:10" ht="321" x14ac:dyDescent="0.25">
      <c r="J5974" s="146" t="s">
        <v>210</v>
      </c>
    </row>
    <row r="5975" spans="10:10" ht="321" x14ac:dyDescent="0.25">
      <c r="J5975" s="146" t="s">
        <v>210</v>
      </c>
    </row>
    <row r="5976" spans="10:10" ht="321" x14ac:dyDescent="0.25">
      <c r="J5976" s="146" t="s">
        <v>210</v>
      </c>
    </row>
    <row r="5977" spans="10:10" ht="321" x14ac:dyDescent="0.25">
      <c r="J5977" s="146" t="s">
        <v>210</v>
      </c>
    </row>
    <row r="5978" spans="10:10" ht="321" x14ac:dyDescent="0.25">
      <c r="J5978" s="146" t="s">
        <v>210</v>
      </c>
    </row>
    <row r="5979" spans="10:10" ht="321" x14ac:dyDescent="0.25">
      <c r="J5979" s="146" t="s">
        <v>210</v>
      </c>
    </row>
    <row r="5980" spans="10:10" ht="321" x14ac:dyDescent="0.25">
      <c r="J5980" s="146" t="s">
        <v>210</v>
      </c>
    </row>
    <row r="5981" spans="10:10" ht="321" x14ac:dyDescent="0.25">
      <c r="J5981" s="146" t="s">
        <v>210</v>
      </c>
    </row>
    <row r="5982" spans="10:10" ht="321" x14ac:dyDescent="0.25">
      <c r="J5982" s="146" t="s">
        <v>210</v>
      </c>
    </row>
    <row r="5983" spans="10:10" ht="321" x14ac:dyDescent="0.25">
      <c r="J5983" s="146" t="s">
        <v>210</v>
      </c>
    </row>
    <row r="5984" spans="10:10" ht="321" x14ac:dyDescent="0.25">
      <c r="J5984" s="146" t="s">
        <v>210</v>
      </c>
    </row>
    <row r="5985" spans="10:10" ht="321" x14ac:dyDescent="0.25">
      <c r="J5985" s="146" t="s">
        <v>210</v>
      </c>
    </row>
    <row r="5986" spans="10:10" ht="321" x14ac:dyDescent="0.25">
      <c r="J5986" s="146" t="s">
        <v>210</v>
      </c>
    </row>
    <row r="5987" spans="10:10" ht="321" x14ac:dyDescent="0.25">
      <c r="J5987" s="146" t="s">
        <v>210</v>
      </c>
    </row>
    <row r="5988" spans="10:10" ht="321" x14ac:dyDescent="0.25">
      <c r="J5988" s="146" t="s">
        <v>210</v>
      </c>
    </row>
    <row r="5989" spans="10:10" ht="321" x14ac:dyDescent="0.25">
      <c r="J5989" s="146" t="s">
        <v>210</v>
      </c>
    </row>
    <row r="5990" spans="10:10" ht="321" x14ac:dyDescent="0.25">
      <c r="J5990" s="146" t="s">
        <v>210</v>
      </c>
    </row>
    <row r="5991" spans="10:10" ht="321" x14ac:dyDescent="0.25">
      <c r="J5991" s="146" t="s">
        <v>210</v>
      </c>
    </row>
    <row r="5992" spans="10:10" ht="321" x14ac:dyDescent="0.25">
      <c r="J5992" s="146" t="s">
        <v>210</v>
      </c>
    </row>
    <row r="5993" spans="10:10" ht="321" x14ac:dyDescent="0.25">
      <c r="J5993" s="146" t="s">
        <v>210</v>
      </c>
    </row>
    <row r="5994" spans="10:10" ht="321" x14ac:dyDescent="0.25">
      <c r="J5994" s="146" t="s">
        <v>210</v>
      </c>
    </row>
    <row r="5995" spans="10:10" ht="321" x14ac:dyDescent="0.25">
      <c r="J5995" s="146" t="s">
        <v>210</v>
      </c>
    </row>
    <row r="5996" spans="10:10" ht="321" x14ac:dyDescent="0.25">
      <c r="J5996" s="146" t="s">
        <v>210</v>
      </c>
    </row>
    <row r="5997" spans="10:10" ht="321" x14ac:dyDescent="0.25">
      <c r="J5997" s="146" t="s">
        <v>210</v>
      </c>
    </row>
    <row r="5998" spans="10:10" ht="321" x14ac:dyDescent="0.25">
      <c r="J5998" s="146" t="s">
        <v>210</v>
      </c>
    </row>
    <row r="5999" spans="10:10" ht="321" x14ac:dyDescent="0.25">
      <c r="J5999" s="146" t="s">
        <v>210</v>
      </c>
    </row>
    <row r="6000" spans="10:10" ht="321" x14ac:dyDescent="0.25">
      <c r="J6000" s="146" t="s">
        <v>210</v>
      </c>
    </row>
    <row r="6001" spans="10:10" ht="321" x14ac:dyDescent="0.25">
      <c r="J6001" s="146" t="s">
        <v>210</v>
      </c>
    </row>
    <row r="6002" spans="10:10" ht="321" x14ac:dyDescent="0.25">
      <c r="J6002" s="146" t="s">
        <v>210</v>
      </c>
    </row>
    <row r="6003" spans="10:10" ht="321" x14ac:dyDescent="0.25">
      <c r="J6003" s="146" t="s">
        <v>210</v>
      </c>
    </row>
    <row r="6004" spans="10:10" ht="321" x14ac:dyDescent="0.25">
      <c r="J6004" s="146" t="s">
        <v>210</v>
      </c>
    </row>
    <row r="6005" spans="10:10" ht="321" x14ac:dyDescent="0.25">
      <c r="J6005" s="146" t="s">
        <v>210</v>
      </c>
    </row>
    <row r="6006" spans="10:10" ht="321" x14ac:dyDescent="0.25">
      <c r="J6006" s="146" t="s">
        <v>210</v>
      </c>
    </row>
    <row r="6007" spans="10:10" ht="321" x14ac:dyDescent="0.25">
      <c r="J6007" s="146" t="s">
        <v>210</v>
      </c>
    </row>
    <row r="6008" spans="10:10" ht="321" x14ac:dyDescent="0.25">
      <c r="J6008" s="146" t="s">
        <v>210</v>
      </c>
    </row>
    <row r="6009" spans="10:10" ht="321" x14ac:dyDescent="0.25">
      <c r="J6009" s="146" t="s">
        <v>210</v>
      </c>
    </row>
    <row r="6010" spans="10:10" ht="321" x14ac:dyDescent="0.25">
      <c r="J6010" s="146" t="s">
        <v>210</v>
      </c>
    </row>
    <row r="6011" spans="10:10" ht="321" x14ac:dyDescent="0.25">
      <c r="J6011" s="146" t="s">
        <v>210</v>
      </c>
    </row>
    <row r="6012" spans="10:10" ht="321" x14ac:dyDescent="0.25">
      <c r="J6012" s="146" t="s">
        <v>210</v>
      </c>
    </row>
    <row r="6013" spans="10:10" ht="321" x14ac:dyDescent="0.25">
      <c r="J6013" s="146" t="s">
        <v>210</v>
      </c>
    </row>
    <row r="6014" spans="10:10" ht="321" x14ac:dyDescent="0.25">
      <c r="J6014" s="146" t="s">
        <v>210</v>
      </c>
    </row>
    <row r="6015" spans="10:10" ht="321" x14ac:dyDescent="0.25">
      <c r="J6015" s="146" t="s">
        <v>210</v>
      </c>
    </row>
    <row r="6016" spans="10:10" ht="321" x14ac:dyDescent="0.25">
      <c r="J6016" s="146" t="s">
        <v>210</v>
      </c>
    </row>
    <row r="6017" spans="10:10" ht="321" x14ac:dyDescent="0.25">
      <c r="J6017" s="146" t="s">
        <v>210</v>
      </c>
    </row>
    <row r="6018" spans="10:10" ht="321" x14ac:dyDescent="0.25">
      <c r="J6018" s="146" t="s">
        <v>210</v>
      </c>
    </row>
    <row r="6019" spans="10:10" ht="321" x14ac:dyDescent="0.25">
      <c r="J6019" s="146" t="s">
        <v>210</v>
      </c>
    </row>
    <row r="6020" spans="10:10" ht="321" x14ac:dyDescent="0.25">
      <c r="J6020" s="146" t="s">
        <v>210</v>
      </c>
    </row>
    <row r="6021" spans="10:10" ht="321" x14ac:dyDescent="0.25">
      <c r="J6021" s="146" t="s">
        <v>210</v>
      </c>
    </row>
    <row r="6022" spans="10:10" ht="321" x14ac:dyDescent="0.25">
      <c r="J6022" s="146" t="s">
        <v>210</v>
      </c>
    </row>
    <row r="6023" spans="10:10" ht="321" x14ac:dyDescent="0.25">
      <c r="J6023" s="146" t="s">
        <v>210</v>
      </c>
    </row>
    <row r="6024" spans="10:10" ht="321" x14ac:dyDescent="0.25">
      <c r="J6024" s="146" t="s">
        <v>210</v>
      </c>
    </row>
    <row r="6025" spans="10:10" ht="321" x14ac:dyDescent="0.25">
      <c r="J6025" s="146" t="s">
        <v>210</v>
      </c>
    </row>
    <row r="6026" spans="10:10" ht="321" x14ac:dyDescent="0.25">
      <c r="J6026" s="146" t="s">
        <v>210</v>
      </c>
    </row>
    <row r="6027" spans="10:10" ht="321" x14ac:dyDescent="0.25">
      <c r="J6027" s="146" t="s">
        <v>210</v>
      </c>
    </row>
    <row r="6028" spans="10:10" ht="321" x14ac:dyDescent="0.25">
      <c r="J6028" s="146" t="s">
        <v>210</v>
      </c>
    </row>
    <row r="6029" spans="10:10" ht="321" x14ac:dyDescent="0.25">
      <c r="J6029" s="146" t="s">
        <v>210</v>
      </c>
    </row>
    <row r="6030" spans="10:10" ht="321" x14ac:dyDescent="0.25">
      <c r="J6030" s="146" t="s">
        <v>210</v>
      </c>
    </row>
    <row r="6031" spans="10:10" ht="321" x14ac:dyDescent="0.25">
      <c r="J6031" s="146" t="s">
        <v>210</v>
      </c>
    </row>
    <row r="6032" spans="10:10" ht="321" x14ac:dyDescent="0.25">
      <c r="J6032" s="146" t="s">
        <v>210</v>
      </c>
    </row>
    <row r="6033" spans="10:10" ht="321" x14ac:dyDescent="0.25">
      <c r="J6033" s="146" t="s">
        <v>210</v>
      </c>
    </row>
    <row r="6034" spans="10:10" ht="321" x14ac:dyDescent="0.25">
      <c r="J6034" s="146" t="s">
        <v>210</v>
      </c>
    </row>
    <row r="6035" spans="10:10" ht="321" x14ac:dyDescent="0.25">
      <c r="J6035" s="146" t="s">
        <v>210</v>
      </c>
    </row>
    <row r="6036" spans="10:10" ht="321" x14ac:dyDescent="0.25">
      <c r="J6036" s="146" t="s">
        <v>210</v>
      </c>
    </row>
    <row r="6037" spans="10:10" ht="321" x14ac:dyDescent="0.25">
      <c r="J6037" s="146" t="s">
        <v>210</v>
      </c>
    </row>
    <row r="6038" spans="10:10" ht="321" x14ac:dyDescent="0.25">
      <c r="J6038" s="146" t="s">
        <v>210</v>
      </c>
    </row>
    <row r="6039" spans="10:10" ht="321" x14ac:dyDescent="0.25">
      <c r="J6039" s="146" t="s">
        <v>210</v>
      </c>
    </row>
    <row r="6040" spans="10:10" ht="321" x14ac:dyDescent="0.25">
      <c r="J6040" s="146" t="s">
        <v>210</v>
      </c>
    </row>
    <row r="6041" spans="10:10" ht="321" x14ac:dyDescent="0.25">
      <c r="J6041" s="146" t="s">
        <v>210</v>
      </c>
    </row>
    <row r="6042" spans="10:10" ht="321" x14ac:dyDescent="0.25">
      <c r="J6042" s="146" t="s">
        <v>210</v>
      </c>
    </row>
    <row r="6043" spans="10:10" ht="321" x14ac:dyDescent="0.25">
      <c r="J6043" s="146" t="s">
        <v>210</v>
      </c>
    </row>
    <row r="6044" spans="10:10" ht="321" x14ac:dyDescent="0.25">
      <c r="J6044" s="146" t="s">
        <v>210</v>
      </c>
    </row>
    <row r="6045" spans="10:10" ht="321" x14ac:dyDescent="0.25">
      <c r="J6045" s="146" t="s">
        <v>210</v>
      </c>
    </row>
    <row r="6046" spans="10:10" ht="321" x14ac:dyDescent="0.25">
      <c r="J6046" s="146" t="s">
        <v>210</v>
      </c>
    </row>
    <row r="6047" spans="10:10" ht="321" x14ac:dyDescent="0.25">
      <c r="J6047" s="146" t="s">
        <v>210</v>
      </c>
    </row>
    <row r="6048" spans="10:10" ht="321" x14ac:dyDescent="0.25">
      <c r="J6048" s="146" t="s">
        <v>210</v>
      </c>
    </row>
    <row r="6049" spans="10:10" ht="321" x14ac:dyDescent="0.25">
      <c r="J6049" s="146" t="s">
        <v>210</v>
      </c>
    </row>
    <row r="6050" spans="10:10" ht="321" x14ac:dyDescent="0.25">
      <c r="J6050" s="146" t="s">
        <v>210</v>
      </c>
    </row>
    <row r="6051" spans="10:10" ht="321" x14ac:dyDescent="0.25">
      <c r="J6051" s="146" t="s">
        <v>210</v>
      </c>
    </row>
    <row r="6052" spans="10:10" ht="321" x14ac:dyDescent="0.25">
      <c r="J6052" s="146" t="s">
        <v>210</v>
      </c>
    </row>
    <row r="6053" spans="10:10" ht="321" x14ac:dyDescent="0.25">
      <c r="J6053" s="146" t="s">
        <v>210</v>
      </c>
    </row>
    <row r="6054" spans="10:10" ht="321" x14ac:dyDescent="0.25">
      <c r="J6054" s="146" t="s">
        <v>210</v>
      </c>
    </row>
    <row r="6055" spans="10:10" ht="321" x14ac:dyDescent="0.25">
      <c r="J6055" s="146" t="s">
        <v>210</v>
      </c>
    </row>
    <row r="6056" spans="10:10" ht="321" x14ac:dyDescent="0.25">
      <c r="J6056" s="146" t="s">
        <v>210</v>
      </c>
    </row>
    <row r="6057" spans="10:10" ht="321" x14ac:dyDescent="0.25">
      <c r="J6057" s="146" t="s">
        <v>210</v>
      </c>
    </row>
    <row r="6058" spans="10:10" ht="321" x14ac:dyDescent="0.25">
      <c r="J6058" s="146" t="s">
        <v>210</v>
      </c>
    </row>
    <row r="6059" spans="10:10" ht="321" x14ac:dyDescent="0.25">
      <c r="J6059" s="146" t="s">
        <v>210</v>
      </c>
    </row>
    <row r="6060" spans="10:10" ht="321" x14ac:dyDescent="0.25">
      <c r="J6060" s="146" t="s">
        <v>210</v>
      </c>
    </row>
    <row r="6061" spans="10:10" ht="321" x14ac:dyDescent="0.25">
      <c r="J6061" s="146" t="s">
        <v>210</v>
      </c>
    </row>
    <row r="6062" spans="10:10" ht="321" x14ac:dyDescent="0.25">
      <c r="J6062" s="146" t="s">
        <v>210</v>
      </c>
    </row>
    <row r="6063" spans="10:10" ht="321" x14ac:dyDescent="0.25">
      <c r="J6063" s="146" t="s">
        <v>210</v>
      </c>
    </row>
    <row r="6064" spans="10:10" ht="321" x14ac:dyDescent="0.25">
      <c r="J6064" s="146" t="s">
        <v>210</v>
      </c>
    </row>
    <row r="6065" spans="10:10" ht="321" x14ac:dyDescent="0.25">
      <c r="J6065" s="146" t="s">
        <v>210</v>
      </c>
    </row>
    <row r="6066" spans="10:10" ht="321" x14ac:dyDescent="0.25">
      <c r="J6066" s="146" t="s">
        <v>210</v>
      </c>
    </row>
    <row r="6067" spans="10:10" ht="321" x14ac:dyDescent="0.25">
      <c r="J6067" s="146" t="s">
        <v>210</v>
      </c>
    </row>
    <row r="6068" spans="10:10" ht="321" x14ac:dyDescent="0.25">
      <c r="J6068" s="146" t="s">
        <v>210</v>
      </c>
    </row>
    <row r="6069" spans="10:10" ht="321" x14ac:dyDescent="0.25">
      <c r="J6069" s="146" t="s">
        <v>210</v>
      </c>
    </row>
    <row r="6070" spans="10:10" ht="321" x14ac:dyDescent="0.25">
      <c r="J6070" s="146" t="s">
        <v>210</v>
      </c>
    </row>
    <row r="6071" spans="10:10" ht="321" x14ac:dyDescent="0.25">
      <c r="J6071" s="146" t="s">
        <v>210</v>
      </c>
    </row>
    <row r="6072" spans="10:10" ht="321" x14ac:dyDescent="0.25">
      <c r="J6072" s="146" t="s">
        <v>210</v>
      </c>
    </row>
    <row r="6073" spans="10:10" ht="321" x14ac:dyDescent="0.25">
      <c r="J6073" s="146" t="s">
        <v>210</v>
      </c>
    </row>
    <row r="6074" spans="10:10" ht="321" x14ac:dyDescent="0.25">
      <c r="J6074" s="146" t="s">
        <v>210</v>
      </c>
    </row>
    <row r="6075" spans="10:10" ht="321" x14ac:dyDescent="0.25">
      <c r="J6075" s="146" t="s">
        <v>210</v>
      </c>
    </row>
    <row r="6076" spans="10:10" ht="321" x14ac:dyDescent="0.25">
      <c r="J6076" s="146" t="s">
        <v>210</v>
      </c>
    </row>
    <row r="6077" spans="10:10" ht="321" x14ac:dyDescent="0.25">
      <c r="J6077" s="146" t="s">
        <v>210</v>
      </c>
    </row>
    <row r="6078" spans="10:10" ht="321" x14ac:dyDescent="0.25">
      <c r="J6078" s="146" t="s">
        <v>210</v>
      </c>
    </row>
    <row r="6079" spans="10:10" ht="321" x14ac:dyDescent="0.25">
      <c r="J6079" s="146" t="s">
        <v>210</v>
      </c>
    </row>
    <row r="6080" spans="10:10" ht="321" x14ac:dyDescent="0.25">
      <c r="J6080" s="146" t="s">
        <v>210</v>
      </c>
    </row>
    <row r="6081" spans="10:10" ht="321" x14ac:dyDescent="0.25">
      <c r="J6081" s="146" t="s">
        <v>210</v>
      </c>
    </row>
    <row r="6082" spans="10:10" ht="321" x14ac:dyDescent="0.25">
      <c r="J6082" s="146" t="s">
        <v>210</v>
      </c>
    </row>
    <row r="6083" spans="10:10" ht="321" x14ac:dyDescent="0.25">
      <c r="J6083" s="146" t="s">
        <v>210</v>
      </c>
    </row>
    <row r="6084" spans="10:10" ht="321" x14ac:dyDescent="0.25">
      <c r="J6084" s="146" t="s">
        <v>210</v>
      </c>
    </row>
    <row r="6085" spans="10:10" ht="321" x14ac:dyDescent="0.25">
      <c r="J6085" s="146" t="s">
        <v>210</v>
      </c>
    </row>
    <row r="6086" spans="10:10" ht="321" x14ac:dyDescent="0.25">
      <c r="J6086" s="146" t="s">
        <v>210</v>
      </c>
    </row>
    <row r="6087" spans="10:10" ht="321" x14ac:dyDescent="0.25">
      <c r="J6087" s="146" t="s">
        <v>210</v>
      </c>
    </row>
    <row r="6088" spans="10:10" ht="321" x14ac:dyDescent="0.25">
      <c r="J6088" s="146" t="s">
        <v>210</v>
      </c>
    </row>
    <row r="6089" spans="10:10" ht="321" x14ac:dyDescent="0.25">
      <c r="J6089" s="146" t="s">
        <v>210</v>
      </c>
    </row>
    <row r="6090" spans="10:10" ht="321" x14ac:dyDescent="0.25">
      <c r="J6090" s="146" t="s">
        <v>210</v>
      </c>
    </row>
    <row r="6091" spans="10:10" ht="321" x14ac:dyDescent="0.25">
      <c r="J6091" s="146" t="s">
        <v>210</v>
      </c>
    </row>
    <row r="6092" spans="10:10" ht="321" x14ac:dyDescent="0.25">
      <c r="J6092" s="146" t="s">
        <v>210</v>
      </c>
    </row>
    <row r="6093" spans="10:10" ht="321" x14ac:dyDescent="0.25">
      <c r="J6093" s="146" t="s">
        <v>210</v>
      </c>
    </row>
    <row r="6094" spans="10:10" ht="321" x14ac:dyDescent="0.25">
      <c r="J6094" s="146" t="s">
        <v>210</v>
      </c>
    </row>
    <row r="6095" spans="10:10" ht="321" x14ac:dyDescent="0.25">
      <c r="J6095" s="146" t="s">
        <v>210</v>
      </c>
    </row>
    <row r="6096" spans="10:10" ht="321" x14ac:dyDescent="0.25">
      <c r="J6096" s="146" t="s">
        <v>210</v>
      </c>
    </row>
    <row r="6097" spans="10:10" ht="321" x14ac:dyDescent="0.25">
      <c r="J6097" s="146" t="s">
        <v>210</v>
      </c>
    </row>
    <row r="6098" spans="10:10" ht="321" x14ac:dyDescent="0.25">
      <c r="J6098" s="146" t="s">
        <v>210</v>
      </c>
    </row>
    <row r="6099" spans="10:10" ht="321" x14ac:dyDescent="0.25">
      <c r="J6099" s="146" t="s">
        <v>210</v>
      </c>
    </row>
    <row r="6100" spans="10:10" ht="321" x14ac:dyDescent="0.25">
      <c r="J6100" s="146" t="s">
        <v>210</v>
      </c>
    </row>
    <row r="6101" spans="10:10" ht="321" x14ac:dyDescent="0.25">
      <c r="J6101" s="146" t="s">
        <v>210</v>
      </c>
    </row>
    <row r="6102" spans="10:10" ht="321" x14ac:dyDescent="0.25">
      <c r="J6102" s="146" t="s">
        <v>210</v>
      </c>
    </row>
    <row r="6103" spans="10:10" ht="321" x14ac:dyDescent="0.25">
      <c r="J6103" s="146" t="s">
        <v>210</v>
      </c>
    </row>
    <row r="6104" spans="10:10" ht="321" x14ac:dyDescent="0.25">
      <c r="J6104" s="146" t="s">
        <v>210</v>
      </c>
    </row>
    <row r="6105" spans="10:10" ht="321" x14ac:dyDescent="0.25">
      <c r="J6105" s="146" t="s">
        <v>210</v>
      </c>
    </row>
    <row r="6106" spans="10:10" ht="321" x14ac:dyDescent="0.25">
      <c r="J6106" s="146" t="s">
        <v>210</v>
      </c>
    </row>
    <row r="6107" spans="10:10" ht="321" x14ac:dyDescent="0.25">
      <c r="J6107" s="146" t="s">
        <v>210</v>
      </c>
    </row>
    <row r="6108" spans="10:10" ht="321" x14ac:dyDescent="0.25">
      <c r="J6108" s="146" t="s">
        <v>210</v>
      </c>
    </row>
    <row r="6109" spans="10:10" ht="321" x14ac:dyDescent="0.25">
      <c r="J6109" s="146" t="s">
        <v>210</v>
      </c>
    </row>
    <row r="6110" spans="10:10" ht="321" x14ac:dyDescent="0.25">
      <c r="J6110" s="146" t="s">
        <v>210</v>
      </c>
    </row>
    <row r="6111" spans="10:10" ht="321" x14ac:dyDescent="0.25">
      <c r="J6111" s="146" t="s">
        <v>210</v>
      </c>
    </row>
    <row r="6112" spans="10:10" ht="321" x14ac:dyDescent="0.25">
      <c r="J6112" s="146" t="s">
        <v>210</v>
      </c>
    </row>
    <row r="6113" spans="10:10" ht="321" x14ac:dyDescent="0.25">
      <c r="J6113" s="146" t="s">
        <v>210</v>
      </c>
    </row>
    <row r="6114" spans="10:10" ht="321" x14ac:dyDescent="0.25">
      <c r="J6114" s="146" t="s">
        <v>210</v>
      </c>
    </row>
    <row r="6115" spans="10:10" ht="321" x14ac:dyDescent="0.25">
      <c r="J6115" s="146" t="s">
        <v>210</v>
      </c>
    </row>
    <row r="6116" spans="10:10" ht="321" x14ac:dyDescent="0.25">
      <c r="J6116" s="146" t="s">
        <v>210</v>
      </c>
    </row>
    <row r="6117" spans="10:10" ht="321" x14ac:dyDescent="0.25">
      <c r="J6117" s="146" t="s">
        <v>210</v>
      </c>
    </row>
    <row r="6118" spans="10:10" ht="321" x14ac:dyDescent="0.25">
      <c r="J6118" s="146" t="s">
        <v>210</v>
      </c>
    </row>
    <row r="6119" spans="10:10" ht="321" x14ac:dyDescent="0.25">
      <c r="J6119" s="146" t="s">
        <v>210</v>
      </c>
    </row>
    <row r="6120" spans="10:10" ht="321" x14ac:dyDescent="0.25">
      <c r="J6120" s="146" t="s">
        <v>210</v>
      </c>
    </row>
    <row r="6121" spans="10:10" ht="321" x14ac:dyDescent="0.25">
      <c r="J6121" s="146" t="s">
        <v>210</v>
      </c>
    </row>
    <row r="6122" spans="10:10" ht="321" x14ac:dyDescent="0.25">
      <c r="J6122" s="146" t="s">
        <v>210</v>
      </c>
    </row>
    <row r="6123" spans="10:10" ht="321" x14ac:dyDescent="0.25">
      <c r="J6123" s="146" t="s">
        <v>210</v>
      </c>
    </row>
    <row r="6124" spans="10:10" ht="321" x14ac:dyDescent="0.25">
      <c r="J6124" s="146" t="s">
        <v>210</v>
      </c>
    </row>
    <row r="6125" spans="10:10" ht="321" x14ac:dyDescent="0.25">
      <c r="J6125" s="146" t="s">
        <v>210</v>
      </c>
    </row>
    <row r="6126" spans="10:10" ht="321" x14ac:dyDescent="0.25">
      <c r="J6126" s="146" t="s">
        <v>210</v>
      </c>
    </row>
    <row r="6127" spans="10:10" ht="321" x14ac:dyDescent="0.25">
      <c r="J6127" s="146" t="s">
        <v>210</v>
      </c>
    </row>
    <row r="6128" spans="10:10" ht="321" x14ac:dyDescent="0.25">
      <c r="J6128" s="146" t="s">
        <v>210</v>
      </c>
    </row>
    <row r="6129" spans="10:10" ht="321" x14ac:dyDescent="0.25">
      <c r="J6129" s="146" t="s">
        <v>210</v>
      </c>
    </row>
    <row r="6130" spans="10:10" ht="321" x14ac:dyDescent="0.25">
      <c r="J6130" s="146" t="s">
        <v>210</v>
      </c>
    </row>
    <row r="6131" spans="10:10" ht="321" x14ac:dyDescent="0.25">
      <c r="J6131" s="146" t="s">
        <v>210</v>
      </c>
    </row>
    <row r="6132" spans="10:10" ht="321" x14ac:dyDescent="0.25">
      <c r="J6132" s="146" t="s">
        <v>210</v>
      </c>
    </row>
    <row r="6133" spans="10:10" ht="321" x14ac:dyDescent="0.25">
      <c r="J6133" s="146" t="s">
        <v>210</v>
      </c>
    </row>
    <row r="6134" spans="10:10" ht="321" x14ac:dyDescent="0.25">
      <c r="J6134" s="146" t="s">
        <v>210</v>
      </c>
    </row>
    <row r="6135" spans="10:10" ht="321" x14ac:dyDescent="0.25">
      <c r="J6135" s="146" t="s">
        <v>210</v>
      </c>
    </row>
    <row r="6136" spans="10:10" ht="321" x14ac:dyDescent="0.25">
      <c r="J6136" s="146" t="s">
        <v>210</v>
      </c>
    </row>
    <row r="6137" spans="10:10" ht="321" x14ac:dyDescent="0.25">
      <c r="J6137" s="146" t="s">
        <v>210</v>
      </c>
    </row>
    <row r="6138" spans="10:10" ht="321" x14ac:dyDescent="0.25">
      <c r="J6138" s="146" t="s">
        <v>210</v>
      </c>
    </row>
    <row r="6139" spans="10:10" ht="321" x14ac:dyDescent="0.25">
      <c r="J6139" s="146" t="s">
        <v>210</v>
      </c>
    </row>
    <row r="6140" spans="10:10" ht="321" x14ac:dyDescent="0.25">
      <c r="J6140" s="146" t="s">
        <v>210</v>
      </c>
    </row>
    <row r="6141" spans="10:10" ht="321" x14ac:dyDescent="0.25">
      <c r="J6141" s="146" t="s">
        <v>210</v>
      </c>
    </row>
    <row r="6142" spans="10:10" ht="321" x14ac:dyDescent="0.25">
      <c r="J6142" s="146" t="s">
        <v>210</v>
      </c>
    </row>
    <row r="6143" spans="10:10" ht="321" x14ac:dyDescent="0.25">
      <c r="J6143" s="146" t="s">
        <v>210</v>
      </c>
    </row>
    <row r="6144" spans="10:10" ht="321" x14ac:dyDescent="0.25">
      <c r="J6144" s="146" t="s">
        <v>210</v>
      </c>
    </row>
    <row r="6145" spans="10:10" ht="321" x14ac:dyDescent="0.25">
      <c r="J6145" s="146" t="s">
        <v>210</v>
      </c>
    </row>
    <row r="6146" spans="10:10" ht="321" x14ac:dyDescent="0.25">
      <c r="J6146" s="146" t="s">
        <v>210</v>
      </c>
    </row>
    <row r="6147" spans="10:10" ht="321" x14ac:dyDescent="0.25">
      <c r="J6147" s="146" t="s">
        <v>210</v>
      </c>
    </row>
    <row r="6148" spans="10:10" ht="321" x14ac:dyDescent="0.25">
      <c r="J6148" s="146" t="s">
        <v>210</v>
      </c>
    </row>
    <row r="6149" spans="10:10" ht="321" x14ac:dyDescent="0.25">
      <c r="J6149" s="146" t="s">
        <v>210</v>
      </c>
    </row>
    <row r="6150" spans="10:10" ht="321" x14ac:dyDescent="0.25">
      <c r="J6150" s="146" t="s">
        <v>210</v>
      </c>
    </row>
    <row r="6151" spans="10:10" ht="321" x14ac:dyDescent="0.25">
      <c r="J6151" s="146" t="s">
        <v>210</v>
      </c>
    </row>
    <row r="6152" spans="10:10" ht="321" x14ac:dyDescent="0.25">
      <c r="J6152" s="146" t="s">
        <v>210</v>
      </c>
    </row>
    <row r="6153" spans="10:10" ht="321" x14ac:dyDescent="0.25">
      <c r="J6153" s="146" t="s">
        <v>210</v>
      </c>
    </row>
    <row r="6154" spans="10:10" ht="321" x14ac:dyDescent="0.25">
      <c r="J6154" s="146" t="s">
        <v>210</v>
      </c>
    </row>
    <row r="6155" spans="10:10" ht="321" x14ac:dyDescent="0.25">
      <c r="J6155" s="146" t="s">
        <v>210</v>
      </c>
    </row>
    <row r="6156" spans="10:10" ht="321" x14ac:dyDescent="0.25">
      <c r="J6156" s="146" t="s">
        <v>210</v>
      </c>
    </row>
    <row r="6157" spans="10:10" ht="321" x14ac:dyDescent="0.25">
      <c r="J6157" s="146" t="s">
        <v>210</v>
      </c>
    </row>
    <row r="6158" spans="10:10" ht="321" x14ac:dyDescent="0.25">
      <c r="J6158" s="146" t="s">
        <v>210</v>
      </c>
    </row>
    <row r="6159" spans="10:10" ht="321" x14ac:dyDescent="0.25">
      <c r="J6159" s="146" t="s">
        <v>210</v>
      </c>
    </row>
    <row r="6160" spans="10:10" ht="321" x14ac:dyDescent="0.25">
      <c r="J6160" s="146" t="s">
        <v>210</v>
      </c>
    </row>
    <row r="6161" spans="10:10" ht="321" x14ac:dyDescent="0.25">
      <c r="J6161" s="146" t="s">
        <v>210</v>
      </c>
    </row>
    <row r="6162" spans="10:10" ht="321" x14ac:dyDescent="0.25">
      <c r="J6162" s="146" t="s">
        <v>210</v>
      </c>
    </row>
    <row r="6163" spans="10:10" ht="321" x14ac:dyDescent="0.25">
      <c r="J6163" s="146" t="s">
        <v>210</v>
      </c>
    </row>
    <row r="6164" spans="10:10" ht="321" x14ac:dyDescent="0.25">
      <c r="J6164" s="146" t="s">
        <v>210</v>
      </c>
    </row>
    <row r="6165" spans="10:10" ht="321" x14ac:dyDescent="0.25">
      <c r="J6165" s="146" t="s">
        <v>210</v>
      </c>
    </row>
    <row r="6166" spans="10:10" ht="321" x14ac:dyDescent="0.25">
      <c r="J6166" s="146" t="s">
        <v>210</v>
      </c>
    </row>
    <row r="6167" spans="10:10" ht="321" x14ac:dyDescent="0.25">
      <c r="J6167" s="146" t="s">
        <v>210</v>
      </c>
    </row>
    <row r="6168" spans="10:10" ht="321" x14ac:dyDescent="0.25">
      <c r="J6168" s="146" t="s">
        <v>210</v>
      </c>
    </row>
    <row r="6169" spans="10:10" ht="321" x14ac:dyDescent="0.25">
      <c r="J6169" s="146" t="s">
        <v>210</v>
      </c>
    </row>
    <row r="6170" spans="10:10" ht="321" x14ac:dyDescent="0.25">
      <c r="J6170" s="146" t="s">
        <v>210</v>
      </c>
    </row>
    <row r="6171" spans="10:10" ht="321" x14ac:dyDescent="0.25">
      <c r="J6171" s="146" t="s">
        <v>210</v>
      </c>
    </row>
    <row r="6172" spans="10:10" ht="321" x14ac:dyDescent="0.25">
      <c r="J6172" s="146" t="s">
        <v>210</v>
      </c>
    </row>
    <row r="6173" spans="10:10" ht="321" x14ac:dyDescent="0.25">
      <c r="J6173" s="146" t="s">
        <v>210</v>
      </c>
    </row>
    <row r="6174" spans="10:10" ht="321" x14ac:dyDescent="0.25">
      <c r="J6174" s="146" t="s">
        <v>210</v>
      </c>
    </row>
    <row r="6175" spans="10:10" ht="321" x14ac:dyDescent="0.25">
      <c r="J6175" s="146" t="s">
        <v>210</v>
      </c>
    </row>
    <row r="6176" spans="10:10" ht="321" x14ac:dyDescent="0.25">
      <c r="J6176" s="146" t="s">
        <v>210</v>
      </c>
    </row>
    <row r="6177" spans="10:10" ht="321" x14ac:dyDescent="0.25">
      <c r="J6177" s="146" t="s">
        <v>210</v>
      </c>
    </row>
    <row r="6178" spans="10:10" ht="321" x14ac:dyDescent="0.25">
      <c r="J6178" s="146" t="s">
        <v>210</v>
      </c>
    </row>
    <row r="6179" spans="10:10" ht="321" x14ac:dyDescent="0.25">
      <c r="J6179" s="146" t="s">
        <v>210</v>
      </c>
    </row>
    <row r="6180" spans="10:10" ht="321" x14ac:dyDescent="0.25">
      <c r="J6180" s="146" t="s">
        <v>210</v>
      </c>
    </row>
    <row r="6181" spans="10:10" ht="321" x14ac:dyDescent="0.25">
      <c r="J6181" s="146" t="s">
        <v>210</v>
      </c>
    </row>
    <row r="6182" spans="10:10" ht="321" x14ac:dyDescent="0.25">
      <c r="J6182" s="146" t="s">
        <v>210</v>
      </c>
    </row>
    <row r="6183" spans="10:10" ht="321" x14ac:dyDescent="0.25">
      <c r="J6183" s="146" t="s">
        <v>210</v>
      </c>
    </row>
    <row r="6184" spans="10:10" ht="321" x14ac:dyDescent="0.25">
      <c r="J6184" s="146" t="s">
        <v>210</v>
      </c>
    </row>
    <row r="6185" spans="10:10" ht="321" x14ac:dyDescent="0.25">
      <c r="J6185" s="146" t="s">
        <v>210</v>
      </c>
    </row>
    <row r="6186" spans="10:10" ht="321" x14ac:dyDescent="0.25">
      <c r="J6186" s="146" t="s">
        <v>210</v>
      </c>
    </row>
    <row r="6187" spans="10:10" ht="321" x14ac:dyDescent="0.25">
      <c r="J6187" s="146" t="s">
        <v>210</v>
      </c>
    </row>
    <row r="6188" spans="10:10" ht="321" x14ac:dyDescent="0.25">
      <c r="J6188" s="146" t="s">
        <v>210</v>
      </c>
    </row>
    <row r="6189" spans="10:10" ht="321" x14ac:dyDescent="0.25">
      <c r="J6189" s="146" t="s">
        <v>210</v>
      </c>
    </row>
    <row r="6190" spans="10:10" ht="321" x14ac:dyDescent="0.25">
      <c r="J6190" s="146" t="s">
        <v>210</v>
      </c>
    </row>
    <row r="6191" spans="10:10" ht="321" x14ac:dyDescent="0.25">
      <c r="J6191" s="146" t="s">
        <v>210</v>
      </c>
    </row>
    <row r="6192" spans="10:10" ht="321" x14ac:dyDescent="0.25">
      <c r="J6192" s="146" t="s">
        <v>210</v>
      </c>
    </row>
    <row r="6193" spans="10:10" ht="321" x14ac:dyDescent="0.25">
      <c r="J6193" s="146" t="s">
        <v>210</v>
      </c>
    </row>
    <row r="6194" spans="10:10" ht="321" x14ac:dyDescent="0.25">
      <c r="J6194" s="146" t="s">
        <v>210</v>
      </c>
    </row>
    <row r="6195" spans="10:10" ht="321" x14ac:dyDescent="0.25">
      <c r="J6195" s="146" t="s">
        <v>210</v>
      </c>
    </row>
    <row r="6196" spans="10:10" ht="321" x14ac:dyDescent="0.25">
      <c r="J6196" s="146" t="s">
        <v>210</v>
      </c>
    </row>
    <row r="6197" spans="10:10" ht="321" x14ac:dyDescent="0.25">
      <c r="J6197" s="146" t="s">
        <v>210</v>
      </c>
    </row>
    <row r="6198" spans="10:10" ht="321" x14ac:dyDescent="0.25">
      <c r="J6198" s="146" t="s">
        <v>210</v>
      </c>
    </row>
    <row r="6199" spans="10:10" ht="321" x14ac:dyDescent="0.25">
      <c r="J6199" s="146" t="s">
        <v>210</v>
      </c>
    </row>
    <row r="6200" spans="10:10" ht="321" x14ac:dyDescent="0.25">
      <c r="J6200" s="146" t="s">
        <v>210</v>
      </c>
    </row>
    <row r="6201" spans="10:10" ht="321" x14ac:dyDescent="0.25">
      <c r="J6201" s="146" t="s">
        <v>210</v>
      </c>
    </row>
    <row r="6202" spans="10:10" ht="321" x14ac:dyDescent="0.25">
      <c r="J6202" s="146" t="s">
        <v>210</v>
      </c>
    </row>
    <row r="6203" spans="10:10" ht="321" x14ac:dyDescent="0.25">
      <c r="J6203" s="146" t="s">
        <v>210</v>
      </c>
    </row>
    <row r="6204" spans="10:10" ht="321" x14ac:dyDescent="0.25">
      <c r="J6204" s="146" t="s">
        <v>210</v>
      </c>
    </row>
    <row r="6205" spans="10:10" ht="321" x14ac:dyDescent="0.25">
      <c r="J6205" s="146" t="s">
        <v>210</v>
      </c>
    </row>
    <row r="6206" spans="10:10" ht="321" x14ac:dyDescent="0.25">
      <c r="J6206" s="146" t="s">
        <v>210</v>
      </c>
    </row>
    <row r="6207" spans="10:10" ht="321" x14ac:dyDescent="0.25">
      <c r="J6207" s="146" t="s">
        <v>210</v>
      </c>
    </row>
    <row r="6208" spans="10:10" ht="321" x14ac:dyDescent="0.25">
      <c r="J6208" s="146" t="s">
        <v>210</v>
      </c>
    </row>
    <row r="6209" spans="10:10" ht="321" x14ac:dyDescent="0.25">
      <c r="J6209" s="146" t="s">
        <v>210</v>
      </c>
    </row>
    <row r="6210" spans="10:10" ht="321" x14ac:dyDescent="0.25">
      <c r="J6210" s="146" t="s">
        <v>210</v>
      </c>
    </row>
    <row r="6211" spans="10:10" ht="321" x14ac:dyDescent="0.25">
      <c r="J6211" s="146" t="s">
        <v>210</v>
      </c>
    </row>
    <row r="6212" spans="10:10" ht="321" x14ac:dyDescent="0.25">
      <c r="J6212" s="146" t="s">
        <v>210</v>
      </c>
    </row>
    <row r="6213" spans="10:10" ht="321" x14ac:dyDescent="0.25">
      <c r="J6213" s="146" t="s">
        <v>210</v>
      </c>
    </row>
    <row r="6214" spans="10:10" ht="321" x14ac:dyDescent="0.25">
      <c r="J6214" s="146" t="s">
        <v>210</v>
      </c>
    </row>
    <row r="6215" spans="10:10" ht="321" x14ac:dyDescent="0.25">
      <c r="J6215" s="146" t="s">
        <v>210</v>
      </c>
    </row>
    <row r="6216" spans="10:10" ht="321" x14ac:dyDescent="0.25">
      <c r="J6216" s="146" t="s">
        <v>210</v>
      </c>
    </row>
    <row r="6217" spans="10:10" ht="321" x14ac:dyDescent="0.25">
      <c r="J6217" s="146" t="s">
        <v>210</v>
      </c>
    </row>
    <row r="6218" spans="10:10" ht="321" x14ac:dyDescent="0.25">
      <c r="J6218" s="146" t="s">
        <v>210</v>
      </c>
    </row>
    <row r="6219" spans="10:10" ht="321" x14ac:dyDescent="0.25">
      <c r="J6219" s="146" t="s">
        <v>210</v>
      </c>
    </row>
    <row r="6220" spans="10:10" ht="321" x14ac:dyDescent="0.25">
      <c r="J6220" s="146" t="s">
        <v>210</v>
      </c>
    </row>
    <row r="6221" spans="10:10" ht="321" x14ac:dyDescent="0.25">
      <c r="J6221" s="146" t="s">
        <v>210</v>
      </c>
    </row>
    <row r="6222" spans="10:10" ht="321" x14ac:dyDescent="0.25">
      <c r="J6222" s="146" t="s">
        <v>210</v>
      </c>
    </row>
    <row r="6223" spans="10:10" ht="321" x14ac:dyDescent="0.25">
      <c r="J6223" s="146" t="s">
        <v>210</v>
      </c>
    </row>
    <row r="6224" spans="10:10" ht="321" x14ac:dyDescent="0.25">
      <c r="J6224" s="146" t="s">
        <v>210</v>
      </c>
    </row>
    <row r="6225" spans="10:10" ht="321" x14ac:dyDescent="0.25">
      <c r="J6225" s="146" t="s">
        <v>210</v>
      </c>
    </row>
    <row r="6226" spans="10:10" ht="321" x14ac:dyDescent="0.25">
      <c r="J6226" s="146" t="s">
        <v>210</v>
      </c>
    </row>
    <row r="6227" spans="10:10" ht="321" x14ac:dyDescent="0.25">
      <c r="J6227" s="146" t="s">
        <v>210</v>
      </c>
    </row>
    <row r="6228" spans="10:10" ht="321" x14ac:dyDescent="0.25">
      <c r="J6228" s="146" t="s">
        <v>210</v>
      </c>
    </row>
    <row r="6229" spans="10:10" ht="321" x14ac:dyDescent="0.25">
      <c r="J6229" s="146" t="s">
        <v>210</v>
      </c>
    </row>
    <row r="6230" spans="10:10" ht="321" x14ac:dyDescent="0.25">
      <c r="J6230" s="146" t="s">
        <v>210</v>
      </c>
    </row>
    <row r="6231" spans="10:10" ht="321" x14ac:dyDescent="0.25">
      <c r="J6231" s="146" t="s">
        <v>210</v>
      </c>
    </row>
    <row r="6232" spans="10:10" ht="321" x14ac:dyDescent="0.25">
      <c r="J6232" s="146" t="s">
        <v>210</v>
      </c>
    </row>
    <row r="6233" spans="10:10" ht="321" x14ac:dyDescent="0.25">
      <c r="J6233" s="146" t="s">
        <v>210</v>
      </c>
    </row>
    <row r="6234" spans="10:10" ht="321" x14ac:dyDescent="0.25">
      <c r="J6234" s="146" t="s">
        <v>210</v>
      </c>
    </row>
    <row r="6235" spans="10:10" ht="321" x14ac:dyDescent="0.25">
      <c r="J6235" s="146" t="s">
        <v>210</v>
      </c>
    </row>
    <row r="6236" spans="10:10" ht="321" x14ac:dyDescent="0.25">
      <c r="J6236" s="146" t="s">
        <v>210</v>
      </c>
    </row>
    <row r="6237" spans="10:10" ht="321" x14ac:dyDescent="0.25">
      <c r="J6237" s="146" t="s">
        <v>210</v>
      </c>
    </row>
    <row r="6238" spans="10:10" ht="321" x14ac:dyDescent="0.25">
      <c r="J6238" s="146" t="s">
        <v>210</v>
      </c>
    </row>
    <row r="6239" spans="10:10" ht="321" x14ac:dyDescent="0.25">
      <c r="J6239" s="146" t="s">
        <v>210</v>
      </c>
    </row>
    <row r="6240" spans="10:10" ht="321" x14ac:dyDescent="0.25">
      <c r="J6240" s="146" t="s">
        <v>210</v>
      </c>
    </row>
    <row r="6241" spans="10:10" ht="321" x14ac:dyDescent="0.25">
      <c r="J6241" s="146" t="s">
        <v>210</v>
      </c>
    </row>
    <row r="6242" spans="10:10" ht="321" x14ac:dyDescent="0.25">
      <c r="J6242" s="146" t="s">
        <v>210</v>
      </c>
    </row>
    <row r="6243" spans="10:10" ht="321" x14ac:dyDescent="0.25">
      <c r="J6243" s="146" t="s">
        <v>210</v>
      </c>
    </row>
    <row r="6244" spans="10:10" ht="321" x14ac:dyDescent="0.25">
      <c r="J6244" s="146" t="s">
        <v>210</v>
      </c>
    </row>
    <row r="6245" spans="10:10" ht="321" x14ac:dyDescent="0.25">
      <c r="J6245" s="146" t="s">
        <v>210</v>
      </c>
    </row>
    <row r="6246" spans="10:10" ht="321" x14ac:dyDescent="0.25">
      <c r="J6246" s="146" t="s">
        <v>210</v>
      </c>
    </row>
    <row r="6247" spans="10:10" ht="321" x14ac:dyDescent="0.25">
      <c r="J6247" s="146" t="s">
        <v>210</v>
      </c>
    </row>
    <row r="6248" spans="10:10" ht="321" x14ac:dyDescent="0.25">
      <c r="J6248" s="146" t="s">
        <v>210</v>
      </c>
    </row>
    <row r="6249" spans="10:10" ht="321" x14ac:dyDescent="0.25">
      <c r="J6249" s="146" t="s">
        <v>210</v>
      </c>
    </row>
    <row r="6250" spans="10:10" ht="321" x14ac:dyDescent="0.25">
      <c r="J6250" s="146" t="s">
        <v>210</v>
      </c>
    </row>
    <row r="6251" spans="10:10" ht="321" x14ac:dyDescent="0.25">
      <c r="J6251" s="146" t="s">
        <v>210</v>
      </c>
    </row>
    <row r="6252" spans="10:10" ht="321" x14ac:dyDescent="0.25">
      <c r="J6252" s="146" t="s">
        <v>210</v>
      </c>
    </row>
    <row r="6253" spans="10:10" ht="321" x14ac:dyDescent="0.25">
      <c r="J6253" s="146" t="s">
        <v>210</v>
      </c>
    </row>
    <row r="6254" spans="10:10" ht="321" x14ac:dyDescent="0.25">
      <c r="J6254" s="146" t="s">
        <v>210</v>
      </c>
    </row>
    <row r="6255" spans="10:10" ht="321" x14ac:dyDescent="0.25">
      <c r="J6255" s="146" t="s">
        <v>210</v>
      </c>
    </row>
    <row r="6256" spans="10:10" ht="321" x14ac:dyDescent="0.25">
      <c r="J6256" s="146" t="s">
        <v>210</v>
      </c>
    </row>
    <row r="6257" spans="10:10" ht="321" x14ac:dyDescent="0.25">
      <c r="J6257" s="146" t="s">
        <v>210</v>
      </c>
    </row>
    <row r="6258" spans="10:10" ht="321" x14ac:dyDescent="0.25">
      <c r="J6258" s="146" t="s">
        <v>210</v>
      </c>
    </row>
    <row r="6259" spans="10:10" ht="321" x14ac:dyDescent="0.25">
      <c r="J6259" s="146" t="s">
        <v>210</v>
      </c>
    </row>
    <row r="6260" spans="10:10" ht="321" x14ac:dyDescent="0.25">
      <c r="J6260" s="146" t="s">
        <v>210</v>
      </c>
    </row>
    <row r="6261" spans="10:10" ht="321" x14ac:dyDescent="0.25">
      <c r="J6261" s="146" t="s">
        <v>210</v>
      </c>
    </row>
    <row r="6262" spans="10:10" ht="321" x14ac:dyDescent="0.25">
      <c r="J6262" s="146" t="s">
        <v>210</v>
      </c>
    </row>
    <row r="6263" spans="10:10" ht="321" x14ac:dyDescent="0.25">
      <c r="J6263" s="146" t="s">
        <v>210</v>
      </c>
    </row>
    <row r="6264" spans="10:10" ht="321" x14ac:dyDescent="0.25">
      <c r="J6264" s="146" t="s">
        <v>210</v>
      </c>
    </row>
    <row r="6265" spans="10:10" ht="321" x14ac:dyDescent="0.25">
      <c r="J6265" s="146" t="s">
        <v>210</v>
      </c>
    </row>
    <row r="6266" spans="10:10" ht="321" x14ac:dyDescent="0.25">
      <c r="J6266" s="146" t="s">
        <v>210</v>
      </c>
    </row>
    <row r="6267" spans="10:10" ht="321" x14ac:dyDescent="0.25">
      <c r="J6267" s="146" t="s">
        <v>210</v>
      </c>
    </row>
    <row r="6268" spans="10:10" ht="321" x14ac:dyDescent="0.25">
      <c r="J6268" s="146" t="s">
        <v>210</v>
      </c>
    </row>
    <row r="6269" spans="10:10" ht="321" x14ac:dyDescent="0.25">
      <c r="J6269" s="146" t="s">
        <v>210</v>
      </c>
    </row>
    <row r="6270" spans="10:10" ht="321" x14ac:dyDescent="0.25">
      <c r="J6270" s="146" t="s">
        <v>210</v>
      </c>
    </row>
    <row r="6271" spans="10:10" ht="321" x14ac:dyDescent="0.25">
      <c r="J6271" s="146" t="s">
        <v>210</v>
      </c>
    </row>
    <row r="6272" spans="10:10" ht="321" x14ac:dyDescent="0.25">
      <c r="J6272" s="146" t="s">
        <v>210</v>
      </c>
    </row>
    <row r="6273" spans="10:10" ht="321" x14ac:dyDescent="0.25">
      <c r="J6273" s="146" t="s">
        <v>210</v>
      </c>
    </row>
    <row r="6274" spans="10:10" ht="321" x14ac:dyDescent="0.25">
      <c r="J6274" s="146" t="s">
        <v>210</v>
      </c>
    </row>
    <row r="6275" spans="10:10" ht="321" x14ac:dyDescent="0.25">
      <c r="J6275" s="146" t="s">
        <v>210</v>
      </c>
    </row>
    <row r="6276" spans="10:10" ht="321" x14ac:dyDescent="0.25">
      <c r="J6276" s="146" t="s">
        <v>210</v>
      </c>
    </row>
    <row r="6277" spans="10:10" ht="321" x14ac:dyDescent="0.25">
      <c r="J6277" s="146" t="s">
        <v>210</v>
      </c>
    </row>
    <row r="6278" spans="10:10" ht="321" x14ac:dyDescent="0.25">
      <c r="J6278" s="146" t="s">
        <v>210</v>
      </c>
    </row>
    <row r="6279" spans="10:10" ht="321" x14ac:dyDescent="0.25">
      <c r="J6279" s="146" t="s">
        <v>210</v>
      </c>
    </row>
    <row r="6280" spans="10:10" ht="321" x14ac:dyDescent="0.25">
      <c r="J6280" s="146" t="s">
        <v>210</v>
      </c>
    </row>
    <row r="6281" spans="10:10" ht="321" x14ac:dyDescent="0.25">
      <c r="J6281" s="146" t="s">
        <v>210</v>
      </c>
    </row>
    <row r="6282" spans="10:10" ht="321" x14ac:dyDescent="0.25">
      <c r="J6282" s="146" t="s">
        <v>210</v>
      </c>
    </row>
    <row r="6283" spans="10:10" ht="321" x14ac:dyDescent="0.25">
      <c r="J6283" s="146" t="s">
        <v>210</v>
      </c>
    </row>
    <row r="6284" spans="10:10" ht="321" x14ac:dyDescent="0.25">
      <c r="J6284" s="146" t="s">
        <v>210</v>
      </c>
    </row>
    <row r="6285" spans="10:10" ht="321" x14ac:dyDescent="0.25">
      <c r="J6285" s="146" t="s">
        <v>210</v>
      </c>
    </row>
    <row r="6286" spans="10:10" ht="321" x14ac:dyDescent="0.25">
      <c r="J6286" s="146" t="s">
        <v>210</v>
      </c>
    </row>
    <row r="6287" spans="10:10" ht="321" x14ac:dyDescent="0.25">
      <c r="J6287" s="146" t="s">
        <v>210</v>
      </c>
    </row>
    <row r="6288" spans="10:10" ht="321" x14ac:dyDescent="0.25">
      <c r="J6288" s="146" t="s">
        <v>210</v>
      </c>
    </row>
    <row r="6289" spans="10:10" ht="321" x14ac:dyDescent="0.25">
      <c r="J6289" s="146" t="s">
        <v>210</v>
      </c>
    </row>
    <row r="6290" spans="10:10" ht="321" x14ac:dyDescent="0.25">
      <c r="J6290" s="146" t="s">
        <v>210</v>
      </c>
    </row>
    <row r="6291" spans="10:10" ht="321" x14ac:dyDescent="0.25">
      <c r="J6291" s="146" t="s">
        <v>210</v>
      </c>
    </row>
    <row r="6292" spans="10:10" ht="321" x14ac:dyDescent="0.25">
      <c r="J6292" s="146" t="s">
        <v>210</v>
      </c>
    </row>
    <row r="6293" spans="10:10" ht="321" x14ac:dyDescent="0.25">
      <c r="J6293" s="146" t="s">
        <v>210</v>
      </c>
    </row>
    <row r="6294" spans="10:10" ht="321" x14ac:dyDescent="0.25">
      <c r="J6294" s="146" t="s">
        <v>210</v>
      </c>
    </row>
    <row r="6295" spans="10:10" ht="321" x14ac:dyDescent="0.25">
      <c r="J6295" s="146" t="s">
        <v>210</v>
      </c>
    </row>
    <row r="6296" spans="10:10" ht="321" x14ac:dyDescent="0.25">
      <c r="J6296" s="146" t="s">
        <v>210</v>
      </c>
    </row>
    <row r="6297" spans="10:10" ht="321" x14ac:dyDescent="0.25">
      <c r="J6297" s="146" t="s">
        <v>210</v>
      </c>
    </row>
    <row r="6298" spans="10:10" ht="321" x14ac:dyDescent="0.25">
      <c r="J6298" s="146" t="s">
        <v>210</v>
      </c>
    </row>
    <row r="6299" spans="10:10" ht="321" x14ac:dyDescent="0.25">
      <c r="J6299" s="146" t="s">
        <v>210</v>
      </c>
    </row>
    <row r="6300" spans="10:10" ht="321" x14ac:dyDescent="0.25">
      <c r="J6300" s="146" t="s">
        <v>210</v>
      </c>
    </row>
    <row r="6301" spans="10:10" ht="321" x14ac:dyDescent="0.25">
      <c r="J6301" s="146" t="s">
        <v>210</v>
      </c>
    </row>
    <row r="6302" spans="10:10" ht="321" x14ac:dyDescent="0.25">
      <c r="J6302" s="146" t="s">
        <v>210</v>
      </c>
    </row>
    <row r="6303" spans="10:10" ht="321" x14ac:dyDescent="0.25">
      <c r="J6303" s="146" t="s">
        <v>210</v>
      </c>
    </row>
    <row r="6304" spans="10:10" ht="321" x14ac:dyDescent="0.25">
      <c r="J6304" s="146" t="s">
        <v>210</v>
      </c>
    </row>
    <row r="6305" spans="10:10" ht="321" x14ac:dyDescent="0.25">
      <c r="J6305" s="146" t="s">
        <v>210</v>
      </c>
    </row>
    <row r="6306" spans="10:10" ht="321" x14ac:dyDescent="0.25">
      <c r="J6306" s="146" t="s">
        <v>210</v>
      </c>
    </row>
    <row r="6307" spans="10:10" ht="321" x14ac:dyDescent="0.25">
      <c r="J6307" s="146" t="s">
        <v>210</v>
      </c>
    </row>
    <row r="6308" spans="10:10" ht="321" x14ac:dyDescent="0.25">
      <c r="J6308" s="146" t="s">
        <v>210</v>
      </c>
    </row>
    <row r="6309" spans="10:10" ht="321" x14ac:dyDescent="0.25">
      <c r="J6309" s="146" t="s">
        <v>210</v>
      </c>
    </row>
    <row r="6310" spans="10:10" ht="321" x14ac:dyDescent="0.25">
      <c r="J6310" s="146" t="s">
        <v>210</v>
      </c>
    </row>
    <row r="6311" spans="10:10" ht="321" x14ac:dyDescent="0.25">
      <c r="J6311" s="146" t="s">
        <v>210</v>
      </c>
    </row>
    <row r="6312" spans="10:10" ht="321" x14ac:dyDescent="0.25">
      <c r="J6312" s="146" t="s">
        <v>210</v>
      </c>
    </row>
    <row r="6313" spans="10:10" ht="321" x14ac:dyDescent="0.25">
      <c r="J6313" s="146" t="s">
        <v>210</v>
      </c>
    </row>
    <row r="6314" spans="10:10" ht="321" x14ac:dyDescent="0.25">
      <c r="J6314" s="146" t="s">
        <v>210</v>
      </c>
    </row>
    <row r="6315" spans="10:10" ht="321" x14ac:dyDescent="0.25">
      <c r="J6315" s="146" t="s">
        <v>210</v>
      </c>
    </row>
    <row r="6316" spans="10:10" ht="321" x14ac:dyDescent="0.25">
      <c r="J6316" s="146" t="s">
        <v>210</v>
      </c>
    </row>
    <row r="6317" spans="10:10" ht="321" x14ac:dyDescent="0.25">
      <c r="J6317" s="146" t="s">
        <v>210</v>
      </c>
    </row>
    <row r="6318" spans="10:10" ht="321" x14ac:dyDescent="0.25">
      <c r="J6318" s="146" t="s">
        <v>210</v>
      </c>
    </row>
    <row r="6319" spans="10:10" ht="321" x14ac:dyDescent="0.25">
      <c r="J6319" s="146" t="s">
        <v>210</v>
      </c>
    </row>
    <row r="6320" spans="10:10" ht="321" x14ac:dyDescent="0.25">
      <c r="J6320" s="146" t="s">
        <v>210</v>
      </c>
    </row>
    <row r="6321" spans="10:10" ht="321" x14ac:dyDescent="0.25">
      <c r="J6321" s="146" t="s">
        <v>210</v>
      </c>
    </row>
    <row r="6322" spans="10:10" ht="321" x14ac:dyDescent="0.25">
      <c r="J6322" s="146" t="s">
        <v>210</v>
      </c>
    </row>
    <row r="6323" spans="10:10" ht="321" x14ac:dyDescent="0.25">
      <c r="J6323" s="146" t="s">
        <v>210</v>
      </c>
    </row>
    <row r="6324" spans="10:10" ht="321" x14ac:dyDescent="0.25">
      <c r="J6324" s="146" t="s">
        <v>210</v>
      </c>
    </row>
    <row r="6325" spans="10:10" ht="321" x14ac:dyDescent="0.25">
      <c r="J6325" s="146" t="s">
        <v>210</v>
      </c>
    </row>
    <row r="6326" spans="10:10" ht="321" x14ac:dyDescent="0.25">
      <c r="J6326" s="146" t="s">
        <v>210</v>
      </c>
    </row>
    <row r="6327" spans="10:10" ht="321" x14ac:dyDescent="0.25">
      <c r="J6327" s="146" t="s">
        <v>210</v>
      </c>
    </row>
    <row r="6328" spans="10:10" ht="321" x14ac:dyDescent="0.25">
      <c r="J6328" s="146" t="s">
        <v>210</v>
      </c>
    </row>
    <row r="6329" spans="10:10" ht="321" x14ac:dyDescent="0.25">
      <c r="J6329" s="146" t="s">
        <v>210</v>
      </c>
    </row>
    <row r="6330" spans="10:10" ht="321" x14ac:dyDescent="0.25">
      <c r="J6330" s="146" t="s">
        <v>210</v>
      </c>
    </row>
    <row r="6331" spans="10:10" ht="321" x14ac:dyDescent="0.25">
      <c r="J6331" s="146" t="s">
        <v>210</v>
      </c>
    </row>
    <row r="6332" spans="10:10" ht="321" x14ac:dyDescent="0.25">
      <c r="J6332" s="146" t="s">
        <v>210</v>
      </c>
    </row>
    <row r="6333" spans="10:10" ht="321" x14ac:dyDescent="0.25">
      <c r="J6333" s="146" t="s">
        <v>210</v>
      </c>
    </row>
    <row r="6334" spans="10:10" ht="321" x14ac:dyDescent="0.25">
      <c r="J6334" s="146" t="s">
        <v>210</v>
      </c>
    </row>
    <row r="6335" spans="10:10" ht="321" x14ac:dyDescent="0.25">
      <c r="J6335" s="146" t="s">
        <v>210</v>
      </c>
    </row>
    <row r="6336" spans="10:10" ht="321" x14ac:dyDescent="0.25">
      <c r="J6336" s="146" t="s">
        <v>210</v>
      </c>
    </row>
    <row r="6337" spans="10:10" ht="321" x14ac:dyDescent="0.25">
      <c r="J6337" s="146" t="s">
        <v>210</v>
      </c>
    </row>
    <row r="6338" spans="10:10" ht="321" x14ac:dyDescent="0.25">
      <c r="J6338" s="146" t="s">
        <v>210</v>
      </c>
    </row>
    <row r="6339" spans="10:10" ht="321" x14ac:dyDescent="0.25">
      <c r="J6339" s="146" t="s">
        <v>210</v>
      </c>
    </row>
    <row r="6340" spans="10:10" ht="321" x14ac:dyDescent="0.25">
      <c r="J6340" s="146" t="s">
        <v>210</v>
      </c>
    </row>
    <row r="6341" spans="10:10" ht="321" x14ac:dyDescent="0.25">
      <c r="J6341" s="146" t="s">
        <v>210</v>
      </c>
    </row>
    <row r="6342" spans="10:10" ht="321" x14ac:dyDescent="0.25">
      <c r="J6342" s="146" t="s">
        <v>210</v>
      </c>
    </row>
    <row r="6343" spans="10:10" ht="321" x14ac:dyDescent="0.25">
      <c r="J6343" s="146" t="s">
        <v>210</v>
      </c>
    </row>
    <row r="6344" spans="10:10" ht="321" x14ac:dyDescent="0.25">
      <c r="J6344" s="146" t="s">
        <v>210</v>
      </c>
    </row>
    <row r="6345" spans="10:10" ht="321" x14ac:dyDescent="0.25">
      <c r="J6345" s="146" t="s">
        <v>210</v>
      </c>
    </row>
    <row r="6346" spans="10:10" ht="321" x14ac:dyDescent="0.25">
      <c r="J6346" s="146" t="s">
        <v>210</v>
      </c>
    </row>
    <row r="6347" spans="10:10" ht="321" x14ac:dyDescent="0.25">
      <c r="J6347" s="146" t="s">
        <v>210</v>
      </c>
    </row>
    <row r="6348" spans="10:10" ht="321" x14ac:dyDescent="0.25">
      <c r="J6348" s="146" t="s">
        <v>210</v>
      </c>
    </row>
    <row r="6349" spans="10:10" ht="321" x14ac:dyDescent="0.25">
      <c r="J6349" s="146" t="s">
        <v>210</v>
      </c>
    </row>
    <row r="6350" spans="10:10" ht="321" x14ac:dyDescent="0.25">
      <c r="J6350" s="146" t="s">
        <v>210</v>
      </c>
    </row>
    <row r="6351" spans="10:10" ht="321" x14ac:dyDescent="0.25">
      <c r="J6351" s="146" t="s">
        <v>210</v>
      </c>
    </row>
    <row r="6352" spans="10:10" ht="321" x14ac:dyDescent="0.25">
      <c r="J6352" s="146" t="s">
        <v>210</v>
      </c>
    </row>
    <row r="6353" spans="10:10" ht="321" x14ac:dyDescent="0.25">
      <c r="J6353" s="146" t="s">
        <v>210</v>
      </c>
    </row>
    <row r="6354" spans="10:10" ht="321" x14ac:dyDescent="0.25">
      <c r="J6354" s="146" t="s">
        <v>210</v>
      </c>
    </row>
    <row r="6355" spans="10:10" ht="321" x14ac:dyDescent="0.25">
      <c r="J6355" s="146" t="s">
        <v>210</v>
      </c>
    </row>
    <row r="6356" spans="10:10" ht="321" x14ac:dyDescent="0.25">
      <c r="J6356" s="146" t="s">
        <v>210</v>
      </c>
    </row>
    <row r="6357" spans="10:10" ht="321" x14ac:dyDescent="0.25">
      <c r="J6357" s="146" t="s">
        <v>210</v>
      </c>
    </row>
    <row r="6358" spans="10:10" ht="321" x14ac:dyDescent="0.25">
      <c r="J6358" s="146" t="s">
        <v>210</v>
      </c>
    </row>
    <row r="6359" spans="10:10" ht="321" x14ac:dyDescent="0.25">
      <c r="J6359" s="146" t="s">
        <v>210</v>
      </c>
    </row>
    <row r="6360" spans="10:10" ht="321" x14ac:dyDescent="0.25">
      <c r="J6360" s="146" t="s">
        <v>210</v>
      </c>
    </row>
    <row r="6361" spans="10:10" ht="321" x14ac:dyDescent="0.25">
      <c r="J6361" s="146" t="s">
        <v>210</v>
      </c>
    </row>
    <row r="6362" spans="10:10" ht="321" x14ac:dyDescent="0.25">
      <c r="J6362" s="146" t="s">
        <v>210</v>
      </c>
    </row>
    <row r="6363" spans="10:10" ht="321" x14ac:dyDescent="0.25">
      <c r="J6363" s="146" t="s">
        <v>210</v>
      </c>
    </row>
    <row r="6364" spans="10:10" ht="321" x14ac:dyDescent="0.25">
      <c r="J6364" s="146" t="s">
        <v>210</v>
      </c>
    </row>
    <row r="6365" spans="10:10" ht="321" x14ac:dyDescent="0.25">
      <c r="J6365" s="146" t="s">
        <v>210</v>
      </c>
    </row>
    <row r="6366" spans="10:10" ht="321" x14ac:dyDescent="0.25">
      <c r="J6366" s="146" t="s">
        <v>210</v>
      </c>
    </row>
    <row r="6367" spans="10:10" ht="321" x14ac:dyDescent="0.25">
      <c r="J6367" s="146" t="s">
        <v>210</v>
      </c>
    </row>
    <row r="6368" spans="10:10" ht="321" x14ac:dyDescent="0.25">
      <c r="J6368" s="146" t="s">
        <v>210</v>
      </c>
    </row>
    <row r="6369" spans="10:10" ht="321" x14ac:dyDescent="0.25">
      <c r="J6369" s="146" t="s">
        <v>210</v>
      </c>
    </row>
    <row r="6370" spans="10:10" ht="321" x14ac:dyDescent="0.25">
      <c r="J6370" s="146" t="s">
        <v>210</v>
      </c>
    </row>
    <row r="6371" spans="10:10" ht="321" x14ac:dyDescent="0.25">
      <c r="J6371" s="146" t="s">
        <v>210</v>
      </c>
    </row>
    <row r="6372" spans="10:10" ht="321" x14ac:dyDescent="0.25">
      <c r="J6372" s="146" t="s">
        <v>210</v>
      </c>
    </row>
    <row r="6373" spans="10:10" ht="321" x14ac:dyDescent="0.25">
      <c r="J6373" s="146" t="s">
        <v>210</v>
      </c>
    </row>
    <row r="6374" spans="10:10" ht="321" x14ac:dyDescent="0.25">
      <c r="J6374" s="146" t="s">
        <v>210</v>
      </c>
    </row>
    <row r="6375" spans="10:10" ht="321" x14ac:dyDescent="0.25">
      <c r="J6375" s="146" t="s">
        <v>210</v>
      </c>
    </row>
    <row r="6376" spans="10:10" ht="321" x14ac:dyDescent="0.25">
      <c r="J6376" s="146" t="s">
        <v>210</v>
      </c>
    </row>
    <row r="6377" spans="10:10" ht="321" x14ac:dyDescent="0.25">
      <c r="J6377" s="146" t="s">
        <v>210</v>
      </c>
    </row>
    <row r="6378" spans="10:10" ht="321" x14ac:dyDescent="0.25">
      <c r="J6378" s="146" t="s">
        <v>210</v>
      </c>
    </row>
    <row r="6379" spans="10:10" ht="321" x14ac:dyDescent="0.25">
      <c r="J6379" s="146" t="s">
        <v>210</v>
      </c>
    </row>
    <row r="6380" spans="10:10" ht="321" x14ac:dyDescent="0.25">
      <c r="J6380" s="146" t="s">
        <v>210</v>
      </c>
    </row>
    <row r="6381" spans="10:10" ht="321" x14ac:dyDescent="0.25">
      <c r="J6381" s="146" t="s">
        <v>210</v>
      </c>
    </row>
    <row r="6382" spans="10:10" ht="321" x14ac:dyDescent="0.25">
      <c r="J6382" s="146" t="s">
        <v>210</v>
      </c>
    </row>
    <row r="6383" spans="10:10" ht="321" x14ac:dyDescent="0.25">
      <c r="J6383" s="146" t="s">
        <v>210</v>
      </c>
    </row>
    <row r="6384" spans="10:10" ht="321" x14ac:dyDescent="0.25">
      <c r="J6384" s="146" t="s">
        <v>210</v>
      </c>
    </row>
    <row r="6385" spans="10:10" ht="321" x14ac:dyDescent="0.25">
      <c r="J6385" s="146" t="s">
        <v>210</v>
      </c>
    </row>
    <row r="6386" spans="10:10" ht="321" x14ac:dyDescent="0.25">
      <c r="J6386" s="146" t="s">
        <v>210</v>
      </c>
    </row>
    <row r="6387" spans="10:10" ht="321" x14ac:dyDescent="0.25">
      <c r="J6387" s="146" t="s">
        <v>210</v>
      </c>
    </row>
    <row r="6388" spans="10:10" ht="321" x14ac:dyDescent="0.25">
      <c r="J6388" s="146" t="s">
        <v>210</v>
      </c>
    </row>
    <row r="6389" spans="10:10" ht="321" x14ac:dyDescent="0.25">
      <c r="J6389" s="146" t="s">
        <v>210</v>
      </c>
    </row>
    <row r="6390" spans="10:10" ht="321" x14ac:dyDescent="0.25">
      <c r="J6390" s="146" t="s">
        <v>210</v>
      </c>
    </row>
    <row r="6391" spans="10:10" ht="321" x14ac:dyDescent="0.25">
      <c r="J6391" s="146" t="s">
        <v>210</v>
      </c>
    </row>
    <row r="6392" spans="10:10" ht="321" x14ac:dyDescent="0.25">
      <c r="J6392" s="146" t="s">
        <v>210</v>
      </c>
    </row>
    <row r="6393" spans="10:10" ht="321" x14ac:dyDescent="0.25">
      <c r="J6393" s="146" t="s">
        <v>210</v>
      </c>
    </row>
    <row r="6394" spans="10:10" ht="321" x14ac:dyDescent="0.25">
      <c r="J6394" s="146" t="s">
        <v>210</v>
      </c>
    </row>
    <row r="6395" spans="10:10" ht="321" x14ac:dyDescent="0.25">
      <c r="J6395" s="146" t="s">
        <v>210</v>
      </c>
    </row>
    <row r="6396" spans="10:10" ht="321" x14ac:dyDescent="0.25">
      <c r="J6396" s="146" t="s">
        <v>210</v>
      </c>
    </row>
    <row r="6397" spans="10:10" ht="321" x14ac:dyDescent="0.25">
      <c r="J6397" s="146" t="s">
        <v>210</v>
      </c>
    </row>
    <row r="6398" spans="10:10" ht="321" x14ac:dyDescent="0.25">
      <c r="J6398" s="146" t="s">
        <v>210</v>
      </c>
    </row>
    <row r="6399" spans="10:10" ht="321" x14ac:dyDescent="0.25">
      <c r="J6399" s="146" t="s">
        <v>210</v>
      </c>
    </row>
    <row r="6400" spans="10:10" ht="321" x14ac:dyDescent="0.25">
      <c r="J6400" s="146" t="s">
        <v>210</v>
      </c>
    </row>
    <row r="6401" spans="10:10" ht="321" x14ac:dyDescent="0.25">
      <c r="J6401" s="146" t="s">
        <v>210</v>
      </c>
    </row>
    <row r="6402" spans="10:10" ht="321" x14ac:dyDescent="0.25">
      <c r="J6402" s="146" t="s">
        <v>210</v>
      </c>
    </row>
    <row r="6403" spans="10:10" ht="321" x14ac:dyDescent="0.25">
      <c r="J6403" s="146" t="s">
        <v>210</v>
      </c>
    </row>
    <row r="6404" spans="10:10" ht="321" x14ac:dyDescent="0.25">
      <c r="J6404" s="146" t="s">
        <v>210</v>
      </c>
    </row>
    <row r="6405" spans="10:10" ht="321" x14ac:dyDescent="0.25">
      <c r="J6405" s="146" t="s">
        <v>210</v>
      </c>
    </row>
    <row r="6406" spans="10:10" ht="321" x14ac:dyDescent="0.25">
      <c r="J6406" s="146" t="s">
        <v>210</v>
      </c>
    </row>
    <row r="6407" spans="10:10" ht="321" x14ac:dyDescent="0.25">
      <c r="J6407" s="146" t="s">
        <v>210</v>
      </c>
    </row>
    <row r="6408" spans="10:10" ht="321" x14ac:dyDescent="0.25">
      <c r="J6408" s="146" t="s">
        <v>210</v>
      </c>
    </row>
    <row r="6409" spans="10:10" ht="321" x14ac:dyDescent="0.25">
      <c r="J6409" s="146" t="s">
        <v>210</v>
      </c>
    </row>
    <row r="6410" spans="10:10" ht="321" x14ac:dyDescent="0.25">
      <c r="J6410" s="146" t="s">
        <v>210</v>
      </c>
    </row>
    <row r="6411" spans="10:10" ht="321" x14ac:dyDescent="0.25">
      <c r="J6411" s="146" t="s">
        <v>210</v>
      </c>
    </row>
    <row r="6412" spans="10:10" ht="321" x14ac:dyDescent="0.25">
      <c r="J6412" s="146" t="s">
        <v>210</v>
      </c>
    </row>
    <row r="6413" spans="10:10" ht="321" x14ac:dyDescent="0.25">
      <c r="J6413" s="146" t="s">
        <v>210</v>
      </c>
    </row>
    <row r="6414" spans="10:10" ht="321" x14ac:dyDescent="0.25">
      <c r="J6414" s="146" t="s">
        <v>210</v>
      </c>
    </row>
    <row r="6415" spans="10:10" ht="321" x14ac:dyDescent="0.25">
      <c r="J6415" s="146" t="s">
        <v>210</v>
      </c>
    </row>
    <row r="6416" spans="10:10" ht="321" x14ac:dyDescent="0.25">
      <c r="J6416" s="146" t="s">
        <v>210</v>
      </c>
    </row>
    <row r="6417" spans="10:10" ht="321" x14ac:dyDescent="0.25">
      <c r="J6417" s="146" t="s">
        <v>210</v>
      </c>
    </row>
    <row r="6418" spans="10:10" ht="321" x14ac:dyDescent="0.25">
      <c r="J6418" s="146" t="s">
        <v>210</v>
      </c>
    </row>
    <row r="6419" spans="10:10" ht="321" x14ac:dyDescent="0.25">
      <c r="J6419" s="146" t="s">
        <v>210</v>
      </c>
    </row>
    <row r="6420" spans="10:10" ht="321" x14ac:dyDescent="0.25">
      <c r="J6420" s="146" t="s">
        <v>210</v>
      </c>
    </row>
    <row r="6421" spans="10:10" ht="321" x14ac:dyDescent="0.25">
      <c r="J6421" s="146" t="s">
        <v>210</v>
      </c>
    </row>
    <row r="6422" spans="10:10" ht="321" x14ac:dyDescent="0.25">
      <c r="J6422" s="146" t="s">
        <v>210</v>
      </c>
    </row>
    <row r="6423" spans="10:10" ht="321" x14ac:dyDescent="0.25">
      <c r="J6423" s="146" t="s">
        <v>210</v>
      </c>
    </row>
    <row r="6424" spans="10:10" ht="321" x14ac:dyDescent="0.25">
      <c r="J6424" s="146" t="s">
        <v>210</v>
      </c>
    </row>
    <row r="6425" spans="10:10" ht="321" x14ac:dyDescent="0.25">
      <c r="J6425" s="146" t="s">
        <v>210</v>
      </c>
    </row>
    <row r="6426" spans="10:10" ht="321" x14ac:dyDescent="0.25">
      <c r="J6426" s="146" t="s">
        <v>210</v>
      </c>
    </row>
    <row r="6427" spans="10:10" ht="321" x14ac:dyDescent="0.25">
      <c r="J6427" s="146" t="s">
        <v>210</v>
      </c>
    </row>
    <row r="6428" spans="10:10" ht="321" x14ac:dyDescent="0.25">
      <c r="J6428" s="146" t="s">
        <v>210</v>
      </c>
    </row>
    <row r="6429" spans="10:10" ht="321" x14ac:dyDescent="0.25">
      <c r="J6429" s="146" t="s">
        <v>210</v>
      </c>
    </row>
    <row r="6430" spans="10:10" ht="321" x14ac:dyDescent="0.25">
      <c r="J6430" s="146" t="s">
        <v>210</v>
      </c>
    </row>
    <row r="6431" spans="10:10" ht="321" x14ac:dyDescent="0.25">
      <c r="J6431" s="146" t="s">
        <v>210</v>
      </c>
    </row>
    <row r="6432" spans="10:10" ht="321" x14ac:dyDescent="0.25">
      <c r="J6432" s="146" t="s">
        <v>210</v>
      </c>
    </row>
    <row r="6433" spans="10:10" ht="321" x14ac:dyDescent="0.25">
      <c r="J6433" s="146" t="s">
        <v>210</v>
      </c>
    </row>
    <row r="6434" spans="10:10" ht="321" x14ac:dyDescent="0.25">
      <c r="J6434" s="146" t="s">
        <v>210</v>
      </c>
    </row>
    <row r="6435" spans="10:10" ht="321" x14ac:dyDescent="0.25">
      <c r="J6435" s="146" t="s">
        <v>210</v>
      </c>
    </row>
    <row r="6436" spans="10:10" ht="321" x14ac:dyDescent="0.25">
      <c r="J6436" s="146" t="s">
        <v>210</v>
      </c>
    </row>
    <row r="6437" spans="10:10" ht="321" x14ac:dyDescent="0.25">
      <c r="J6437" s="146" t="s">
        <v>210</v>
      </c>
    </row>
    <row r="6438" spans="10:10" ht="321" x14ac:dyDescent="0.25">
      <c r="J6438" s="146" t="s">
        <v>210</v>
      </c>
    </row>
    <row r="6439" spans="10:10" ht="321" x14ac:dyDescent="0.25">
      <c r="J6439" s="146" t="s">
        <v>210</v>
      </c>
    </row>
    <row r="6440" spans="10:10" ht="321" x14ac:dyDescent="0.25">
      <c r="J6440" s="146" t="s">
        <v>210</v>
      </c>
    </row>
    <row r="6441" spans="10:10" ht="321" x14ac:dyDescent="0.25">
      <c r="J6441" s="146" t="s">
        <v>210</v>
      </c>
    </row>
    <row r="6442" spans="10:10" ht="321" x14ac:dyDescent="0.25">
      <c r="J6442" s="146" t="s">
        <v>210</v>
      </c>
    </row>
    <row r="6443" spans="10:10" ht="321" x14ac:dyDescent="0.25">
      <c r="J6443" s="146" t="s">
        <v>210</v>
      </c>
    </row>
    <row r="6444" spans="10:10" ht="321" x14ac:dyDescent="0.25">
      <c r="J6444" s="146" t="s">
        <v>210</v>
      </c>
    </row>
    <row r="6445" spans="10:10" ht="321" x14ac:dyDescent="0.25">
      <c r="J6445" s="146" t="s">
        <v>210</v>
      </c>
    </row>
    <row r="6446" spans="10:10" ht="321" x14ac:dyDescent="0.25">
      <c r="J6446" s="146" t="s">
        <v>210</v>
      </c>
    </row>
    <row r="6447" spans="10:10" ht="321" x14ac:dyDescent="0.25">
      <c r="J6447" s="146" t="s">
        <v>210</v>
      </c>
    </row>
    <row r="6448" spans="10:10" ht="321" x14ac:dyDescent="0.25">
      <c r="J6448" s="146" t="s">
        <v>210</v>
      </c>
    </row>
    <row r="6449" spans="10:10" ht="321" x14ac:dyDescent="0.25">
      <c r="J6449" s="146" t="s">
        <v>210</v>
      </c>
    </row>
    <row r="6450" spans="10:10" ht="321" x14ac:dyDescent="0.25">
      <c r="J6450" s="146" t="s">
        <v>210</v>
      </c>
    </row>
    <row r="6451" spans="10:10" ht="321" x14ac:dyDescent="0.25">
      <c r="J6451" s="146" t="s">
        <v>210</v>
      </c>
    </row>
    <row r="6452" spans="10:10" ht="321" x14ac:dyDescent="0.25">
      <c r="J6452" s="146" t="s">
        <v>210</v>
      </c>
    </row>
    <row r="6453" spans="10:10" ht="321" x14ac:dyDescent="0.25">
      <c r="J6453" s="146" t="s">
        <v>210</v>
      </c>
    </row>
    <row r="6454" spans="10:10" ht="321" x14ac:dyDescent="0.25">
      <c r="J6454" s="146" t="s">
        <v>210</v>
      </c>
    </row>
    <row r="6455" spans="10:10" ht="321" x14ac:dyDescent="0.25">
      <c r="J6455" s="146" t="s">
        <v>210</v>
      </c>
    </row>
    <row r="6456" spans="10:10" ht="321" x14ac:dyDescent="0.25">
      <c r="J6456" s="146" t="s">
        <v>210</v>
      </c>
    </row>
    <row r="6457" spans="10:10" ht="321" x14ac:dyDescent="0.25">
      <c r="J6457" s="146" t="s">
        <v>210</v>
      </c>
    </row>
    <row r="6458" spans="10:10" ht="321" x14ac:dyDescent="0.25">
      <c r="J6458" s="146" t="s">
        <v>210</v>
      </c>
    </row>
    <row r="6459" spans="10:10" ht="321" x14ac:dyDescent="0.25">
      <c r="J6459" s="146" t="s">
        <v>210</v>
      </c>
    </row>
    <row r="6460" spans="10:10" ht="321" x14ac:dyDescent="0.25">
      <c r="J6460" s="146" t="s">
        <v>210</v>
      </c>
    </row>
    <row r="6461" spans="10:10" ht="321" x14ac:dyDescent="0.25">
      <c r="J6461" s="146" t="s">
        <v>210</v>
      </c>
    </row>
    <row r="6462" spans="10:10" ht="321" x14ac:dyDescent="0.25">
      <c r="J6462" s="146" t="s">
        <v>210</v>
      </c>
    </row>
    <row r="6463" spans="10:10" ht="321" x14ac:dyDescent="0.25">
      <c r="J6463" s="146" t="s">
        <v>210</v>
      </c>
    </row>
    <row r="6464" spans="10:10" ht="321" x14ac:dyDescent="0.25">
      <c r="J6464" s="146" t="s">
        <v>210</v>
      </c>
    </row>
    <row r="6465" spans="10:10" ht="321" x14ac:dyDescent="0.25">
      <c r="J6465" s="146" t="s">
        <v>210</v>
      </c>
    </row>
    <row r="6466" spans="10:10" ht="321" x14ac:dyDescent="0.25">
      <c r="J6466" s="146" t="s">
        <v>210</v>
      </c>
    </row>
    <row r="6467" spans="10:10" ht="321" x14ac:dyDescent="0.25">
      <c r="J6467" s="146" t="s">
        <v>210</v>
      </c>
    </row>
    <row r="6468" spans="10:10" ht="321" x14ac:dyDescent="0.25">
      <c r="J6468" s="146" t="s">
        <v>210</v>
      </c>
    </row>
    <row r="6469" spans="10:10" ht="321" x14ac:dyDescent="0.25">
      <c r="J6469" s="146" t="s">
        <v>210</v>
      </c>
    </row>
    <row r="6470" spans="10:10" ht="321" x14ac:dyDescent="0.25">
      <c r="J6470" s="146" t="s">
        <v>210</v>
      </c>
    </row>
    <row r="6471" spans="10:10" ht="321" x14ac:dyDescent="0.25">
      <c r="J6471" s="146" t="s">
        <v>210</v>
      </c>
    </row>
    <row r="6472" spans="10:10" ht="321" x14ac:dyDescent="0.25">
      <c r="J6472" s="146" t="s">
        <v>210</v>
      </c>
    </row>
    <row r="6473" spans="10:10" ht="321" x14ac:dyDescent="0.25">
      <c r="J6473" s="146" t="s">
        <v>210</v>
      </c>
    </row>
    <row r="6474" spans="10:10" ht="321" x14ac:dyDescent="0.25">
      <c r="J6474" s="146" t="s">
        <v>210</v>
      </c>
    </row>
    <row r="6475" spans="10:10" ht="321" x14ac:dyDescent="0.25">
      <c r="J6475" s="146" t="s">
        <v>210</v>
      </c>
    </row>
    <row r="6476" spans="10:10" ht="321" x14ac:dyDescent="0.25">
      <c r="J6476" s="146" t="s">
        <v>210</v>
      </c>
    </row>
    <row r="6477" spans="10:10" ht="321" x14ac:dyDescent="0.25">
      <c r="J6477" s="146" t="s">
        <v>210</v>
      </c>
    </row>
    <row r="6478" spans="10:10" ht="321" x14ac:dyDescent="0.25">
      <c r="J6478" s="146" t="s">
        <v>210</v>
      </c>
    </row>
    <row r="6479" spans="10:10" ht="321" x14ac:dyDescent="0.25">
      <c r="J6479" s="146" t="s">
        <v>210</v>
      </c>
    </row>
    <row r="6480" spans="10:10" ht="321" x14ac:dyDescent="0.25">
      <c r="J6480" s="146" t="s">
        <v>210</v>
      </c>
    </row>
    <row r="6481" spans="10:10" ht="321" x14ac:dyDescent="0.25">
      <c r="J6481" s="146" t="s">
        <v>210</v>
      </c>
    </row>
    <row r="6482" spans="10:10" ht="321" x14ac:dyDescent="0.25">
      <c r="J6482" s="146" t="s">
        <v>210</v>
      </c>
    </row>
    <row r="6483" spans="10:10" ht="321" x14ac:dyDescent="0.25">
      <c r="J6483" s="146" t="s">
        <v>210</v>
      </c>
    </row>
    <row r="6484" spans="10:10" ht="321" x14ac:dyDescent="0.25">
      <c r="J6484" s="146" t="s">
        <v>210</v>
      </c>
    </row>
    <row r="6485" spans="10:10" ht="321" x14ac:dyDescent="0.25">
      <c r="J6485" s="146" t="s">
        <v>210</v>
      </c>
    </row>
    <row r="6486" spans="10:10" ht="321" x14ac:dyDescent="0.25">
      <c r="J6486" s="146" t="s">
        <v>210</v>
      </c>
    </row>
    <row r="6487" spans="10:10" ht="321" x14ac:dyDescent="0.25">
      <c r="J6487" s="146" t="s">
        <v>210</v>
      </c>
    </row>
    <row r="6488" spans="10:10" ht="321" x14ac:dyDescent="0.25">
      <c r="J6488" s="146" t="s">
        <v>210</v>
      </c>
    </row>
    <row r="6489" spans="10:10" ht="321" x14ac:dyDescent="0.25">
      <c r="J6489" s="146" t="s">
        <v>210</v>
      </c>
    </row>
    <row r="6490" spans="10:10" ht="321" x14ac:dyDescent="0.25">
      <c r="J6490" s="146" t="s">
        <v>210</v>
      </c>
    </row>
    <row r="6491" spans="10:10" ht="321" x14ac:dyDescent="0.25">
      <c r="J6491" s="146" t="s">
        <v>210</v>
      </c>
    </row>
    <row r="6492" spans="10:10" ht="321" x14ac:dyDescent="0.25">
      <c r="J6492" s="146" t="s">
        <v>210</v>
      </c>
    </row>
    <row r="6493" spans="10:10" ht="321" x14ac:dyDescent="0.25">
      <c r="J6493" s="146" t="s">
        <v>210</v>
      </c>
    </row>
    <row r="6494" spans="10:10" ht="321" x14ac:dyDescent="0.25">
      <c r="J6494" s="146" t="s">
        <v>210</v>
      </c>
    </row>
    <row r="6495" spans="10:10" ht="321" x14ac:dyDescent="0.25">
      <c r="J6495" s="146" t="s">
        <v>210</v>
      </c>
    </row>
    <row r="6496" spans="10:10" ht="321" x14ac:dyDescent="0.25">
      <c r="J6496" s="146" t="s">
        <v>210</v>
      </c>
    </row>
    <row r="6497" spans="10:10" ht="321" x14ac:dyDescent="0.25">
      <c r="J6497" s="146" t="s">
        <v>210</v>
      </c>
    </row>
    <row r="6498" spans="10:10" ht="321" x14ac:dyDescent="0.25">
      <c r="J6498" s="146" t="s">
        <v>210</v>
      </c>
    </row>
    <row r="6499" spans="10:10" ht="321" x14ac:dyDescent="0.25">
      <c r="J6499" s="146" t="s">
        <v>210</v>
      </c>
    </row>
    <row r="6500" spans="10:10" ht="321" x14ac:dyDescent="0.25">
      <c r="J6500" s="146" t="s">
        <v>210</v>
      </c>
    </row>
    <row r="6501" spans="10:10" ht="321" x14ac:dyDescent="0.25">
      <c r="J6501" s="146" t="s">
        <v>210</v>
      </c>
    </row>
    <row r="6502" spans="10:10" ht="321" x14ac:dyDescent="0.25">
      <c r="J6502" s="146" t="s">
        <v>210</v>
      </c>
    </row>
    <row r="6503" spans="10:10" ht="321" x14ac:dyDescent="0.25">
      <c r="J6503" s="146" t="s">
        <v>210</v>
      </c>
    </row>
    <row r="6504" spans="10:10" ht="321" x14ac:dyDescent="0.25">
      <c r="J6504" s="146" t="s">
        <v>210</v>
      </c>
    </row>
    <row r="6505" spans="10:10" ht="321" x14ac:dyDescent="0.25">
      <c r="J6505" s="146" t="s">
        <v>210</v>
      </c>
    </row>
    <row r="6506" spans="10:10" ht="321" x14ac:dyDescent="0.25">
      <c r="J6506" s="146" t="s">
        <v>210</v>
      </c>
    </row>
    <row r="6507" spans="10:10" ht="321" x14ac:dyDescent="0.25">
      <c r="J6507" s="146" t="s">
        <v>210</v>
      </c>
    </row>
    <row r="6508" spans="10:10" ht="321" x14ac:dyDescent="0.25">
      <c r="J6508" s="146" t="s">
        <v>210</v>
      </c>
    </row>
    <row r="6509" spans="10:10" ht="321" x14ac:dyDescent="0.25">
      <c r="J6509" s="146" t="s">
        <v>210</v>
      </c>
    </row>
    <row r="6510" spans="10:10" ht="321" x14ac:dyDescent="0.25">
      <c r="J6510" s="146" t="s">
        <v>210</v>
      </c>
    </row>
    <row r="6511" spans="10:10" ht="321" x14ac:dyDescent="0.25">
      <c r="J6511" s="146" t="s">
        <v>210</v>
      </c>
    </row>
    <row r="6512" spans="10:10" ht="321" x14ac:dyDescent="0.25">
      <c r="J6512" s="146" t="s">
        <v>210</v>
      </c>
    </row>
    <row r="6513" spans="10:10" ht="321" x14ac:dyDescent="0.25">
      <c r="J6513" s="146" t="s">
        <v>210</v>
      </c>
    </row>
    <row r="6514" spans="10:10" ht="321" x14ac:dyDescent="0.25">
      <c r="J6514" s="146" t="s">
        <v>210</v>
      </c>
    </row>
    <row r="6515" spans="10:10" ht="321" x14ac:dyDescent="0.25">
      <c r="J6515" s="146" t="s">
        <v>210</v>
      </c>
    </row>
    <row r="6516" spans="10:10" ht="321" x14ac:dyDescent="0.25">
      <c r="J6516" s="146" t="s">
        <v>210</v>
      </c>
    </row>
    <row r="6517" spans="10:10" ht="321" x14ac:dyDescent="0.25">
      <c r="J6517" s="146" t="s">
        <v>210</v>
      </c>
    </row>
    <row r="6518" spans="10:10" ht="321" x14ac:dyDescent="0.25">
      <c r="J6518" s="146" t="s">
        <v>210</v>
      </c>
    </row>
    <row r="6519" spans="10:10" ht="321" x14ac:dyDescent="0.25">
      <c r="J6519" s="146" t="s">
        <v>210</v>
      </c>
    </row>
    <row r="6520" spans="10:10" ht="321" x14ac:dyDescent="0.25">
      <c r="J6520" s="146" t="s">
        <v>210</v>
      </c>
    </row>
    <row r="6521" spans="10:10" ht="321" x14ac:dyDescent="0.25">
      <c r="J6521" s="146" t="s">
        <v>210</v>
      </c>
    </row>
    <row r="6522" spans="10:10" ht="321" x14ac:dyDescent="0.25">
      <c r="J6522" s="146" t="s">
        <v>210</v>
      </c>
    </row>
    <row r="6523" spans="10:10" ht="321" x14ac:dyDescent="0.25">
      <c r="J6523" s="146" t="s">
        <v>210</v>
      </c>
    </row>
    <row r="6524" spans="10:10" ht="321" x14ac:dyDescent="0.25">
      <c r="J6524" s="146" t="s">
        <v>210</v>
      </c>
    </row>
    <row r="6525" spans="10:10" ht="321" x14ac:dyDescent="0.25">
      <c r="J6525" s="146" t="s">
        <v>210</v>
      </c>
    </row>
    <row r="6526" spans="10:10" ht="321" x14ac:dyDescent="0.25">
      <c r="J6526" s="146" t="s">
        <v>210</v>
      </c>
    </row>
    <row r="6527" spans="10:10" ht="321" x14ac:dyDescent="0.25">
      <c r="J6527" s="146" t="s">
        <v>210</v>
      </c>
    </row>
    <row r="6528" spans="10:10" ht="321" x14ac:dyDescent="0.25">
      <c r="J6528" s="146" t="s">
        <v>210</v>
      </c>
    </row>
    <row r="6529" spans="10:10" ht="321" x14ac:dyDescent="0.25">
      <c r="J6529" s="146" t="s">
        <v>210</v>
      </c>
    </row>
    <row r="6530" spans="10:10" ht="321" x14ac:dyDescent="0.25">
      <c r="J6530" s="146" t="s">
        <v>210</v>
      </c>
    </row>
    <row r="6531" spans="10:10" ht="321" x14ac:dyDescent="0.25">
      <c r="J6531" s="146" t="s">
        <v>210</v>
      </c>
    </row>
    <row r="6532" spans="10:10" ht="321" x14ac:dyDescent="0.25">
      <c r="J6532" s="146" t="s">
        <v>210</v>
      </c>
    </row>
    <row r="6533" spans="10:10" ht="321" x14ac:dyDescent="0.25">
      <c r="J6533" s="146" t="s">
        <v>210</v>
      </c>
    </row>
    <row r="6534" spans="10:10" ht="321" x14ac:dyDescent="0.25">
      <c r="J6534" s="146" t="s">
        <v>210</v>
      </c>
    </row>
    <row r="6535" spans="10:10" ht="321" x14ac:dyDescent="0.25">
      <c r="J6535" s="146" t="s">
        <v>210</v>
      </c>
    </row>
    <row r="6536" spans="10:10" ht="321" x14ac:dyDescent="0.25">
      <c r="J6536" s="146" t="s">
        <v>210</v>
      </c>
    </row>
    <row r="6537" spans="10:10" ht="321" x14ac:dyDescent="0.25">
      <c r="J6537" s="146" t="s">
        <v>210</v>
      </c>
    </row>
    <row r="6538" spans="10:10" ht="321" x14ac:dyDescent="0.25">
      <c r="J6538" s="146" t="s">
        <v>210</v>
      </c>
    </row>
    <row r="6539" spans="10:10" ht="321" x14ac:dyDescent="0.25">
      <c r="J6539" s="146" t="s">
        <v>210</v>
      </c>
    </row>
    <row r="6540" spans="10:10" ht="321" x14ac:dyDescent="0.25">
      <c r="J6540" s="146" t="s">
        <v>210</v>
      </c>
    </row>
    <row r="6541" spans="10:10" ht="321" x14ac:dyDescent="0.25">
      <c r="J6541" s="146" t="s">
        <v>210</v>
      </c>
    </row>
    <row r="6542" spans="10:10" ht="321" x14ac:dyDescent="0.25">
      <c r="J6542" s="146" t="s">
        <v>210</v>
      </c>
    </row>
    <row r="6543" spans="10:10" ht="321" x14ac:dyDescent="0.25">
      <c r="J6543" s="146" t="s">
        <v>210</v>
      </c>
    </row>
    <row r="6544" spans="10:10" ht="321" x14ac:dyDescent="0.25">
      <c r="J6544" s="146" t="s">
        <v>210</v>
      </c>
    </row>
    <row r="6545" spans="10:10" ht="321" x14ac:dyDescent="0.25">
      <c r="J6545" s="146" t="s">
        <v>210</v>
      </c>
    </row>
    <row r="6546" spans="10:10" ht="321" x14ac:dyDescent="0.25">
      <c r="J6546" s="146" t="s">
        <v>210</v>
      </c>
    </row>
    <row r="6547" spans="10:10" ht="321" x14ac:dyDescent="0.25">
      <c r="J6547" s="146" t="s">
        <v>210</v>
      </c>
    </row>
    <row r="6548" spans="10:10" ht="321" x14ac:dyDescent="0.25">
      <c r="J6548" s="146" t="s">
        <v>210</v>
      </c>
    </row>
    <row r="6549" spans="10:10" ht="321" x14ac:dyDescent="0.25">
      <c r="J6549" s="146" t="s">
        <v>210</v>
      </c>
    </row>
    <row r="6550" spans="10:10" ht="321" x14ac:dyDescent="0.25">
      <c r="J6550" s="146" t="s">
        <v>210</v>
      </c>
    </row>
    <row r="6551" spans="10:10" ht="321" x14ac:dyDescent="0.25">
      <c r="J6551" s="146" t="s">
        <v>210</v>
      </c>
    </row>
    <row r="6552" spans="10:10" ht="321" x14ac:dyDescent="0.25">
      <c r="J6552" s="146" t="s">
        <v>210</v>
      </c>
    </row>
    <row r="6553" spans="10:10" ht="321" x14ac:dyDescent="0.25">
      <c r="J6553" s="146" t="s">
        <v>210</v>
      </c>
    </row>
    <row r="6554" spans="10:10" ht="321" x14ac:dyDescent="0.25">
      <c r="J6554" s="146" t="s">
        <v>210</v>
      </c>
    </row>
    <row r="6555" spans="10:10" ht="321" x14ac:dyDescent="0.25">
      <c r="J6555" s="146" t="s">
        <v>210</v>
      </c>
    </row>
    <row r="6556" spans="10:10" ht="321" x14ac:dyDescent="0.25">
      <c r="J6556" s="146" t="s">
        <v>210</v>
      </c>
    </row>
    <row r="6557" spans="10:10" ht="321" x14ac:dyDescent="0.25">
      <c r="J6557" s="146" t="s">
        <v>210</v>
      </c>
    </row>
    <row r="6558" spans="10:10" ht="321" x14ac:dyDescent="0.25">
      <c r="J6558" s="146" t="s">
        <v>210</v>
      </c>
    </row>
    <row r="6559" spans="10:10" ht="321" x14ac:dyDescent="0.25">
      <c r="J6559" s="146" t="s">
        <v>210</v>
      </c>
    </row>
    <row r="6560" spans="10:10" ht="321" x14ac:dyDescent="0.25">
      <c r="J6560" s="146" t="s">
        <v>210</v>
      </c>
    </row>
    <row r="6561" spans="10:10" ht="321" x14ac:dyDescent="0.25">
      <c r="J6561" s="146" t="s">
        <v>210</v>
      </c>
    </row>
    <row r="6562" spans="10:10" ht="321" x14ac:dyDescent="0.25">
      <c r="J6562" s="146" t="s">
        <v>210</v>
      </c>
    </row>
    <row r="6563" spans="10:10" ht="321" x14ac:dyDescent="0.25">
      <c r="J6563" s="146" t="s">
        <v>210</v>
      </c>
    </row>
    <row r="6564" spans="10:10" ht="321" x14ac:dyDescent="0.25">
      <c r="J6564" s="146" t="s">
        <v>210</v>
      </c>
    </row>
    <row r="6565" spans="10:10" ht="321" x14ac:dyDescent="0.25">
      <c r="J6565" s="146" t="s">
        <v>210</v>
      </c>
    </row>
    <row r="6566" spans="10:10" ht="321" x14ac:dyDescent="0.25">
      <c r="J6566" s="146" t="s">
        <v>210</v>
      </c>
    </row>
    <row r="6567" spans="10:10" ht="321" x14ac:dyDescent="0.25">
      <c r="J6567" s="146" t="s">
        <v>210</v>
      </c>
    </row>
    <row r="6568" spans="10:10" ht="321" x14ac:dyDescent="0.25">
      <c r="J6568" s="146" t="s">
        <v>210</v>
      </c>
    </row>
    <row r="6569" spans="10:10" ht="321" x14ac:dyDescent="0.25">
      <c r="J6569" s="146" t="s">
        <v>210</v>
      </c>
    </row>
    <row r="6570" spans="10:10" ht="321" x14ac:dyDescent="0.25">
      <c r="J6570" s="146" t="s">
        <v>210</v>
      </c>
    </row>
    <row r="6571" spans="10:10" ht="321" x14ac:dyDescent="0.25">
      <c r="J6571" s="146" t="s">
        <v>210</v>
      </c>
    </row>
    <row r="6572" spans="10:10" ht="321" x14ac:dyDescent="0.25">
      <c r="J6572" s="146" t="s">
        <v>210</v>
      </c>
    </row>
    <row r="6573" spans="10:10" ht="321" x14ac:dyDescent="0.25">
      <c r="J6573" s="146" t="s">
        <v>210</v>
      </c>
    </row>
    <row r="6574" spans="10:10" ht="321" x14ac:dyDescent="0.25">
      <c r="J6574" s="146" t="s">
        <v>210</v>
      </c>
    </row>
    <row r="6575" spans="10:10" ht="321" x14ac:dyDescent="0.25">
      <c r="J6575" s="146" t="s">
        <v>210</v>
      </c>
    </row>
    <row r="6576" spans="10:10" ht="321" x14ac:dyDescent="0.25">
      <c r="J6576" s="146" t="s">
        <v>210</v>
      </c>
    </row>
    <row r="6577" spans="10:10" ht="321" x14ac:dyDescent="0.25">
      <c r="J6577" s="146" t="s">
        <v>210</v>
      </c>
    </row>
    <row r="6578" spans="10:10" ht="321" x14ac:dyDescent="0.25">
      <c r="J6578" s="146" t="s">
        <v>210</v>
      </c>
    </row>
    <row r="6579" spans="10:10" ht="321" x14ac:dyDescent="0.25">
      <c r="J6579" s="146" t="s">
        <v>210</v>
      </c>
    </row>
    <row r="6580" spans="10:10" ht="321" x14ac:dyDescent="0.25">
      <c r="J6580" s="146" t="s">
        <v>210</v>
      </c>
    </row>
    <row r="6581" spans="10:10" ht="321" x14ac:dyDescent="0.25">
      <c r="J6581" s="146" t="s">
        <v>210</v>
      </c>
    </row>
    <row r="6582" spans="10:10" ht="321" x14ac:dyDescent="0.25">
      <c r="J6582" s="146" t="s">
        <v>210</v>
      </c>
    </row>
    <row r="6583" spans="10:10" ht="321" x14ac:dyDescent="0.25">
      <c r="J6583" s="146" t="s">
        <v>210</v>
      </c>
    </row>
    <row r="6584" spans="10:10" ht="321" x14ac:dyDescent="0.25">
      <c r="J6584" s="146" t="s">
        <v>210</v>
      </c>
    </row>
    <row r="6585" spans="10:10" ht="321" x14ac:dyDescent="0.25">
      <c r="J6585" s="146" t="s">
        <v>210</v>
      </c>
    </row>
    <row r="6586" spans="10:10" ht="321" x14ac:dyDescent="0.25">
      <c r="J6586" s="146" t="s">
        <v>210</v>
      </c>
    </row>
    <row r="6587" spans="10:10" ht="321" x14ac:dyDescent="0.25">
      <c r="J6587" s="146" t="s">
        <v>210</v>
      </c>
    </row>
    <row r="6588" spans="10:10" ht="321" x14ac:dyDescent="0.25">
      <c r="J6588" s="146" t="s">
        <v>210</v>
      </c>
    </row>
    <row r="6589" spans="10:10" ht="321" x14ac:dyDescent="0.25">
      <c r="J6589" s="146" t="s">
        <v>210</v>
      </c>
    </row>
    <row r="6590" spans="10:10" ht="321" x14ac:dyDescent="0.25">
      <c r="J6590" s="146" t="s">
        <v>210</v>
      </c>
    </row>
    <row r="6591" spans="10:10" ht="321" x14ac:dyDescent="0.25">
      <c r="J6591" s="146" t="s">
        <v>210</v>
      </c>
    </row>
    <row r="6592" spans="10:10" ht="321" x14ac:dyDescent="0.25">
      <c r="J6592" s="146" t="s">
        <v>210</v>
      </c>
    </row>
    <row r="6593" spans="10:10" ht="321" x14ac:dyDescent="0.25">
      <c r="J6593" s="146" t="s">
        <v>210</v>
      </c>
    </row>
    <row r="6594" spans="10:10" ht="321" x14ac:dyDescent="0.25">
      <c r="J6594" s="146" t="s">
        <v>210</v>
      </c>
    </row>
    <row r="6595" spans="10:10" ht="321" x14ac:dyDescent="0.25">
      <c r="J6595" s="146" t="s">
        <v>210</v>
      </c>
    </row>
    <row r="6596" spans="10:10" ht="321" x14ac:dyDescent="0.25">
      <c r="J6596" s="146" t="s">
        <v>210</v>
      </c>
    </row>
    <row r="6597" spans="10:10" ht="321" x14ac:dyDescent="0.25">
      <c r="J6597" s="146" t="s">
        <v>210</v>
      </c>
    </row>
    <row r="6598" spans="10:10" ht="321" x14ac:dyDescent="0.25">
      <c r="J6598" s="146" t="s">
        <v>210</v>
      </c>
    </row>
    <row r="6599" spans="10:10" ht="321" x14ac:dyDescent="0.25">
      <c r="J6599" s="146" t="s">
        <v>210</v>
      </c>
    </row>
    <row r="6600" spans="10:10" ht="321" x14ac:dyDescent="0.25">
      <c r="J6600" s="146" t="s">
        <v>210</v>
      </c>
    </row>
    <row r="6601" spans="10:10" ht="321" x14ac:dyDescent="0.25">
      <c r="J6601" s="146" t="s">
        <v>210</v>
      </c>
    </row>
    <row r="6602" spans="10:10" ht="321" x14ac:dyDescent="0.25">
      <c r="J6602" s="146" t="s">
        <v>210</v>
      </c>
    </row>
    <row r="6603" spans="10:10" ht="321" x14ac:dyDescent="0.25">
      <c r="J6603" s="146" t="s">
        <v>210</v>
      </c>
    </row>
    <row r="6604" spans="10:10" ht="321" x14ac:dyDescent="0.25">
      <c r="J6604" s="146" t="s">
        <v>210</v>
      </c>
    </row>
    <row r="6605" spans="10:10" ht="321" x14ac:dyDescent="0.25">
      <c r="J6605" s="146" t="s">
        <v>210</v>
      </c>
    </row>
    <row r="6606" spans="10:10" ht="321" x14ac:dyDescent="0.25">
      <c r="J6606" s="146" t="s">
        <v>210</v>
      </c>
    </row>
    <row r="6607" spans="10:10" ht="321" x14ac:dyDescent="0.25">
      <c r="J6607" s="146" t="s">
        <v>210</v>
      </c>
    </row>
    <row r="6608" spans="10:10" ht="321" x14ac:dyDescent="0.25">
      <c r="J6608" s="146" t="s">
        <v>210</v>
      </c>
    </row>
    <row r="6609" spans="10:10" ht="321" x14ac:dyDescent="0.25">
      <c r="J6609" s="146" t="s">
        <v>210</v>
      </c>
    </row>
    <row r="6610" spans="10:10" ht="321" x14ac:dyDescent="0.25">
      <c r="J6610" s="146" t="s">
        <v>210</v>
      </c>
    </row>
    <row r="6611" spans="10:10" ht="321" x14ac:dyDescent="0.25">
      <c r="J6611" s="146" t="s">
        <v>210</v>
      </c>
    </row>
    <row r="6612" spans="10:10" ht="321" x14ac:dyDescent="0.25">
      <c r="J6612" s="146" t="s">
        <v>210</v>
      </c>
    </row>
    <row r="6613" spans="10:10" ht="321" x14ac:dyDescent="0.25">
      <c r="J6613" s="146" t="s">
        <v>210</v>
      </c>
    </row>
    <row r="6614" spans="10:10" ht="321" x14ac:dyDescent="0.25">
      <c r="J6614" s="146" t="s">
        <v>210</v>
      </c>
    </row>
    <row r="6615" spans="10:10" ht="321" x14ac:dyDescent="0.25">
      <c r="J6615" s="146" t="s">
        <v>210</v>
      </c>
    </row>
    <row r="6616" spans="10:10" ht="321" x14ac:dyDescent="0.25">
      <c r="J6616" s="146" t="s">
        <v>210</v>
      </c>
    </row>
    <row r="6617" spans="10:10" ht="321" x14ac:dyDescent="0.25">
      <c r="J6617" s="146" t="s">
        <v>210</v>
      </c>
    </row>
    <row r="6618" spans="10:10" ht="321" x14ac:dyDescent="0.25">
      <c r="J6618" s="146" t="s">
        <v>210</v>
      </c>
    </row>
    <row r="6619" spans="10:10" ht="321" x14ac:dyDescent="0.25">
      <c r="J6619" s="146" t="s">
        <v>210</v>
      </c>
    </row>
    <row r="6620" spans="10:10" ht="321" x14ac:dyDescent="0.25">
      <c r="J6620" s="146" t="s">
        <v>210</v>
      </c>
    </row>
    <row r="6621" spans="10:10" ht="321" x14ac:dyDescent="0.25">
      <c r="J6621" s="146" t="s">
        <v>210</v>
      </c>
    </row>
    <row r="6622" spans="10:10" ht="321" x14ac:dyDescent="0.25">
      <c r="J6622" s="146" t="s">
        <v>210</v>
      </c>
    </row>
    <row r="6623" spans="10:10" ht="321" x14ac:dyDescent="0.25">
      <c r="J6623" s="146" t="s">
        <v>210</v>
      </c>
    </row>
    <row r="6624" spans="10:10" ht="321" x14ac:dyDescent="0.25">
      <c r="J6624" s="146" t="s">
        <v>210</v>
      </c>
    </row>
    <row r="6625" spans="10:10" ht="321" x14ac:dyDescent="0.25">
      <c r="J6625" s="146" t="s">
        <v>210</v>
      </c>
    </row>
    <row r="6626" spans="10:10" ht="321" x14ac:dyDescent="0.25">
      <c r="J6626" s="146" t="s">
        <v>210</v>
      </c>
    </row>
    <row r="6627" spans="10:10" ht="321" x14ac:dyDescent="0.25">
      <c r="J6627" s="146" t="s">
        <v>210</v>
      </c>
    </row>
    <row r="6628" spans="10:10" ht="321" x14ac:dyDescent="0.25">
      <c r="J6628" s="146" t="s">
        <v>210</v>
      </c>
    </row>
    <row r="6629" spans="10:10" ht="321" x14ac:dyDescent="0.25">
      <c r="J6629" s="146" t="s">
        <v>210</v>
      </c>
    </row>
    <row r="6630" spans="10:10" ht="321" x14ac:dyDescent="0.25">
      <c r="J6630" s="146" t="s">
        <v>210</v>
      </c>
    </row>
    <row r="6631" spans="10:10" ht="321" x14ac:dyDescent="0.25">
      <c r="J6631" s="146" t="s">
        <v>210</v>
      </c>
    </row>
    <row r="6632" spans="10:10" ht="321" x14ac:dyDescent="0.25">
      <c r="J6632" s="146" t="s">
        <v>210</v>
      </c>
    </row>
    <row r="6633" spans="10:10" ht="321" x14ac:dyDescent="0.25">
      <c r="J6633" s="146" t="s">
        <v>210</v>
      </c>
    </row>
    <row r="6634" spans="10:10" ht="321" x14ac:dyDescent="0.25">
      <c r="J6634" s="146" t="s">
        <v>210</v>
      </c>
    </row>
    <row r="6635" spans="10:10" ht="321" x14ac:dyDescent="0.25">
      <c r="J6635" s="146" t="s">
        <v>210</v>
      </c>
    </row>
    <row r="6636" spans="10:10" ht="321" x14ac:dyDescent="0.25">
      <c r="J6636" s="146" t="s">
        <v>210</v>
      </c>
    </row>
    <row r="6637" spans="10:10" ht="321" x14ac:dyDescent="0.25">
      <c r="J6637" s="146" t="s">
        <v>210</v>
      </c>
    </row>
    <row r="6638" spans="10:10" ht="321" x14ac:dyDescent="0.25">
      <c r="J6638" s="146" t="s">
        <v>210</v>
      </c>
    </row>
    <row r="6639" spans="10:10" ht="321" x14ac:dyDescent="0.25">
      <c r="J6639" s="146" t="s">
        <v>210</v>
      </c>
    </row>
    <row r="6640" spans="10:10" ht="321" x14ac:dyDescent="0.25">
      <c r="J6640" s="146" t="s">
        <v>210</v>
      </c>
    </row>
    <row r="6641" spans="10:10" ht="321" x14ac:dyDescent="0.25">
      <c r="J6641" s="146" t="s">
        <v>210</v>
      </c>
    </row>
    <row r="6642" spans="10:10" ht="321" x14ac:dyDescent="0.25">
      <c r="J6642" s="146" t="s">
        <v>210</v>
      </c>
    </row>
    <row r="6643" spans="10:10" ht="321" x14ac:dyDescent="0.25">
      <c r="J6643" s="146" t="s">
        <v>210</v>
      </c>
    </row>
    <row r="6644" spans="10:10" ht="321" x14ac:dyDescent="0.25">
      <c r="J6644" s="146" t="s">
        <v>210</v>
      </c>
    </row>
    <row r="6645" spans="10:10" ht="321" x14ac:dyDescent="0.25">
      <c r="J6645" s="146" t="s">
        <v>210</v>
      </c>
    </row>
    <row r="6646" spans="10:10" ht="321" x14ac:dyDescent="0.25">
      <c r="J6646" s="146" t="s">
        <v>210</v>
      </c>
    </row>
    <row r="6647" spans="10:10" ht="321" x14ac:dyDescent="0.25">
      <c r="J6647" s="146" t="s">
        <v>210</v>
      </c>
    </row>
    <row r="6648" spans="10:10" ht="321" x14ac:dyDescent="0.25">
      <c r="J6648" s="146" t="s">
        <v>210</v>
      </c>
    </row>
    <row r="6649" spans="10:10" ht="321" x14ac:dyDescent="0.25">
      <c r="J6649" s="146" t="s">
        <v>210</v>
      </c>
    </row>
    <row r="6650" spans="10:10" ht="321" x14ac:dyDescent="0.25">
      <c r="J6650" s="146" t="s">
        <v>210</v>
      </c>
    </row>
    <row r="6651" spans="10:10" ht="321" x14ac:dyDescent="0.25">
      <c r="J6651" s="146" t="s">
        <v>210</v>
      </c>
    </row>
    <row r="6652" spans="10:10" ht="321" x14ac:dyDescent="0.25">
      <c r="J6652" s="146" t="s">
        <v>210</v>
      </c>
    </row>
    <row r="6653" spans="10:10" ht="321" x14ac:dyDescent="0.25">
      <c r="J6653" s="146" t="s">
        <v>210</v>
      </c>
    </row>
    <row r="6654" spans="10:10" ht="321" x14ac:dyDescent="0.25">
      <c r="J6654" s="146" t="s">
        <v>210</v>
      </c>
    </row>
    <row r="6655" spans="10:10" ht="321" x14ac:dyDescent="0.25">
      <c r="J6655" s="146" t="s">
        <v>210</v>
      </c>
    </row>
    <row r="6656" spans="10:10" ht="321" x14ac:dyDescent="0.25">
      <c r="J6656" s="146" t="s">
        <v>210</v>
      </c>
    </row>
    <row r="6657" spans="10:10" ht="321" x14ac:dyDescent="0.25">
      <c r="J6657" s="146" t="s">
        <v>210</v>
      </c>
    </row>
    <row r="6658" spans="10:10" ht="321" x14ac:dyDescent="0.25">
      <c r="J6658" s="146" t="s">
        <v>210</v>
      </c>
    </row>
    <row r="6659" spans="10:10" ht="321" x14ac:dyDescent="0.25">
      <c r="J6659" s="146" t="s">
        <v>210</v>
      </c>
    </row>
    <row r="6660" spans="10:10" ht="321" x14ac:dyDescent="0.25">
      <c r="J6660" s="146" t="s">
        <v>210</v>
      </c>
    </row>
    <row r="6661" spans="10:10" ht="321" x14ac:dyDescent="0.25">
      <c r="J6661" s="146" t="s">
        <v>210</v>
      </c>
    </row>
    <row r="6662" spans="10:10" ht="321" x14ac:dyDescent="0.25">
      <c r="J6662" s="146" t="s">
        <v>210</v>
      </c>
    </row>
    <row r="6663" spans="10:10" ht="321" x14ac:dyDescent="0.25">
      <c r="J6663" s="146" t="s">
        <v>210</v>
      </c>
    </row>
    <row r="6664" spans="10:10" ht="321" x14ac:dyDescent="0.25">
      <c r="J6664" s="146" t="s">
        <v>210</v>
      </c>
    </row>
    <row r="6665" spans="10:10" ht="321" x14ac:dyDescent="0.25">
      <c r="J6665" s="146" t="s">
        <v>210</v>
      </c>
    </row>
    <row r="6666" spans="10:10" ht="321" x14ac:dyDescent="0.25">
      <c r="J6666" s="146" t="s">
        <v>210</v>
      </c>
    </row>
    <row r="6667" spans="10:10" ht="321" x14ac:dyDescent="0.25">
      <c r="J6667" s="146" t="s">
        <v>210</v>
      </c>
    </row>
    <row r="6668" spans="10:10" ht="321" x14ac:dyDescent="0.25">
      <c r="J6668" s="146" t="s">
        <v>210</v>
      </c>
    </row>
    <row r="6669" spans="10:10" ht="321" x14ac:dyDescent="0.25">
      <c r="J6669" s="146" t="s">
        <v>210</v>
      </c>
    </row>
    <row r="6670" spans="10:10" ht="321" x14ac:dyDescent="0.25">
      <c r="J6670" s="146" t="s">
        <v>210</v>
      </c>
    </row>
    <row r="6671" spans="10:10" ht="321" x14ac:dyDescent="0.25">
      <c r="J6671" s="146" t="s">
        <v>210</v>
      </c>
    </row>
    <row r="6672" spans="10:10" ht="321" x14ac:dyDescent="0.25">
      <c r="J6672" s="146" t="s">
        <v>210</v>
      </c>
    </row>
    <row r="6673" spans="10:10" ht="321" x14ac:dyDescent="0.25">
      <c r="J6673" s="146" t="s">
        <v>210</v>
      </c>
    </row>
    <row r="6674" spans="10:10" ht="321" x14ac:dyDescent="0.25">
      <c r="J6674" s="146" t="s">
        <v>210</v>
      </c>
    </row>
    <row r="6675" spans="10:10" ht="321" x14ac:dyDescent="0.25">
      <c r="J6675" s="146" t="s">
        <v>210</v>
      </c>
    </row>
    <row r="6676" spans="10:10" ht="321" x14ac:dyDescent="0.25">
      <c r="J6676" s="146" t="s">
        <v>210</v>
      </c>
    </row>
    <row r="6677" spans="10:10" ht="321" x14ac:dyDescent="0.25">
      <c r="J6677" s="146" t="s">
        <v>210</v>
      </c>
    </row>
    <row r="6678" spans="10:10" ht="321" x14ac:dyDescent="0.25">
      <c r="J6678" s="146" t="s">
        <v>210</v>
      </c>
    </row>
    <row r="6679" spans="10:10" ht="321" x14ac:dyDescent="0.25">
      <c r="J6679" s="146" t="s">
        <v>210</v>
      </c>
    </row>
    <row r="6680" spans="10:10" ht="321" x14ac:dyDescent="0.25">
      <c r="J6680" s="146" t="s">
        <v>210</v>
      </c>
    </row>
    <row r="6681" spans="10:10" ht="321" x14ac:dyDescent="0.25">
      <c r="J6681" s="146" t="s">
        <v>210</v>
      </c>
    </row>
    <row r="6682" spans="10:10" ht="321" x14ac:dyDescent="0.25">
      <c r="J6682" s="146" t="s">
        <v>210</v>
      </c>
    </row>
    <row r="6683" spans="10:10" ht="321" x14ac:dyDescent="0.25">
      <c r="J6683" s="146" t="s">
        <v>210</v>
      </c>
    </row>
    <row r="6684" spans="10:10" ht="321" x14ac:dyDescent="0.25">
      <c r="J6684" s="146" t="s">
        <v>210</v>
      </c>
    </row>
    <row r="6685" spans="10:10" ht="321" x14ac:dyDescent="0.25">
      <c r="J6685" s="146" t="s">
        <v>210</v>
      </c>
    </row>
    <row r="6686" spans="10:10" ht="321" x14ac:dyDescent="0.25">
      <c r="J6686" s="146" t="s">
        <v>210</v>
      </c>
    </row>
    <row r="6687" spans="10:10" ht="321" x14ac:dyDescent="0.25">
      <c r="J6687" s="146" t="s">
        <v>210</v>
      </c>
    </row>
    <row r="6688" spans="10:10" ht="321" x14ac:dyDescent="0.25">
      <c r="J6688" s="146" t="s">
        <v>210</v>
      </c>
    </row>
    <row r="6689" spans="10:10" ht="321" x14ac:dyDescent="0.25">
      <c r="J6689" s="146" t="s">
        <v>210</v>
      </c>
    </row>
    <row r="6690" spans="10:10" ht="321" x14ac:dyDescent="0.25">
      <c r="J6690" s="146" t="s">
        <v>210</v>
      </c>
    </row>
    <row r="6691" spans="10:10" ht="321" x14ac:dyDescent="0.25">
      <c r="J6691" s="146" t="s">
        <v>210</v>
      </c>
    </row>
    <row r="6692" spans="10:10" ht="321" x14ac:dyDescent="0.25">
      <c r="J6692" s="146" t="s">
        <v>210</v>
      </c>
    </row>
    <row r="6693" spans="10:10" ht="321" x14ac:dyDescent="0.25">
      <c r="J6693" s="146" t="s">
        <v>210</v>
      </c>
    </row>
    <row r="6694" spans="10:10" ht="321" x14ac:dyDescent="0.25">
      <c r="J6694" s="146" t="s">
        <v>210</v>
      </c>
    </row>
    <row r="6695" spans="10:10" ht="321" x14ac:dyDescent="0.25">
      <c r="J6695" s="146" t="s">
        <v>210</v>
      </c>
    </row>
    <row r="6696" spans="10:10" ht="321" x14ac:dyDescent="0.25">
      <c r="J6696" s="146" t="s">
        <v>210</v>
      </c>
    </row>
    <row r="6697" spans="10:10" ht="321" x14ac:dyDescent="0.25">
      <c r="J6697" s="146" t="s">
        <v>210</v>
      </c>
    </row>
    <row r="6698" spans="10:10" ht="321" x14ac:dyDescent="0.25">
      <c r="J6698" s="146" t="s">
        <v>210</v>
      </c>
    </row>
    <row r="6699" spans="10:10" ht="321" x14ac:dyDescent="0.25">
      <c r="J6699" s="146" t="s">
        <v>210</v>
      </c>
    </row>
    <row r="6700" spans="10:10" ht="321" x14ac:dyDescent="0.25">
      <c r="J6700" s="146" t="s">
        <v>210</v>
      </c>
    </row>
    <row r="6701" spans="10:10" ht="321" x14ac:dyDescent="0.25">
      <c r="J6701" s="146" t="s">
        <v>210</v>
      </c>
    </row>
    <row r="6702" spans="10:10" ht="321" x14ac:dyDescent="0.25">
      <c r="J6702" s="146" t="s">
        <v>210</v>
      </c>
    </row>
    <row r="6703" spans="10:10" ht="321" x14ac:dyDescent="0.25">
      <c r="J6703" s="146" t="s">
        <v>210</v>
      </c>
    </row>
    <row r="6704" spans="10:10" ht="321" x14ac:dyDescent="0.25">
      <c r="J6704" s="146" t="s">
        <v>210</v>
      </c>
    </row>
    <row r="6705" spans="10:10" ht="321" x14ac:dyDescent="0.25">
      <c r="J6705" s="146" t="s">
        <v>210</v>
      </c>
    </row>
    <row r="6706" spans="10:10" ht="321" x14ac:dyDescent="0.25">
      <c r="J6706" s="146" t="s">
        <v>210</v>
      </c>
    </row>
    <row r="6707" spans="10:10" ht="321" x14ac:dyDescent="0.25">
      <c r="J6707" s="146" t="s">
        <v>210</v>
      </c>
    </row>
    <row r="6708" spans="10:10" ht="321" x14ac:dyDescent="0.25">
      <c r="J6708" s="146" t="s">
        <v>210</v>
      </c>
    </row>
    <row r="6709" spans="10:10" ht="321" x14ac:dyDescent="0.25">
      <c r="J6709" s="146" t="s">
        <v>210</v>
      </c>
    </row>
    <row r="6710" spans="10:10" ht="321" x14ac:dyDescent="0.25">
      <c r="J6710" s="146" t="s">
        <v>210</v>
      </c>
    </row>
    <row r="6711" spans="10:10" ht="321" x14ac:dyDescent="0.25">
      <c r="J6711" s="146" t="s">
        <v>210</v>
      </c>
    </row>
    <row r="6712" spans="10:10" ht="321" x14ac:dyDescent="0.25">
      <c r="J6712" s="146" t="s">
        <v>210</v>
      </c>
    </row>
    <row r="6713" spans="10:10" ht="321" x14ac:dyDescent="0.25">
      <c r="J6713" s="146" t="s">
        <v>210</v>
      </c>
    </row>
    <row r="6714" spans="10:10" ht="321" x14ac:dyDescent="0.25">
      <c r="J6714" s="146" t="s">
        <v>210</v>
      </c>
    </row>
    <row r="6715" spans="10:10" ht="321" x14ac:dyDescent="0.25">
      <c r="J6715" s="146" t="s">
        <v>210</v>
      </c>
    </row>
    <row r="6716" spans="10:10" ht="321" x14ac:dyDescent="0.25">
      <c r="J6716" s="146" t="s">
        <v>210</v>
      </c>
    </row>
    <row r="6717" spans="10:10" ht="321" x14ac:dyDescent="0.25">
      <c r="J6717" s="146" t="s">
        <v>210</v>
      </c>
    </row>
    <row r="6718" spans="10:10" ht="321" x14ac:dyDescent="0.25">
      <c r="J6718" s="146" t="s">
        <v>210</v>
      </c>
    </row>
    <row r="6719" spans="10:10" ht="321" x14ac:dyDescent="0.25">
      <c r="J6719" s="146" t="s">
        <v>210</v>
      </c>
    </row>
    <row r="6720" spans="10:10" ht="321" x14ac:dyDescent="0.25">
      <c r="J6720" s="146" t="s">
        <v>210</v>
      </c>
    </row>
    <row r="6721" spans="10:10" ht="321" x14ac:dyDescent="0.25">
      <c r="J6721" s="146" t="s">
        <v>210</v>
      </c>
    </row>
    <row r="6722" spans="10:10" ht="321" x14ac:dyDescent="0.25">
      <c r="J6722" s="146" t="s">
        <v>210</v>
      </c>
    </row>
    <row r="6723" spans="10:10" ht="321" x14ac:dyDescent="0.25">
      <c r="J6723" s="146" t="s">
        <v>210</v>
      </c>
    </row>
    <row r="6724" spans="10:10" ht="321" x14ac:dyDescent="0.25">
      <c r="J6724" s="146" t="s">
        <v>210</v>
      </c>
    </row>
    <row r="6725" spans="10:10" ht="321" x14ac:dyDescent="0.25">
      <c r="J6725" s="146" t="s">
        <v>210</v>
      </c>
    </row>
    <row r="6726" spans="10:10" ht="321" x14ac:dyDescent="0.25">
      <c r="J6726" s="146" t="s">
        <v>210</v>
      </c>
    </row>
    <row r="6727" spans="10:10" ht="321" x14ac:dyDescent="0.25">
      <c r="J6727" s="146" t="s">
        <v>210</v>
      </c>
    </row>
    <row r="6728" spans="10:10" ht="321" x14ac:dyDescent="0.25">
      <c r="J6728" s="146" t="s">
        <v>210</v>
      </c>
    </row>
    <row r="6729" spans="10:10" ht="321" x14ac:dyDescent="0.25">
      <c r="J6729" s="146" t="s">
        <v>210</v>
      </c>
    </row>
    <row r="6730" spans="10:10" ht="321" x14ac:dyDescent="0.25">
      <c r="J6730" s="146" t="s">
        <v>210</v>
      </c>
    </row>
    <row r="6731" spans="10:10" ht="321" x14ac:dyDescent="0.25">
      <c r="J6731" s="146" t="s">
        <v>210</v>
      </c>
    </row>
    <row r="6732" spans="10:10" ht="321" x14ac:dyDescent="0.25">
      <c r="J6732" s="146" t="s">
        <v>210</v>
      </c>
    </row>
    <row r="6733" spans="10:10" ht="321" x14ac:dyDescent="0.25">
      <c r="J6733" s="146" t="s">
        <v>210</v>
      </c>
    </row>
    <row r="6734" spans="10:10" ht="321" x14ac:dyDescent="0.25">
      <c r="J6734" s="146" t="s">
        <v>210</v>
      </c>
    </row>
    <row r="6735" spans="10:10" ht="321" x14ac:dyDescent="0.25">
      <c r="J6735" s="146" t="s">
        <v>210</v>
      </c>
    </row>
    <row r="6736" spans="10:10" ht="321" x14ac:dyDescent="0.25">
      <c r="J6736" s="146" t="s">
        <v>210</v>
      </c>
    </row>
    <row r="6737" spans="10:10" ht="321" x14ac:dyDescent="0.25">
      <c r="J6737" s="146" t="s">
        <v>210</v>
      </c>
    </row>
    <row r="6738" spans="10:10" ht="321" x14ac:dyDescent="0.25">
      <c r="J6738" s="146" t="s">
        <v>210</v>
      </c>
    </row>
    <row r="6739" spans="10:10" ht="321" x14ac:dyDescent="0.25">
      <c r="J6739" s="146" t="s">
        <v>210</v>
      </c>
    </row>
    <row r="6740" spans="10:10" ht="321" x14ac:dyDescent="0.25">
      <c r="J6740" s="146" t="s">
        <v>210</v>
      </c>
    </row>
    <row r="6741" spans="10:10" ht="321" x14ac:dyDescent="0.25">
      <c r="J6741" s="146" t="s">
        <v>210</v>
      </c>
    </row>
    <row r="6742" spans="10:10" ht="321" x14ac:dyDescent="0.25">
      <c r="J6742" s="146" t="s">
        <v>210</v>
      </c>
    </row>
    <row r="6743" spans="10:10" ht="321" x14ac:dyDescent="0.25">
      <c r="J6743" s="146" t="s">
        <v>210</v>
      </c>
    </row>
    <row r="6744" spans="10:10" ht="321" x14ac:dyDescent="0.25">
      <c r="J6744" s="146" t="s">
        <v>210</v>
      </c>
    </row>
    <row r="6745" spans="10:10" ht="321" x14ac:dyDescent="0.25">
      <c r="J6745" s="146" t="s">
        <v>210</v>
      </c>
    </row>
    <row r="6746" spans="10:10" ht="321" x14ac:dyDescent="0.25">
      <c r="J6746" s="146" t="s">
        <v>210</v>
      </c>
    </row>
    <row r="6747" spans="10:10" ht="321" x14ac:dyDescent="0.25">
      <c r="J6747" s="146" t="s">
        <v>210</v>
      </c>
    </row>
    <row r="6748" spans="10:10" ht="321" x14ac:dyDescent="0.25">
      <c r="J6748" s="146" t="s">
        <v>210</v>
      </c>
    </row>
    <row r="6749" spans="10:10" ht="321" x14ac:dyDescent="0.25">
      <c r="J6749" s="146" t="s">
        <v>210</v>
      </c>
    </row>
    <row r="6750" spans="10:10" ht="321" x14ac:dyDescent="0.25">
      <c r="J6750" s="146" t="s">
        <v>210</v>
      </c>
    </row>
    <row r="6751" spans="10:10" ht="321" x14ac:dyDescent="0.25">
      <c r="J6751" s="146" t="s">
        <v>210</v>
      </c>
    </row>
    <row r="6752" spans="10:10" ht="321" x14ac:dyDescent="0.25">
      <c r="J6752" s="146" t="s">
        <v>210</v>
      </c>
    </row>
    <row r="6753" spans="10:10" ht="321" x14ac:dyDescent="0.25">
      <c r="J6753" s="146" t="s">
        <v>210</v>
      </c>
    </row>
    <row r="6754" spans="10:10" ht="321" x14ac:dyDescent="0.25">
      <c r="J6754" s="146" t="s">
        <v>210</v>
      </c>
    </row>
    <row r="6755" spans="10:10" ht="321" x14ac:dyDescent="0.25">
      <c r="J6755" s="146" t="s">
        <v>210</v>
      </c>
    </row>
    <row r="6756" spans="10:10" ht="321" x14ac:dyDescent="0.25">
      <c r="J6756" s="146" t="s">
        <v>210</v>
      </c>
    </row>
    <row r="6757" spans="10:10" ht="321" x14ac:dyDescent="0.25">
      <c r="J6757" s="146" t="s">
        <v>210</v>
      </c>
    </row>
    <row r="6758" spans="10:10" ht="321" x14ac:dyDescent="0.25">
      <c r="J6758" s="146" t="s">
        <v>210</v>
      </c>
    </row>
    <row r="6759" spans="10:10" ht="321" x14ac:dyDescent="0.25">
      <c r="J6759" s="146" t="s">
        <v>210</v>
      </c>
    </row>
    <row r="6760" spans="10:10" ht="321" x14ac:dyDescent="0.25">
      <c r="J6760" s="146" t="s">
        <v>210</v>
      </c>
    </row>
    <row r="6761" spans="10:10" ht="321" x14ac:dyDescent="0.25">
      <c r="J6761" s="146" t="s">
        <v>210</v>
      </c>
    </row>
    <row r="6762" spans="10:10" ht="321" x14ac:dyDescent="0.25">
      <c r="J6762" s="146" t="s">
        <v>210</v>
      </c>
    </row>
    <row r="6763" spans="10:10" ht="321" x14ac:dyDescent="0.25">
      <c r="J6763" s="146" t="s">
        <v>210</v>
      </c>
    </row>
    <row r="6764" spans="10:10" ht="321" x14ac:dyDescent="0.25">
      <c r="J6764" s="146" t="s">
        <v>210</v>
      </c>
    </row>
    <row r="6765" spans="10:10" ht="321" x14ac:dyDescent="0.25">
      <c r="J6765" s="146" t="s">
        <v>210</v>
      </c>
    </row>
    <row r="6766" spans="10:10" ht="321" x14ac:dyDescent="0.25">
      <c r="J6766" s="146" t="s">
        <v>210</v>
      </c>
    </row>
    <row r="6767" spans="10:10" ht="321" x14ac:dyDescent="0.25">
      <c r="J6767" s="146" t="s">
        <v>210</v>
      </c>
    </row>
    <row r="6768" spans="10:10" ht="321" x14ac:dyDescent="0.25">
      <c r="J6768" s="146" t="s">
        <v>210</v>
      </c>
    </row>
    <row r="6769" spans="10:10" ht="321" x14ac:dyDescent="0.25">
      <c r="J6769" s="146" t="s">
        <v>210</v>
      </c>
    </row>
    <row r="6770" spans="10:10" ht="321" x14ac:dyDescent="0.25">
      <c r="J6770" s="146" t="s">
        <v>210</v>
      </c>
    </row>
    <row r="6771" spans="10:10" ht="321" x14ac:dyDescent="0.25">
      <c r="J6771" s="146" t="s">
        <v>210</v>
      </c>
    </row>
    <row r="6772" spans="10:10" ht="321" x14ac:dyDescent="0.25">
      <c r="J6772" s="146" t="s">
        <v>210</v>
      </c>
    </row>
    <row r="6773" spans="10:10" ht="321" x14ac:dyDescent="0.25">
      <c r="J6773" s="146" t="s">
        <v>210</v>
      </c>
    </row>
    <row r="6774" spans="10:10" ht="321" x14ac:dyDescent="0.25">
      <c r="J6774" s="146" t="s">
        <v>210</v>
      </c>
    </row>
    <row r="6775" spans="10:10" ht="321" x14ac:dyDescent="0.25">
      <c r="J6775" s="146" t="s">
        <v>210</v>
      </c>
    </row>
    <row r="6776" spans="10:10" ht="321" x14ac:dyDescent="0.25">
      <c r="J6776" s="146" t="s">
        <v>210</v>
      </c>
    </row>
    <row r="6777" spans="10:10" ht="321" x14ac:dyDescent="0.25">
      <c r="J6777" s="146" t="s">
        <v>210</v>
      </c>
    </row>
    <row r="6778" spans="10:10" ht="321" x14ac:dyDescent="0.25">
      <c r="J6778" s="146" t="s">
        <v>210</v>
      </c>
    </row>
    <row r="6779" spans="10:10" ht="321" x14ac:dyDescent="0.25">
      <c r="J6779" s="146" t="s">
        <v>210</v>
      </c>
    </row>
    <row r="6780" spans="10:10" ht="321" x14ac:dyDescent="0.25">
      <c r="J6780" s="146" t="s">
        <v>210</v>
      </c>
    </row>
    <row r="6781" spans="10:10" ht="321" x14ac:dyDescent="0.25">
      <c r="J6781" s="146" t="s">
        <v>210</v>
      </c>
    </row>
    <row r="6782" spans="10:10" ht="321" x14ac:dyDescent="0.25">
      <c r="J6782" s="146" t="s">
        <v>210</v>
      </c>
    </row>
    <row r="6783" spans="10:10" ht="321" x14ac:dyDescent="0.25">
      <c r="J6783" s="146" t="s">
        <v>210</v>
      </c>
    </row>
    <row r="6784" spans="10:10" ht="321" x14ac:dyDescent="0.25">
      <c r="J6784" s="146" t="s">
        <v>210</v>
      </c>
    </row>
    <row r="6785" spans="10:10" ht="321" x14ac:dyDescent="0.25">
      <c r="J6785" s="146" t="s">
        <v>210</v>
      </c>
    </row>
    <row r="6786" spans="10:10" ht="321" x14ac:dyDescent="0.25">
      <c r="J6786" s="146" t="s">
        <v>210</v>
      </c>
    </row>
    <row r="6787" spans="10:10" ht="321" x14ac:dyDescent="0.25">
      <c r="J6787" s="146" t="s">
        <v>210</v>
      </c>
    </row>
    <row r="6788" spans="10:10" ht="321" x14ac:dyDescent="0.25">
      <c r="J6788" s="146" t="s">
        <v>210</v>
      </c>
    </row>
    <row r="6789" spans="10:10" ht="321" x14ac:dyDescent="0.25">
      <c r="J6789" s="146" t="s">
        <v>210</v>
      </c>
    </row>
    <row r="6790" spans="10:10" ht="321" x14ac:dyDescent="0.25">
      <c r="J6790" s="146" t="s">
        <v>210</v>
      </c>
    </row>
    <row r="6791" spans="10:10" ht="321" x14ac:dyDescent="0.25">
      <c r="J6791" s="146" t="s">
        <v>210</v>
      </c>
    </row>
    <row r="6792" spans="10:10" ht="321" x14ac:dyDescent="0.25">
      <c r="J6792" s="146" t="s">
        <v>210</v>
      </c>
    </row>
    <row r="6793" spans="10:10" ht="321" x14ac:dyDescent="0.25">
      <c r="J6793" s="146" t="s">
        <v>210</v>
      </c>
    </row>
    <row r="6794" spans="10:10" ht="321" x14ac:dyDescent="0.25">
      <c r="J6794" s="146" t="s">
        <v>210</v>
      </c>
    </row>
    <row r="6795" spans="10:10" ht="321" x14ac:dyDescent="0.25">
      <c r="J6795" s="146" t="s">
        <v>210</v>
      </c>
    </row>
    <row r="6796" spans="10:10" ht="321" x14ac:dyDescent="0.25">
      <c r="J6796" s="146" t="s">
        <v>210</v>
      </c>
    </row>
    <row r="6797" spans="10:10" ht="321" x14ac:dyDescent="0.25">
      <c r="J6797" s="146" t="s">
        <v>210</v>
      </c>
    </row>
    <row r="6798" spans="10:10" ht="321" x14ac:dyDescent="0.25">
      <c r="J6798" s="146" t="s">
        <v>210</v>
      </c>
    </row>
    <row r="6799" spans="10:10" ht="321" x14ac:dyDescent="0.25">
      <c r="J6799" s="146" t="s">
        <v>210</v>
      </c>
    </row>
    <row r="6800" spans="10:10" ht="321" x14ac:dyDescent="0.25">
      <c r="J6800" s="146" t="s">
        <v>210</v>
      </c>
    </row>
    <row r="6801" spans="10:10" ht="321" x14ac:dyDescent="0.25">
      <c r="J6801" s="146" t="s">
        <v>210</v>
      </c>
    </row>
    <row r="6802" spans="10:10" ht="321" x14ac:dyDescent="0.25">
      <c r="J6802" s="146" t="s">
        <v>210</v>
      </c>
    </row>
    <row r="6803" spans="10:10" ht="321" x14ac:dyDescent="0.25">
      <c r="J6803" s="146" t="s">
        <v>210</v>
      </c>
    </row>
    <row r="6804" spans="10:10" ht="321" x14ac:dyDescent="0.25">
      <c r="J6804" s="146" t="s">
        <v>210</v>
      </c>
    </row>
    <row r="6805" spans="10:10" ht="321" x14ac:dyDescent="0.25">
      <c r="J6805" s="146" t="s">
        <v>210</v>
      </c>
    </row>
    <row r="6806" spans="10:10" ht="321" x14ac:dyDescent="0.25">
      <c r="J6806" s="146" t="s">
        <v>210</v>
      </c>
    </row>
    <row r="6807" spans="10:10" ht="321" x14ac:dyDescent="0.25">
      <c r="J6807" s="146" t="s">
        <v>210</v>
      </c>
    </row>
    <row r="6808" spans="10:10" ht="321" x14ac:dyDescent="0.25">
      <c r="J6808" s="146" t="s">
        <v>210</v>
      </c>
    </row>
    <row r="6809" spans="10:10" ht="321" x14ac:dyDescent="0.25">
      <c r="J6809" s="146" t="s">
        <v>210</v>
      </c>
    </row>
    <row r="6810" spans="10:10" ht="321" x14ac:dyDescent="0.25">
      <c r="J6810" s="146" t="s">
        <v>210</v>
      </c>
    </row>
    <row r="6811" spans="10:10" ht="321" x14ac:dyDescent="0.25">
      <c r="J6811" s="146" t="s">
        <v>210</v>
      </c>
    </row>
    <row r="6812" spans="10:10" ht="321" x14ac:dyDescent="0.25">
      <c r="J6812" s="146" t="s">
        <v>210</v>
      </c>
    </row>
    <row r="6813" spans="10:10" ht="321" x14ac:dyDescent="0.25">
      <c r="J6813" s="146" t="s">
        <v>210</v>
      </c>
    </row>
    <row r="6814" spans="10:10" ht="321" x14ac:dyDescent="0.25">
      <c r="J6814" s="146" t="s">
        <v>210</v>
      </c>
    </row>
    <row r="6815" spans="10:10" ht="321" x14ac:dyDescent="0.25">
      <c r="J6815" s="146" t="s">
        <v>210</v>
      </c>
    </row>
    <row r="6816" spans="10:10" ht="321" x14ac:dyDescent="0.25">
      <c r="J6816" s="146" t="s">
        <v>210</v>
      </c>
    </row>
    <row r="6817" spans="10:10" ht="321" x14ac:dyDescent="0.25">
      <c r="J6817" s="146" t="s">
        <v>210</v>
      </c>
    </row>
    <row r="6818" spans="10:10" ht="321" x14ac:dyDescent="0.25">
      <c r="J6818" s="146" t="s">
        <v>210</v>
      </c>
    </row>
    <row r="6819" spans="10:10" ht="321" x14ac:dyDescent="0.25">
      <c r="J6819" s="146" t="s">
        <v>210</v>
      </c>
    </row>
    <row r="6820" spans="10:10" ht="321" x14ac:dyDescent="0.25">
      <c r="J6820" s="146" t="s">
        <v>210</v>
      </c>
    </row>
    <row r="6821" spans="10:10" ht="321" x14ac:dyDescent="0.25">
      <c r="J6821" s="146" t="s">
        <v>210</v>
      </c>
    </row>
    <row r="6822" spans="10:10" ht="321" x14ac:dyDescent="0.25">
      <c r="J6822" s="146" t="s">
        <v>210</v>
      </c>
    </row>
    <row r="6823" spans="10:10" ht="321" x14ac:dyDescent="0.25">
      <c r="J6823" s="146" t="s">
        <v>210</v>
      </c>
    </row>
    <row r="6824" spans="10:10" ht="321" x14ac:dyDescent="0.25">
      <c r="J6824" s="146" t="s">
        <v>210</v>
      </c>
    </row>
    <row r="6825" spans="10:10" ht="321" x14ac:dyDescent="0.25">
      <c r="J6825" s="146" t="s">
        <v>210</v>
      </c>
    </row>
    <row r="6826" spans="10:10" ht="321" x14ac:dyDescent="0.25">
      <c r="J6826" s="146" t="s">
        <v>210</v>
      </c>
    </row>
    <row r="6827" spans="10:10" ht="321" x14ac:dyDescent="0.25">
      <c r="J6827" s="146" t="s">
        <v>210</v>
      </c>
    </row>
    <row r="6828" spans="10:10" ht="321" x14ac:dyDescent="0.25">
      <c r="J6828" s="146" t="s">
        <v>210</v>
      </c>
    </row>
    <row r="6829" spans="10:10" ht="321" x14ac:dyDescent="0.25">
      <c r="J6829" s="146" t="s">
        <v>210</v>
      </c>
    </row>
    <row r="6830" spans="10:10" ht="321" x14ac:dyDescent="0.25">
      <c r="J6830" s="146" t="s">
        <v>210</v>
      </c>
    </row>
    <row r="6831" spans="10:10" ht="321" x14ac:dyDescent="0.25">
      <c r="J6831" s="146" t="s">
        <v>210</v>
      </c>
    </row>
    <row r="6832" spans="10:10" ht="321" x14ac:dyDescent="0.25">
      <c r="J6832" s="146" t="s">
        <v>210</v>
      </c>
    </row>
    <row r="6833" spans="10:10" ht="321" x14ac:dyDescent="0.25">
      <c r="J6833" s="146" t="s">
        <v>210</v>
      </c>
    </row>
    <row r="6834" spans="10:10" ht="321" x14ac:dyDescent="0.25">
      <c r="J6834" s="146" t="s">
        <v>210</v>
      </c>
    </row>
    <row r="6835" spans="10:10" ht="321" x14ac:dyDescent="0.25">
      <c r="J6835" s="146" t="s">
        <v>210</v>
      </c>
    </row>
    <row r="6836" spans="10:10" ht="321" x14ac:dyDescent="0.25">
      <c r="J6836" s="146" t="s">
        <v>210</v>
      </c>
    </row>
    <row r="6837" spans="10:10" ht="321" x14ac:dyDescent="0.25">
      <c r="J6837" s="146" t="s">
        <v>210</v>
      </c>
    </row>
    <row r="6838" spans="10:10" ht="321" x14ac:dyDescent="0.25">
      <c r="J6838" s="146" t="s">
        <v>210</v>
      </c>
    </row>
    <row r="6839" spans="10:10" ht="321" x14ac:dyDescent="0.25">
      <c r="J6839" s="146" t="s">
        <v>210</v>
      </c>
    </row>
    <row r="6840" spans="10:10" ht="321" x14ac:dyDescent="0.25">
      <c r="J6840" s="146" t="s">
        <v>210</v>
      </c>
    </row>
    <row r="6841" spans="10:10" ht="321" x14ac:dyDescent="0.25">
      <c r="J6841" s="146" t="s">
        <v>210</v>
      </c>
    </row>
    <row r="6842" spans="10:10" ht="321" x14ac:dyDescent="0.25">
      <c r="J6842" s="146" t="s">
        <v>210</v>
      </c>
    </row>
    <row r="6843" spans="10:10" ht="321" x14ac:dyDescent="0.25">
      <c r="J6843" s="146" t="s">
        <v>210</v>
      </c>
    </row>
    <row r="6844" spans="10:10" ht="321" x14ac:dyDescent="0.25">
      <c r="J6844" s="146" t="s">
        <v>210</v>
      </c>
    </row>
    <row r="6845" spans="10:10" ht="321" x14ac:dyDescent="0.25">
      <c r="J6845" s="146" t="s">
        <v>210</v>
      </c>
    </row>
    <row r="6846" spans="10:10" ht="321" x14ac:dyDescent="0.25">
      <c r="J6846" s="146" t="s">
        <v>210</v>
      </c>
    </row>
    <row r="6847" spans="10:10" ht="321" x14ac:dyDescent="0.25">
      <c r="J6847" s="146" t="s">
        <v>210</v>
      </c>
    </row>
    <row r="6848" spans="10:10" ht="321" x14ac:dyDescent="0.25">
      <c r="J6848" s="146" t="s">
        <v>210</v>
      </c>
    </row>
    <row r="6849" spans="10:10" ht="321" x14ac:dyDescent="0.25">
      <c r="J6849" s="146" t="s">
        <v>210</v>
      </c>
    </row>
    <row r="6850" spans="10:10" ht="321" x14ac:dyDescent="0.25">
      <c r="J6850" s="146" t="s">
        <v>210</v>
      </c>
    </row>
    <row r="6851" spans="10:10" ht="321" x14ac:dyDescent="0.25">
      <c r="J6851" s="146" t="s">
        <v>210</v>
      </c>
    </row>
    <row r="6852" spans="10:10" ht="321" x14ac:dyDescent="0.25">
      <c r="J6852" s="146" t="s">
        <v>210</v>
      </c>
    </row>
    <row r="6853" spans="10:10" ht="321" x14ac:dyDescent="0.25">
      <c r="J6853" s="146" t="s">
        <v>210</v>
      </c>
    </row>
    <row r="6854" spans="10:10" ht="321" x14ac:dyDescent="0.25">
      <c r="J6854" s="146" t="s">
        <v>210</v>
      </c>
    </row>
    <row r="6855" spans="10:10" ht="321" x14ac:dyDescent="0.25">
      <c r="J6855" s="146" t="s">
        <v>210</v>
      </c>
    </row>
    <row r="6856" spans="10:10" ht="321" x14ac:dyDescent="0.25">
      <c r="J6856" s="146" t="s">
        <v>210</v>
      </c>
    </row>
    <row r="6857" spans="10:10" ht="321" x14ac:dyDescent="0.25">
      <c r="J6857" s="146" t="s">
        <v>210</v>
      </c>
    </row>
    <row r="6858" spans="10:10" ht="321" x14ac:dyDescent="0.25">
      <c r="J6858" s="146" t="s">
        <v>210</v>
      </c>
    </row>
    <row r="6859" spans="10:10" ht="321" x14ac:dyDescent="0.25">
      <c r="J6859" s="146" t="s">
        <v>210</v>
      </c>
    </row>
    <row r="6860" spans="10:10" ht="321" x14ac:dyDescent="0.25">
      <c r="J6860" s="146" t="s">
        <v>210</v>
      </c>
    </row>
    <row r="6861" spans="10:10" ht="321" x14ac:dyDescent="0.25">
      <c r="J6861" s="146" t="s">
        <v>210</v>
      </c>
    </row>
    <row r="6862" spans="10:10" ht="321" x14ac:dyDescent="0.25">
      <c r="J6862" s="146" t="s">
        <v>210</v>
      </c>
    </row>
    <row r="6863" spans="10:10" ht="321" x14ac:dyDescent="0.25">
      <c r="J6863" s="146" t="s">
        <v>210</v>
      </c>
    </row>
    <row r="6864" spans="10:10" ht="321" x14ac:dyDescent="0.25">
      <c r="J6864" s="146" t="s">
        <v>210</v>
      </c>
    </row>
    <row r="6865" spans="10:10" ht="321" x14ac:dyDescent="0.25">
      <c r="J6865" s="146" t="s">
        <v>210</v>
      </c>
    </row>
    <row r="6866" spans="10:10" ht="321" x14ac:dyDescent="0.25">
      <c r="J6866" s="146" t="s">
        <v>210</v>
      </c>
    </row>
    <row r="6867" spans="10:10" ht="321" x14ac:dyDescent="0.25">
      <c r="J6867" s="146" t="s">
        <v>210</v>
      </c>
    </row>
    <row r="6868" spans="10:10" ht="321" x14ac:dyDescent="0.25">
      <c r="J6868" s="146" t="s">
        <v>210</v>
      </c>
    </row>
    <row r="6869" spans="10:10" ht="321" x14ac:dyDescent="0.25">
      <c r="J6869" s="146" t="s">
        <v>210</v>
      </c>
    </row>
    <row r="6870" spans="10:10" ht="321" x14ac:dyDescent="0.25">
      <c r="J6870" s="146" t="s">
        <v>210</v>
      </c>
    </row>
    <row r="6871" spans="10:10" ht="321" x14ac:dyDescent="0.25">
      <c r="J6871" s="146" t="s">
        <v>210</v>
      </c>
    </row>
    <row r="6872" spans="10:10" ht="321" x14ac:dyDescent="0.25">
      <c r="J6872" s="146" t="s">
        <v>210</v>
      </c>
    </row>
    <row r="6873" spans="10:10" ht="321" x14ac:dyDescent="0.25">
      <c r="J6873" s="146" t="s">
        <v>210</v>
      </c>
    </row>
    <row r="6874" spans="10:10" ht="321" x14ac:dyDescent="0.25">
      <c r="J6874" s="146" t="s">
        <v>210</v>
      </c>
    </row>
    <row r="6875" spans="10:10" ht="321" x14ac:dyDescent="0.25">
      <c r="J6875" s="146" t="s">
        <v>210</v>
      </c>
    </row>
    <row r="6876" spans="10:10" ht="321" x14ac:dyDescent="0.25">
      <c r="J6876" s="146" t="s">
        <v>210</v>
      </c>
    </row>
    <row r="6877" spans="10:10" ht="321" x14ac:dyDescent="0.25">
      <c r="J6877" s="146" t="s">
        <v>210</v>
      </c>
    </row>
    <row r="6878" spans="10:10" ht="321" x14ac:dyDescent="0.25">
      <c r="J6878" s="146" t="s">
        <v>210</v>
      </c>
    </row>
    <row r="6879" spans="10:10" ht="321" x14ac:dyDescent="0.25">
      <c r="J6879" s="146" t="s">
        <v>210</v>
      </c>
    </row>
    <row r="6880" spans="10:10" ht="321" x14ac:dyDescent="0.25">
      <c r="J6880" s="146" t="s">
        <v>210</v>
      </c>
    </row>
    <row r="6881" spans="10:10" ht="321" x14ac:dyDescent="0.25">
      <c r="J6881" s="146" t="s">
        <v>210</v>
      </c>
    </row>
    <row r="6882" spans="10:10" ht="321" x14ac:dyDescent="0.25">
      <c r="J6882" s="146" t="s">
        <v>210</v>
      </c>
    </row>
    <row r="6883" spans="10:10" ht="321" x14ac:dyDescent="0.25">
      <c r="J6883" s="146" t="s">
        <v>210</v>
      </c>
    </row>
    <row r="6884" spans="10:10" ht="321" x14ac:dyDescent="0.25">
      <c r="J6884" s="146" t="s">
        <v>210</v>
      </c>
    </row>
    <row r="6885" spans="10:10" ht="321" x14ac:dyDescent="0.25">
      <c r="J6885" s="146" t="s">
        <v>210</v>
      </c>
    </row>
    <row r="6886" spans="10:10" ht="321" x14ac:dyDescent="0.25">
      <c r="J6886" s="146" t="s">
        <v>210</v>
      </c>
    </row>
    <row r="6887" spans="10:10" ht="321" x14ac:dyDescent="0.25">
      <c r="J6887" s="146" t="s">
        <v>210</v>
      </c>
    </row>
    <row r="6888" spans="10:10" ht="321" x14ac:dyDescent="0.25">
      <c r="J6888" s="146" t="s">
        <v>210</v>
      </c>
    </row>
    <row r="6889" spans="10:10" ht="321" x14ac:dyDescent="0.25">
      <c r="J6889" s="146" t="s">
        <v>210</v>
      </c>
    </row>
    <row r="6890" spans="10:10" ht="321" x14ac:dyDescent="0.25">
      <c r="J6890" s="146" t="s">
        <v>210</v>
      </c>
    </row>
    <row r="6891" spans="10:10" ht="321" x14ac:dyDescent="0.25">
      <c r="J6891" s="146" t="s">
        <v>210</v>
      </c>
    </row>
    <row r="6892" spans="10:10" ht="321" x14ac:dyDescent="0.25">
      <c r="J6892" s="146" t="s">
        <v>210</v>
      </c>
    </row>
    <row r="6893" spans="10:10" ht="321" x14ac:dyDescent="0.25">
      <c r="J6893" s="146" t="s">
        <v>210</v>
      </c>
    </row>
    <row r="6894" spans="10:10" ht="321" x14ac:dyDescent="0.25">
      <c r="J6894" s="146" t="s">
        <v>210</v>
      </c>
    </row>
    <row r="6895" spans="10:10" ht="321" x14ac:dyDescent="0.25">
      <c r="J6895" s="146" t="s">
        <v>210</v>
      </c>
    </row>
    <row r="6896" spans="10:10" ht="321" x14ac:dyDescent="0.25">
      <c r="J6896" s="146" t="s">
        <v>210</v>
      </c>
    </row>
    <row r="6897" spans="10:10" ht="321" x14ac:dyDescent="0.25">
      <c r="J6897" s="146" t="s">
        <v>210</v>
      </c>
    </row>
    <row r="6898" spans="10:10" ht="321" x14ac:dyDescent="0.25">
      <c r="J6898" s="146" t="s">
        <v>210</v>
      </c>
    </row>
    <row r="6899" spans="10:10" ht="321" x14ac:dyDescent="0.25">
      <c r="J6899" s="146" t="s">
        <v>210</v>
      </c>
    </row>
    <row r="6900" spans="10:10" ht="321" x14ac:dyDescent="0.25">
      <c r="J6900" s="146" t="s">
        <v>210</v>
      </c>
    </row>
    <row r="6901" spans="10:10" ht="321" x14ac:dyDescent="0.25">
      <c r="J6901" s="146" t="s">
        <v>210</v>
      </c>
    </row>
    <row r="6902" spans="10:10" ht="321" x14ac:dyDescent="0.25">
      <c r="J6902" s="146" t="s">
        <v>210</v>
      </c>
    </row>
    <row r="6903" spans="10:10" ht="321" x14ac:dyDescent="0.25">
      <c r="J6903" s="146" t="s">
        <v>210</v>
      </c>
    </row>
    <row r="6904" spans="10:10" ht="321" x14ac:dyDescent="0.25">
      <c r="J6904" s="146" t="s">
        <v>210</v>
      </c>
    </row>
    <row r="6905" spans="10:10" ht="321" x14ac:dyDescent="0.25">
      <c r="J6905" s="146" t="s">
        <v>210</v>
      </c>
    </row>
    <row r="6906" spans="10:10" ht="321" x14ac:dyDescent="0.25">
      <c r="J6906" s="146" t="s">
        <v>210</v>
      </c>
    </row>
    <row r="6907" spans="10:10" ht="321" x14ac:dyDescent="0.25">
      <c r="J6907" s="146" t="s">
        <v>210</v>
      </c>
    </row>
    <row r="6908" spans="10:10" ht="321" x14ac:dyDescent="0.25">
      <c r="J6908" s="146" t="s">
        <v>210</v>
      </c>
    </row>
    <row r="6909" spans="10:10" ht="321" x14ac:dyDescent="0.25">
      <c r="J6909" s="146" t="s">
        <v>210</v>
      </c>
    </row>
    <row r="6910" spans="10:10" ht="321" x14ac:dyDescent="0.25">
      <c r="J6910" s="146" t="s">
        <v>210</v>
      </c>
    </row>
    <row r="6911" spans="10:10" ht="321" x14ac:dyDescent="0.25">
      <c r="J6911" s="146" t="s">
        <v>210</v>
      </c>
    </row>
    <row r="6912" spans="10:10" ht="321" x14ac:dyDescent="0.25">
      <c r="J6912" s="146" t="s">
        <v>210</v>
      </c>
    </row>
    <row r="6913" spans="10:10" ht="321" x14ac:dyDescent="0.25">
      <c r="J6913" s="146" t="s">
        <v>210</v>
      </c>
    </row>
    <row r="6914" spans="10:10" ht="321" x14ac:dyDescent="0.25">
      <c r="J6914" s="146" t="s">
        <v>210</v>
      </c>
    </row>
    <row r="6915" spans="10:10" ht="321" x14ac:dyDescent="0.25">
      <c r="J6915" s="146" t="s">
        <v>210</v>
      </c>
    </row>
    <row r="6916" spans="10:10" ht="321" x14ac:dyDescent="0.25">
      <c r="J6916" s="146" t="s">
        <v>210</v>
      </c>
    </row>
    <row r="6917" spans="10:10" ht="321" x14ac:dyDescent="0.25">
      <c r="J6917" s="146" t="s">
        <v>210</v>
      </c>
    </row>
    <row r="6918" spans="10:10" ht="321" x14ac:dyDescent="0.25">
      <c r="J6918" s="146" t="s">
        <v>210</v>
      </c>
    </row>
    <row r="6919" spans="10:10" ht="321" x14ac:dyDescent="0.25">
      <c r="J6919" s="146" t="s">
        <v>210</v>
      </c>
    </row>
    <row r="6920" spans="10:10" ht="321" x14ac:dyDescent="0.25">
      <c r="J6920" s="146" t="s">
        <v>210</v>
      </c>
    </row>
    <row r="6921" spans="10:10" ht="321" x14ac:dyDescent="0.25">
      <c r="J6921" s="146" t="s">
        <v>210</v>
      </c>
    </row>
    <row r="6922" spans="10:10" ht="321" x14ac:dyDescent="0.25">
      <c r="J6922" s="146" t="s">
        <v>210</v>
      </c>
    </row>
    <row r="6923" spans="10:10" ht="321" x14ac:dyDescent="0.25">
      <c r="J6923" s="146" t="s">
        <v>210</v>
      </c>
    </row>
    <row r="6924" spans="10:10" ht="321" x14ac:dyDescent="0.25">
      <c r="J6924" s="146" t="s">
        <v>210</v>
      </c>
    </row>
    <row r="6925" spans="10:10" ht="321" x14ac:dyDescent="0.25">
      <c r="J6925" s="146" t="s">
        <v>210</v>
      </c>
    </row>
    <row r="6926" spans="10:10" ht="321" x14ac:dyDescent="0.25">
      <c r="J6926" s="146" t="s">
        <v>210</v>
      </c>
    </row>
    <row r="6927" spans="10:10" ht="321" x14ac:dyDescent="0.25">
      <c r="J6927" s="146" t="s">
        <v>210</v>
      </c>
    </row>
    <row r="6928" spans="10:10" ht="321" x14ac:dyDescent="0.25">
      <c r="J6928" s="146" t="s">
        <v>210</v>
      </c>
    </row>
    <row r="6929" spans="10:10" ht="321" x14ac:dyDescent="0.25">
      <c r="J6929" s="146" t="s">
        <v>210</v>
      </c>
    </row>
    <row r="6930" spans="10:10" ht="321" x14ac:dyDescent="0.25">
      <c r="J6930" s="146" t="s">
        <v>210</v>
      </c>
    </row>
    <row r="6931" spans="10:10" ht="321" x14ac:dyDescent="0.25">
      <c r="J6931" s="146" t="s">
        <v>210</v>
      </c>
    </row>
    <row r="6932" spans="10:10" ht="321" x14ac:dyDescent="0.25">
      <c r="J6932" s="146" t="s">
        <v>210</v>
      </c>
    </row>
    <row r="6933" spans="10:10" ht="321" x14ac:dyDescent="0.25">
      <c r="J6933" s="146" t="s">
        <v>210</v>
      </c>
    </row>
    <row r="6934" spans="10:10" ht="321" x14ac:dyDescent="0.25">
      <c r="J6934" s="146" t="s">
        <v>210</v>
      </c>
    </row>
    <row r="6935" spans="10:10" ht="321" x14ac:dyDescent="0.25">
      <c r="J6935" s="146" t="s">
        <v>210</v>
      </c>
    </row>
    <row r="6936" spans="10:10" ht="321" x14ac:dyDescent="0.25">
      <c r="J6936" s="146" t="s">
        <v>210</v>
      </c>
    </row>
    <row r="6937" spans="10:10" ht="321" x14ac:dyDescent="0.25">
      <c r="J6937" s="146" t="s">
        <v>210</v>
      </c>
    </row>
    <row r="6938" spans="10:10" ht="321" x14ac:dyDescent="0.25">
      <c r="J6938" s="146" t="s">
        <v>210</v>
      </c>
    </row>
    <row r="6939" spans="10:10" ht="321" x14ac:dyDescent="0.25">
      <c r="J6939" s="146" t="s">
        <v>210</v>
      </c>
    </row>
    <row r="6940" spans="10:10" ht="321" x14ac:dyDescent="0.25">
      <c r="J6940" s="146" t="s">
        <v>210</v>
      </c>
    </row>
    <row r="6941" spans="10:10" ht="321" x14ac:dyDescent="0.25">
      <c r="J6941" s="146" t="s">
        <v>210</v>
      </c>
    </row>
    <row r="6942" spans="10:10" ht="321" x14ac:dyDescent="0.25">
      <c r="J6942" s="146" t="s">
        <v>210</v>
      </c>
    </row>
    <row r="6943" spans="10:10" ht="321" x14ac:dyDescent="0.25">
      <c r="J6943" s="146" t="s">
        <v>210</v>
      </c>
    </row>
    <row r="6944" spans="10:10" ht="321" x14ac:dyDescent="0.25">
      <c r="J6944" s="146" t="s">
        <v>210</v>
      </c>
    </row>
    <row r="6945" spans="10:10" ht="321" x14ac:dyDescent="0.25">
      <c r="J6945" s="146" t="s">
        <v>210</v>
      </c>
    </row>
    <row r="6946" spans="10:10" ht="321" x14ac:dyDescent="0.25">
      <c r="J6946" s="146" t="s">
        <v>210</v>
      </c>
    </row>
    <row r="6947" spans="10:10" ht="321" x14ac:dyDescent="0.25">
      <c r="J6947" s="146" t="s">
        <v>210</v>
      </c>
    </row>
    <row r="6948" spans="10:10" ht="321" x14ac:dyDescent="0.25">
      <c r="J6948" s="146" t="s">
        <v>210</v>
      </c>
    </row>
    <row r="6949" spans="10:10" ht="321" x14ac:dyDescent="0.25">
      <c r="J6949" s="146" t="s">
        <v>210</v>
      </c>
    </row>
    <row r="6950" spans="10:10" ht="321" x14ac:dyDescent="0.25">
      <c r="J6950" s="146" t="s">
        <v>210</v>
      </c>
    </row>
    <row r="6951" spans="10:10" ht="321" x14ac:dyDescent="0.25">
      <c r="J6951" s="146" t="s">
        <v>210</v>
      </c>
    </row>
    <row r="6952" spans="10:10" ht="321" x14ac:dyDescent="0.25">
      <c r="J6952" s="146" t="s">
        <v>210</v>
      </c>
    </row>
    <row r="6953" spans="10:10" ht="321" x14ac:dyDescent="0.25">
      <c r="J6953" s="146" t="s">
        <v>210</v>
      </c>
    </row>
    <row r="6954" spans="10:10" ht="321" x14ac:dyDescent="0.25">
      <c r="J6954" s="146" t="s">
        <v>210</v>
      </c>
    </row>
    <row r="6955" spans="10:10" ht="321" x14ac:dyDescent="0.25">
      <c r="J6955" s="146" t="s">
        <v>210</v>
      </c>
    </row>
    <row r="6956" spans="10:10" ht="321" x14ac:dyDescent="0.25">
      <c r="J6956" s="146" t="s">
        <v>210</v>
      </c>
    </row>
    <row r="6957" spans="10:10" ht="321" x14ac:dyDescent="0.25">
      <c r="J6957" s="146" t="s">
        <v>210</v>
      </c>
    </row>
    <row r="6958" spans="10:10" ht="321" x14ac:dyDescent="0.25">
      <c r="J6958" s="146" t="s">
        <v>210</v>
      </c>
    </row>
    <row r="6959" spans="10:10" ht="321" x14ac:dyDescent="0.25">
      <c r="J6959" s="146" t="s">
        <v>210</v>
      </c>
    </row>
    <row r="6960" spans="10:10" ht="321" x14ac:dyDescent="0.25">
      <c r="J6960" s="146" t="s">
        <v>210</v>
      </c>
    </row>
    <row r="6961" spans="10:10" ht="321" x14ac:dyDescent="0.25">
      <c r="J6961" s="146" t="s">
        <v>210</v>
      </c>
    </row>
    <row r="6962" spans="10:10" ht="321" x14ac:dyDescent="0.25">
      <c r="J6962" s="146" t="s">
        <v>210</v>
      </c>
    </row>
    <row r="6963" spans="10:10" ht="321" x14ac:dyDescent="0.25">
      <c r="J6963" s="146" t="s">
        <v>210</v>
      </c>
    </row>
    <row r="6964" spans="10:10" ht="321" x14ac:dyDescent="0.25">
      <c r="J6964" s="146" t="s">
        <v>210</v>
      </c>
    </row>
    <row r="6965" spans="10:10" ht="321" x14ac:dyDescent="0.25">
      <c r="J6965" s="146" t="s">
        <v>210</v>
      </c>
    </row>
    <row r="6966" spans="10:10" ht="321" x14ac:dyDescent="0.25">
      <c r="J6966" s="146" t="s">
        <v>210</v>
      </c>
    </row>
    <row r="6967" spans="10:10" ht="321" x14ac:dyDescent="0.25">
      <c r="J6967" s="146" t="s">
        <v>210</v>
      </c>
    </row>
    <row r="6968" spans="10:10" ht="321" x14ac:dyDescent="0.25">
      <c r="J6968" s="146" t="s">
        <v>210</v>
      </c>
    </row>
    <row r="6969" spans="10:10" ht="321" x14ac:dyDescent="0.25">
      <c r="J6969" s="146" t="s">
        <v>210</v>
      </c>
    </row>
    <row r="6970" spans="10:10" ht="321" x14ac:dyDescent="0.25">
      <c r="J6970" s="146" t="s">
        <v>210</v>
      </c>
    </row>
    <row r="6971" spans="10:10" ht="321" x14ac:dyDescent="0.25">
      <c r="J6971" s="146" t="s">
        <v>210</v>
      </c>
    </row>
    <row r="6972" spans="10:10" ht="321" x14ac:dyDescent="0.25">
      <c r="J6972" s="146" t="s">
        <v>210</v>
      </c>
    </row>
    <row r="6973" spans="10:10" ht="321" x14ac:dyDescent="0.25">
      <c r="J6973" s="146" t="s">
        <v>210</v>
      </c>
    </row>
    <row r="6974" spans="10:10" ht="321" x14ac:dyDescent="0.25">
      <c r="J6974" s="146" t="s">
        <v>210</v>
      </c>
    </row>
    <row r="6975" spans="10:10" ht="321" x14ac:dyDescent="0.25">
      <c r="J6975" s="146" t="s">
        <v>210</v>
      </c>
    </row>
    <row r="6976" spans="10:10" ht="321" x14ac:dyDescent="0.25">
      <c r="J6976" s="146" t="s">
        <v>210</v>
      </c>
    </row>
    <row r="6977" spans="10:10" ht="321" x14ac:dyDescent="0.25">
      <c r="J6977" s="146" t="s">
        <v>210</v>
      </c>
    </row>
    <row r="6978" spans="10:10" ht="321" x14ac:dyDescent="0.25">
      <c r="J6978" s="146" t="s">
        <v>210</v>
      </c>
    </row>
    <row r="6979" spans="10:10" ht="321" x14ac:dyDescent="0.25">
      <c r="J6979" s="146" t="s">
        <v>210</v>
      </c>
    </row>
    <row r="6980" spans="10:10" ht="321" x14ac:dyDescent="0.25">
      <c r="J6980" s="146" t="s">
        <v>210</v>
      </c>
    </row>
    <row r="6981" spans="10:10" ht="321" x14ac:dyDescent="0.25">
      <c r="J6981" s="146" t="s">
        <v>210</v>
      </c>
    </row>
    <row r="6982" spans="10:10" ht="321" x14ac:dyDescent="0.25">
      <c r="J6982" s="146" t="s">
        <v>210</v>
      </c>
    </row>
    <row r="6983" spans="10:10" ht="321" x14ac:dyDescent="0.25">
      <c r="J6983" s="146" t="s">
        <v>210</v>
      </c>
    </row>
    <row r="6984" spans="10:10" ht="321" x14ac:dyDescent="0.25">
      <c r="J6984" s="146" t="s">
        <v>210</v>
      </c>
    </row>
    <row r="6985" spans="10:10" ht="321" x14ac:dyDescent="0.25">
      <c r="J6985" s="146" t="s">
        <v>210</v>
      </c>
    </row>
    <row r="6986" spans="10:10" ht="321" x14ac:dyDescent="0.25">
      <c r="J6986" s="146" t="s">
        <v>210</v>
      </c>
    </row>
    <row r="6987" spans="10:10" ht="321" x14ac:dyDescent="0.25">
      <c r="J6987" s="146" t="s">
        <v>210</v>
      </c>
    </row>
    <row r="6988" spans="10:10" ht="321" x14ac:dyDescent="0.25">
      <c r="J6988" s="146" t="s">
        <v>210</v>
      </c>
    </row>
    <row r="6989" spans="10:10" ht="321" x14ac:dyDescent="0.25">
      <c r="J6989" s="146" t="s">
        <v>210</v>
      </c>
    </row>
    <row r="6990" spans="10:10" ht="321" x14ac:dyDescent="0.25">
      <c r="J6990" s="146" t="s">
        <v>210</v>
      </c>
    </row>
    <row r="6991" spans="10:10" ht="321" x14ac:dyDescent="0.25">
      <c r="J6991" s="146" t="s">
        <v>210</v>
      </c>
    </row>
    <row r="6992" spans="10:10" ht="321" x14ac:dyDescent="0.25">
      <c r="J6992" s="146" t="s">
        <v>210</v>
      </c>
    </row>
    <row r="6993" spans="10:10" ht="321" x14ac:dyDescent="0.25">
      <c r="J6993" s="146" t="s">
        <v>210</v>
      </c>
    </row>
    <row r="6994" spans="10:10" ht="321" x14ac:dyDescent="0.25">
      <c r="J6994" s="146" t="s">
        <v>210</v>
      </c>
    </row>
    <row r="6995" spans="10:10" ht="321" x14ac:dyDescent="0.25">
      <c r="J6995" s="146" t="s">
        <v>210</v>
      </c>
    </row>
    <row r="6996" spans="10:10" ht="321" x14ac:dyDescent="0.25">
      <c r="J6996" s="146" t="s">
        <v>210</v>
      </c>
    </row>
    <row r="6997" spans="10:10" ht="321" x14ac:dyDescent="0.25">
      <c r="J6997" s="146" t="s">
        <v>210</v>
      </c>
    </row>
    <row r="6998" spans="10:10" ht="321" x14ac:dyDescent="0.25">
      <c r="J6998" s="146" t="s">
        <v>210</v>
      </c>
    </row>
    <row r="6999" spans="10:10" ht="321" x14ac:dyDescent="0.25">
      <c r="J6999" s="146" t="s">
        <v>210</v>
      </c>
    </row>
    <row r="7000" spans="10:10" ht="321" x14ac:dyDescent="0.25">
      <c r="J7000" s="146" t="s">
        <v>210</v>
      </c>
    </row>
    <row r="7001" spans="10:10" ht="321" x14ac:dyDescent="0.25">
      <c r="J7001" s="146" t="s">
        <v>210</v>
      </c>
    </row>
    <row r="7002" spans="10:10" ht="321" x14ac:dyDescent="0.25">
      <c r="J7002" s="146" t="s">
        <v>210</v>
      </c>
    </row>
    <row r="7003" spans="10:10" ht="321" x14ac:dyDescent="0.25">
      <c r="J7003" s="146" t="s">
        <v>210</v>
      </c>
    </row>
    <row r="7004" spans="10:10" ht="321" x14ac:dyDescent="0.25">
      <c r="J7004" s="146" t="s">
        <v>210</v>
      </c>
    </row>
    <row r="7005" spans="10:10" ht="321" x14ac:dyDescent="0.25">
      <c r="J7005" s="146" t="s">
        <v>210</v>
      </c>
    </row>
    <row r="7006" spans="10:10" ht="321" x14ac:dyDescent="0.25">
      <c r="J7006" s="146" t="s">
        <v>210</v>
      </c>
    </row>
    <row r="7007" spans="10:10" ht="321" x14ac:dyDescent="0.25">
      <c r="J7007" s="146" t="s">
        <v>210</v>
      </c>
    </row>
    <row r="7008" spans="10:10" ht="321" x14ac:dyDescent="0.25">
      <c r="J7008" s="146" t="s">
        <v>210</v>
      </c>
    </row>
    <row r="7009" spans="10:10" ht="321" x14ac:dyDescent="0.25">
      <c r="J7009" s="146" t="s">
        <v>210</v>
      </c>
    </row>
    <row r="7010" spans="10:10" ht="321" x14ac:dyDescent="0.25">
      <c r="J7010" s="146" t="s">
        <v>210</v>
      </c>
    </row>
    <row r="7011" spans="10:10" ht="321" x14ac:dyDescent="0.25">
      <c r="J7011" s="146" t="s">
        <v>210</v>
      </c>
    </row>
    <row r="7012" spans="10:10" ht="321" x14ac:dyDescent="0.25">
      <c r="J7012" s="146" t="s">
        <v>210</v>
      </c>
    </row>
    <row r="7013" spans="10:10" ht="321" x14ac:dyDescent="0.25">
      <c r="J7013" s="146" t="s">
        <v>210</v>
      </c>
    </row>
    <row r="7014" spans="10:10" ht="321" x14ac:dyDescent="0.25">
      <c r="J7014" s="146" t="s">
        <v>210</v>
      </c>
    </row>
    <row r="7015" spans="10:10" ht="321" x14ac:dyDescent="0.25">
      <c r="J7015" s="146" t="s">
        <v>210</v>
      </c>
    </row>
    <row r="7016" spans="10:10" ht="321" x14ac:dyDescent="0.25">
      <c r="J7016" s="146" t="s">
        <v>210</v>
      </c>
    </row>
    <row r="7017" spans="10:10" ht="321" x14ac:dyDescent="0.25">
      <c r="J7017" s="146" t="s">
        <v>210</v>
      </c>
    </row>
    <row r="7018" spans="10:10" ht="321" x14ac:dyDescent="0.25">
      <c r="J7018" s="146" t="s">
        <v>210</v>
      </c>
    </row>
    <row r="7019" spans="10:10" ht="321" x14ac:dyDescent="0.25">
      <c r="J7019" s="146" t="s">
        <v>210</v>
      </c>
    </row>
    <row r="7020" spans="10:10" ht="321" x14ac:dyDescent="0.25">
      <c r="J7020" s="146" t="s">
        <v>210</v>
      </c>
    </row>
    <row r="7021" spans="10:10" ht="321" x14ac:dyDescent="0.25">
      <c r="J7021" s="146" t="s">
        <v>210</v>
      </c>
    </row>
    <row r="7022" spans="10:10" ht="321" x14ac:dyDescent="0.25">
      <c r="J7022" s="146" t="s">
        <v>210</v>
      </c>
    </row>
    <row r="7023" spans="10:10" ht="321" x14ac:dyDescent="0.25">
      <c r="J7023" s="146" t="s">
        <v>210</v>
      </c>
    </row>
    <row r="7024" spans="10:10" ht="321" x14ac:dyDescent="0.25">
      <c r="J7024" s="146" t="s">
        <v>210</v>
      </c>
    </row>
    <row r="7025" spans="10:10" ht="321" x14ac:dyDescent="0.25">
      <c r="J7025" s="146" t="s">
        <v>210</v>
      </c>
    </row>
    <row r="7026" spans="10:10" ht="321" x14ac:dyDescent="0.25">
      <c r="J7026" s="146" t="s">
        <v>210</v>
      </c>
    </row>
    <row r="7027" spans="10:10" ht="321" x14ac:dyDescent="0.25">
      <c r="J7027" s="146" t="s">
        <v>210</v>
      </c>
    </row>
    <row r="7028" spans="10:10" ht="321" x14ac:dyDescent="0.25">
      <c r="J7028" s="146" t="s">
        <v>210</v>
      </c>
    </row>
    <row r="7029" spans="10:10" ht="321" x14ac:dyDescent="0.25">
      <c r="J7029" s="146" t="s">
        <v>210</v>
      </c>
    </row>
    <row r="7030" spans="10:10" ht="321" x14ac:dyDescent="0.25">
      <c r="J7030" s="146" t="s">
        <v>210</v>
      </c>
    </row>
    <row r="7031" spans="10:10" ht="321" x14ac:dyDescent="0.25">
      <c r="J7031" s="146" t="s">
        <v>210</v>
      </c>
    </row>
    <row r="7032" spans="10:10" ht="321" x14ac:dyDescent="0.25">
      <c r="J7032" s="146" t="s">
        <v>210</v>
      </c>
    </row>
    <row r="7033" spans="10:10" ht="321" x14ac:dyDescent="0.25">
      <c r="J7033" s="146" t="s">
        <v>210</v>
      </c>
    </row>
    <row r="7034" spans="10:10" ht="321" x14ac:dyDescent="0.25">
      <c r="J7034" s="146" t="s">
        <v>210</v>
      </c>
    </row>
    <row r="7035" spans="10:10" ht="321" x14ac:dyDescent="0.25">
      <c r="J7035" s="146" t="s">
        <v>210</v>
      </c>
    </row>
    <row r="7036" spans="10:10" ht="321" x14ac:dyDescent="0.25">
      <c r="J7036" s="146" t="s">
        <v>210</v>
      </c>
    </row>
    <row r="7037" spans="10:10" ht="321" x14ac:dyDescent="0.25">
      <c r="J7037" s="146" t="s">
        <v>210</v>
      </c>
    </row>
    <row r="7038" spans="10:10" ht="321" x14ac:dyDescent="0.25">
      <c r="J7038" s="146" t="s">
        <v>210</v>
      </c>
    </row>
    <row r="7039" spans="10:10" ht="321" x14ac:dyDescent="0.25">
      <c r="J7039" s="146" t="s">
        <v>210</v>
      </c>
    </row>
    <row r="7040" spans="10:10" ht="321" x14ac:dyDescent="0.25">
      <c r="J7040" s="146" t="s">
        <v>210</v>
      </c>
    </row>
    <row r="7041" spans="10:10" ht="321" x14ac:dyDescent="0.25">
      <c r="J7041" s="146" t="s">
        <v>210</v>
      </c>
    </row>
    <row r="7042" spans="10:10" ht="321" x14ac:dyDescent="0.25">
      <c r="J7042" s="146" t="s">
        <v>210</v>
      </c>
    </row>
    <row r="7043" spans="10:10" ht="321" x14ac:dyDescent="0.25">
      <c r="J7043" s="146" t="s">
        <v>210</v>
      </c>
    </row>
    <row r="7044" spans="10:10" ht="321" x14ac:dyDescent="0.25">
      <c r="J7044" s="146" t="s">
        <v>210</v>
      </c>
    </row>
    <row r="7045" spans="10:10" ht="321" x14ac:dyDescent="0.25">
      <c r="J7045" s="146" t="s">
        <v>210</v>
      </c>
    </row>
    <row r="7046" spans="10:10" ht="321" x14ac:dyDescent="0.25">
      <c r="J7046" s="146" t="s">
        <v>210</v>
      </c>
    </row>
    <row r="7047" spans="10:10" ht="321" x14ac:dyDescent="0.25">
      <c r="J7047" s="146" t="s">
        <v>210</v>
      </c>
    </row>
    <row r="7048" spans="10:10" ht="321" x14ac:dyDescent="0.25">
      <c r="J7048" s="146" t="s">
        <v>210</v>
      </c>
    </row>
    <row r="7049" spans="10:10" ht="321" x14ac:dyDescent="0.25">
      <c r="J7049" s="146" t="s">
        <v>210</v>
      </c>
    </row>
    <row r="7050" spans="10:10" ht="321" x14ac:dyDescent="0.25">
      <c r="J7050" s="146" t="s">
        <v>210</v>
      </c>
    </row>
    <row r="7051" spans="10:10" ht="321" x14ac:dyDescent="0.25">
      <c r="J7051" s="146" t="s">
        <v>210</v>
      </c>
    </row>
    <row r="7052" spans="10:10" ht="321" x14ac:dyDescent="0.25">
      <c r="J7052" s="146" t="s">
        <v>210</v>
      </c>
    </row>
    <row r="7053" spans="10:10" ht="321" x14ac:dyDescent="0.25">
      <c r="J7053" s="146" t="s">
        <v>210</v>
      </c>
    </row>
    <row r="7054" spans="10:10" ht="321" x14ac:dyDescent="0.25">
      <c r="J7054" s="146" t="s">
        <v>210</v>
      </c>
    </row>
    <row r="7055" spans="10:10" ht="321" x14ac:dyDescent="0.25">
      <c r="J7055" s="146" t="s">
        <v>210</v>
      </c>
    </row>
    <row r="7056" spans="10:10" ht="321" x14ac:dyDescent="0.25">
      <c r="J7056" s="146" t="s">
        <v>210</v>
      </c>
    </row>
    <row r="7057" spans="10:10" ht="321" x14ac:dyDescent="0.25">
      <c r="J7057" s="146" t="s">
        <v>210</v>
      </c>
    </row>
    <row r="7058" spans="10:10" ht="321" x14ac:dyDescent="0.25">
      <c r="J7058" s="146" t="s">
        <v>210</v>
      </c>
    </row>
    <row r="7059" spans="10:10" ht="321" x14ac:dyDescent="0.25">
      <c r="J7059" s="146" t="s">
        <v>210</v>
      </c>
    </row>
    <row r="7060" spans="10:10" ht="321" x14ac:dyDescent="0.25">
      <c r="J7060" s="146" t="s">
        <v>210</v>
      </c>
    </row>
    <row r="7061" spans="10:10" ht="321" x14ac:dyDescent="0.25">
      <c r="J7061" s="146" t="s">
        <v>210</v>
      </c>
    </row>
    <row r="7062" spans="10:10" ht="321" x14ac:dyDescent="0.25">
      <c r="J7062" s="146" t="s">
        <v>210</v>
      </c>
    </row>
    <row r="7063" spans="10:10" ht="321" x14ac:dyDescent="0.25">
      <c r="J7063" s="146" t="s">
        <v>210</v>
      </c>
    </row>
    <row r="7064" spans="10:10" ht="321" x14ac:dyDescent="0.25">
      <c r="J7064" s="146" t="s">
        <v>210</v>
      </c>
    </row>
    <row r="7065" spans="10:10" ht="321" x14ac:dyDescent="0.25">
      <c r="J7065" s="146" t="s">
        <v>210</v>
      </c>
    </row>
    <row r="7066" spans="10:10" ht="321" x14ac:dyDescent="0.25">
      <c r="J7066" s="146" t="s">
        <v>210</v>
      </c>
    </row>
    <row r="7067" spans="10:10" ht="321" x14ac:dyDescent="0.25">
      <c r="J7067" s="146" t="s">
        <v>210</v>
      </c>
    </row>
    <row r="7068" spans="10:10" ht="321" x14ac:dyDescent="0.25">
      <c r="J7068" s="146" t="s">
        <v>210</v>
      </c>
    </row>
    <row r="7069" spans="10:10" ht="321" x14ac:dyDescent="0.25">
      <c r="J7069" s="146" t="s">
        <v>210</v>
      </c>
    </row>
    <row r="7070" spans="10:10" ht="321" x14ac:dyDescent="0.25">
      <c r="J7070" s="146" t="s">
        <v>210</v>
      </c>
    </row>
    <row r="7071" spans="10:10" ht="321" x14ac:dyDescent="0.25">
      <c r="J7071" s="146" t="s">
        <v>210</v>
      </c>
    </row>
    <row r="7072" spans="10:10" ht="321" x14ac:dyDescent="0.25">
      <c r="J7072" s="146" t="s">
        <v>210</v>
      </c>
    </row>
    <row r="7073" spans="10:10" ht="321" x14ac:dyDescent="0.25">
      <c r="J7073" s="146" t="s">
        <v>210</v>
      </c>
    </row>
    <row r="7074" spans="10:10" ht="321" x14ac:dyDescent="0.25">
      <c r="J7074" s="146" t="s">
        <v>210</v>
      </c>
    </row>
    <row r="7075" spans="10:10" ht="321" x14ac:dyDescent="0.25">
      <c r="J7075" s="146" t="s">
        <v>210</v>
      </c>
    </row>
    <row r="7076" spans="10:10" ht="321" x14ac:dyDescent="0.25">
      <c r="J7076" s="146" t="s">
        <v>210</v>
      </c>
    </row>
    <row r="7077" spans="10:10" ht="321" x14ac:dyDescent="0.25">
      <c r="J7077" s="146" t="s">
        <v>210</v>
      </c>
    </row>
    <row r="7078" spans="10:10" ht="321" x14ac:dyDescent="0.25">
      <c r="J7078" s="146" t="s">
        <v>210</v>
      </c>
    </row>
    <row r="7079" spans="10:10" ht="321" x14ac:dyDescent="0.25">
      <c r="J7079" s="146" t="s">
        <v>210</v>
      </c>
    </row>
    <row r="7080" spans="10:10" ht="321" x14ac:dyDescent="0.25">
      <c r="J7080" s="146" t="s">
        <v>210</v>
      </c>
    </row>
    <row r="7081" spans="10:10" ht="321" x14ac:dyDescent="0.25">
      <c r="J7081" s="146" t="s">
        <v>210</v>
      </c>
    </row>
    <row r="7082" spans="10:10" ht="321" x14ac:dyDescent="0.25">
      <c r="J7082" s="146" t="s">
        <v>210</v>
      </c>
    </row>
    <row r="7083" spans="10:10" ht="321" x14ac:dyDescent="0.25">
      <c r="J7083" s="146" t="s">
        <v>210</v>
      </c>
    </row>
    <row r="7084" spans="10:10" ht="321" x14ac:dyDescent="0.25">
      <c r="J7084" s="146" t="s">
        <v>210</v>
      </c>
    </row>
    <row r="7085" spans="10:10" ht="321" x14ac:dyDescent="0.25">
      <c r="J7085" s="146" t="s">
        <v>210</v>
      </c>
    </row>
    <row r="7086" spans="10:10" ht="321" x14ac:dyDescent="0.25">
      <c r="J7086" s="146" t="s">
        <v>210</v>
      </c>
    </row>
    <row r="7087" spans="10:10" ht="321" x14ac:dyDescent="0.25">
      <c r="J7087" s="146" t="s">
        <v>210</v>
      </c>
    </row>
    <row r="7088" spans="10:10" ht="321" x14ac:dyDescent="0.25">
      <c r="J7088" s="146" t="s">
        <v>210</v>
      </c>
    </row>
    <row r="7089" spans="10:10" ht="321" x14ac:dyDescent="0.25">
      <c r="J7089" s="146" t="s">
        <v>210</v>
      </c>
    </row>
    <row r="7090" spans="10:10" ht="321" x14ac:dyDescent="0.25">
      <c r="J7090" s="146" t="s">
        <v>210</v>
      </c>
    </row>
    <row r="7091" spans="10:10" ht="321" x14ac:dyDescent="0.25">
      <c r="J7091" s="146" t="s">
        <v>210</v>
      </c>
    </row>
    <row r="7092" spans="10:10" ht="321" x14ac:dyDescent="0.25">
      <c r="J7092" s="146" t="s">
        <v>210</v>
      </c>
    </row>
    <row r="7093" spans="10:10" ht="321" x14ac:dyDescent="0.25">
      <c r="J7093" s="146" t="s">
        <v>210</v>
      </c>
    </row>
    <row r="7094" spans="10:10" ht="321" x14ac:dyDescent="0.25">
      <c r="J7094" s="146" t="s">
        <v>210</v>
      </c>
    </row>
    <row r="7095" spans="10:10" ht="321" x14ac:dyDescent="0.25">
      <c r="J7095" s="146" t="s">
        <v>210</v>
      </c>
    </row>
    <row r="7096" spans="10:10" ht="321" x14ac:dyDescent="0.25">
      <c r="J7096" s="146" t="s">
        <v>210</v>
      </c>
    </row>
    <row r="7097" spans="10:10" ht="321" x14ac:dyDescent="0.25">
      <c r="J7097" s="146" t="s">
        <v>210</v>
      </c>
    </row>
    <row r="7098" spans="10:10" ht="321" x14ac:dyDescent="0.25">
      <c r="J7098" s="146" t="s">
        <v>210</v>
      </c>
    </row>
    <row r="7099" spans="10:10" ht="321" x14ac:dyDescent="0.25">
      <c r="J7099" s="146" t="s">
        <v>210</v>
      </c>
    </row>
    <row r="7100" spans="10:10" ht="321" x14ac:dyDescent="0.25">
      <c r="J7100" s="146" t="s">
        <v>210</v>
      </c>
    </row>
    <row r="7101" spans="10:10" ht="321" x14ac:dyDescent="0.25">
      <c r="J7101" s="146" t="s">
        <v>210</v>
      </c>
    </row>
    <row r="7102" spans="10:10" ht="321" x14ac:dyDescent="0.25">
      <c r="J7102" s="146" t="s">
        <v>210</v>
      </c>
    </row>
    <row r="7103" spans="10:10" ht="321" x14ac:dyDescent="0.25">
      <c r="J7103" s="146" t="s">
        <v>210</v>
      </c>
    </row>
    <row r="7104" spans="10:10" ht="321" x14ac:dyDescent="0.25">
      <c r="J7104" s="146" t="s">
        <v>210</v>
      </c>
    </row>
    <row r="7105" spans="10:10" ht="321" x14ac:dyDescent="0.25">
      <c r="J7105" s="146" t="s">
        <v>210</v>
      </c>
    </row>
    <row r="7106" spans="10:10" ht="321" x14ac:dyDescent="0.25">
      <c r="J7106" s="146" t="s">
        <v>210</v>
      </c>
    </row>
    <row r="7107" spans="10:10" ht="321" x14ac:dyDescent="0.25">
      <c r="J7107" s="146" t="s">
        <v>210</v>
      </c>
    </row>
    <row r="7108" spans="10:10" ht="321" x14ac:dyDescent="0.25">
      <c r="J7108" s="146" t="s">
        <v>210</v>
      </c>
    </row>
    <row r="7109" spans="10:10" ht="321" x14ac:dyDescent="0.25">
      <c r="J7109" s="146" t="s">
        <v>210</v>
      </c>
    </row>
    <row r="7110" spans="10:10" ht="321" x14ac:dyDescent="0.25">
      <c r="J7110" s="146" t="s">
        <v>210</v>
      </c>
    </row>
    <row r="7111" spans="10:10" ht="321" x14ac:dyDescent="0.25">
      <c r="J7111" s="146" t="s">
        <v>210</v>
      </c>
    </row>
    <row r="7112" spans="10:10" ht="321" x14ac:dyDescent="0.25">
      <c r="J7112" s="146" t="s">
        <v>210</v>
      </c>
    </row>
    <row r="7113" spans="10:10" ht="321" x14ac:dyDescent="0.25">
      <c r="J7113" s="146" t="s">
        <v>210</v>
      </c>
    </row>
    <row r="7114" spans="10:10" ht="321" x14ac:dyDescent="0.25">
      <c r="J7114" s="146" t="s">
        <v>210</v>
      </c>
    </row>
    <row r="7115" spans="10:10" ht="321" x14ac:dyDescent="0.25">
      <c r="J7115" s="146" t="s">
        <v>210</v>
      </c>
    </row>
    <row r="7116" spans="10:10" ht="321" x14ac:dyDescent="0.25">
      <c r="J7116" s="146" t="s">
        <v>210</v>
      </c>
    </row>
    <row r="7117" spans="10:10" ht="321" x14ac:dyDescent="0.25">
      <c r="J7117" s="146" t="s">
        <v>210</v>
      </c>
    </row>
    <row r="7118" spans="10:10" ht="321" x14ac:dyDescent="0.25">
      <c r="J7118" s="146" t="s">
        <v>210</v>
      </c>
    </row>
    <row r="7119" spans="10:10" ht="321" x14ac:dyDescent="0.25">
      <c r="J7119" s="146" t="s">
        <v>210</v>
      </c>
    </row>
    <row r="7120" spans="10:10" ht="321" x14ac:dyDescent="0.25">
      <c r="J7120" s="146" t="s">
        <v>210</v>
      </c>
    </row>
    <row r="7121" spans="10:10" ht="321" x14ac:dyDescent="0.25">
      <c r="J7121" s="146" t="s">
        <v>210</v>
      </c>
    </row>
    <row r="7122" spans="10:10" ht="321" x14ac:dyDescent="0.25">
      <c r="J7122" s="146" t="s">
        <v>210</v>
      </c>
    </row>
    <row r="7123" spans="10:10" ht="321" x14ac:dyDescent="0.25">
      <c r="J7123" s="146" t="s">
        <v>210</v>
      </c>
    </row>
    <row r="7124" spans="10:10" ht="321" x14ac:dyDescent="0.25">
      <c r="J7124" s="146" t="s">
        <v>210</v>
      </c>
    </row>
    <row r="7125" spans="10:10" ht="321" x14ac:dyDescent="0.25">
      <c r="J7125" s="146" t="s">
        <v>210</v>
      </c>
    </row>
    <row r="7126" spans="10:10" ht="321" x14ac:dyDescent="0.25">
      <c r="J7126" s="146" t="s">
        <v>210</v>
      </c>
    </row>
    <row r="7127" spans="10:10" ht="321" x14ac:dyDescent="0.25">
      <c r="J7127" s="146" t="s">
        <v>210</v>
      </c>
    </row>
    <row r="7128" spans="10:10" ht="321" x14ac:dyDescent="0.25">
      <c r="J7128" s="146" t="s">
        <v>210</v>
      </c>
    </row>
    <row r="7129" spans="10:10" ht="321" x14ac:dyDescent="0.25">
      <c r="J7129" s="146" t="s">
        <v>210</v>
      </c>
    </row>
    <row r="7130" spans="10:10" ht="321" x14ac:dyDescent="0.25">
      <c r="J7130" s="146" t="s">
        <v>210</v>
      </c>
    </row>
    <row r="7131" spans="10:10" ht="321" x14ac:dyDescent="0.25">
      <c r="J7131" s="146" t="s">
        <v>210</v>
      </c>
    </row>
    <row r="7132" spans="10:10" ht="321" x14ac:dyDescent="0.25">
      <c r="J7132" s="146" t="s">
        <v>210</v>
      </c>
    </row>
    <row r="7133" spans="10:10" ht="321" x14ac:dyDescent="0.25">
      <c r="J7133" s="146" t="s">
        <v>210</v>
      </c>
    </row>
    <row r="7134" spans="10:10" ht="321" x14ac:dyDescent="0.25">
      <c r="J7134" s="146" t="s">
        <v>210</v>
      </c>
    </row>
    <row r="7135" spans="10:10" ht="321" x14ac:dyDescent="0.25">
      <c r="J7135" s="146" t="s">
        <v>210</v>
      </c>
    </row>
    <row r="7136" spans="10:10" ht="321" x14ac:dyDescent="0.25">
      <c r="J7136" s="146" t="s">
        <v>210</v>
      </c>
    </row>
    <row r="7137" spans="10:10" ht="321" x14ac:dyDescent="0.25">
      <c r="J7137" s="146" t="s">
        <v>210</v>
      </c>
    </row>
    <row r="7138" spans="10:10" ht="321" x14ac:dyDescent="0.25">
      <c r="J7138" s="146" t="s">
        <v>210</v>
      </c>
    </row>
    <row r="7139" spans="10:10" ht="321" x14ac:dyDescent="0.25">
      <c r="J7139" s="146" t="s">
        <v>210</v>
      </c>
    </row>
    <row r="7140" spans="10:10" ht="321" x14ac:dyDescent="0.25">
      <c r="J7140" s="146" t="s">
        <v>210</v>
      </c>
    </row>
    <row r="7141" spans="10:10" ht="321" x14ac:dyDescent="0.25">
      <c r="J7141" s="146" t="s">
        <v>210</v>
      </c>
    </row>
    <row r="7142" spans="10:10" ht="321" x14ac:dyDescent="0.25">
      <c r="J7142" s="146" t="s">
        <v>210</v>
      </c>
    </row>
    <row r="7143" spans="10:10" ht="321" x14ac:dyDescent="0.25">
      <c r="J7143" s="146" t="s">
        <v>210</v>
      </c>
    </row>
    <row r="7144" spans="10:10" ht="321" x14ac:dyDescent="0.25">
      <c r="J7144" s="146" t="s">
        <v>210</v>
      </c>
    </row>
    <row r="7145" spans="10:10" ht="321" x14ac:dyDescent="0.25">
      <c r="J7145" s="146" t="s">
        <v>210</v>
      </c>
    </row>
    <row r="7146" spans="10:10" ht="321" x14ac:dyDescent="0.25">
      <c r="J7146" s="146" t="s">
        <v>210</v>
      </c>
    </row>
    <row r="7147" spans="10:10" ht="321" x14ac:dyDescent="0.25">
      <c r="J7147" s="146" t="s">
        <v>210</v>
      </c>
    </row>
    <row r="7148" spans="10:10" ht="321" x14ac:dyDescent="0.25">
      <c r="J7148" s="146" t="s">
        <v>210</v>
      </c>
    </row>
    <row r="7149" spans="10:10" ht="321" x14ac:dyDescent="0.25">
      <c r="J7149" s="146" t="s">
        <v>210</v>
      </c>
    </row>
    <row r="7150" spans="10:10" ht="321" x14ac:dyDescent="0.25">
      <c r="J7150" s="146" t="s">
        <v>210</v>
      </c>
    </row>
    <row r="7151" spans="10:10" ht="321" x14ac:dyDescent="0.25">
      <c r="J7151" s="146" t="s">
        <v>210</v>
      </c>
    </row>
    <row r="7152" spans="10:10" ht="321" x14ac:dyDescent="0.25">
      <c r="J7152" s="146" t="s">
        <v>210</v>
      </c>
    </row>
    <row r="7153" spans="10:10" ht="321" x14ac:dyDescent="0.25">
      <c r="J7153" s="146" t="s">
        <v>210</v>
      </c>
    </row>
    <row r="7154" spans="10:10" ht="321" x14ac:dyDescent="0.25">
      <c r="J7154" s="146" t="s">
        <v>210</v>
      </c>
    </row>
    <row r="7155" spans="10:10" ht="321" x14ac:dyDescent="0.25">
      <c r="J7155" s="146" t="s">
        <v>210</v>
      </c>
    </row>
    <row r="7156" spans="10:10" ht="321" x14ac:dyDescent="0.25">
      <c r="J7156" s="146" t="s">
        <v>210</v>
      </c>
    </row>
    <row r="7157" spans="10:10" ht="321" x14ac:dyDescent="0.25">
      <c r="J7157" s="146" t="s">
        <v>210</v>
      </c>
    </row>
    <row r="7158" spans="10:10" ht="321" x14ac:dyDescent="0.25">
      <c r="J7158" s="146" t="s">
        <v>210</v>
      </c>
    </row>
    <row r="7159" spans="10:10" ht="321" x14ac:dyDescent="0.25">
      <c r="J7159" s="146" t="s">
        <v>210</v>
      </c>
    </row>
    <row r="7160" spans="10:10" ht="321" x14ac:dyDescent="0.25">
      <c r="J7160" s="146" t="s">
        <v>210</v>
      </c>
    </row>
    <row r="7161" spans="10:10" ht="321" x14ac:dyDescent="0.25">
      <c r="J7161" s="146" t="s">
        <v>210</v>
      </c>
    </row>
    <row r="7162" spans="10:10" ht="321" x14ac:dyDescent="0.25">
      <c r="J7162" s="146" t="s">
        <v>210</v>
      </c>
    </row>
    <row r="7163" spans="10:10" ht="321" x14ac:dyDescent="0.25">
      <c r="J7163" s="146" t="s">
        <v>210</v>
      </c>
    </row>
    <row r="7164" spans="10:10" ht="321" x14ac:dyDescent="0.25">
      <c r="J7164" s="146" t="s">
        <v>210</v>
      </c>
    </row>
    <row r="7165" spans="10:10" ht="321" x14ac:dyDescent="0.25">
      <c r="J7165" s="146" t="s">
        <v>210</v>
      </c>
    </row>
    <row r="7166" spans="10:10" ht="321" x14ac:dyDescent="0.25">
      <c r="J7166" s="146" t="s">
        <v>210</v>
      </c>
    </row>
    <row r="7167" spans="10:10" ht="321" x14ac:dyDescent="0.25">
      <c r="J7167" s="146" t="s">
        <v>210</v>
      </c>
    </row>
    <row r="7168" spans="10:10" ht="321" x14ac:dyDescent="0.25">
      <c r="J7168" s="146" t="s">
        <v>210</v>
      </c>
    </row>
    <row r="7169" spans="10:10" ht="321" x14ac:dyDescent="0.25">
      <c r="J7169" s="146" t="s">
        <v>210</v>
      </c>
    </row>
    <row r="7170" spans="10:10" ht="321" x14ac:dyDescent="0.25">
      <c r="J7170" s="146" t="s">
        <v>210</v>
      </c>
    </row>
    <row r="7171" spans="10:10" ht="321" x14ac:dyDescent="0.25">
      <c r="J7171" s="146" t="s">
        <v>210</v>
      </c>
    </row>
    <row r="7172" spans="10:10" ht="321" x14ac:dyDescent="0.25">
      <c r="J7172" s="146" t="s">
        <v>210</v>
      </c>
    </row>
    <row r="7173" spans="10:10" ht="321" x14ac:dyDescent="0.25">
      <c r="J7173" s="146" t="s">
        <v>210</v>
      </c>
    </row>
    <row r="7174" spans="10:10" ht="321" x14ac:dyDescent="0.25">
      <c r="J7174" s="146" t="s">
        <v>210</v>
      </c>
    </row>
    <row r="7175" spans="10:10" ht="321" x14ac:dyDescent="0.25">
      <c r="J7175" s="146" t="s">
        <v>210</v>
      </c>
    </row>
    <row r="7176" spans="10:10" ht="321" x14ac:dyDescent="0.25">
      <c r="J7176" s="146" t="s">
        <v>210</v>
      </c>
    </row>
    <row r="7177" spans="10:10" ht="321" x14ac:dyDescent="0.25">
      <c r="J7177" s="146" t="s">
        <v>210</v>
      </c>
    </row>
    <row r="7178" spans="10:10" ht="321" x14ac:dyDescent="0.25">
      <c r="J7178" s="146" t="s">
        <v>210</v>
      </c>
    </row>
    <row r="7179" spans="10:10" ht="321" x14ac:dyDescent="0.25">
      <c r="J7179" s="146" t="s">
        <v>210</v>
      </c>
    </row>
    <row r="7180" spans="10:10" ht="321" x14ac:dyDescent="0.25">
      <c r="J7180" s="146" t="s">
        <v>210</v>
      </c>
    </row>
    <row r="7181" spans="10:10" ht="321" x14ac:dyDescent="0.25">
      <c r="J7181" s="146" t="s">
        <v>210</v>
      </c>
    </row>
    <row r="7182" spans="10:10" ht="321" x14ac:dyDescent="0.25">
      <c r="J7182" s="146" t="s">
        <v>210</v>
      </c>
    </row>
    <row r="7183" spans="10:10" ht="321" x14ac:dyDescent="0.25">
      <c r="J7183" s="146" t="s">
        <v>210</v>
      </c>
    </row>
    <row r="7184" spans="10:10" ht="321" x14ac:dyDescent="0.25">
      <c r="J7184" s="146" t="s">
        <v>210</v>
      </c>
    </row>
    <row r="7185" spans="10:10" ht="321" x14ac:dyDescent="0.25">
      <c r="J7185" s="146" t="s">
        <v>210</v>
      </c>
    </row>
    <row r="7186" spans="10:10" ht="321" x14ac:dyDescent="0.25">
      <c r="J7186" s="146" t="s">
        <v>210</v>
      </c>
    </row>
    <row r="7187" spans="10:10" ht="321" x14ac:dyDescent="0.25">
      <c r="J7187" s="146" t="s">
        <v>210</v>
      </c>
    </row>
    <row r="7188" spans="10:10" ht="321" x14ac:dyDescent="0.25">
      <c r="J7188" s="146" t="s">
        <v>210</v>
      </c>
    </row>
    <row r="7189" spans="10:10" ht="321" x14ac:dyDescent="0.25">
      <c r="J7189" s="146" t="s">
        <v>210</v>
      </c>
    </row>
    <row r="7190" spans="10:10" ht="321" x14ac:dyDescent="0.25">
      <c r="J7190" s="146" t="s">
        <v>210</v>
      </c>
    </row>
    <row r="7191" spans="10:10" ht="321" x14ac:dyDescent="0.25">
      <c r="J7191" s="146" t="s">
        <v>210</v>
      </c>
    </row>
    <row r="7192" spans="10:10" ht="321" x14ac:dyDescent="0.25">
      <c r="J7192" s="146" t="s">
        <v>210</v>
      </c>
    </row>
    <row r="7193" spans="10:10" ht="321" x14ac:dyDescent="0.25">
      <c r="J7193" s="146" t="s">
        <v>210</v>
      </c>
    </row>
    <row r="7194" spans="10:10" ht="321" x14ac:dyDescent="0.25">
      <c r="J7194" s="146" t="s">
        <v>210</v>
      </c>
    </row>
    <row r="7195" spans="10:10" ht="321" x14ac:dyDescent="0.25">
      <c r="J7195" s="146" t="s">
        <v>210</v>
      </c>
    </row>
    <row r="7196" spans="10:10" ht="321" x14ac:dyDescent="0.25">
      <c r="J7196" s="146" t="s">
        <v>210</v>
      </c>
    </row>
    <row r="7197" spans="10:10" ht="321" x14ac:dyDescent="0.25">
      <c r="J7197" s="146" t="s">
        <v>210</v>
      </c>
    </row>
    <row r="7198" spans="10:10" ht="321" x14ac:dyDescent="0.25">
      <c r="J7198" s="146" t="s">
        <v>210</v>
      </c>
    </row>
    <row r="7199" spans="10:10" ht="321" x14ac:dyDescent="0.25">
      <c r="J7199" s="146" t="s">
        <v>210</v>
      </c>
    </row>
    <row r="7200" spans="10:10" ht="321" x14ac:dyDescent="0.25">
      <c r="J7200" s="146" t="s">
        <v>210</v>
      </c>
    </row>
    <row r="7201" spans="10:10" ht="321" x14ac:dyDescent="0.25">
      <c r="J7201" s="146" t="s">
        <v>210</v>
      </c>
    </row>
    <row r="7202" spans="10:10" ht="321" x14ac:dyDescent="0.25">
      <c r="J7202" s="146" t="s">
        <v>210</v>
      </c>
    </row>
    <row r="7203" spans="10:10" ht="321" x14ac:dyDescent="0.25">
      <c r="J7203" s="146" t="s">
        <v>210</v>
      </c>
    </row>
    <row r="7204" spans="10:10" ht="321" x14ac:dyDescent="0.25">
      <c r="J7204" s="146" t="s">
        <v>210</v>
      </c>
    </row>
    <row r="7205" spans="10:10" ht="321" x14ac:dyDescent="0.25">
      <c r="J7205" s="146" t="s">
        <v>210</v>
      </c>
    </row>
    <row r="7206" spans="10:10" ht="321" x14ac:dyDescent="0.25">
      <c r="J7206" s="146" t="s">
        <v>210</v>
      </c>
    </row>
    <row r="7207" spans="10:10" ht="321" x14ac:dyDescent="0.25">
      <c r="J7207" s="146" t="s">
        <v>210</v>
      </c>
    </row>
    <row r="7208" spans="10:10" ht="321" x14ac:dyDescent="0.25">
      <c r="J7208" s="146" t="s">
        <v>210</v>
      </c>
    </row>
    <row r="7209" spans="10:10" ht="321" x14ac:dyDescent="0.25">
      <c r="J7209" s="146" t="s">
        <v>210</v>
      </c>
    </row>
    <row r="7210" spans="10:10" ht="321" x14ac:dyDescent="0.25">
      <c r="J7210" s="146" t="s">
        <v>210</v>
      </c>
    </row>
    <row r="7211" spans="10:10" ht="321" x14ac:dyDescent="0.25">
      <c r="J7211" s="146" t="s">
        <v>210</v>
      </c>
    </row>
    <row r="7212" spans="10:10" ht="321" x14ac:dyDescent="0.25">
      <c r="J7212" s="146" t="s">
        <v>210</v>
      </c>
    </row>
    <row r="7213" spans="10:10" ht="321" x14ac:dyDescent="0.25">
      <c r="J7213" s="146" t="s">
        <v>210</v>
      </c>
    </row>
    <row r="7214" spans="10:10" ht="321" x14ac:dyDescent="0.25">
      <c r="J7214" s="146" t="s">
        <v>210</v>
      </c>
    </row>
    <row r="7215" spans="10:10" ht="321" x14ac:dyDescent="0.25">
      <c r="J7215" s="146" t="s">
        <v>210</v>
      </c>
    </row>
    <row r="7216" spans="10:10" ht="321" x14ac:dyDescent="0.25">
      <c r="J7216" s="146" t="s">
        <v>210</v>
      </c>
    </row>
    <row r="7217" spans="10:10" ht="321" x14ac:dyDescent="0.25">
      <c r="J7217" s="146" t="s">
        <v>210</v>
      </c>
    </row>
    <row r="7218" spans="10:10" ht="321" x14ac:dyDescent="0.25">
      <c r="J7218" s="146" t="s">
        <v>210</v>
      </c>
    </row>
    <row r="7219" spans="10:10" ht="321" x14ac:dyDescent="0.25">
      <c r="J7219" s="146" t="s">
        <v>210</v>
      </c>
    </row>
    <row r="7220" spans="10:10" ht="321" x14ac:dyDescent="0.25">
      <c r="J7220" s="146" t="s">
        <v>210</v>
      </c>
    </row>
    <row r="7221" spans="10:10" ht="321" x14ac:dyDescent="0.25">
      <c r="J7221" s="146" t="s">
        <v>210</v>
      </c>
    </row>
    <row r="7222" spans="10:10" ht="321" x14ac:dyDescent="0.25">
      <c r="J7222" s="146" t="s">
        <v>210</v>
      </c>
    </row>
    <row r="7223" spans="10:10" ht="321" x14ac:dyDescent="0.25">
      <c r="J7223" s="146" t="s">
        <v>210</v>
      </c>
    </row>
    <row r="7224" spans="10:10" ht="321" x14ac:dyDescent="0.25">
      <c r="J7224" s="146" t="s">
        <v>210</v>
      </c>
    </row>
    <row r="7225" spans="10:10" ht="321" x14ac:dyDescent="0.25">
      <c r="J7225" s="146" t="s">
        <v>210</v>
      </c>
    </row>
    <row r="7226" spans="10:10" ht="321" x14ac:dyDescent="0.25">
      <c r="J7226" s="146" t="s">
        <v>210</v>
      </c>
    </row>
    <row r="7227" spans="10:10" ht="321" x14ac:dyDescent="0.25">
      <c r="J7227" s="146" t="s">
        <v>210</v>
      </c>
    </row>
    <row r="7228" spans="10:10" ht="321" x14ac:dyDescent="0.25">
      <c r="J7228" s="146" t="s">
        <v>210</v>
      </c>
    </row>
    <row r="7229" spans="10:10" ht="321" x14ac:dyDescent="0.25">
      <c r="J7229" s="146" t="s">
        <v>210</v>
      </c>
    </row>
    <row r="7230" spans="10:10" ht="321" x14ac:dyDescent="0.25">
      <c r="J7230" s="146" t="s">
        <v>210</v>
      </c>
    </row>
    <row r="7231" spans="10:10" ht="321" x14ac:dyDescent="0.25">
      <c r="J7231" s="146" t="s">
        <v>210</v>
      </c>
    </row>
    <row r="7232" spans="10:10" ht="321" x14ac:dyDescent="0.25">
      <c r="J7232" s="146" t="s">
        <v>210</v>
      </c>
    </row>
    <row r="7233" spans="10:10" ht="321" x14ac:dyDescent="0.25">
      <c r="J7233" s="146" t="s">
        <v>210</v>
      </c>
    </row>
    <row r="7234" spans="10:10" ht="321" x14ac:dyDescent="0.25">
      <c r="J7234" s="146" t="s">
        <v>210</v>
      </c>
    </row>
    <row r="7235" spans="10:10" ht="321" x14ac:dyDescent="0.25">
      <c r="J7235" s="146" t="s">
        <v>210</v>
      </c>
    </row>
    <row r="7236" spans="10:10" ht="321" x14ac:dyDescent="0.25">
      <c r="J7236" s="146" t="s">
        <v>210</v>
      </c>
    </row>
    <row r="7237" spans="10:10" ht="321" x14ac:dyDescent="0.25">
      <c r="J7237" s="146" t="s">
        <v>210</v>
      </c>
    </row>
    <row r="7238" spans="10:10" ht="321" x14ac:dyDescent="0.25">
      <c r="J7238" s="146" t="s">
        <v>210</v>
      </c>
    </row>
    <row r="7239" spans="10:10" ht="321" x14ac:dyDescent="0.25">
      <c r="J7239" s="146" t="s">
        <v>210</v>
      </c>
    </row>
    <row r="7240" spans="10:10" ht="321" x14ac:dyDescent="0.25">
      <c r="J7240" s="146" t="s">
        <v>210</v>
      </c>
    </row>
    <row r="7241" spans="10:10" ht="321" x14ac:dyDescent="0.25">
      <c r="J7241" s="146" t="s">
        <v>210</v>
      </c>
    </row>
    <row r="7242" spans="10:10" ht="321" x14ac:dyDescent="0.25">
      <c r="J7242" s="146" t="s">
        <v>210</v>
      </c>
    </row>
    <row r="7243" spans="10:10" ht="321" x14ac:dyDescent="0.25">
      <c r="J7243" s="146" t="s">
        <v>210</v>
      </c>
    </row>
    <row r="7244" spans="10:10" ht="321" x14ac:dyDescent="0.25">
      <c r="J7244" s="146" t="s">
        <v>210</v>
      </c>
    </row>
    <row r="7245" spans="10:10" ht="321" x14ac:dyDescent="0.25">
      <c r="J7245" s="146" t="s">
        <v>210</v>
      </c>
    </row>
    <row r="7246" spans="10:10" ht="321" x14ac:dyDescent="0.25">
      <c r="J7246" s="146" t="s">
        <v>210</v>
      </c>
    </row>
    <row r="7247" spans="10:10" ht="321" x14ac:dyDescent="0.25">
      <c r="J7247" s="146" t="s">
        <v>210</v>
      </c>
    </row>
    <row r="7248" spans="10:10" ht="321" x14ac:dyDescent="0.25">
      <c r="J7248" s="146" t="s">
        <v>210</v>
      </c>
    </row>
    <row r="7249" spans="10:10" ht="321" x14ac:dyDescent="0.25">
      <c r="J7249" s="146" t="s">
        <v>210</v>
      </c>
    </row>
    <row r="7250" spans="10:10" ht="321" x14ac:dyDescent="0.25">
      <c r="J7250" s="146" t="s">
        <v>210</v>
      </c>
    </row>
    <row r="7251" spans="10:10" ht="321" x14ac:dyDescent="0.25">
      <c r="J7251" s="146" t="s">
        <v>210</v>
      </c>
    </row>
    <row r="7252" spans="10:10" ht="321" x14ac:dyDescent="0.25">
      <c r="J7252" s="146" t="s">
        <v>210</v>
      </c>
    </row>
    <row r="7253" spans="10:10" ht="321" x14ac:dyDescent="0.25">
      <c r="J7253" s="146" t="s">
        <v>210</v>
      </c>
    </row>
    <row r="7254" spans="10:10" ht="321" x14ac:dyDescent="0.25">
      <c r="J7254" s="146" t="s">
        <v>210</v>
      </c>
    </row>
    <row r="7255" spans="10:10" ht="321" x14ac:dyDescent="0.25">
      <c r="J7255" s="146" t="s">
        <v>210</v>
      </c>
    </row>
    <row r="7256" spans="10:10" ht="321" x14ac:dyDescent="0.25">
      <c r="J7256" s="146" t="s">
        <v>210</v>
      </c>
    </row>
    <row r="7257" spans="10:10" ht="321" x14ac:dyDescent="0.25">
      <c r="J7257" s="146" t="s">
        <v>210</v>
      </c>
    </row>
    <row r="7258" spans="10:10" ht="321" x14ac:dyDescent="0.25">
      <c r="J7258" s="146" t="s">
        <v>210</v>
      </c>
    </row>
    <row r="7259" spans="10:10" ht="321" x14ac:dyDescent="0.25">
      <c r="J7259" s="146" t="s">
        <v>210</v>
      </c>
    </row>
    <row r="7260" spans="10:10" ht="321" x14ac:dyDescent="0.25">
      <c r="J7260" s="146" t="s">
        <v>210</v>
      </c>
    </row>
    <row r="7261" spans="10:10" ht="321" x14ac:dyDescent="0.25">
      <c r="J7261" s="146" t="s">
        <v>210</v>
      </c>
    </row>
    <row r="7262" spans="10:10" ht="321" x14ac:dyDescent="0.25">
      <c r="J7262" s="146" t="s">
        <v>210</v>
      </c>
    </row>
    <row r="7263" spans="10:10" ht="321" x14ac:dyDescent="0.25">
      <c r="J7263" s="146" t="s">
        <v>210</v>
      </c>
    </row>
    <row r="7264" spans="10:10" ht="321" x14ac:dyDescent="0.25">
      <c r="J7264" s="146" t="s">
        <v>210</v>
      </c>
    </row>
    <row r="7265" spans="10:10" ht="321" x14ac:dyDescent="0.25">
      <c r="J7265" s="146" t="s">
        <v>210</v>
      </c>
    </row>
    <row r="7266" spans="10:10" ht="321" x14ac:dyDescent="0.25">
      <c r="J7266" s="146" t="s">
        <v>210</v>
      </c>
    </row>
    <row r="7267" spans="10:10" ht="321" x14ac:dyDescent="0.25">
      <c r="J7267" s="146" t="s">
        <v>210</v>
      </c>
    </row>
    <row r="7268" spans="10:10" ht="321" x14ac:dyDescent="0.25">
      <c r="J7268" s="146" t="s">
        <v>210</v>
      </c>
    </row>
    <row r="7269" spans="10:10" ht="321" x14ac:dyDescent="0.25">
      <c r="J7269" s="146" t="s">
        <v>210</v>
      </c>
    </row>
    <row r="7270" spans="10:10" ht="321" x14ac:dyDescent="0.25">
      <c r="J7270" s="146" t="s">
        <v>210</v>
      </c>
    </row>
    <row r="7271" spans="10:10" ht="321" x14ac:dyDescent="0.25">
      <c r="J7271" s="146" t="s">
        <v>210</v>
      </c>
    </row>
    <row r="7272" spans="10:10" ht="321" x14ac:dyDescent="0.25">
      <c r="J7272" s="146" t="s">
        <v>210</v>
      </c>
    </row>
    <row r="7273" spans="10:10" ht="321" x14ac:dyDescent="0.25">
      <c r="J7273" s="146" t="s">
        <v>210</v>
      </c>
    </row>
    <row r="7274" spans="10:10" ht="321" x14ac:dyDescent="0.25">
      <c r="J7274" s="146" t="s">
        <v>210</v>
      </c>
    </row>
    <row r="7275" spans="10:10" ht="321" x14ac:dyDescent="0.25">
      <c r="J7275" s="146" t="s">
        <v>210</v>
      </c>
    </row>
    <row r="7276" spans="10:10" ht="321" x14ac:dyDescent="0.25">
      <c r="J7276" s="146" t="s">
        <v>210</v>
      </c>
    </row>
    <row r="7277" spans="10:10" ht="321" x14ac:dyDescent="0.25">
      <c r="J7277" s="146" t="s">
        <v>210</v>
      </c>
    </row>
    <row r="7278" spans="10:10" ht="321" x14ac:dyDescent="0.25">
      <c r="J7278" s="146" t="s">
        <v>210</v>
      </c>
    </row>
    <row r="7279" spans="10:10" ht="321" x14ac:dyDescent="0.25">
      <c r="J7279" s="146" t="s">
        <v>210</v>
      </c>
    </row>
    <row r="7280" spans="10:10" ht="321" x14ac:dyDescent="0.25">
      <c r="J7280" s="146" t="s">
        <v>210</v>
      </c>
    </row>
    <row r="7281" spans="10:10" ht="321" x14ac:dyDescent="0.25">
      <c r="J7281" s="146" t="s">
        <v>210</v>
      </c>
    </row>
    <row r="7282" spans="10:10" ht="321" x14ac:dyDescent="0.25">
      <c r="J7282" s="146" t="s">
        <v>210</v>
      </c>
    </row>
    <row r="7283" spans="10:10" ht="321" x14ac:dyDescent="0.25">
      <c r="J7283" s="146" t="s">
        <v>210</v>
      </c>
    </row>
    <row r="7284" spans="10:10" ht="321" x14ac:dyDescent="0.25">
      <c r="J7284" s="146" t="s">
        <v>210</v>
      </c>
    </row>
    <row r="7285" spans="10:10" ht="321" x14ac:dyDescent="0.25">
      <c r="J7285" s="146" t="s">
        <v>210</v>
      </c>
    </row>
    <row r="7286" spans="10:10" ht="321" x14ac:dyDescent="0.25">
      <c r="J7286" s="146" t="s">
        <v>210</v>
      </c>
    </row>
    <row r="7287" spans="10:10" ht="321" x14ac:dyDescent="0.25">
      <c r="J7287" s="146" t="s">
        <v>210</v>
      </c>
    </row>
    <row r="7288" spans="10:10" ht="321" x14ac:dyDescent="0.25">
      <c r="J7288" s="146" t="s">
        <v>210</v>
      </c>
    </row>
    <row r="7289" spans="10:10" ht="321" x14ac:dyDescent="0.25">
      <c r="J7289" s="146" t="s">
        <v>210</v>
      </c>
    </row>
    <row r="7290" spans="10:10" ht="321" x14ac:dyDescent="0.25">
      <c r="J7290" s="146" t="s">
        <v>210</v>
      </c>
    </row>
    <row r="7291" spans="10:10" ht="321" x14ac:dyDescent="0.25">
      <c r="J7291" s="146" t="s">
        <v>210</v>
      </c>
    </row>
    <row r="7292" spans="10:10" ht="321" x14ac:dyDescent="0.25">
      <c r="J7292" s="146" t="s">
        <v>210</v>
      </c>
    </row>
    <row r="7293" spans="10:10" ht="321" x14ac:dyDescent="0.25">
      <c r="J7293" s="146" t="s">
        <v>210</v>
      </c>
    </row>
    <row r="7294" spans="10:10" ht="321" x14ac:dyDescent="0.25">
      <c r="J7294" s="146" t="s">
        <v>210</v>
      </c>
    </row>
    <row r="7295" spans="10:10" ht="321" x14ac:dyDescent="0.25">
      <c r="J7295" s="146" t="s">
        <v>210</v>
      </c>
    </row>
    <row r="7296" spans="10:10" ht="321" x14ac:dyDescent="0.25">
      <c r="J7296" s="146" t="s">
        <v>210</v>
      </c>
    </row>
    <row r="7297" spans="10:10" ht="321" x14ac:dyDescent="0.25">
      <c r="J7297" s="146" t="s">
        <v>210</v>
      </c>
    </row>
    <row r="7298" spans="10:10" ht="321" x14ac:dyDescent="0.25">
      <c r="J7298" s="146" t="s">
        <v>210</v>
      </c>
    </row>
    <row r="7299" spans="10:10" ht="321" x14ac:dyDescent="0.25">
      <c r="J7299" s="146" t="s">
        <v>210</v>
      </c>
    </row>
    <row r="7300" spans="10:10" ht="321" x14ac:dyDescent="0.25">
      <c r="J7300" s="146" t="s">
        <v>210</v>
      </c>
    </row>
    <row r="7301" spans="10:10" ht="321" x14ac:dyDescent="0.25">
      <c r="J7301" s="146" t="s">
        <v>210</v>
      </c>
    </row>
    <row r="7302" spans="10:10" ht="321" x14ac:dyDescent="0.25">
      <c r="J7302" s="146" t="s">
        <v>210</v>
      </c>
    </row>
    <row r="7303" spans="10:10" ht="321" x14ac:dyDescent="0.25">
      <c r="J7303" s="146" t="s">
        <v>210</v>
      </c>
    </row>
    <row r="7304" spans="10:10" ht="321" x14ac:dyDescent="0.25">
      <c r="J7304" s="146" t="s">
        <v>210</v>
      </c>
    </row>
    <row r="7305" spans="10:10" ht="321" x14ac:dyDescent="0.25">
      <c r="J7305" s="146" t="s">
        <v>210</v>
      </c>
    </row>
    <row r="7306" spans="10:10" ht="321" x14ac:dyDescent="0.25">
      <c r="J7306" s="146" t="s">
        <v>210</v>
      </c>
    </row>
    <row r="7307" spans="10:10" ht="321" x14ac:dyDescent="0.25">
      <c r="J7307" s="146" t="s">
        <v>210</v>
      </c>
    </row>
    <row r="7308" spans="10:10" ht="321" x14ac:dyDescent="0.25">
      <c r="J7308" s="146" t="s">
        <v>210</v>
      </c>
    </row>
    <row r="7309" spans="10:10" ht="321" x14ac:dyDescent="0.25">
      <c r="J7309" s="146" t="s">
        <v>210</v>
      </c>
    </row>
    <row r="7310" spans="10:10" ht="321" x14ac:dyDescent="0.25">
      <c r="J7310" s="146" t="s">
        <v>210</v>
      </c>
    </row>
    <row r="7311" spans="10:10" ht="321" x14ac:dyDescent="0.25">
      <c r="J7311" s="146" t="s">
        <v>210</v>
      </c>
    </row>
    <row r="7312" spans="10:10" ht="321" x14ac:dyDescent="0.25">
      <c r="J7312" s="146" t="s">
        <v>210</v>
      </c>
    </row>
    <row r="7313" spans="10:10" ht="321" x14ac:dyDescent="0.25">
      <c r="J7313" s="146" t="s">
        <v>210</v>
      </c>
    </row>
    <row r="7314" spans="10:10" ht="321" x14ac:dyDescent="0.25">
      <c r="J7314" s="146" t="s">
        <v>210</v>
      </c>
    </row>
    <row r="7315" spans="10:10" ht="321" x14ac:dyDescent="0.25">
      <c r="J7315" s="146" t="s">
        <v>210</v>
      </c>
    </row>
    <row r="7316" spans="10:10" ht="321" x14ac:dyDescent="0.25">
      <c r="J7316" s="146" t="s">
        <v>210</v>
      </c>
    </row>
    <row r="7317" spans="10:10" ht="321" x14ac:dyDescent="0.25">
      <c r="J7317" s="146" t="s">
        <v>210</v>
      </c>
    </row>
    <row r="7318" spans="10:10" ht="321" x14ac:dyDescent="0.25">
      <c r="J7318" s="146" t="s">
        <v>210</v>
      </c>
    </row>
    <row r="7319" spans="10:10" ht="321" x14ac:dyDescent="0.25">
      <c r="J7319" s="146" t="s">
        <v>210</v>
      </c>
    </row>
    <row r="7320" spans="10:10" ht="321" x14ac:dyDescent="0.25">
      <c r="J7320" s="146" t="s">
        <v>210</v>
      </c>
    </row>
    <row r="7321" spans="10:10" ht="321" x14ac:dyDescent="0.25">
      <c r="J7321" s="146" t="s">
        <v>210</v>
      </c>
    </row>
    <row r="7322" spans="10:10" ht="321" x14ac:dyDescent="0.25">
      <c r="J7322" s="146" t="s">
        <v>210</v>
      </c>
    </row>
    <row r="7323" spans="10:10" ht="321" x14ac:dyDescent="0.25">
      <c r="J7323" s="146" t="s">
        <v>210</v>
      </c>
    </row>
    <row r="7324" spans="10:10" ht="321" x14ac:dyDescent="0.25">
      <c r="J7324" s="146" t="s">
        <v>210</v>
      </c>
    </row>
    <row r="7325" spans="10:10" ht="321" x14ac:dyDescent="0.25">
      <c r="J7325" s="146" t="s">
        <v>210</v>
      </c>
    </row>
    <row r="7326" spans="10:10" ht="321" x14ac:dyDescent="0.25">
      <c r="J7326" s="146" t="s">
        <v>210</v>
      </c>
    </row>
    <row r="7327" spans="10:10" ht="321" x14ac:dyDescent="0.25">
      <c r="J7327" s="146" t="s">
        <v>210</v>
      </c>
    </row>
    <row r="7328" spans="10:10" ht="321" x14ac:dyDescent="0.25">
      <c r="J7328" s="146" t="s">
        <v>210</v>
      </c>
    </row>
    <row r="7329" spans="10:10" ht="321" x14ac:dyDescent="0.25">
      <c r="J7329" s="146" t="s">
        <v>210</v>
      </c>
    </row>
    <row r="7330" spans="10:10" ht="321" x14ac:dyDescent="0.25">
      <c r="J7330" s="146" t="s">
        <v>210</v>
      </c>
    </row>
    <row r="7331" spans="10:10" ht="321" x14ac:dyDescent="0.25">
      <c r="J7331" s="146" t="s">
        <v>210</v>
      </c>
    </row>
    <row r="7332" spans="10:10" ht="321" x14ac:dyDescent="0.25">
      <c r="J7332" s="146" t="s">
        <v>210</v>
      </c>
    </row>
    <row r="7333" spans="10:10" ht="321" x14ac:dyDescent="0.25">
      <c r="J7333" s="146" t="s">
        <v>210</v>
      </c>
    </row>
    <row r="7334" spans="10:10" ht="321" x14ac:dyDescent="0.25">
      <c r="J7334" s="146" t="s">
        <v>210</v>
      </c>
    </row>
    <row r="7335" spans="10:10" ht="321" x14ac:dyDescent="0.25">
      <c r="J7335" s="146" t="s">
        <v>210</v>
      </c>
    </row>
    <row r="7336" spans="10:10" ht="321" x14ac:dyDescent="0.25">
      <c r="J7336" s="146" t="s">
        <v>210</v>
      </c>
    </row>
    <row r="7337" spans="10:10" ht="321" x14ac:dyDescent="0.25">
      <c r="J7337" s="146" t="s">
        <v>210</v>
      </c>
    </row>
    <row r="7338" spans="10:10" ht="321" x14ac:dyDescent="0.25">
      <c r="J7338" s="146" t="s">
        <v>210</v>
      </c>
    </row>
    <row r="7339" spans="10:10" ht="321" x14ac:dyDescent="0.25">
      <c r="J7339" s="146" t="s">
        <v>210</v>
      </c>
    </row>
    <row r="7340" spans="10:10" ht="321" x14ac:dyDescent="0.25">
      <c r="J7340" s="146" t="s">
        <v>210</v>
      </c>
    </row>
    <row r="7341" spans="10:10" ht="321" x14ac:dyDescent="0.25">
      <c r="J7341" s="146" t="s">
        <v>210</v>
      </c>
    </row>
    <row r="7342" spans="10:10" ht="321" x14ac:dyDescent="0.25">
      <c r="J7342" s="146" t="s">
        <v>210</v>
      </c>
    </row>
    <row r="7343" spans="10:10" ht="321" x14ac:dyDescent="0.25">
      <c r="J7343" s="146" t="s">
        <v>210</v>
      </c>
    </row>
    <row r="7344" spans="10:10" ht="321" x14ac:dyDescent="0.25">
      <c r="J7344" s="146" t="s">
        <v>210</v>
      </c>
    </row>
    <row r="7345" spans="10:10" ht="321" x14ac:dyDescent="0.25">
      <c r="J7345" s="146" t="s">
        <v>210</v>
      </c>
    </row>
    <row r="7346" spans="10:10" ht="321" x14ac:dyDescent="0.25">
      <c r="J7346" s="146" t="s">
        <v>210</v>
      </c>
    </row>
    <row r="7347" spans="10:10" ht="321" x14ac:dyDescent="0.25">
      <c r="J7347" s="146" t="s">
        <v>210</v>
      </c>
    </row>
    <row r="7348" spans="10:10" ht="321" x14ac:dyDescent="0.25">
      <c r="J7348" s="146" t="s">
        <v>210</v>
      </c>
    </row>
    <row r="7349" spans="10:10" ht="321" x14ac:dyDescent="0.25">
      <c r="J7349" s="146" t="s">
        <v>210</v>
      </c>
    </row>
    <row r="7350" spans="10:10" ht="321" x14ac:dyDescent="0.25">
      <c r="J7350" s="146" t="s">
        <v>210</v>
      </c>
    </row>
    <row r="7351" spans="10:10" ht="321" x14ac:dyDescent="0.25">
      <c r="J7351" s="146" t="s">
        <v>210</v>
      </c>
    </row>
    <row r="7352" spans="10:10" ht="321" x14ac:dyDescent="0.25">
      <c r="J7352" s="146" t="s">
        <v>210</v>
      </c>
    </row>
    <row r="7353" spans="10:10" ht="321" x14ac:dyDescent="0.25">
      <c r="J7353" s="146" t="s">
        <v>210</v>
      </c>
    </row>
    <row r="7354" spans="10:10" ht="321" x14ac:dyDescent="0.25">
      <c r="J7354" s="146" t="s">
        <v>210</v>
      </c>
    </row>
    <row r="7355" spans="10:10" ht="321" x14ac:dyDescent="0.25">
      <c r="J7355" s="146" t="s">
        <v>210</v>
      </c>
    </row>
    <row r="7356" spans="10:10" ht="321" x14ac:dyDescent="0.25">
      <c r="J7356" s="146" t="s">
        <v>210</v>
      </c>
    </row>
    <row r="7357" spans="10:10" ht="321" x14ac:dyDescent="0.25">
      <c r="J7357" s="146" t="s">
        <v>210</v>
      </c>
    </row>
    <row r="7358" spans="10:10" ht="321" x14ac:dyDescent="0.25">
      <c r="J7358" s="146" t="s">
        <v>210</v>
      </c>
    </row>
    <row r="7359" spans="10:10" ht="321" x14ac:dyDescent="0.25">
      <c r="J7359" s="146" t="s">
        <v>210</v>
      </c>
    </row>
    <row r="7360" spans="10:10" ht="321" x14ac:dyDescent="0.25">
      <c r="J7360" s="146" t="s">
        <v>210</v>
      </c>
    </row>
    <row r="7361" spans="10:10" ht="321" x14ac:dyDescent="0.25">
      <c r="J7361" s="146" t="s">
        <v>210</v>
      </c>
    </row>
    <row r="7362" spans="10:10" ht="321" x14ac:dyDescent="0.25">
      <c r="J7362" s="146" t="s">
        <v>210</v>
      </c>
    </row>
    <row r="7363" spans="10:10" ht="321" x14ac:dyDescent="0.25">
      <c r="J7363" s="146" t="s">
        <v>210</v>
      </c>
    </row>
    <row r="7364" spans="10:10" ht="321" x14ac:dyDescent="0.25">
      <c r="J7364" s="146" t="s">
        <v>210</v>
      </c>
    </row>
    <row r="7365" spans="10:10" ht="321" x14ac:dyDescent="0.25">
      <c r="J7365" s="146" t="s">
        <v>210</v>
      </c>
    </row>
    <row r="7366" spans="10:10" ht="321" x14ac:dyDescent="0.25">
      <c r="J7366" s="146" t="s">
        <v>210</v>
      </c>
    </row>
    <row r="7367" spans="10:10" ht="321" x14ac:dyDescent="0.25">
      <c r="J7367" s="146" t="s">
        <v>210</v>
      </c>
    </row>
    <row r="7368" spans="10:10" ht="321" x14ac:dyDescent="0.25">
      <c r="J7368" s="146" t="s">
        <v>210</v>
      </c>
    </row>
    <row r="7369" spans="10:10" ht="321" x14ac:dyDescent="0.25">
      <c r="J7369" s="146" t="s">
        <v>210</v>
      </c>
    </row>
    <row r="7370" spans="10:10" ht="321" x14ac:dyDescent="0.25">
      <c r="J7370" s="146" t="s">
        <v>210</v>
      </c>
    </row>
    <row r="7371" spans="10:10" ht="321" x14ac:dyDescent="0.25">
      <c r="J7371" s="146" t="s">
        <v>210</v>
      </c>
    </row>
    <row r="7372" spans="10:10" ht="321" x14ac:dyDescent="0.25">
      <c r="J7372" s="146" t="s">
        <v>210</v>
      </c>
    </row>
    <row r="7373" spans="10:10" ht="321" x14ac:dyDescent="0.25">
      <c r="J7373" s="146" t="s">
        <v>210</v>
      </c>
    </row>
    <row r="7374" spans="10:10" ht="321" x14ac:dyDescent="0.25">
      <c r="J7374" s="146" t="s">
        <v>210</v>
      </c>
    </row>
    <row r="7375" spans="10:10" ht="321" x14ac:dyDescent="0.25">
      <c r="J7375" s="146" t="s">
        <v>210</v>
      </c>
    </row>
    <row r="7376" spans="10:10" ht="321" x14ac:dyDescent="0.25">
      <c r="J7376" s="146" t="s">
        <v>210</v>
      </c>
    </row>
    <row r="7377" spans="10:10" ht="321" x14ac:dyDescent="0.25">
      <c r="J7377" s="146" t="s">
        <v>210</v>
      </c>
    </row>
    <row r="7378" spans="10:10" ht="321" x14ac:dyDescent="0.25">
      <c r="J7378" s="146" t="s">
        <v>210</v>
      </c>
    </row>
    <row r="7379" spans="10:10" ht="321" x14ac:dyDescent="0.25">
      <c r="J7379" s="146" t="s">
        <v>210</v>
      </c>
    </row>
    <row r="7380" spans="10:10" ht="321" x14ac:dyDescent="0.25">
      <c r="J7380" s="146" t="s">
        <v>210</v>
      </c>
    </row>
    <row r="7381" spans="10:10" ht="321" x14ac:dyDescent="0.25">
      <c r="J7381" s="146" t="s">
        <v>210</v>
      </c>
    </row>
    <row r="7382" spans="10:10" ht="321" x14ac:dyDescent="0.25">
      <c r="J7382" s="146" t="s">
        <v>210</v>
      </c>
    </row>
    <row r="7383" spans="10:10" ht="321" x14ac:dyDescent="0.25">
      <c r="J7383" s="146" t="s">
        <v>210</v>
      </c>
    </row>
    <row r="7384" spans="10:10" ht="321" x14ac:dyDescent="0.25">
      <c r="J7384" s="146" t="s">
        <v>210</v>
      </c>
    </row>
    <row r="7385" spans="10:10" ht="321" x14ac:dyDescent="0.25">
      <c r="J7385" s="146" t="s">
        <v>210</v>
      </c>
    </row>
    <row r="7386" spans="10:10" ht="321" x14ac:dyDescent="0.25">
      <c r="J7386" s="146" t="s">
        <v>210</v>
      </c>
    </row>
    <row r="7387" spans="10:10" ht="321" x14ac:dyDescent="0.25">
      <c r="J7387" s="146" t="s">
        <v>210</v>
      </c>
    </row>
    <row r="7388" spans="10:10" ht="321" x14ac:dyDescent="0.25">
      <c r="J7388" s="146" t="s">
        <v>210</v>
      </c>
    </row>
    <row r="7389" spans="10:10" ht="321" x14ac:dyDescent="0.25">
      <c r="J7389" s="146" t="s">
        <v>210</v>
      </c>
    </row>
    <row r="7390" spans="10:10" ht="321" x14ac:dyDescent="0.25">
      <c r="J7390" s="146" t="s">
        <v>210</v>
      </c>
    </row>
    <row r="7391" spans="10:10" ht="321" x14ac:dyDescent="0.25">
      <c r="J7391" s="146" t="s">
        <v>210</v>
      </c>
    </row>
    <row r="7392" spans="10:10" ht="321" x14ac:dyDescent="0.25">
      <c r="J7392" s="146" t="s">
        <v>210</v>
      </c>
    </row>
    <row r="7393" spans="10:10" ht="321" x14ac:dyDescent="0.25">
      <c r="J7393" s="146" t="s">
        <v>210</v>
      </c>
    </row>
    <row r="7394" spans="10:10" ht="321" x14ac:dyDescent="0.25">
      <c r="J7394" s="146" t="s">
        <v>210</v>
      </c>
    </row>
    <row r="7395" spans="10:10" ht="321" x14ac:dyDescent="0.25">
      <c r="J7395" s="146" t="s">
        <v>210</v>
      </c>
    </row>
    <row r="7396" spans="10:10" ht="321" x14ac:dyDescent="0.25">
      <c r="J7396" s="146" t="s">
        <v>210</v>
      </c>
    </row>
    <row r="7397" spans="10:10" ht="321" x14ac:dyDescent="0.25">
      <c r="J7397" s="146" t="s">
        <v>210</v>
      </c>
    </row>
    <row r="7398" spans="10:10" ht="321" x14ac:dyDescent="0.25">
      <c r="J7398" s="146" t="s">
        <v>210</v>
      </c>
    </row>
    <row r="7399" spans="10:10" ht="321" x14ac:dyDescent="0.25">
      <c r="J7399" s="146" t="s">
        <v>210</v>
      </c>
    </row>
    <row r="7400" spans="10:10" ht="321" x14ac:dyDescent="0.25">
      <c r="J7400" s="146" t="s">
        <v>210</v>
      </c>
    </row>
    <row r="7401" spans="10:10" ht="321" x14ac:dyDescent="0.25">
      <c r="J7401" s="146" t="s">
        <v>210</v>
      </c>
    </row>
    <row r="7402" spans="10:10" ht="321" x14ac:dyDescent="0.25">
      <c r="J7402" s="146" t="s">
        <v>210</v>
      </c>
    </row>
    <row r="7403" spans="10:10" ht="321" x14ac:dyDescent="0.25">
      <c r="J7403" s="146" t="s">
        <v>210</v>
      </c>
    </row>
    <row r="7404" spans="10:10" ht="321" x14ac:dyDescent="0.25">
      <c r="J7404" s="146" t="s">
        <v>210</v>
      </c>
    </row>
    <row r="7405" spans="10:10" ht="321" x14ac:dyDescent="0.25">
      <c r="J7405" s="146" t="s">
        <v>210</v>
      </c>
    </row>
    <row r="7406" spans="10:10" ht="321" x14ac:dyDescent="0.25">
      <c r="J7406" s="146" t="s">
        <v>210</v>
      </c>
    </row>
    <row r="7407" spans="10:10" ht="321" x14ac:dyDescent="0.25">
      <c r="J7407" s="146" t="s">
        <v>210</v>
      </c>
    </row>
    <row r="7408" spans="10:10" ht="321" x14ac:dyDescent="0.25">
      <c r="J7408" s="146" t="s">
        <v>210</v>
      </c>
    </row>
    <row r="7409" spans="10:10" ht="321" x14ac:dyDescent="0.25">
      <c r="J7409" s="146" t="s">
        <v>210</v>
      </c>
    </row>
    <row r="7410" spans="10:10" ht="321" x14ac:dyDescent="0.25">
      <c r="J7410" s="146" t="s">
        <v>210</v>
      </c>
    </row>
    <row r="7411" spans="10:10" ht="321" x14ac:dyDescent="0.25">
      <c r="J7411" s="146" t="s">
        <v>210</v>
      </c>
    </row>
    <row r="7412" spans="10:10" ht="321" x14ac:dyDescent="0.25">
      <c r="J7412" s="146" t="s">
        <v>210</v>
      </c>
    </row>
    <row r="7413" spans="10:10" ht="321" x14ac:dyDescent="0.25">
      <c r="J7413" s="146" t="s">
        <v>210</v>
      </c>
    </row>
    <row r="7414" spans="10:10" ht="321" x14ac:dyDescent="0.25">
      <c r="J7414" s="146" t="s">
        <v>210</v>
      </c>
    </row>
    <row r="7415" spans="10:10" ht="321" x14ac:dyDescent="0.25">
      <c r="J7415" s="146" t="s">
        <v>210</v>
      </c>
    </row>
    <row r="7416" spans="10:10" ht="321" x14ac:dyDescent="0.25">
      <c r="J7416" s="146" t="s">
        <v>210</v>
      </c>
    </row>
    <row r="7417" spans="10:10" ht="321" x14ac:dyDescent="0.25">
      <c r="J7417" s="146" t="s">
        <v>210</v>
      </c>
    </row>
    <row r="7418" spans="10:10" ht="321" x14ac:dyDescent="0.25">
      <c r="J7418" s="146" t="s">
        <v>210</v>
      </c>
    </row>
    <row r="7419" spans="10:10" ht="321" x14ac:dyDescent="0.25">
      <c r="J7419" s="146" t="s">
        <v>210</v>
      </c>
    </row>
    <row r="7420" spans="10:10" ht="321" x14ac:dyDescent="0.25">
      <c r="J7420" s="146" t="s">
        <v>210</v>
      </c>
    </row>
    <row r="7421" spans="10:10" ht="321" x14ac:dyDescent="0.25">
      <c r="J7421" s="146" t="s">
        <v>210</v>
      </c>
    </row>
    <row r="7422" spans="10:10" ht="321" x14ac:dyDescent="0.25">
      <c r="J7422" s="146" t="s">
        <v>210</v>
      </c>
    </row>
    <row r="7423" spans="10:10" ht="321" x14ac:dyDescent="0.25">
      <c r="J7423" s="146" t="s">
        <v>210</v>
      </c>
    </row>
    <row r="7424" spans="10:10" ht="321" x14ac:dyDescent="0.25">
      <c r="J7424" s="146" t="s">
        <v>210</v>
      </c>
    </row>
    <row r="7425" spans="10:10" ht="321" x14ac:dyDescent="0.25">
      <c r="J7425" s="146" t="s">
        <v>210</v>
      </c>
    </row>
    <row r="7426" spans="10:10" ht="321" x14ac:dyDescent="0.25">
      <c r="J7426" s="146" t="s">
        <v>210</v>
      </c>
    </row>
    <row r="7427" spans="10:10" ht="321" x14ac:dyDescent="0.25">
      <c r="J7427" s="146" t="s">
        <v>210</v>
      </c>
    </row>
    <row r="7428" spans="10:10" ht="321" x14ac:dyDescent="0.25">
      <c r="J7428" s="146" t="s">
        <v>210</v>
      </c>
    </row>
    <row r="7429" spans="10:10" ht="321" x14ac:dyDescent="0.25">
      <c r="J7429" s="146" t="s">
        <v>210</v>
      </c>
    </row>
    <row r="7430" spans="10:10" ht="321" x14ac:dyDescent="0.25">
      <c r="J7430" s="146" t="s">
        <v>210</v>
      </c>
    </row>
    <row r="7431" spans="10:10" ht="321" x14ac:dyDescent="0.25">
      <c r="J7431" s="146" t="s">
        <v>210</v>
      </c>
    </row>
    <row r="7432" spans="10:10" ht="321" x14ac:dyDescent="0.25">
      <c r="J7432" s="146" t="s">
        <v>210</v>
      </c>
    </row>
    <row r="7433" spans="10:10" ht="321" x14ac:dyDescent="0.25">
      <c r="J7433" s="146" t="s">
        <v>210</v>
      </c>
    </row>
    <row r="7434" spans="10:10" ht="321" x14ac:dyDescent="0.25">
      <c r="J7434" s="146" t="s">
        <v>210</v>
      </c>
    </row>
    <row r="7435" spans="10:10" ht="321" x14ac:dyDescent="0.25">
      <c r="J7435" s="146" t="s">
        <v>210</v>
      </c>
    </row>
    <row r="7436" spans="10:10" ht="321" x14ac:dyDescent="0.25">
      <c r="J7436" s="146" t="s">
        <v>210</v>
      </c>
    </row>
    <row r="7437" spans="10:10" ht="321" x14ac:dyDescent="0.25">
      <c r="J7437" s="146" t="s">
        <v>210</v>
      </c>
    </row>
    <row r="7438" spans="10:10" ht="321" x14ac:dyDescent="0.25">
      <c r="J7438" s="146" t="s">
        <v>210</v>
      </c>
    </row>
    <row r="7439" spans="10:10" ht="321" x14ac:dyDescent="0.25">
      <c r="J7439" s="146" t="s">
        <v>210</v>
      </c>
    </row>
    <row r="7440" spans="10:10" ht="321" x14ac:dyDescent="0.25">
      <c r="J7440" s="146" t="s">
        <v>210</v>
      </c>
    </row>
    <row r="7441" spans="10:10" ht="321" x14ac:dyDescent="0.25">
      <c r="J7441" s="146" t="s">
        <v>210</v>
      </c>
    </row>
    <row r="7442" spans="10:10" ht="321" x14ac:dyDescent="0.25">
      <c r="J7442" s="146" t="s">
        <v>210</v>
      </c>
    </row>
    <row r="7443" spans="10:10" ht="321" x14ac:dyDescent="0.25">
      <c r="J7443" s="146" t="s">
        <v>210</v>
      </c>
    </row>
    <row r="7444" spans="10:10" ht="321" x14ac:dyDescent="0.25">
      <c r="J7444" s="146" t="s">
        <v>210</v>
      </c>
    </row>
    <row r="7445" spans="10:10" ht="321" x14ac:dyDescent="0.25">
      <c r="J7445" s="146" t="s">
        <v>210</v>
      </c>
    </row>
    <row r="7446" spans="10:10" ht="321" x14ac:dyDescent="0.25">
      <c r="J7446" s="146" t="s">
        <v>210</v>
      </c>
    </row>
    <row r="7447" spans="10:10" ht="321" x14ac:dyDescent="0.25">
      <c r="J7447" s="146" t="s">
        <v>210</v>
      </c>
    </row>
    <row r="7448" spans="10:10" ht="321" x14ac:dyDescent="0.25">
      <c r="J7448" s="146" t="s">
        <v>210</v>
      </c>
    </row>
    <row r="7449" spans="10:10" ht="321" x14ac:dyDescent="0.25">
      <c r="J7449" s="146" t="s">
        <v>210</v>
      </c>
    </row>
    <row r="7450" spans="10:10" ht="321" x14ac:dyDescent="0.25">
      <c r="J7450" s="146" t="s">
        <v>210</v>
      </c>
    </row>
    <row r="7451" spans="10:10" ht="321" x14ac:dyDescent="0.25">
      <c r="J7451" s="146" t="s">
        <v>210</v>
      </c>
    </row>
    <row r="7452" spans="10:10" ht="321" x14ac:dyDescent="0.25">
      <c r="J7452" s="146" t="s">
        <v>210</v>
      </c>
    </row>
    <row r="7453" spans="10:10" ht="321" x14ac:dyDescent="0.25">
      <c r="J7453" s="146" t="s">
        <v>210</v>
      </c>
    </row>
    <row r="7454" spans="10:10" ht="321" x14ac:dyDescent="0.25">
      <c r="J7454" s="146" t="s">
        <v>210</v>
      </c>
    </row>
    <row r="7455" spans="10:10" ht="321" x14ac:dyDescent="0.25">
      <c r="J7455" s="146" t="s">
        <v>210</v>
      </c>
    </row>
    <row r="7456" spans="10:10" ht="321" x14ac:dyDescent="0.25">
      <c r="J7456" s="146" t="s">
        <v>210</v>
      </c>
    </row>
    <row r="7457" spans="10:10" ht="321" x14ac:dyDescent="0.25">
      <c r="J7457" s="146" t="s">
        <v>210</v>
      </c>
    </row>
    <row r="7458" spans="10:10" ht="321" x14ac:dyDescent="0.25">
      <c r="J7458" s="146" t="s">
        <v>210</v>
      </c>
    </row>
    <row r="7459" spans="10:10" ht="321" x14ac:dyDescent="0.25">
      <c r="J7459" s="146" t="s">
        <v>210</v>
      </c>
    </row>
    <row r="7460" spans="10:10" ht="321" x14ac:dyDescent="0.25">
      <c r="J7460" s="146" t="s">
        <v>210</v>
      </c>
    </row>
    <row r="7461" spans="10:10" ht="321" x14ac:dyDescent="0.25">
      <c r="J7461" s="146" t="s">
        <v>210</v>
      </c>
    </row>
    <row r="7462" spans="10:10" ht="321" x14ac:dyDescent="0.25">
      <c r="J7462" s="146" t="s">
        <v>210</v>
      </c>
    </row>
    <row r="7463" spans="10:10" ht="321" x14ac:dyDescent="0.25">
      <c r="J7463" s="146" t="s">
        <v>210</v>
      </c>
    </row>
    <row r="7464" spans="10:10" ht="321" x14ac:dyDescent="0.25">
      <c r="J7464" s="146" t="s">
        <v>210</v>
      </c>
    </row>
    <row r="7465" spans="10:10" ht="321" x14ac:dyDescent="0.25">
      <c r="J7465" s="146" t="s">
        <v>210</v>
      </c>
    </row>
    <row r="7466" spans="10:10" ht="321" x14ac:dyDescent="0.25">
      <c r="J7466" s="146" t="s">
        <v>210</v>
      </c>
    </row>
    <row r="7467" spans="10:10" ht="321" x14ac:dyDescent="0.25">
      <c r="J7467" s="146" t="s">
        <v>210</v>
      </c>
    </row>
    <row r="7468" spans="10:10" ht="321" x14ac:dyDescent="0.25">
      <c r="J7468" s="146" t="s">
        <v>210</v>
      </c>
    </row>
    <row r="7469" spans="10:10" ht="321" x14ac:dyDescent="0.25">
      <c r="J7469" s="146" t="s">
        <v>210</v>
      </c>
    </row>
    <row r="7470" spans="10:10" ht="321" x14ac:dyDescent="0.25">
      <c r="J7470" s="146" t="s">
        <v>210</v>
      </c>
    </row>
    <row r="7471" spans="10:10" ht="321" x14ac:dyDescent="0.25">
      <c r="J7471" s="146" t="s">
        <v>210</v>
      </c>
    </row>
    <row r="7472" spans="10:10" ht="321" x14ac:dyDescent="0.25">
      <c r="J7472" s="146" t="s">
        <v>210</v>
      </c>
    </row>
    <row r="7473" spans="10:10" ht="321" x14ac:dyDescent="0.25">
      <c r="J7473" s="146" t="s">
        <v>210</v>
      </c>
    </row>
    <row r="7474" spans="10:10" ht="321" x14ac:dyDescent="0.25">
      <c r="J7474" s="146" t="s">
        <v>210</v>
      </c>
    </row>
    <row r="7475" spans="10:10" ht="321" x14ac:dyDescent="0.25">
      <c r="J7475" s="146" t="s">
        <v>210</v>
      </c>
    </row>
    <row r="7476" spans="10:10" ht="321" x14ac:dyDescent="0.25">
      <c r="J7476" s="146" t="s">
        <v>210</v>
      </c>
    </row>
    <row r="7477" spans="10:10" ht="321" x14ac:dyDescent="0.25">
      <c r="J7477" s="146" t="s">
        <v>210</v>
      </c>
    </row>
    <row r="7478" spans="10:10" ht="321" x14ac:dyDescent="0.25">
      <c r="J7478" s="146" t="s">
        <v>210</v>
      </c>
    </row>
    <row r="7479" spans="10:10" ht="321" x14ac:dyDescent="0.25">
      <c r="J7479" s="146" t="s">
        <v>210</v>
      </c>
    </row>
    <row r="7480" spans="10:10" ht="321" x14ac:dyDescent="0.25">
      <c r="J7480" s="146" t="s">
        <v>210</v>
      </c>
    </row>
    <row r="7481" spans="10:10" ht="321" x14ac:dyDescent="0.25">
      <c r="J7481" s="146" t="s">
        <v>210</v>
      </c>
    </row>
    <row r="7482" spans="10:10" ht="321" x14ac:dyDescent="0.25">
      <c r="J7482" s="146" t="s">
        <v>210</v>
      </c>
    </row>
    <row r="7483" spans="10:10" ht="321" x14ac:dyDescent="0.25">
      <c r="J7483" s="146" t="s">
        <v>210</v>
      </c>
    </row>
    <row r="7484" spans="10:10" ht="321" x14ac:dyDescent="0.25">
      <c r="J7484" s="146" t="s">
        <v>210</v>
      </c>
    </row>
    <row r="7485" spans="10:10" ht="321" x14ac:dyDescent="0.25">
      <c r="J7485" s="146" t="s">
        <v>210</v>
      </c>
    </row>
    <row r="7486" spans="10:10" ht="321" x14ac:dyDescent="0.25">
      <c r="J7486" s="146" t="s">
        <v>210</v>
      </c>
    </row>
    <row r="7487" spans="10:10" ht="321" x14ac:dyDescent="0.25">
      <c r="J7487" s="146" t="s">
        <v>210</v>
      </c>
    </row>
    <row r="7488" spans="10:10" ht="321" x14ac:dyDescent="0.25">
      <c r="J7488" s="146" t="s">
        <v>210</v>
      </c>
    </row>
    <row r="7489" spans="10:10" ht="321" x14ac:dyDescent="0.25">
      <c r="J7489" s="146" t="s">
        <v>210</v>
      </c>
    </row>
    <row r="7490" spans="10:10" ht="321" x14ac:dyDescent="0.25">
      <c r="J7490" s="146" t="s">
        <v>210</v>
      </c>
    </row>
    <row r="7491" spans="10:10" ht="321" x14ac:dyDescent="0.25">
      <c r="J7491" s="146" t="s">
        <v>210</v>
      </c>
    </row>
    <row r="7492" spans="10:10" ht="321" x14ac:dyDescent="0.25">
      <c r="J7492" s="146" t="s">
        <v>210</v>
      </c>
    </row>
    <row r="7493" spans="10:10" ht="321" x14ac:dyDescent="0.25">
      <c r="J7493" s="146" t="s">
        <v>210</v>
      </c>
    </row>
    <row r="7494" spans="10:10" ht="321" x14ac:dyDescent="0.25">
      <c r="J7494" s="146" t="s">
        <v>210</v>
      </c>
    </row>
    <row r="7495" spans="10:10" ht="321" x14ac:dyDescent="0.25">
      <c r="J7495" s="146" t="s">
        <v>210</v>
      </c>
    </row>
    <row r="7496" spans="10:10" ht="321" x14ac:dyDescent="0.25">
      <c r="J7496" s="146" t="s">
        <v>210</v>
      </c>
    </row>
    <row r="7497" spans="10:10" ht="321" x14ac:dyDescent="0.25">
      <c r="J7497" s="146" t="s">
        <v>210</v>
      </c>
    </row>
    <row r="7498" spans="10:10" ht="321" x14ac:dyDescent="0.25">
      <c r="J7498" s="146" t="s">
        <v>210</v>
      </c>
    </row>
    <row r="7499" spans="10:10" ht="321" x14ac:dyDescent="0.25">
      <c r="J7499" s="146" t="s">
        <v>210</v>
      </c>
    </row>
    <row r="7500" spans="10:10" ht="321" x14ac:dyDescent="0.25">
      <c r="J7500" s="146" t="s">
        <v>210</v>
      </c>
    </row>
    <row r="7501" spans="10:10" ht="321" x14ac:dyDescent="0.25">
      <c r="J7501" s="146" t="s">
        <v>210</v>
      </c>
    </row>
    <row r="7502" spans="10:10" ht="321" x14ac:dyDescent="0.25">
      <c r="J7502" s="146" t="s">
        <v>210</v>
      </c>
    </row>
    <row r="7503" spans="10:10" ht="321" x14ac:dyDescent="0.25">
      <c r="J7503" s="146" t="s">
        <v>210</v>
      </c>
    </row>
    <row r="7504" spans="10:10" ht="321" x14ac:dyDescent="0.25">
      <c r="J7504" s="146" t="s">
        <v>210</v>
      </c>
    </row>
    <row r="7505" spans="10:10" ht="321" x14ac:dyDescent="0.25">
      <c r="J7505" s="146" t="s">
        <v>210</v>
      </c>
    </row>
    <row r="7506" spans="10:10" ht="321" x14ac:dyDescent="0.25">
      <c r="J7506" s="146" t="s">
        <v>210</v>
      </c>
    </row>
    <row r="7507" spans="10:10" ht="321" x14ac:dyDescent="0.25">
      <c r="J7507" s="146" t="s">
        <v>210</v>
      </c>
    </row>
    <row r="7508" spans="10:10" ht="321" x14ac:dyDescent="0.25">
      <c r="J7508" s="146" t="s">
        <v>210</v>
      </c>
    </row>
    <row r="7509" spans="10:10" ht="321" x14ac:dyDescent="0.25">
      <c r="J7509" s="146" t="s">
        <v>210</v>
      </c>
    </row>
    <row r="7510" spans="10:10" ht="321" x14ac:dyDescent="0.25">
      <c r="J7510" s="146" t="s">
        <v>210</v>
      </c>
    </row>
    <row r="7511" spans="10:10" ht="321" x14ac:dyDescent="0.25">
      <c r="J7511" s="146" t="s">
        <v>210</v>
      </c>
    </row>
    <row r="7512" spans="10:10" ht="321" x14ac:dyDescent="0.25">
      <c r="J7512" s="146" t="s">
        <v>210</v>
      </c>
    </row>
    <row r="7513" spans="10:10" ht="321" x14ac:dyDescent="0.25">
      <c r="J7513" s="146" t="s">
        <v>210</v>
      </c>
    </row>
    <row r="7514" spans="10:10" ht="321" x14ac:dyDescent="0.25">
      <c r="J7514" s="146" t="s">
        <v>210</v>
      </c>
    </row>
    <row r="7515" spans="10:10" ht="321" x14ac:dyDescent="0.25">
      <c r="J7515" s="146" t="s">
        <v>210</v>
      </c>
    </row>
    <row r="7516" spans="10:10" ht="321" x14ac:dyDescent="0.25">
      <c r="J7516" s="146" t="s">
        <v>210</v>
      </c>
    </row>
    <row r="7517" spans="10:10" ht="321" x14ac:dyDescent="0.25">
      <c r="J7517" s="146" t="s">
        <v>210</v>
      </c>
    </row>
    <row r="7518" spans="10:10" ht="321" x14ac:dyDescent="0.25">
      <c r="J7518" s="146" t="s">
        <v>210</v>
      </c>
    </row>
    <row r="7519" spans="10:10" ht="321" x14ac:dyDescent="0.25">
      <c r="J7519" s="146" t="s">
        <v>210</v>
      </c>
    </row>
    <row r="7520" spans="10:10" ht="321" x14ac:dyDescent="0.25">
      <c r="J7520" s="146" t="s">
        <v>210</v>
      </c>
    </row>
    <row r="7521" spans="10:10" ht="321" x14ac:dyDescent="0.25">
      <c r="J7521" s="146" t="s">
        <v>210</v>
      </c>
    </row>
    <row r="7522" spans="10:10" ht="321" x14ac:dyDescent="0.25">
      <c r="J7522" s="146" t="s">
        <v>210</v>
      </c>
    </row>
    <row r="7523" spans="10:10" ht="321" x14ac:dyDescent="0.25">
      <c r="J7523" s="146" t="s">
        <v>210</v>
      </c>
    </row>
    <row r="7524" spans="10:10" ht="321" x14ac:dyDescent="0.25">
      <c r="J7524" s="146" t="s">
        <v>210</v>
      </c>
    </row>
    <row r="7525" spans="10:10" ht="321" x14ac:dyDescent="0.25">
      <c r="J7525" s="146" t="s">
        <v>210</v>
      </c>
    </row>
    <row r="7526" spans="10:10" ht="321" x14ac:dyDescent="0.25">
      <c r="J7526" s="146" t="s">
        <v>210</v>
      </c>
    </row>
    <row r="7527" spans="10:10" ht="321" x14ac:dyDescent="0.25">
      <c r="J7527" s="146" t="s">
        <v>210</v>
      </c>
    </row>
    <row r="7528" spans="10:10" ht="321" x14ac:dyDescent="0.25">
      <c r="J7528" s="146" t="s">
        <v>210</v>
      </c>
    </row>
    <row r="7529" spans="10:10" ht="321" x14ac:dyDescent="0.25">
      <c r="J7529" s="146" t="s">
        <v>210</v>
      </c>
    </row>
    <row r="7530" spans="10:10" ht="321" x14ac:dyDescent="0.25">
      <c r="J7530" s="146" t="s">
        <v>210</v>
      </c>
    </row>
    <row r="7531" spans="10:10" ht="321" x14ac:dyDescent="0.25">
      <c r="J7531" s="146" t="s">
        <v>210</v>
      </c>
    </row>
    <row r="7532" spans="10:10" ht="321" x14ac:dyDescent="0.25">
      <c r="J7532" s="146" t="s">
        <v>210</v>
      </c>
    </row>
    <row r="7533" spans="10:10" ht="321" x14ac:dyDescent="0.25">
      <c r="J7533" s="146" t="s">
        <v>210</v>
      </c>
    </row>
    <row r="7534" spans="10:10" ht="321" x14ac:dyDescent="0.25">
      <c r="J7534" s="146" t="s">
        <v>210</v>
      </c>
    </row>
    <row r="7535" spans="10:10" ht="321" x14ac:dyDescent="0.25">
      <c r="J7535" s="146" t="s">
        <v>210</v>
      </c>
    </row>
    <row r="7536" spans="10:10" ht="321" x14ac:dyDescent="0.25">
      <c r="J7536" s="146" t="s">
        <v>210</v>
      </c>
    </row>
    <row r="7537" spans="10:10" ht="321" x14ac:dyDescent="0.25">
      <c r="J7537" s="146" t="s">
        <v>210</v>
      </c>
    </row>
    <row r="7538" spans="10:10" ht="321" x14ac:dyDescent="0.25">
      <c r="J7538" s="146" t="s">
        <v>210</v>
      </c>
    </row>
    <row r="7539" spans="10:10" ht="321" x14ac:dyDescent="0.25">
      <c r="J7539" s="146" t="s">
        <v>210</v>
      </c>
    </row>
    <row r="7540" spans="10:10" ht="321" x14ac:dyDescent="0.25">
      <c r="J7540" s="146" t="s">
        <v>210</v>
      </c>
    </row>
    <row r="7541" spans="10:10" ht="321" x14ac:dyDescent="0.25">
      <c r="J7541" s="146" t="s">
        <v>210</v>
      </c>
    </row>
    <row r="7542" spans="10:10" ht="321" x14ac:dyDescent="0.25">
      <c r="J7542" s="146" t="s">
        <v>210</v>
      </c>
    </row>
    <row r="7543" spans="10:10" ht="321" x14ac:dyDescent="0.25">
      <c r="J7543" s="146" t="s">
        <v>210</v>
      </c>
    </row>
    <row r="7544" spans="10:10" ht="321" x14ac:dyDescent="0.25">
      <c r="J7544" s="146" t="s">
        <v>210</v>
      </c>
    </row>
    <row r="7545" spans="10:10" ht="321" x14ac:dyDescent="0.25">
      <c r="J7545" s="146" t="s">
        <v>210</v>
      </c>
    </row>
    <row r="7546" spans="10:10" ht="321" x14ac:dyDescent="0.25">
      <c r="J7546" s="146" t="s">
        <v>210</v>
      </c>
    </row>
    <row r="7547" spans="10:10" ht="321" x14ac:dyDescent="0.25">
      <c r="J7547" s="146" t="s">
        <v>210</v>
      </c>
    </row>
    <row r="7548" spans="10:10" ht="321" x14ac:dyDescent="0.25">
      <c r="J7548" s="146" t="s">
        <v>210</v>
      </c>
    </row>
    <row r="7549" spans="10:10" ht="321" x14ac:dyDescent="0.25">
      <c r="J7549" s="146" t="s">
        <v>210</v>
      </c>
    </row>
    <row r="7550" spans="10:10" ht="321" x14ac:dyDescent="0.25">
      <c r="J7550" s="146" t="s">
        <v>210</v>
      </c>
    </row>
    <row r="7551" spans="10:10" ht="321" x14ac:dyDescent="0.25">
      <c r="J7551" s="146" t="s">
        <v>210</v>
      </c>
    </row>
    <row r="7552" spans="10:10" ht="321" x14ac:dyDescent="0.25">
      <c r="J7552" s="146" t="s">
        <v>210</v>
      </c>
    </row>
    <row r="7553" spans="10:10" ht="321" x14ac:dyDescent="0.25">
      <c r="J7553" s="146" t="s">
        <v>210</v>
      </c>
    </row>
    <row r="7554" spans="10:10" ht="321" x14ac:dyDescent="0.25">
      <c r="J7554" s="146" t="s">
        <v>210</v>
      </c>
    </row>
    <row r="7555" spans="10:10" ht="321" x14ac:dyDescent="0.25">
      <c r="J7555" s="146" t="s">
        <v>210</v>
      </c>
    </row>
    <row r="7556" spans="10:10" ht="321" x14ac:dyDescent="0.25">
      <c r="J7556" s="146" t="s">
        <v>210</v>
      </c>
    </row>
    <row r="7557" spans="10:10" ht="321" x14ac:dyDescent="0.25">
      <c r="J7557" s="146" t="s">
        <v>210</v>
      </c>
    </row>
    <row r="7558" spans="10:10" ht="321" x14ac:dyDescent="0.25">
      <c r="J7558" s="146" t="s">
        <v>210</v>
      </c>
    </row>
    <row r="7559" spans="10:10" ht="321" x14ac:dyDescent="0.25">
      <c r="J7559" s="146" t="s">
        <v>210</v>
      </c>
    </row>
    <row r="7560" spans="10:10" ht="321" x14ac:dyDescent="0.25">
      <c r="J7560" s="146" t="s">
        <v>210</v>
      </c>
    </row>
    <row r="7561" spans="10:10" ht="321" x14ac:dyDescent="0.25">
      <c r="J7561" s="146" t="s">
        <v>210</v>
      </c>
    </row>
    <row r="7562" spans="10:10" ht="321" x14ac:dyDescent="0.25">
      <c r="J7562" s="146" t="s">
        <v>210</v>
      </c>
    </row>
    <row r="7563" spans="10:10" ht="321" x14ac:dyDescent="0.25">
      <c r="J7563" s="146" t="s">
        <v>210</v>
      </c>
    </row>
    <row r="7564" spans="10:10" ht="321" x14ac:dyDescent="0.25">
      <c r="J7564" s="146" t="s">
        <v>210</v>
      </c>
    </row>
    <row r="7565" spans="10:10" ht="321" x14ac:dyDescent="0.25">
      <c r="J7565" s="146" t="s">
        <v>210</v>
      </c>
    </row>
    <row r="7566" spans="10:10" ht="321" x14ac:dyDescent="0.25">
      <c r="J7566" s="146" t="s">
        <v>210</v>
      </c>
    </row>
    <row r="7567" spans="10:10" ht="321" x14ac:dyDescent="0.25">
      <c r="J7567" s="146" t="s">
        <v>210</v>
      </c>
    </row>
    <row r="7568" spans="10:10" ht="321" x14ac:dyDescent="0.25">
      <c r="J7568" s="146" t="s">
        <v>210</v>
      </c>
    </row>
    <row r="7569" spans="10:10" ht="321" x14ac:dyDescent="0.25">
      <c r="J7569" s="146" t="s">
        <v>210</v>
      </c>
    </row>
    <row r="7570" spans="10:10" ht="321" x14ac:dyDescent="0.25">
      <c r="J7570" s="146" t="s">
        <v>210</v>
      </c>
    </row>
    <row r="7571" spans="10:10" ht="321" x14ac:dyDescent="0.25">
      <c r="J7571" s="146" t="s">
        <v>210</v>
      </c>
    </row>
    <row r="7572" spans="10:10" ht="321" x14ac:dyDescent="0.25">
      <c r="J7572" s="146" t="s">
        <v>210</v>
      </c>
    </row>
    <row r="7573" spans="10:10" ht="321" x14ac:dyDescent="0.25">
      <c r="J7573" s="146" t="s">
        <v>210</v>
      </c>
    </row>
    <row r="7574" spans="10:10" ht="321" x14ac:dyDescent="0.25">
      <c r="J7574" s="146" t="s">
        <v>210</v>
      </c>
    </row>
    <row r="7575" spans="10:10" ht="321" x14ac:dyDescent="0.25">
      <c r="J7575" s="146" t="s">
        <v>210</v>
      </c>
    </row>
    <row r="7576" spans="10:10" ht="321" x14ac:dyDescent="0.25">
      <c r="J7576" s="146" t="s">
        <v>210</v>
      </c>
    </row>
    <row r="7577" spans="10:10" ht="321" x14ac:dyDescent="0.25">
      <c r="J7577" s="146" t="s">
        <v>210</v>
      </c>
    </row>
    <row r="7578" spans="10:10" ht="321" x14ac:dyDescent="0.25">
      <c r="J7578" s="146" t="s">
        <v>210</v>
      </c>
    </row>
    <row r="7579" spans="10:10" ht="321" x14ac:dyDescent="0.25">
      <c r="J7579" s="146" t="s">
        <v>210</v>
      </c>
    </row>
    <row r="7580" spans="10:10" ht="321" x14ac:dyDescent="0.25">
      <c r="J7580" s="146" t="s">
        <v>210</v>
      </c>
    </row>
    <row r="7581" spans="10:10" ht="321" x14ac:dyDescent="0.25">
      <c r="J7581" s="146" t="s">
        <v>210</v>
      </c>
    </row>
    <row r="7582" spans="10:10" ht="321" x14ac:dyDescent="0.25">
      <c r="J7582" s="146" t="s">
        <v>210</v>
      </c>
    </row>
    <row r="7583" spans="10:10" ht="321" x14ac:dyDescent="0.25">
      <c r="J7583" s="146" t="s">
        <v>210</v>
      </c>
    </row>
    <row r="7584" spans="10:10" ht="321" x14ac:dyDescent="0.25">
      <c r="J7584" s="146" t="s">
        <v>210</v>
      </c>
    </row>
    <row r="7585" spans="10:10" ht="321" x14ac:dyDescent="0.25">
      <c r="J7585" s="146" t="s">
        <v>210</v>
      </c>
    </row>
    <row r="7586" spans="10:10" ht="321" x14ac:dyDescent="0.25">
      <c r="J7586" s="146" t="s">
        <v>210</v>
      </c>
    </row>
    <row r="7587" spans="10:10" ht="321" x14ac:dyDescent="0.25">
      <c r="J7587" s="146" t="s">
        <v>210</v>
      </c>
    </row>
    <row r="7588" spans="10:10" ht="321" x14ac:dyDescent="0.25">
      <c r="J7588" s="146" t="s">
        <v>210</v>
      </c>
    </row>
    <row r="7589" spans="10:10" ht="321" x14ac:dyDescent="0.25">
      <c r="J7589" s="146" t="s">
        <v>210</v>
      </c>
    </row>
    <row r="7590" spans="10:10" ht="321" x14ac:dyDescent="0.25">
      <c r="J7590" s="146" t="s">
        <v>210</v>
      </c>
    </row>
    <row r="7591" spans="10:10" ht="321" x14ac:dyDescent="0.25">
      <c r="J7591" s="146" t="s">
        <v>210</v>
      </c>
    </row>
    <row r="7592" spans="10:10" ht="321" x14ac:dyDescent="0.25">
      <c r="J7592" s="146" t="s">
        <v>210</v>
      </c>
    </row>
    <row r="7593" spans="10:10" ht="321" x14ac:dyDescent="0.25">
      <c r="J7593" s="146" t="s">
        <v>210</v>
      </c>
    </row>
    <row r="7594" spans="10:10" ht="321" x14ac:dyDescent="0.25">
      <c r="J7594" s="146" t="s">
        <v>210</v>
      </c>
    </row>
    <row r="7595" spans="10:10" ht="321" x14ac:dyDescent="0.25">
      <c r="J7595" s="146" t="s">
        <v>210</v>
      </c>
    </row>
    <row r="7596" spans="10:10" ht="321" x14ac:dyDescent="0.25">
      <c r="J7596" s="146" t="s">
        <v>210</v>
      </c>
    </row>
    <row r="7597" spans="10:10" ht="321" x14ac:dyDescent="0.25">
      <c r="J7597" s="146" t="s">
        <v>210</v>
      </c>
    </row>
    <row r="7598" spans="10:10" ht="321" x14ac:dyDescent="0.25">
      <c r="J7598" s="146" t="s">
        <v>210</v>
      </c>
    </row>
    <row r="7599" spans="10:10" ht="321" x14ac:dyDescent="0.25">
      <c r="J7599" s="146" t="s">
        <v>210</v>
      </c>
    </row>
    <row r="7600" spans="10:10" ht="321" x14ac:dyDescent="0.25">
      <c r="J7600" s="146" t="s">
        <v>210</v>
      </c>
    </row>
    <row r="7601" spans="10:10" ht="321" x14ac:dyDescent="0.25">
      <c r="J7601" s="146" t="s">
        <v>210</v>
      </c>
    </row>
    <row r="7602" spans="10:10" ht="321" x14ac:dyDescent="0.25">
      <c r="J7602" s="146" t="s">
        <v>210</v>
      </c>
    </row>
    <row r="7603" spans="10:10" ht="321" x14ac:dyDescent="0.25">
      <c r="J7603" s="146" t="s">
        <v>210</v>
      </c>
    </row>
    <row r="7604" spans="10:10" ht="321" x14ac:dyDescent="0.25">
      <c r="J7604" s="146" t="s">
        <v>210</v>
      </c>
    </row>
    <row r="7605" spans="10:10" ht="321" x14ac:dyDescent="0.25">
      <c r="J7605" s="146" t="s">
        <v>210</v>
      </c>
    </row>
    <row r="7606" spans="10:10" ht="321" x14ac:dyDescent="0.25">
      <c r="J7606" s="146" t="s">
        <v>210</v>
      </c>
    </row>
    <row r="7607" spans="10:10" ht="321" x14ac:dyDescent="0.25">
      <c r="J7607" s="146" t="s">
        <v>210</v>
      </c>
    </row>
    <row r="7608" spans="10:10" ht="321" x14ac:dyDescent="0.25">
      <c r="J7608" s="146" t="s">
        <v>210</v>
      </c>
    </row>
    <row r="7609" spans="10:10" ht="321" x14ac:dyDescent="0.25">
      <c r="J7609" s="146" t="s">
        <v>210</v>
      </c>
    </row>
    <row r="7610" spans="10:10" ht="321" x14ac:dyDescent="0.25">
      <c r="J7610" s="146" t="s">
        <v>210</v>
      </c>
    </row>
    <row r="7611" spans="10:10" ht="321" x14ac:dyDescent="0.25">
      <c r="J7611" s="146" t="s">
        <v>210</v>
      </c>
    </row>
    <row r="7612" spans="10:10" ht="321" x14ac:dyDescent="0.25">
      <c r="J7612" s="146" t="s">
        <v>210</v>
      </c>
    </row>
    <row r="7613" spans="10:10" ht="321" x14ac:dyDescent="0.25">
      <c r="J7613" s="146" t="s">
        <v>210</v>
      </c>
    </row>
    <row r="7614" spans="10:10" ht="321" x14ac:dyDescent="0.25">
      <c r="J7614" s="146" t="s">
        <v>210</v>
      </c>
    </row>
    <row r="7615" spans="10:10" ht="321" x14ac:dyDescent="0.25">
      <c r="J7615" s="146" t="s">
        <v>210</v>
      </c>
    </row>
    <row r="7616" spans="10:10" ht="321" x14ac:dyDescent="0.25">
      <c r="J7616" s="146" t="s">
        <v>210</v>
      </c>
    </row>
    <row r="7617" spans="10:10" ht="321" x14ac:dyDescent="0.25">
      <c r="J7617" s="146" t="s">
        <v>210</v>
      </c>
    </row>
    <row r="7618" spans="10:10" ht="321" x14ac:dyDescent="0.25">
      <c r="J7618" s="146" t="s">
        <v>210</v>
      </c>
    </row>
    <row r="7619" spans="10:10" ht="321" x14ac:dyDescent="0.25">
      <c r="J7619" s="146" t="s">
        <v>210</v>
      </c>
    </row>
    <row r="7620" spans="10:10" ht="321" x14ac:dyDescent="0.25">
      <c r="J7620" s="146" t="s">
        <v>210</v>
      </c>
    </row>
    <row r="7621" spans="10:10" ht="321" x14ac:dyDescent="0.25">
      <c r="J7621" s="146" t="s">
        <v>210</v>
      </c>
    </row>
    <row r="7622" spans="10:10" ht="321" x14ac:dyDescent="0.25">
      <c r="J7622" s="146" t="s">
        <v>210</v>
      </c>
    </row>
    <row r="7623" spans="10:10" ht="321" x14ac:dyDescent="0.25">
      <c r="J7623" s="146" t="s">
        <v>210</v>
      </c>
    </row>
    <row r="7624" spans="10:10" ht="321" x14ac:dyDescent="0.25">
      <c r="J7624" s="146" t="s">
        <v>210</v>
      </c>
    </row>
    <row r="7625" spans="10:10" ht="321" x14ac:dyDescent="0.25">
      <c r="J7625" s="146" t="s">
        <v>210</v>
      </c>
    </row>
    <row r="7626" spans="10:10" ht="321" x14ac:dyDescent="0.25">
      <c r="J7626" s="146" t="s">
        <v>210</v>
      </c>
    </row>
    <row r="7627" spans="10:10" ht="321" x14ac:dyDescent="0.25">
      <c r="J7627" s="146" t="s">
        <v>210</v>
      </c>
    </row>
    <row r="7628" spans="10:10" ht="321" x14ac:dyDescent="0.25">
      <c r="J7628" s="146" t="s">
        <v>210</v>
      </c>
    </row>
    <row r="7629" spans="10:10" ht="321" x14ac:dyDescent="0.25">
      <c r="J7629" s="146" t="s">
        <v>210</v>
      </c>
    </row>
    <row r="7630" spans="10:10" ht="321" x14ac:dyDescent="0.25">
      <c r="J7630" s="146" t="s">
        <v>210</v>
      </c>
    </row>
    <row r="7631" spans="10:10" ht="321" x14ac:dyDescent="0.25">
      <c r="J7631" s="146" t="s">
        <v>210</v>
      </c>
    </row>
    <row r="7632" spans="10:10" ht="321" x14ac:dyDescent="0.25">
      <c r="J7632" s="146" t="s">
        <v>210</v>
      </c>
    </row>
    <row r="7633" spans="10:10" ht="321" x14ac:dyDescent="0.25">
      <c r="J7633" s="146" t="s">
        <v>210</v>
      </c>
    </row>
    <row r="7634" spans="10:10" ht="321" x14ac:dyDescent="0.25">
      <c r="J7634" s="146" t="s">
        <v>210</v>
      </c>
    </row>
    <row r="7635" spans="10:10" ht="321" x14ac:dyDescent="0.25">
      <c r="J7635" s="146" t="s">
        <v>210</v>
      </c>
    </row>
    <row r="7636" spans="10:10" ht="321" x14ac:dyDescent="0.25">
      <c r="J7636" s="146" t="s">
        <v>210</v>
      </c>
    </row>
    <row r="7637" spans="10:10" ht="321" x14ac:dyDescent="0.25">
      <c r="J7637" s="146" t="s">
        <v>210</v>
      </c>
    </row>
    <row r="7638" spans="10:10" ht="321" x14ac:dyDescent="0.25">
      <c r="J7638" s="146" t="s">
        <v>210</v>
      </c>
    </row>
    <row r="7639" spans="10:10" ht="321" x14ac:dyDescent="0.25">
      <c r="J7639" s="146" t="s">
        <v>210</v>
      </c>
    </row>
    <row r="7640" spans="10:10" ht="321" x14ac:dyDescent="0.25">
      <c r="J7640" s="146" t="s">
        <v>210</v>
      </c>
    </row>
    <row r="7641" spans="10:10" ht="321" x14ac:dyDescent="0.25">
      <c r="J7641" s="146" t="s">
        <v>210</v>
      </c>
    </row>
    <row r="7642" spans="10:10" ht="321" x14ac:dyDescent="0.25">
      <c r="J7642" s="146" t="s">
        <v>210</v>
      </c>
    </row>
    <row r="7643" spans="10:10" ht="321" x14ac:dyDescent="0.25">
      <c r="J7643" s="146" t="s">
        <v>210</v>
      </c>
    </row>
    <row r="7644" spans="10:10" ht="321" x14ac:dyDescent="0.25">
      <c r="J7644" s="146" t="s">
        <v>210</v>
      </c>
    </row>
    <row r="7645" spans="10:10" ht="321" x14ac:dyDescent="0.25">
      <c r="J7645" s="146" t="s">
        <v>210</v>
      </c>
    </row>
    <row r="7646" spans="10:10" ht="321" x14ac:dyDescent="0.25">
      <c r="J7646" s="146" t="s">
        <v>210</v>
      </c>
    </row>
    <row r="7647" spans="10:10" ht="321" x14ac:dyDescent="0.25">
      <c r="J7647" s="146" t="s">
        <v>210</v>
      </c>
    </row>
    <row r="7648" spans="10:10" ht="321" x14ac:dyDescent="0.25">
      <c r="J7648" s="146" t="s">
        <v>210</v>
      </c>
    </row>
    <row r="7649" spans="10:10" ht="321" x14ac:dyDescent="0.25">
      <c r="J7649" s="146" t="s">
        <v>210</v>
      </c>
    </row>
    <row r="7650" spans="10:10" ht="321" x14ac:dyDescent="0.25">
      <c r="J7650" s="146" t="s">
        <v>210</v>
      </c>
    </row>
    <row r="7651" spans="10:10" ht="321" x14ac:dyDescent="0.25">
      <c r="J7651" s="146" t="s">
        <v>210</v>
      </c>
    </row>
    <row r="7652" spans="10:10" ht="321" x14ac:dyDescent="0.25">
      <c r="J7652" s="146" t="s">
        <v>210</v>
      </c>
    </row>
    <row r="7653" spans="10:10" ht="321" x14ac:dyDescent="0.25">
      <c r="J7653" s="146" t="s">
        <v>210</v>
      </c>
    </row>
    <row r="7654" spans="10:10" ht="321" x14ac:dyDescent="0.25">
      <c r="J7654" s="146" t="s">
        <v>210</v>
      </c>
    </row>
    <row r="7655" spans="10:10" ht="321" x14ac:dyDescent="0.25">
      <c r="J7655" s="146" t="s">
        <v>210</v>
      </c>
    </row>
    <row r="7656" spans="10:10" ht="321" x14ac:dyDescent="0.25">
      <c r="J7656" s="146" t="s">
        <v>210</v>
      </c>
    </row>
    <row r="7657" spans="10:10" ht="321" x14ac:dyDescent="0.25">
      <c r="J7657" s="146" t="s">
        <v>210</v>
      </c>
    </row>
    <row r="7658" spans="10:10" ht="321" x14ac:dyDescent="0.25">
      <c r="J7658" s="146" t="s">
        <v>210</v>
      </c>
    </row>
    <row r="7659" spans="10:10" ht="321" x14ac:dyDescent="0.25">
      <c r="J7659" s="146" t="s">
        <v>210</v>
      </c>
    </row>
    <row r="7660" spans="10:10" ht="321" x14ac:dyDescent="0.25">
      <c r="J7660" s="146" t="s">
        <v>210</v>
      </c>
    </row>
    <row r="7661" spans="10:10" ht="321" x14ac:dyDescent="0.25">
      <c r="J7661" s="146" t="s">
        <v>210</v>
      </c>
    </row>
    <row r="7662" spans="10:10" ht="321" x14ac:dyDescent="0.25">
      <c r="J7662" s="146" t="s">
        <v>210</v>
      </c>
    </row>
    <row r="7663" spans="10:10" ht="321" x14ac:dyDescent="0.25">
      <c r="J7663" s="146" t="s">
        <v>210</v>
      </c>
    </row>
    <row r="7664" spans="10:10" ht="321" x14ac:dyDescent="0.25">
      <c r="J7664" s="146" t="s">
        <v>210</v>
      </c>
    </row>
    <row r="7665" spans="10:10" ht="321" x14ac:dyDescent="0.25">
      <c r="J7665" s="146" t="s">
        <v>210</v>
      </c>
    </row>
    <row r="7666" spans="10:10" ht="321" x14ac:dyDescent="0.25">
      <c r="J7666" s="146" t="s">
        <v>210</v>
      </c>
    </row>
    <row r="7667" spans="10:10" ht="321" x14ac:dyDescent="0.25">
      <c r="J7667" s="146" t="s">
        <v>210</v>
      </c>
    </row>
    <row r="7668" spans="10:10" ht="321" x14ac:dyDescent="0.25">
      <c r="J7668" s="146" t="s">
        <v>210</v>
      </c>
    </row>
    <row r="7669" spans="10:10" ht="321" x14ac:dyDescent="0.25">
      <c r="J7669" s="146" t="s">
        <v>210</v>
      </c>
    </row>
    <row r="7670" spans="10:10" ht="321" x14ac:dyDescent="0.25">
      <c r="J7670" s="146" t="s">
        <v>210</v>
      </c>
    </row>
    <row r="7671" spans="10:10" ht="321" x14ac:dyDescent="0.25">
      <c r="J7671" s="146" t="s">
        <v>210</v>
      </c>
    </row>
    <row r="7672" spans="10:10" ht="321" x14ac:dyDescent="0.25">
      <c r="J7672" s="146" t="s">
        <v>210</v>
      </c>
    </row>
    <row r="7673" spans="10:10" ht="321" x14ac:dyDescent="0.25">
      <c r="J7673" s="146" t="s">
        <v>210</v>
      </c>
    </row>
    <row r="7674" spans="10:10" ht="321" x14ac:dyDescent="0.25">
      <c r="J7674" s="146" t="s">
        <v>210</v>
      </c>
    </row>
    <row r="7675" spans="10:10" ht="321" x14ac:dyDescent="0.25">
      <c r="J7675" s="146" t="s">
        <v>210</v>
      </c>
    </row>
    <row r="7676" spans="10:10" ht="321" x14ac:dyDescent="0.25">
      <c r="J7676" s="146" t="s">
        <v>210</v>
      </c>
    </row>
    <row r="7677" spans="10:10" ht="321" x14ac:dyDescent="0.25">
      <c r="J7677" s="146" t="s">
        <v>210</v>
      </c>
    </row>
    <row r="7678" spans="10:10" ht="321" x14ac:dyDescent="0.25">
      <c r="J7678" s="146" t="s">
        <v>210</v>
      </c>
    </row>
    <row r="7679" spans="10:10" ht="321" x14ac:dyDescent="0.25">
      <c r="J7679" s="146" t="s">
        <v>210</v>
      </c>
    </row>
    <row r="7680" spans="10:10" ht="321" x14ac:dyDescent="0.25">
      <c r="J7680" s="146" t="s">
        <v>210</v>
      </c>
    </row>
    <row r="7681" spans="10:10" ht="321" x14ac:dyDescent="0.25">
      <c r="J7681" s="146" t="s">
        <v>210</v>
      </c>
    </row>
    <row r="7682" spans="10:10" ht="321" x14ac:dyDescent="0.25">
      <c r="J7682" s="146" t="s">
        <v>210</v>
      </c>
    </row>
    <row r="7683" spans="10:10" ht="321" x14ac:dyDescent="0.25">
      <c r="J7683" s="146" t="s">
        <v>210</v>
      </c>
    </row>
    <row r="7684" spans="10:10" ht="321" x14ac:dyDescent="0.25">
      <c r="J7684" s="146" t="s">
        <v>210</v>
      </c>
    </row>
    <row r="7685" spans="10:10" ht="321" x14ac:dyDescent="0.25">
      <c r="J7685" s="146" t="s">
        <v>210</v>
      </c>
    </row>
    <row r="7686" spans="10:10" ht="321" x14ac:dyDescent="0.25">
      <c r="J7686" s="146" t="s">
        <v>210</v>
      </c>
    </row>
    <row r="7687" spans="10:10" ht="321" x14ac:dyDescent="0.25">
      <c r="J7687" s="146" t="s">
        <v>210</v>
      </c>
    </row>
    <row r="7688" spans="10:10" ht="321" x14ac:dyDescent="0.25">
      <c r="J7688" s="146" t="s">
        <v>210</v>
      </c>
    </row>
    <row r="7689" spans="10:10" ht="321" x14ac:dyDescent="0.25">
      <c r="J7689" s="146" t="s">
        <v>210</v>
      </c>
    </row>
    <row r="7690" spans="10:10" ht="321" x14ac:dyDescent="0.25">
      <c r="J7690" s="146" t="s">
        <v>210</v>
      </c>
    </row>
    <row r="7691" spans="10:10" ht="321" x14ac:dyDescent="0.25">
      <c r="J7691" s="146" t="s">
        <v>210</v>
      </c>
    </row>
    <row r="7692" spans="10:10" ht="321" x14ac:dyDescent="0.25">
      <c r="J7692" s="146" t="s">
        <v>210</v>
      </c>
    </row>
    <row r="7693" spans="10:10" ht="321" x14ac:dyDescent="0.25">
      <c r="J7693" s="146" t="s">
        <v>210</v>
      </c>
    </row>
    <row r="7694" spans="10:10" ht="321" x14ac:dyDescent="0.25">
      <c r="J7694" s="146" t="s">
        <v>210</v>
      </c>
    </row>
    <row r="7695" spans="10:10" ht="321" x14ac:dyDescent="0.25">
      <c r="J7695" s="146" t="s">
        <v>210</v>
      </c>
    </row>
    <row r="7696" spans="10:10" ht="321" x14ac:dyDescent="0.25">
      <c r="J7696" s="146" t="s">
        <v>210</v>
      </c>
    </row>
    <row r="7697" spans="10:10" ht="321" x14ac:dyDescent="0.25">
      <c r="J7697" s="146" t="s">
        <v>210</v>
      </c>
    </row>
    <row r="7698" spans="10:10" ht="321" x14ac:dyDescent="0.25">
      <c r="J7698" s="146" t="s">
        <v>210</v>
      </c>
    </row>
    <row r="7699" spans="10:10" ht="321" x14ac:dyDescent="0.25">
      <c r="J7699" s="146" t="s">
        <v>210</v>
      </c>
    </row>
    <row r="7700" spans="10:10" ht="321" x14ac:dyDescent="0.25">
      <c r="J7700" s="146" t="s">
        <v>210</v>
      </c>
    </row>
    <row r="7701" spans="10:10" ht="321" x14ac:dyDescent="0.25">
      <c r="J7701" s="146" t="s">
        <v>210</v>
      </c>
    </row>
    <row r="7702" spans="10:10" ht="321" x14ac:dyDescent="0.25">
      <c r="J7702" s="146" t="s">
        <v>210</v>
      </c>
    </row>
    <row r="7703" spans="10:10" ht="321" x14ac:dyDescent="0.25">
      <c r="J7703" s="146" t="s">
        <v>210</v>
      </c>
    </row>
    <row r="7704" spans="10:10" ht="321" x14ac:dyDescent="0.25">
      <c r="J7704" s="146" t="s">
        <v>210</v>
      </c>
    </row>
    <row r="7705" spans="10:10" ht="321" x14ac:dyDescent="0.25">
      <c r="J7705" s="146" t="s">
        <v>210</v>
      </c>
    </row>
    <row r="7706" spans="10:10" ht="321" x14ac:dyDescent="0.25">
      <c r="J7706" s="146" t="s">
        <v>210</v>
      </c>
    </row>
    <row r="7707" spans="10:10" ht="321" x14ac:dyDescent="0.25">
      <c r="J7707" s="146" t="s">
        <v>210</v>
      </c>
    </row>
    <row r="7708" spans="10:10" ht="321" x14ac:dyDescent="0.25">
      <c r="J7708" s="146" t="s">
        <v>210</v>
      </c>
    </row>
    <row r="7709" spans="10:10" ht="321" x14ac:dyDescent="0.25">
      <c r="J7709" s="146" t="s">
        <v>210</v>
      </c>
    </row>
    <row r="7710" spans="10:10" ht="321" x14ac:dyDescent="0.25">
      <c r="J7710" s="146" t="s">
        <v>210</v>
      </c>
    </row>
    <row r="7711" spans="10:10" ht="321" x14ac:dyDescent="0.25">
      <c r="J7711" s="146" t="s">
        <v>210</v>
      </c>
    </row>
    <row r="7712" spans="10:10" ht="321" x14ac:dyDescent="0.25">
      <c r="J7712" s="146" t="s">
        <v>210</v>
      </c>
    </row>
    <row r="7713" spans="10:10" ht="321" x14ac:dyDescent="0.25">
      <c r="J7713" s="146" t="s">
        <v>210</v>
      </c>
    </row>
    <row r="7714" spans="10:10" ht="321" x14ac:dyDescent="0.25">
      <c r="J7714" s="146" t="s">
        <v>210</v>
      </c>
    </row>
    <row r="7715" spans="10:10" ht="321" x14ac:dyDescent="0.25">
      <c r="J7715" s="146" t="s">
        <v>210</v>
      </c>
    </row>
    <row r="7716" spans="10:10" ht="321" x14ac:dyDescent="0.25">
      <c r="J7716" s="146" t="s">
        <v>210</v>
      </c>
    </row>
    <row r="7717" spans="10:10" ht="321" x14ac:dyDescent="0.25">
      <c r="J7717" s="146" t="s">
        <v>210</v>
      </c>
    </row>
    <row r="7718" spans="10:10" ht="321" x14ac:dyDescent="0.25">
      <c r="J7718" s="146" t="s">
        <v>210</v>
      </c>
    </row>
    <row r="7719" spans="10:10" ht="321" x14ac:dyDescent="0.25">
      <c r="J7719" s="146" t="s">
        <v>210</v>
      </c>
    </row>
    <row r="7720" spans="10:10" ht="321" x14ac:dyDescent="0.25">
      <c r="J7720" s="146" t="s">
        <v>210</v>
      </c>
    </row>
    <row r="7721" spans="10:10" ht="321" x14ac:dyDescent="0.25">
      <c r="J7721" s="146" t="s">
        <v>210</v>
      </c>
    </row>
    <row r="7722" spans="10:10" ht="321" x14ac:dyDescent="0.25">
      <c r="J7722" s="146" t="s">
        <v>210</v>
      </c>
    </row>
    <row r="7723" spans="10:10" ht="321" x14ac:dyDescent="0.25">
      <c r="J7723" s="146" t="s">
        <v>210</v>
      </c>
    </row>
    <row r="7724" spans="10:10" ht="321" x14ac:dyDescent="0.25">
      <c r="J7724" s="146" t="s">
        <v>210</v>
      </c>
    </row>
    <row r="7725" spans="10:10" ht="321" x14ac:dyDescent="0.25">
      <c r="J7725" s="146" t="s">
        <v>210</v>
      </c>
    </row>
    <row r="7726" spans="10:10" ht="321" x14ac:dyDescent="0.25">
      <c r="J7726" s="146" t="s">
        <v>210</v>
      </c>
    </row>
    <row r="7727" spans="10:10" ht="321" x14ac:dyDescent="0.25">
      <c r="J7727" s="146" t="s">
        <v>210</v>
      </c>
    </row>
    <row r="7728" spans="10:10" ht="321" x14ac:dyDescent="0.25">
      <c r="J7728" s="146" t="s">
        <v>210</v>
      </c>
    </row>
    <row r="7729" spans="10:10" ht="321" x14ac:dyDescent="0.25">
      <c r="J7729" s="146" t="s">
        <v>210</v>
      </c>
    </row>
    <row r="7730" spans="10:10" ht="321" x14ac:dyDescent="0.25">
      <c r="J7730" s="146" t="s">
        <v>210</v>
      </c>
    </row>
    <row r="7731" spans="10:10" ht="321" x14ac:dyDescent="0.25">
      <c r="J7731" s="146" t="s">
        <v>210</v>
      </c>
    </row>
    <row r="7732" spans="10:10" ht="321" x14ac:dyDescent="0.25">
      <c r="J7732" s="146" t="s">
        <v>210</v>
      </c>
    </row>
    <row r="7733" spans="10:10" ht="321" x14ac:dyDescent="0.25">
      <c r="J7733" s="146" t="s">
        <v>210</v>
      </c>
    </row>
    <row r="7734" spans="10:10" ht="321" x14ac:dyDescent="0.25">
      <c r="J7734" s="146" t="s">
        <v>210</v>
      </c>
    </row>
    <row r="7735" spans="10:10" ht="321" x14ac:dyDescent="0.25">
      <c r="J7735" s="146" t="s">
        <v>210</v>
      </c>
    </row>
    <row r="7736" spans="10:10" ht="321" x14ac:dyDescent="0.25">
      <c r="J7736" s="146" t="s">
        <v>210</v>
      </c>
    </row>
    <row r="7737" spans="10:10" ht="321" x14ac:dyDescent="0.25">
      <c r="J7737" s="146" t="s">
        <v>210</v>
      </c>
    </row>
    <row r="7738" spans="10:10" ht="321" x14ac:dyDescent="0.25">
      <c r="J7738" s="146" t="s">
        <v>210</v>
      </c>
    </row>
    <row r="7739" spans="10:10" ht="321" x14ac:dyDescent="0.25">
      <c r="J7739" s="146" t="s">
        <v>210</v>
      </c>
    </row>
    <row r="7740" spans="10:10" ht="321" x14ac:dyDescent="0.25">
      <c r="J7740" s="146" t="s">
        <v>210</v>
      </c>
    </row>
    <row r="7741" spans="10:10" ht="321" x14ac:dyDescent="0.25">
      <c r="J7741" s="146" t="s">
        <v>210</v>
      </c>
    </row>
    <row r="7742" spans="10:10" ht="321" x14ac:dyDescent="0.25">
      <c r="J7742" s="146" t="s">
        <v>210</v>
      </c>
    </row>
    <row r="7743" spans="10:10" ht="321" x14ac:dyDescent="0.25">
      <c r="J7743" s="146" t="s">
        <v>210</v>
      </c>
    </row>
    <row r="7744" spans="10:10" ht="321" x14ac:dyDescent="0.25">
      <c r="J7744" s="146" t="s">
        <v>210</v>
      </c>
    </row>
    <row r="7745" spans="10:10" ht="321" x14ac:dyDescent="0.25">
      <c r="J7745" s="146" t="s">
        <v>210</v>
      </c>
    </row>
    <row r="7746" spans="10:10" ht="321" x14ac:dyDescent="0.25">
      <c r="J7746" s="146" t="s">
        <v>210</v>
      </c>
    </row>
    <row r="7747" spans="10:10" ht="321" x14ac:dyDescent="0.25">
      <c r="J7747" s="146" t="s">
        <v>210</v>
      </c>
    </row>
    <row r="7748" spans="10:10" ht="321" x14ac:dyDescent="0.25">
      <c r="J7748" s="146" t="s">
        <v>210</v>
      </c>
    </row>
    <row r="7749" spans="10:10" ht="321" x14ac:dyDescent="0.25">
      <c r="J7749" s="146" t="s">
        <v>210</v>
      </c>
    </row>
    <row r="7750" spans="10:10" ht="321" x14ac:dyDescent="0.25">
      <c r="J7750" s="146" t="s">
        <v>210</v>
      </c>
    </row>
    <row r="7751" spans="10:10" ht="321" x14ac:dyDescent="0.25">
      <c r="J7751" s="146" t="s">
        <v>210</v>
      </c>
    </row>
    <row r="7752" spans="10:10" ht="321" x14ac:dyDescent="0.25">
      <c r="J7752" s="146" t="s">
        <v>210</v>
      </c>
    </row>
    <row r="7753" spans="10:10" ht="321" x14ac:dyDescent="0.25">
      <c r="J7753" s="146" t="s">
        <v>210</v>
      </c>
    </row>
    <row r="7754" spans="10:10" ht="321" x14ac:dyDescent="0.25">
      <c r="J7754" s="146" t="s">
        <v>210</v>
      </c>
    </row>
    <row r="7755" spans="10:10" ht="321" x14ac:dyDescent="0.25">
      <c r="J7755" s="146" t="s">
        <v>210</v>
      </c>
    </row>
    <row r="7756" spans="10:10" ht="321" x14ac:dyDescent="0.25">
      <c r="J7756" s="146" t="s">
        <v>210</v>
      </c>
    </row>
    <row r="7757" spans="10:10" ht="321" x14ac:dyDescent="0.25">
      <c r="J7757" s="146" t="s">
        <v>210</v>
      </c>
    </row>
    <row r="7758" spans="10:10" ht="321" x14ac:dyDescent="0.25">
      <c r="J7758" s="146" t="s">
        <v>210</v>
      </c>
    </row>
    <row r="7759" spans="10:10" ht="321" x14ac:dyDescent="0.25">
      <c r="J7759" s="146" t="s">
        <v>210</v>
      </c>
    </row>
    <row r="7760" spans="10:10" ht="321" x14ac:dyDescent="0.25">
      <c r="J7760" s="146" t="s">
        <v>210</v>
      </c>
    </row>
    <row r="7761" spans="10:10" ht="321" x14ac:dyDescent="0.25">
      <c r="J7761" s="146" t="s">
        <v>210</v>
      </c>
    </row>
    <row r="7762" spans="10:10" ht="321" x14ac:dyDescent="0.25">
      <c r="J7762" s="146" t="s">
        <v>210</v>
      </c>
    </row>
    <row r="7763" spans="10:10" ht="321" x14ac:dyDescent="0.25">
      <c r="J7763" s="146" t="s">
        <v>210</v>
      </c>
    </row>
    <row r="7764" spans="10:10" ht="321" x14ac:dyDescent="0.25">
      <c r="J7764" s="146" t="s">
        <v>210</v>
      </c>
    </row>
    <row r="7765" spans="10:10" ht="321" x14ac:dyDescent="0.25">
      <c r="J7765" s="146" t="s">
        <v>210</v>
      </c>
    </row>
    <row r="7766" spans="10:10" ht="321" x14ac:dyDescent="0.25">
      <c r="J7766" s="146" t="s">
        <v>210</v>
      </c>
    </row>
    <row r="7767" spans="10:10" ht="321" x14ac:dyDescent="0.25">
      <c r="J7767" s="146" t="s">
        <v>210</v>
      </c>
    </row>
    <row r="7768" spans="10:10" ht="321" x14ac:dyDescent="0.25">
      <c r="J7768" s="146" t="s">
        <v>210</v>
      </c>
    </row>
    <row r="7769" spans="10:10" ht="321" x14ac:dyDescent="0.25">
      <c r="J7769" s="146" t="s">
        <v>210</v>
      </c>
    </row>
    <row r="7770" spans="10:10" ht="321" x14ac:dyDescent="0.25">
      <c r="J7770" s="146" t="s">
        <v>210</v>
      </c>
    </row>
    <row r="7771" spans="10:10" ht="321" x14ac:dyDescent="0.25">
      <c r="J7771" s="146" t="s">
        <v>210</v>
      </c>
    </row>
    <row r="7772" spans="10:10" ht="321" x14ac:dyDescent="0.25">
      <c r="J7772" s="146" t="s">
        <v>210</v>
      </c>
    </row>
    <row r="7773" spans="10:10" ht="321" x14ac:dyDescent="0.25">
      <c r="J7773" s="146" t="s">
        <v>210</v>
      </c>
    </row>
    <row r="7774" spans="10:10" ht="321" x14ac:dyDescent="0.25">
      <c r="J7774" s="146" t="s">
        <v>210</v>
      </c>
    </row>
    <row r="7775" spans="10:10" ht="321" x14ac:dyDescent="0.25">
      <c r="J7775" s="146" t="s">
        <v>210</v>
      </c>
    </row>
    <row r="7776" spans="10:10" ht="321" x14ac:dyDescent="0.25">
      <c r="J7776" s="146" t="s">
        <v>210</v>
      </c>
    </row>
    <row r="7777" spans="10:10" ht="321" x14ac:dyDescent="0.25">
      <c r="J7777" s="146" t="s">
        <v>210</v>
      </c>
    </row>
    <row r="7778" spans="10:10" ht="321" x14ac:dyDescent="0.25">
      <c r="J7778" s="146" t="s">
        <v>210</v>
      </c>
    </row>
    <row r="7779" spans="10:10" ht="321" x14ac:dyDescent="0.25">
      <c r="J7779" s="146" t="s">
        <v>210</v>
      </c>
    </row>
    <row r="7780" spans="10:10" ht="321" x14ac:dyDescent="0.25">
      <c r="J7780" s="146" t="s">
        <v>210</v>
      </c>
    </row>
    <row r="7781" spans="10:10" ht="321" x14ac:dyDescent="0.25">
      <c r="J7781" s="146" t="s">
        <v>210</v>
      </c>
    </row>
    <row r="7782" spans="10:10" ht="321" x14ac:dyDescent="0.25">
      <c r="J7782" s="146" t="s">
        <v>210</v>
      </c>
    </row>
    <row r="7783" spans="10:10" ht="321" x14ac:dyDescent="0.25">
      <c r="J7783" s="146" t="s">
        <v>210</v>
      </c>
    </row>
    <row r="7784" spans="10:10" ht="321" x14ac:dyDescent="0.25">
      <c r="J7784" s="146" t="s">
        <v>210</v>
      </c>
    </row>
    <row r="7785" spans="10:10" ht="321" x14ac:dyDescent="0.25">
      <c r="J7785" s="146" t="s">
        <v>210</v>
      </c>
    </row>
    <row r="7786" spans="10:10" ht="321" x14ac:dyDescent="0.25">
      <c r="J7786" s="146" t="s">
        <v>210</v>
      </c>
    </row>
    <row r="7787" spans="10:10" ht="321" x14ac:dyDescent="0.25">
      <c r="J7787" s="146" t="s">
        <v>210</v>
      </c>
    </row>
    <row r="7788" spans="10:10" ht="321" x14ac:dyDescent="0.25">
      <c r="J7788" s="146" t="s">
        <v>210</v>
      </c>
    </row>
    <row r="7789" spans="10:10" ht="321" x14ac:dyDescent="0.25">
      <c r="J7789" s="146" t="s">
        <v>210</v>
      </c>
    </row>
    <row r="7790" spans="10:10" ht="321" x14ac:dyDescent="0.25">
      <c r="J7790" s="146" t="s">
        <v>210</v>
      </c>
    </row>
    <row r="7791" spans="10:10" ht="321" x14ac:dyDescent="0.25">
      <c r="J7791" s="146" t="s">
        <v>210</v>
      </c>
    </row>
    <row r="7792" spans="10:10" ht="321" x14ac:dyDescent="0.25">
      <c r="J7792" s="146" t="s">
        <v>210</v>
      </c>
    </row>
    <row r="7793" spans="10:10" ht="321" x14ac:dyDescent="0.25">
      <c r="J7793" s="146" t="s">
        <v>210</v>
      </c>
    </row>
    <row r="7794" spans="10:10" ht="321" x14ac:dyDescent="0.25">
      <c r="J7794" s="146" t="s">
        <v>210</v>
      </c>
    </row>
    <row r="7795" spans="10:10" ht="321" x14ac:dyDescent="0.25">
      <c r="J7795" s="146" t="s">
        <v>210</v>
      </c>
    </row>
    <row r="7796" spans="10:10" ht="321" x14ac:dyDescent="0.25">
      <c r="J7796" s="146" t="s">
        <v>210</v>
      </c>
    </row>
    <row r="7797" spans="10:10" ht="321" x14ac:dyDescent="0.25">
      <c r="J7797" s="146" t="s">
        <v>210</v>
      </c>
    </row>
    <row r="7798" spans="10:10" ht="321" x14ac:dyDescent="0.25">
      <c r="J7798" s="146" t="s">
        <v>210</v>
      </c>
    </row>
    <row r="7799" spans="10:10" ht="321" x14ac:dyDescent="0.25">
      <c r="J7799" s="146" t="s">
        <v>210</v>
      </c>
    </row>
    <row r="7800" spans="10:10" ht="321" x14ac:dyDescent="0.25">
      <c r="J7800" s="146" t="s">
        <v>210</v>
      </c>
    </row>
    <row r="7801" spans="10:10" ht="321" x14ac:dyDescent="0.25">
      <c r="J7801" s="146" t="s">
        <v>210</v>
      </c>
    </row>
    <row r="7802" spans="10:10" ht="321" x14ac:dyDescent="0.25">
      <c r="J7802" s="146" t="s">
        <v>210</v>
      </c>
    </row>
    <row r="7803" spans="10:10" ht="321" x14ac:dyDescent="0.25">
      <c r="J7803" s="146" t="s">
        <v>210</v>
      </c>
    </row>
    <row r="7804" spans="10:10" ht="321" x14ac:dyDescent="0.25">
      <c r="J7804" s="146" t="s">
        <v>210</v>
      </c>
    </row>
    <row r="7805" spans="10:10" ht="321" x14ac:dyDescent="0.25">
      <c r="J7805" s="146" t="s">
        <v>210</v>
      </c>
    </row>
    <row r="7806" spans="10:10" ht="321" x14ac:dyDescent="0.25">
      <c r="J7806" s="146" t="s">
        <v>210</v>
      </c>
    </row>
    <row r="7807" spans="10:10" ht="321" x14ac:dyDescent="0.25">
      <c r="J7807" s="146" t="s">
        <v>210</v>
      </c>
    </row>
    <row r="7808" spans="10:10" ht="321" x14ac:dyDescent="0.25">
      <c r="J7808" s="146" t="s">
        <v>210</v>
      </c>
    </row>
    <row r="7809" spans="10:10" ht="321" x14ac:dyDescent="0.25">
      <c r="J7809" s="146" t="s">
        <v>210</v>
      </c>
    </row>
    <row r="7810" spans="10:10" ht="321" x14ac:dyDescent="0.25">
      <c r="J7810" s="146" t="s">
        <v>210</v>
      </c>
    </row>
    <row r="7811" spans="10:10" ht="321" x14ac:dyDescent="0.25">
      <c r="J7811" s="146" t="s">
        <v>210</v>
      </c>
    </row>
    <row r="7812" spans="10:10" ht="321" x14ac:dyDescent="0.25">
      <c r="J7812" s="146" t="s">
        <v>210</v>
      </c>
    </row>
    <row r="7813" spans="10:10" ht="321" x14ac:dyDescent="0.25">
      <c r="J7813" s="146" t="s">
        <v>210</v>
      </c>
    </row>
    <row r="7814" spans="10:10" ht="321" x14ac:dyDescent="0.25">
      <c r="J7814" s="146" t="s">
        <v>210</v>
      </c>
    </row>
    <row r="7815" spans="10:10" ht="321" x14ac:dyDescent="0.25">
      <c r="J7815" s="146" t="s">
        <v>210</v>
      </c>
    </row>
    <row r="7816" spans="10:10" ht="321" x14ac:dyDescent="0.25">
      <c r="J7816" s="146" t="s">
        <v>210</v>
      </c>
    </row>
    <row r="7817" spans="10:10" ht="321" x14ac:dyDescent="0.25">
      <c r="J7817" s="146" t="s">
        <v>210</v>
      </c>
    </row>
    <row r="7818" spans="10:10" ht="321" x14ac:dyDescent="0.25">
      <c r="J7818" s="146" t="s">
        <v>210</v>
      </c>
    </row>
    <row r="7819" spans="10:10" ht="321" x14ac:dyDescent="0.25">
      <c r="J7819" s="146" t="s">
        <v>210</v>
      </c>
    </row>
    <row r="7820" spans="10:10" ht="321" x14ac:dyDescent="0.25">
      <c r="J7820" s="146" t="s">
        <v>210</v>
      </c>
    </row>
    <row r="7821" spans="10:10" ht="321" x14ac:dyDescent="0.25">
      <c r="J7821" s="146" t="s">
        <v>210</v>
      </c>
    </row>
    <row r="7822" spans="10:10" ht="321" x14ac:dyDescent="0.25">
      <c r="J7822" s="146" t="s">
        <v>210</v>
      </c>
    </row>
    <row r="7823" spans="10:10" ht="321" x14ac:dyDescent="0.25">
      <c r="J7823" s="146" t="s">
        <v>210</v>
      </c>
    </row>
    <row r="7824" spans="10:10" ht="321" x14ac:dyDescent="0.25">
      <c r="J7824" s="146" t="s">
        <v>210</v>
      </c>
    </row>
    <row r="7825" spans="10:10" ht="321" x14ac:dyDescent="0.25">
      <c r="J7825" s="146" t="s">
        <v>210</v>
      </c>
    </row>
    <row r="7826" spans="10:10" ht="321" x14ac:dyDescent="0.25">
      <c r="J7826" s="146" t="s">
        <v>210</v>
      </c>
    </row>
    <row r="7827" spans="10:10" ht="321" x14ac:dyDescent="0.25">
      <c r="J7827" s="146" t="s">
        <v>210</v>
      </c>
    </row>
    <row r="7828" spans="10:10" ht="321" x14ac:dyDescent="0.25">
      <c r="J7828" s="146" t="s">
        <v>210</v>
      </c>
    </row>
    <row r="7829" spans="10:10" ht="321" x14ac:dyDescent="0.25">
      <c r="J7829" s="146" t="s">
        <v>210</v>
      </c>
    </row>
    <row r="7830" spans="10:10" ht="321" x14ac:dyDescent="0.25">
      <c r="J7830" s="146" t="s">
        <v>210</v>
      </c>
    </row>
    <row r="7831" spans="10:10" ht="321" x14ac:dyDescent="0.25">
      <c r="J7831" s="146" t="s">
        <v>210</v>
      </c>
    </row>
    <row r="7832" spans="10:10" ht="321" x14ac:dyDescent="0.25">
      <c r="J7832" s="146" t="s">
        <v>210</v>
      </c>
    </row>
    <row r="7833" spans="10:10" ht="321" x14ac:dyDescent="0.25">
      <c r="J7833" s="146" t="s">
        <v>210</v>
      </c>
    </row>
    <row r="7834" spans="10:10" ht="321" x14ac:dyDescent="0.25">
      <c r="J7834" s="146" t="s">
        <v>210</v>
      </c>
    </row>
    <row r="7835" spans="10:10" ht="321" x14ac:dyDescent="0.25">
      <c r="J7835" s="146" t="s">
        <v>210</v>
      </c>
    </row>
    <row r="7836" spans="10:10" ht="321" x14ac:dyDescent="0.25">
      <c r="J7836" s="146" t="s">
        <v>210</v>
      </c>
    </row>
    <row r="7837" spans="10:10" ht="321" x14ac:dyDescent="0.25">
      <c r="J7837" s="146" t="s">
        <v>210</v>
      </c>
    </row>
    <row r="7838" spans="10:10" ht="321" x14ac:dyDescent="0.25">
      <c r="J7838" s="146" t="s">
        <v>210</v>
      </c>
    </row>
    <row r="7839" spans="10:10" ht="321" x14ac:dyDescent="0.25">
      <c r="J7839" s="146" t="s">
        <v>210</v>
      </c>
    </row>
    <row r="7840" spans="10:10" ht="321" x14ac:dyDescent="0.25">
      <c r="J7840" s="146" t="s">
        <v>210</v>
      </c>
    </row>
    <row r="7841" spans="10:10" ht="321" x14ac:dyDescent="0.25">
      <c r="J7841" s="146" t="s">
        <v>210</v>
      </c>
    </row>
    <row r="7842" spans="10:10" ht="321" x14ac:dyDescent="0.25">
      <c r="J7842" s="146" t="s">
        <v>210</v>
      </c>
    </row>
    <row r="7843" spans="10:10" ht="321" x14ac:dyDescent="0.25">
      <c r="J7843" s="146" t="s">
        <v>210</v>
      </c>
    </row>
    <row r="7844" spans="10:10" ht="321" x14ac:dyDescent="0.25">
      <c r="J7844" s="146" t="s">
        <v>210</v>
      </c>
    </row>
    <row r="7845" spans="10:10" ht="321" x14ac:dyDescent="0.25">
      <c r="J7845" s="146" t="s">
        <v>210</v>
      </c>
    </row>
    <row r="7846" spans="10:10" ht="321" x14ac:dyDescent="0.25">
      <c r="J7846" s="146" t="s">
        <v>210</v>
      </c>
    </row>
    <row r="7847" spans="10:10" ht="321" x14ac:dyDescent="0.25">
      <c r="J7847" s="146" t="s">
        <v>210</v>
      </c>
    </row>
    <row r="7848" spans="10:10" ht="321" x14ac:dyDescent="0.25">
      <c r="J7848" s="146" t="s">
        <v>210</v>
      </c>
    </row>
    <row r="7849" spans="10:10" ht="321" x14ac:dyDescent="0.25">
      <c r="J7849" s="146" t="s">
        <v>210</v>
      </c>
    </row>
    <row r="7850" spans="10:10" ht="321" x14ac:dyDescent="0.25">
      <c r="J7850" s="146" t="s">
        <v>210</v>
      </c>
    </row>
    <row r="7851" spans="10:10" ht="321" x14ac:dyDescent="0.25">
      <c r="J7851" s="146" t="s">
        <v>210</v>
      </c>
    </row>
    <row r="7852" spans="10:10" ht="321" x14ac:dyDescent="0.25">
      <c r="J7852" s="146" t="s">
        <v>210</v>
      </c>
    </row>
    <row r="7853" spans="10:10" ht="321" x14ac:dyDescent="0.25">
      <c r="J7853" s="146" t="s">
        <v>210</v>
      </c>
    </row>
    <row r="7854" spans="10:10" ht="321" x14ac:dyDescent="0.25">
      <c r="J7854" s="146" t="s">
        <v>210</v>
      </c>
    </row>
    <row r="7855" spans="10:10" ht="321" x14ac:dyDescent="0.25">
      <c r="J7855" s="146" t="s">
        <v>210</v>
      </c>
    </row>
    <row r="7856" spans="10:10" ht="321" x14ac:dyDescent="0.25">
      <c r="J7856" s="146" t="s">
        <v>210</v>
      </c>
    </row>
    <row r="7857" spans="10:10" ht="321" x14ac:dyDescent="0.25">
      <c r="J7857" s="146" t="s">
        <v>210</v>
      </c>
    </row>
    <row r="7858" spans="10:10" ht="321" x14ac:dyDescent="0.25">
      <c r="J7858" s="146" t="s">
        <v>210</v>
      </c>
    </row>
    <row r="7859" spans="10:10" ht="321" x14ac:dyDescent="0.25">
      <c r="J7859" s="146" t="s">
        <v>210</v>
      </c>
    </row>
    <row r="7860" spans="10:10" ht="321" x14ac:dyDescent="0.25">
      <c r="J7860" s="146" t="s">
        <v>210</v>
      </c>
    </row>
    <row r="7861" spans="10:10" ht="321" x14ac:dyDescent="0.25">
      <c r="J7861" s="146" t="s">
        <v>210</v>
      </c>
    </row>
    <row r="7862" spans="10:10" ht="321" x14ac:dyDescent="0.25">
      <c r="J7862" s="146" t="s">
        <v>210</v>
      </c>
    </row>
    <row r="7863" spans="10:10" ht="321" x14ac:dyDescent="0.25">
      <c r="J7863" s="146" t="s">
        <v>210</v>
      </c>
    </row>
    <row r="7864" spans="10:10" ht="321" x14ac:dyDescent="0.25">
      <c r="J7864" s="146" t="s">
        <v>210</v>
      </c>
    </row>
    <row r="7865" spans="10:10" ht="321" x14ac:dyDescent="0.25">
      <c r="J7865" s="146" t="s">
        <v>210</v>
      </c>
    </row>
    <row r="7866" spans="10:10" ht="321" x14ac:dyDescent="0.25">
      <c r="J7866" s="146" t="s">
        <v>210</v>
      </c>
    </row>
    <row r="7867" spans="10:10" ht="321" x14ac:dyDescent="0.25">
      <c r="J7867" s="146" t="s">
        <v>210</v>
      </c>
    </row>
    <row r="7868" spans="10:10" ht="321" x14ac:dyDescent="0.25">
      <c r="J7868" s="146" t="s">
        <v>210</v>
      </c>
    </row>
    <row r="7869" spans="10:10" ht="321" x14ac:dyDescent="0.25">
      <c r="J7869" s="146" t="s">
        <v>210</v>
      </c>
    </row>
    <row r="7870" spans="10:10" ht="321" x14ac:dyDescent="0.25">
      <c r="J7870" s="146" t="s">
        <v>210</v>
      </c>
    </row>
    <row r="7871" spans="10:10" ht="321" x14ac:dyDescent="0.25">
      <c r="J7871" s="146" t="s">
        <v>210</v>
      </c>
    </row>
    <row r="7872" spans="10:10" ht="321" x14ac:dyDescent="0.25">
      <c r="J7872" s="146" t="s">
        <v>210</v>
      </c>
    </row>
    <row r="7873" spans="10:10" ht="321" x14ac:dyDescent="0.25">
      <c r="J7873" s="146" t="s">
        <v>210</v>
      </c>
    </row>
    <row r="7874" spans="10:10" ht="321" x14ac:dyDescent="0.25">
      <c r="J7874" s="146" t="s">
        <v>210</v>
      </c>
    </row>
    <row r="7875" spans="10:10" ht="321" x14ac:dyDescent="0.25">
      <c r="J7875" s="146" t="s">
        <v>210</v>
      </c>
    </row>
    <row r="7876" spans="10:10" ht="321" x14ac:dyDescent="0.25">
      <c r="J7876" s="146" t="s">
        <v>210</v>
      </c>
    </row>
    <row r="7877" spans="10:10" ht="321" x14ac:dyDescent="0.25">
      <c r="J7877" s="146" t="s">
        <v>210</v>
      </c>
    </row>
    <row r="7878" spans="10:10" ht="321" x14ac:dyDescent="0.25">
      <c r="J7878" s="146" t="s">
        <v>210</v>
      </c>
    </row>
    <row r="7879" spans="10:10" ht="321" x14ac:dyDescent="0.25">
      <c r="J7879" s="146" t="s">
        <v>210</v>
      </c>
    </row>
    <row r="7880" spans="10:10" ht="321" x14ac:dyDescent="0.25">
      <c r="J7880" s="146" t="s">
        <v>210</v>
      </c>
    </row>
    <row r="7881" spans="10:10" ht="321" x14ac:dyDescent="0.25">
      <c r="J7881" s="146" t="s">
        <v>210</v>
      </c>
    </row>
    <row r="7882" spans="10:10" ht="321" x14ac:dyDescent="0.25">
      <c r="J7882" s="146" t="s">
        <v>210</v>
      </c>
    </row>
    <row r="7883" spans="10:10" ht="321" x14ac:dyDescent="0.25">
      <c r="J7883" s="146" t="s">
        <v>210</v>
      </c>
    </row>
    <row r="7884" spans="10:10" ht="321" x14ac:dyDescent="0.25">
      <c r="J7884" s="146" t="s">
        <v>210</v>
      </c>
    </row>
    <row r="7885" spans="10:10" ht="321" x14ac:dyDescent="0.25">
      <c r="J7885" s="146" t="s">
        <v>210</v>
      </c>
    </row>
    <row r="7886" spans="10:10" ht="321" x14ac:dyDescent="0.25">
      <c r="J7886" s="146" t="s">
        <v>210</v>
      </c>
    </row>
    <row r="7887" spans="10:10" ht="321" x14ac:dyDescent="0.25">
      <c r="J7887" s="146" t="s">
        <v>210</v>
      </c>
    </row>
    <row r="7888" spans="10:10" ht="321" x14ac:dyDescent="0.25">
      <c r="J7888" s="146" t="s">
        <v>210</v>
      </c>
    </row>
    <row r="7889" spans="10:10" ht="321" x14ac:dyDescent="0.25">
      <c r="J7889" s="146" t="s">
        <v>210</v>
      </c>
    </row>
    <row r="7890" spans="10:10" ht="321" x14ac:dyDescent="0.25">
      <c r="J7890" s="146" t="s">
        <v>210</v>
      </c>
    </row>
    <row r="7891" spans="10:10" ht="321" x14ac:dyDescent="0.25">
      <c r="J7891" s="146" t="s">
        <v>210</v>
      </c>
    </row>
    <row r="7892" spans="10:10" ht="321" x14ac:dyDescent="0.25">
      <c r="J7892" s="146" t="s">
        <v>210</v>
      </c>
    </row>
    <row r="7893" spans="10:10" ht="321" x14ac:dyDescent="0.25">
      <c r="J7893" s="146" t="s">
        <v>210</v>
      </c>
    </row>
    <row r="7894" spans="10:10" ht="321" x14ac:dyDescent="0.25">
      <c r="J7894" s="146" t="s">
        <v>210</v>
      </c>
    </row>
    <row r="7895" spans="10:10" ht="321" x14ac:dyDescent="0.25">
      <c r="J7895" s="146" t="s">
        <v>210</v>
      </c>
    </row>
    <row r="7896" spans="10:10" ht="321" x14ac:dyDescent="0.25">
      <c r="J7896" s="146" t="s">
        <v>210</v>
      </c>
    </row>
    <row r="7897" spans="10:10" ht="321" x14ac:dyDescent="0.25">
      <c r="J7897" s="146" t="s">
        <v>210</v>
      </c>
    </row>
    <row r="7898" spans="10:10" ht="321" x14ac:dyDescent="0.25">
      <c r="J7898" s="146" t="s">
        <v>210</v>
      </c>
    </row>
    <row r="7899" spans="10:10" ht="321" x14ac:dyDescent="0.25">
      <c r="J7899" s="146" t="s">
        <v>210</v>
      </c>
    </row>
    <row r="7900" spans="10:10" ht="321" x14ac:dyDescent="0.25">
      <c r="J7900" s="146" t="s">
        <v>210</v>
      </c>
    </row>
    <row r="7901" spans="10:10" ht="321" x14ac:dyDescent="0.25">
      <c r="J7901" s="146" t="s">
        <v>210</v>
      </c>
    </row>
    <row r="7902" spans="10:10" ht="321" x14ac:dyDescent="0.25">
      <c r="J7902" s="146" t="s">
        <v>210</v>
      </c>
    </row>
    <row r="7903" spans="10:10" ht="321" x14ac:dyDescent="0.25">
      <c r="J7903" s="146" t="s">
        <v>210</v>
      </c>
    </row>
    <row r="7904" spans="10:10" ht="321" x14ac:dyDescent="0.25">
      <c r="J7904" s="146" t="s">
        <v>210</v>
      </c>
    </row>
    <row r="7905" spans="10:10" ht="321" x14ac:dyDescent="0.25">
      <c r="J7905" s="146" t="s">
        <v>210</v>
      </c>
    </row>
    <row r="7906" spans="10:10" ht="321" x14ac:dyDescent="0.25">
      <c r="J7906" s="146" t="s">
        <v>210</v>
      </c>
    </row>
    <row r="7907" spans="10:10" ht="321" x14ac:dyDescent="0.25">
      <c r="J7907" s="146" t="s">
        <v>210</v>
      </c>
    </row>
    <row r="7908" spans="10:10" ht="321" x14ac:dyDescent="0.25">
      <c r="J7908" s="146" t="s">
        <v>210</v>
      </c>
    </row>
    <row r="7909" spans="10:10" ht="321" x14ac:dyDescent="0.25">
      <c r="J7909" s="146" t="s">
        <v>210</v>
      </c>
    </row>
    <row r="7910" spans="10:10" ht="321" x14ac:dyDescent="0.25">
      <c r="J7910" s="146" t="s">
        <v>210</v>
      </c>
    </row>
    <row r="7911" spans="10:10" ht="321" x14ac:dyDescent="0.25">
      <c r="J7911" s="146" t="s">
        <v>210</v>
      </c>
    </row>
    <row r="7912" spans="10:10" ht="321" x14ac:dyDescent="0.25">
      <c r="J7912" s="146" t="s">
        <v>210</v>
      </c>
    </row>
    <row r="7913" spans="10:10" ht="321" x14ac:dyDescent="0.25">
      <c r="J7913" s="146" t="s">
        <v>210</v>
      </c>
    </row>
    <row r="7914" spans="10:10" ht="321" x14ac:dyDescent="0.25">
      <c r="J7914" s="146" t="s">
        <v>210</v>
      </c>
    </row>
    <row r="7915" spans="10:10" ht="321" x14ac:dyDescent="0.25">
      <c r="J7915" s="146" t="s">
        <v>210</v>
      </c>
    </row>
    <row r="7916" spans="10:10" ht="321" x14ac:dyDescent="0.25">
      <c r="J7916" s="146" t="s">
        <v>210</v>
      </c>
    </row>
    <row r="7917" spans="10:10" ht="321" x14ac:dyDescent="0.25">
      <c r="J7917" s="146" t="s">
        <v>210</v>
      </c>
    </row>
    <row r="7918" spans="10:10" ht="321" x14ac:dyDescent="0.25">
      <c r="J7918" s="146" t="s">
        <v>210</v>
      </c>
    </row>
    <row r="7919" spans="10:10" ht="321" x14ac:dyDescent="0.25">
      <c r="J7919" s="146" t="s">
        <v>210</v>
      </c>
    </row>
    <row r="7920" spans="10:10" ht="321" x14ac:dyDescent="0.25">
      <c r="J7920" s="146" t="s">
        <v>210</v>
      </c>
    </row>
    <row r="7921" spans="10:10" ht="321" x14ac:dyDescent="0.25">
      <c r="J7921" s="146" t="s">
        <v>210</v>
      </c>
    </row>
    <row r="7922" spans="10:10" ht="321" x14ac:dyDescent="0.25">
      <c r="J7922" s="146" t="s">
        <v>210</v>
      </c>
    </row>
    <row r="7923" spans="10:10" ht="321" x14ac:dyDescent="0.25">
      <c r="J7923" s="146" t="s">
        <v>210</v>
      </c>
    </row>
    <row r="7924" spans="10:10" ht="321" x14ac:dyDescent="0.25">
      <c r="J7924" s="146" t="s">
        <v>210</v>
      </c>
    </row>
    <row r="7925" spans="10:10" ht="321" x14ac:dyDescent="0.25">
      <c r="J7925" s="146" t="s">
        <v>210</v>
      </c>
    </row>
    <row r="7926" spans="10:10" ht="321" x14ac:dyDescent="0.25">
      <c r="J7926" s="146" t="s">
        <v>210</v>
      </c>
    </row>
    <row r="7927" spans="10:10" ht="321" x14ac:dyDescent="0.25">
      <c r="J7927" s="146" t="s">
        <v>210</v>
      </c>
    </row>
    <row r="7928" spans="10:10" ht="321" x14ac:dyDescent="0.25">
      <c r="J7928" s="146" t="s">
        <v>210</v>
      </c>
    </row>
    <row r="7929" spans="10:10" ht="321" x14ac:dyDescent="0.25">
      <c r="J7929" s="146" t="s">
        <v>210</v>
      </c>
    </row>
    <row r="7930" spans="10:10" ht="321" x14ac:dyDescent="0.25">
      <c r="J7930" s="146" t="s">
        <v>210</v>
      </c>
    </row>
    <row r="7931" spans="10:10" ht="321" x14ac:dyDescent="0.25">
      <c r="J7931" s="146" t="s">
        <v>210</v>
      </c>
    </row>
    <row r="7932" spans="10:10" ht="321" x14ac:dyDescent="0.25">
      <c r="J7932" s="146" t="s">
        <v>210</v>
      </c>
    </row>
    <row r="7933" spans="10:10" ht="321" x14ac:dyDescent="0.25">
      <c r="J7933" s="146" t="s">
        <v>210</v>
      </c>
    </row>
    <row r="7934" spans="10:10" ht="321" x14ac:dyDescent="0.25">
      <c r="J7934" s="146" t="s">
        <v>210</v>
      </c>
    </row>
    <row r="7935" spans="10:10" ht="321" x14ac:dyDescent="0.25">
      <c r="J7935" s="146" t="s">
        <v>210</v>
      </c>
    </row>
    <row r="7936" spans="10:10" ht="321" x14ac:dyDescent="0.25">
      <c r="J7936" s="146" t="s">
        <v>210</v>
      </c>
    </row>
    <row r="7937" spans="10:10" ht="321" x14ac:dyDescent="0.25">
      <c r="J7937" s="146" t="s">
        <v>210</v>
      </c>
    </row>
    <row r="7938" spans="10:10" ht="321" x14ac:dyDescent="0.25">
      <c r="J7938" s="146" t="s">
        <v>210</v>
      </c>
    </row>
    <row r="7939" spans="10:10" ht="321" x14ac:dyDescent="0.25">
      <c r="J7939" s="146" t="s">
        <v>210</v>
      </c>
    </row>
    <row r="7940" spans="10:10" ht="321" x14ac:dyDescent="0.25">
      <c r="J7940" s="146" t="s">
        <v>210</v>
      </c>
    </row>
    <row r="7941" spans="10:10" ht="321" x14ac:dyDescent="0.25">
      <c r="J7941" s="146" t="s">
        <v>210</v>
      </c>
    </row>
    <row r="7942" spans="10:10" ht="321" x14ac:dyDescent="0.25">
      <c r="J7942" s="146" t="s">
        <v>210</v>
      </c>
    </row>
    <row r="7943" spans="10:10" ht="321" x14ac:dyDescent="0.25">
      <c r="J7943" s="146" t="s">
        <v>210</v>
      </c>
    </row>
    <row r="7944" spans="10:10" ht="321" x14ac:dyDescent="0.25">
      <c r="J7944" s="146" t="s">
        <v>210</v>
      </c>
    </row>
    <row r="7945" spans="10:10" ht="321" x14ac:dyDescent="0.25">
      <c r="J7945" s="146" t="s">
        <v>210</v>
      </c>
    </row>
    <row r="7946" spans="10:10" ht="321" x14ac:dyDescent="0.25">
      <c r="J7946" s="146" t="s">
        <v>210</v>
      </c>
    </row>
    <row r="7947" spans="10:10" ht="321" x14ac:dyDescent="0.25">
      <c r="J7947" s="146" t="s">
        <v>210</v>
      </c>
    </row>
    <row r="7948" spans="10:10" ht="321" x14ac:dyDescent="0.25">
      <c r="J7948" s="146" t="s">
        <v>210</v>
      </c>
    </row>
    <row r="7949" spans="10:10" ht="321" x14ac:dyDescent="0.25">
      <c r="J7949" s="146" t="s">
        <v>210</v>
      </c>
    </row>
    <row r="7950" spans="10:10" ht="321" x14ac:dyDescent="0.25">
      <c r="J7950" s="146" t="s">
        <v>210</v>
      </c>
    </row>
    <row r="7951" spans="10:10" ht="321" x14ac:dyDescent="0.25">
      <c r="J7951" s="146" t="s">
        <v>210</v>
      </c>
    </row>
    <row r="7952" spans="10:10" ht="321" x14ac:dyDescent="0.25">
      <c r="J7952" s="146" t="s">
        <v>210</v>
      </c>
    </row>
    <row r="7953" spans="10:10" ht="321" x14ac:dyDescent="0.25">
      <c r="J7953" s="146" t="s">
        <v>210</v>
      </c>
    </row>
    <row r="7954" spans="10:10" ht="321" x14ac:dyDescent="0.25">
      <c r="J7954" s="146" t="s">
        <v>210</v>
      </c>
    </row>
    <row r="7955" spans="10:10" ht="321" x14ac:dyDescent="0.25">
      <c r="J7955" s="146" t="s">
        <v>210</v>
      </c>
    </row>
    <row r="7956" spans="10:10" ht="321" x14ac:dyDescent="0.25">
      <c r="J7956" s="146" t="s">
        <v>210</v>
      </c>
    </row>
    <row r="7957" spans="10:10" ht="321" x14ac:dyDescent="0.25">
      <c r="J7957" s="146" t="s">
        <v>210</v>
      </c>
    </row>
    <row r="7958" spans="10:10" ht="321" x14ac:dyDescent="0.25">
      <c r="J7958" s="146" t="s">
        <v>210</v>
      </c>
    </row>
    <row r="7959" spans="10:10" ht="321" x14ac:dyDescent="0.25">
      <c r="J7959" s="146" t="s">
        <v>210</v>
      </c>
    </row>
    <row r="7960" spans="10:10" ht="321" x14ac:dyDescent="0.25">
      <c r="J7960" s="146" t="s">
        <v>210</v>
      </c>
    </row>
    <row r="7961" spans="10:10" ht="321" x14ac:dyDescent="0.25">
      <c r="J7961" s="146" t="s">
        <v>210</v>
      </c>
    </row>
    <row r="7962" spans="10:10" ht="321" x14ac:dyDescent="0.25">
      <c r="J7962" s="146" t="s">
        <v>210</v>
      </c>
    </row>
    <row r="7963" spans="10:10" ht="321" x14ac:dyDescent="0.25">
      <c r="J7963" s="146" t="s">
        <v>210</v>
      </c>
    </row>
    <row r="7964" spans="10:10" ht="321" x14ac:dyDescent="0.25">
      <c r="J7964" s="146" t="s">
        <v>210</v>
      </c>
    </row>
    <row r="7965" spans="10:10" ht="321" x14ac:dyDescent="0.25">
      <c r="J7965" s="146" t="s">
        <v>210</v>
      </c>
    </row>
    <row r="7966" spans="10:10" ht="321" x14ac:dyDescent="0.25">
      <c r="J7966" s="146" t="s">
        <v>210</v>
      </c>
    </row>
    <row r="7967" spans="10:10" ht="321" x14ac:dyDescent="0.25">
      <c r="J7967" s="146" t="s">
        <v>210</v>
      </c>
    </row>
    <row r="7968" spans="10:10" ht="321" x14ac:dyDescent="0.25">
      <c r="J7968" s="146" t="s">
        <v>210</v>
      </c>
    </row>
    <row r="7969" spans="10:10" ht="321" x14ac:dyDescent="0.25">
      <c r="J7969" s="146" t="s">
        <v>210</v>
      </c>
    </row>
    <row r="7970" spans="10:10" ht="321" x14ac:dyDescent="0.25">
      <c r="J7970" s="146" t="s">
        <v>210</v>
      </c>
    </row>
    <row r="7971" spans="10:10" ht="321" x14ac:dyDescent="0.25">
      <c r="J7971" s="146" t="s">
        <v>210</v>
      </c>
    </row>
    <row r="7972" spans="10:10" ht="321" x14ac:dyDescent="0.25">
      <c r="J7972" s="146" t="s">
        <v>210</v>
      </c>
    </row>
    <row r="7973" spans="10:10" ht="321" x14ac:dyDescent="0.25">
      <c r="J7973" s="146" t="s">
        <v>210</v>
      </c>
    </row>
    <row r="7974" spans="10:10" ht="321" x14ac:dyDescent="0.25">
      <c r="J7974" s="146" t="s">
        <v>210</v>
      </c>
    </row>
    <row r="7975" spans="10:10" ht="321" x14ac:dyDescent="0.25">
      <c r="J7975" s="146" t="s">
        <v>210</v>
      </c>
    </row>
    <row r="7976" spans="10:10" ht="321" x14ac:dyDescent="0.25">
      <c r="J7976" s="146" t="s">
        <v>210</v>
      </c>
    </row>
    <row r="7977" spans="10:10" ht="321" x14ac:dyDescent="0.25">
      <c r="J7977" s="146" t="s">
        <v>210</v>
      </c>
    </row>
    <row r="7978" spans="10:10" ht="321" x14ac:dyDescent="0.25">
      <c r="J7978" s="146" t="s">
        <v>210</v>
      </c>
    </row>
    <row r="7979" spans="10:10" ht="321" x14ac:dyDescent="0.25">
      <c r="J7979" s="146" t="s">
        <v>210</v>
      </c>
    </row>
    <row r="7980" spans="10:10" ht="321" x14ac:dyDescent="0.25">
      <c r="J7980" s="146" t="s">
        <v>210</v>
      </c>
    </row>
    <row r="7981" spans="10:10" ht="321" x14ac:dyDescent="0.25">
      <c r="J7981" s="146" t="s">
        <v>210</v>
      </c>
    </row>
    <row r="7982" spans="10:10" ht="321" x14ac:dyDescent="0.25">
      <c r="J7982" s="146" t="s">
        <v>210</v>
      </c>
    </row>
    <row r="7983" spans="10:10" ht="321" x14ac:dyDescent="0.25">
      <c r="J7983" s="146" t="s">
        <v>210</v>
      </c>
    </row>
    <row r="7984" spans="10:10" ht="321" x14ac:dyDescent="0.25">
      <c r="J7984" s="146" t="s">
        <v>210</v>
      </c>
    </row>
    <row r="7985" spans="10:10" ht="321" x14ac:dyDescent="0.25">
      <c r="J7985" s="146" t="s">
        <v>210</v>
      </c>
    </row>
    <row r="7986" spans="10:10" ht="321" x14ac:dyDescent="0.25">
      <c r="J7986" s="146" t="s">
        <v>210</v>
      </c>
    </row>
    <row r="7987" spans="10:10" ht="321" x14ac:dyDescent="0.25">
      <c r="J7987" s="146" t="s">
        <v>210</v>
      </c>
    </row>
    <row r="7988" spans="10:10" ht="321" x14ac:dyDescent="0.25">
      <c r="J7988" s="146" t="s">
        <v>210</v>
      </c>
    </row>
    <row r="7989" spans="10:10" ht="321" x14ac:dyDescent="0.25">
      <c r="J7989" s="146" t="s">
        <v>210</v>
      </c>
    </row>
    <row r="7990" spans="10:10" ht="321" x14ac:dyDescent="0.25">
      <c r="J7990" s="146" t="s">
        <v>210</v>
      </c>
    </row>
    <row r="7991" spans="10:10" ht="321" x14ac:dyDescent="0.25">
      <c r="J7991" s="146" t="s">
        <v>210</v>
      </c>
    </row>
    <row r="7992" spans="10:10" ht="321" x14ac:dyDescent="0.25">
      <c r="J7992" s="146" t="s">
        <v>210</v>
      </c>
    </row>
    <row r="7993" spans="10:10" ht="321" x14ac:dyDescent="0.25">
      <c r="J7993" s="146" t="s">
        <v>210</v>
      </c>
    </row>
    <row r="7994" spans="10:10" ht="321" x14ac:dyDescent="0.25">
      <c r="J7994" s="146" t="s">
        <v>210</v>
      </c>
    </row>
    <row r="7995" spans="10:10" ht="321" x14ac:dyDescent="0.25">
      <c r="J7995" s="146" t="s">
        <v>210</v>
      </c>
    </row>
    <row r="7996" spans="10:10" ht="321" x14ac:dyDescent="0.25">
      <c r="J7996" s="146" t="s">
        <v>210</v>
      </c>
    </row>
    <row r="7997" spans="10:10" ht="321" x14ac:dyDescent="0.25">
      <c r="J7997" s="146" t="s">
        <v>210</v>
      </c>
    </row>
    <row r="7998" spans="10:10" ht="321" x14ac:dyDescent="0.25">
      <c r="J7998" s="146" t="s">
        <v>210</v>
      </c>
    </row>
    <row r="7999" spans="10:10" ht="321" x14ac:dyDescent="0.25">
      <c r="J7999" s="146" t="s">
        <v>210</v>
      </c>
    </row>
    <row r="8000" spans="10:10" ht="321" x14ac:dyDescent="0.25">
      <c r="J8000" s="146" t="s">
        <v>210</v>
      </c>
    </row>
    <row r="8001" spans="10:10" ht="321" x14ac:dyDescent="0.25">
      <c r="J8001" s="146" t="s">
        <v>210</v>
      </c>
    </row>
    <row r="8002" spans="10:10" ht="321" x14ac:dyDescent="0.25">
      <c r="J8002" s="146" t="s">
        <v>210</v>
      </c>
    </row>
    <row r="8003" spans="10:10" ht="321" x14ac:dyDescent="0.25">
      <c r="J8003" s="146" t="s">
        <v>210</v>
      </c>
    </row>
    <row r="8004" spans="10:10" ht="321" x14ac:dyDescent="0.25">
      <c r="J8004" s="146" t="s">
        <v>210</v>
      </c>
    </row>
    <row r="8005" spans="10:10" ht="321" x14ac:dyDescent="0.25">
      <c r="J8005" s="146" t="s">
        <v>210</v>
      </c>
    </row>
    <row r="8006" spans="10:10" ht="321" x14ac:dyDescent="0.25">
      <c r="J8006" s="146" t="s">
        <v>210</v>
      </c>
    </row>
    <row r="8007" spans="10:10" ht="321" x14ac:dyDescent="0.25">
      <c r="J8007" s="146" t="s">
        <v>210</v>
      </c>
    </row>
    <row r="8008" spans="10:10" ht="321" x14ac:dyDescent="0.25">
      <c r="J8008" s="146" t="s">
        <v>210</v>
      </c>
    </row>
    <row r="8009" spans="10:10" ht="321" x14ac:dyDescent="0.25">
      <c r="J8009" s="146" t="s">
        <v>210</v>
      </c>
    </row>
    <row r="8010" spans="10:10" ht="321" x14ac:dyDescent="0.25">
      <c r="J8010" s="146" t="s">
        <v>210</v>
      </c>
    </row>
    <row r="8011" spans="10:10" ht="321" x14ac:dyDescent="0.25">
      <c r="J8011" s="146" t="s">
        <v>210</v>
      </c>
    </row>
    <row r="8012" spans="10:10" ht="321" x14ac:dyDescent="0.25">
      <c r="J8012" s="146" t="s">
        <v>210</v>
      </c>
    </row>
    <row r="8013" spans="10:10" ht="321" x14ac:dyDescent="0.25">
      <c r="J8013" s="146" t="s">
        <v>210</v>
      </c>
    </row>
    <row r="8014" spans="10:10" ht="321" x14ac:dyDescent="0.25">
      <c r="J8014" s="146" t="s">
        <v>210</v>
      </c>
    </row>
    <row r="8015" spans="10:10" ht="321" x14ac:dyDescent="0.25">
      <c r="J8015" s="146" t="s">
        <v>210</v>
      </c>
    </row>
    <row r="8016" spans="10:10" ht="321" x14ac:dyDescent="0.25">
      <c r="J8016" s="146" t="s">
        <v>210</v>
      </c>
    </row>
    <row r="8017" spans="10:10" ht="321" x14ac:dyDescent="0.25">
      <c r="J8017" s="146" t="s">
        <v>210</v>
      </c>
    </row>
    <row r="8018" spans="10:10" ht="321" x14ac:dyDescent="0.25">
      <c r="J8018" s="146" t="s">
        <v>210</v>
      </c>
    </row>
    <row r="8019" spans="10:10" ht="321" x14ac:dyDescent="0.25">
      <c r="J8019" s="146" t="s">
        <v>210</v>
      </c>
    </row>
    <row r="8020" spans="10:10" ht="321" x14ac:dyDescent="0.25">
      <c r="J8020" s="146" t="s">
        <v>210</v>
      </c>
    </row>
    <row r="8021" spans="10:10" ht="321" x14ac:dyDescent="0.25">
      <c r="J8021" s="146" t="s">
        <v>210</v>
      </c>
    </row>
    <row r="8022" spans="10:10" ht="321" x14ac:dyDescent="0.25">
      <c r="J8022" s="146" t="s">
        <v>210</v>
      </c>
    </row>
    <row r="8023" spans="10:10" ht="321" x14ac:dyDescent="0.25">
      <c r="J8023" s="146" t="s">
        <v>210</v>
      </c>
    </row>
    <row r="8024" spans="10:10" ht="321" x14ac:dyDescent="0.25">
      <c r="J8024" s="146" t="s">
        <v>210</v>
      </c>
    </row>
    <row r="8025" spans="10:10" ht="321" x14ac:dyDescent="0.25">
      <c r="J8025" s="146" t="s">
        <v>210</v>
      </c>
    </row>
    <row r="8026" spans="10:10" ht="321" x14ac:dyDescent="0.25">
      <c r="J8026" s="146" t="s">
        <v>210</v>
      </c>
    </row>
    <row r="8027" spans="10:10" ht="321" x14ac:dyDescent="0.25">
      <c r="J8027" s="146" t="s">
        <v>210</v>
      </c>
    </row>
    <row r="8028" spans="10:10" ht="321" x14ac:dyDescent="0.25">
      <c r="J8028" s="146" t="s">
        <v>210</v>
      </c>
    </row>
    <row r="8029" spans="10:10" ht="321" x14ac:dyDescent="0.25">
      <c r="J8029" s="146" t="s">
        <v>210</v>
      </c>
    </row>
    <row r="8030" spans="10:10" ht="321" x14ac:dyDescent="0.25">
      <c r="J8030" s="146" t="s">
        <v>210</v>
      </c>
    </row>
    <row r="8031" spans="10:10" ht="321" x14ac:dyDescent="0.25">
      <c r="J8031" s="146" t="s">
        <v>210</v>
      </c>
    </row>
    <row r="8032" spans="10:10" ht="321" x14ac:dyDescent="0.25">
      <c r="J8032" s="146" t="s">
        <v>210</v>
      </c>
    </row>
    <row r="8033" spans="10:10" ht="321" x14ac:dyDescent="0.25">
      <c r="J8033" s="146" t="s">
        <v>210</v>
      </c>
    </row>
    <row r="8034" spans="10:10" ht="321" x14ac:dyDescent="0.25">
      <c r="J8034" s="146" t="s">
        <v>210</v>
      </c>
    </row>
    <row r="8035" spans="10:10" ht="321" x14ac:dyDescent="0.25">
      <c r="J8035" s="146" t="s">
        <v>210</v>
      </c>
    </row>
    <row r="8036" spans="10:10" ht="321" x14ac:dyDescent="0.25">
      <c r="J8036" s="146" t="s">
        <v>210</v>
      </c>
    </row>
    <row r="8037" spans="10:10" ht="321" x14ac:dyDescent="0.25">
      <c r="J8037" s="146" t="s">
        <v>210</v>
      </c>
    </row>
    <row r="8038" spans="10:10" ht="321" x14ac:dyDescent="0.25">
      <c r="J8038" s="146" t="s">
        <v>210</v>
      </c>
    </row>
    <row r="8039" spans="10:10" ht="321" x14ac:dyDescent="0.25">
      <c r="J8039" s="146" t="s">
        <v>210</v>
      </c>
    </row>
    <row r="8040" spans="10:10" ht="321" x14ac:dyDescent="0.25">
      <c r="J8040" s="146" t="s">
        <v>210</v>
      </c>
    </row>
    <row r="8041" spans="10:10" ht="321" x14ac:dyDescent="0.25">
      <c r="J8041" s="146" t="s">
        <v>210</v>
      </c>
    </row>
    <row r="8042" spans="10:10" ht="321" x14ac:dyDescent="0.25">
      <c r="J8042" s="146" t="s">
        <v>210</v>
      </c>
    </row>
    <row r="8043" spans="10:10" ht="321" x14ac:dyDescent="0.25">
      <c r="J8043" s="146" t="s">
        <v>210</v>
      </c>
    </row>
    <row r="8044" spans="10:10" ht="321" x14ac:dyDescent="0.25">
      <c r="J8044" s="146" t="s">
        <v>210</v>
      </c>
    </row>
    <row r="8045" spans="10:10" ht="321" x14ac:dyDescent="0.25">
      <c r="J8045" s="146" t="s">
        <v>210</v>
      </c>
    </row>
    <row r="8046" spans="10:10" ht="321" x14ac:dyDescent="0.25">
      <c r="J8046" s="146" t="s">
        <v>210</v>
      </c>
    </row>
    <row r="8047" spans="10:10" ht="321" x14ac:dyDescent="0.25">
      <c r="J8047" s="146" t="s">
        <v>210</v>
      </c>
    </row>
    <row r="8048" spans="10:10" ht="321" x14ac:dyDescent="0.25">
      <c r="J8048" s="146" t="s">
        <v>210</v>
      </c>
    </row>
    <row r="8049" spans="10:10" ht="321" x14ac:dyDescent="0.25">
      <c r="J8049" s="146" t="s">
        <v>210</v>
      </c>
    </row>
    <row r="8050" spans="10:10" ht="321" x14ac:dyDescent="0.25">
      <c r="J8050" s="146" t="s">
        <v>210</v>
      </c>
    </row>
    <row r="8051" spans="10:10" ht="321" x14ac:dyDescent="0.25">
      <c r="J8051" s="146" t="s">
        <v>210</v>
      </c>
    </row>
    <row r="8052" spans="10:10" ht="321" x14ac:dyDescent="0.25">
      <c r="J8052" s="146" t="s">
        <v>210</v>
      </c>
    </row>
    <row r="8053" spans="10:10" ht="321" x14ac:dyDescent="0.25">
      <c r="J8053" s="146" t="s">
        <v>210</v>
      </c>
    </row>
    <row r="8054" spans="10:10" ht="321" x14ac:dyDescent="0.25">
      <c r="J8054" s="146" t="s">
        <v>210</v>
      </c>
    </row>
    <row r="8055" spans="10:10" ht="321" x14ac:dyDescent="0.25">
      <c r="J8055" s="146" t="s">
        <v>210</v>
      </c>
    </row>
    <row r="8056" spans="10:10" ht="321" x14ac:dyDescent="0.25">
      <c r="J8056" s="146" t="s">
        <v>210</v>
      </c>
    </row>
    <row r="8057" spans="10:10" ht="321" x14ac:dyDescent="0.25">
      <c r="J8057" s="146" t="s">
        <v>210</v>
      </c>
    </row>
    <row r="8058" spans="10:10" ht="321" x14ac:dyDescent="0.25">
      <c r="J8058" s="146" t="s">
        <v>210</v>
      </c>
    </row>
    <row r="8059" spans="10:10" ht="321" x14ac:dyDescent="0.25">
      <c r="J8059" s="146" t="s">
        <v>210</v>
      </c>
    </row>
    <row r="8060" spans="10:10" ht="321" x14ac:dyDescent="0.25">
      <c r="J8060" s="146" t="s">
        <v>210</v>
      </c>
    </row>
    <row r="8061" spans="10:10" ht="321" x14ac:dyDescent="0.25">
      <c r="J8061" s="146" t="s">
        <v>210</v>
      </c>
    </row>
    <row r="8062" spans="10:10" ht="321" x14ac:dyDescent="0.25">
      <c r="J8062" s="146" t="s">
        <v>210</v>
      </c>
    </row>
    <row r="8063" spans="10:10" ht="321" x14ac:dyDescent="0.25">
      <c r="J8063" s="146" t="s">
        <v>210</v>
      </c>
    </row>
    <row r="8064" spans="10:10" ht="321" x14ac:dyDescent="0.25">
      <c r="J8064" s="146" t="s">
        <v>210</v>
      </c>
    </row>
    <row r="8065" spans="10:10" ht="321" x14ac:dyDescent="0.25">
      <c r="J8065" s="146" t="s">
        <v>210</v>
      </c>
    </row>
    <row r="8066" spans="10:10" ht="321" x14ac:dyDescent="0.25">
      <c r="J8066" s="146" t="s">
        <v>210</v>
      </c>
    </row>
    <row r="8067" spans="10:10" ht="321" x14ac:dyDescent="0.25">
      <c r="J8067" s="146" t="s">
        <v>210</v>
      </c>
    </row>
    <row r="8068" spans="10:10" ht="321" x14ac:dyDescent="0.25">
      <c r="J8068" s="146" t="s">
        <v>210</v>
      </c>
    </row>
    <row r="8069" spans="10:10" ht="321" x14ac:dyDescent="0.25">
      <c r="J8069" s="146" t="s">
        <v>210</v>
      </c>
    </row>
    <row r="8070" spans="10:10" ht="321" x14ac:dyDescent="0.25">
      <c r="J8070" s="146" t="s">
        <v>210</v>
      </c>
    </row>
    <row r="8071" spans="10:10" ht="321" x14ac:dyDescent="0.25">
      <c r="J8071" s="146" t="s">
        <v>210</v>
      </c>
    </row>
    <row r="8072" spans="10:10" ht="321" x14ac:dyDescent="0.25">
      <c r="J8072" s="146" t="s">
        <v>210</v>
      </c>
    </row>
    <row r="8073" spans="10:10" ht="321" x14ac:dyDescent="0.25">
      <c r="J8073" s="146" t="s">
        <v>210</v>
      </c>
    </row>
    <row r="8074" spans="10:10" ht="321" x14ac:dyDescent="0.25">
      <c r="J8074" s="146" t="s">
        <v>210</v>
      </c>
    </row>
    <row r="8075" spans="10:10" ht="321" x14ac:dyDescent="0.25">
      <c r="J8075" s="146" t="s">
        <v>210</v>
      </c>
    </row>
    <row r="8076" spans="10:10" ht="321" x14ac:dyDescent="0.25">
      <c r="J8076" s="146" t="s">
        <v>210</v>
      </c>
    </row>
    <row r="8077" spans="10:10" ht="321" x14ac:dyDescent="0.25">
      <c r="J8077" s="146" t="s">
        <v>210</v>
      </c>
    </row>
    <row r="8078" spans="10:10" ht="321" x14ac:dyDescent="0.25">
      <c r="J8078" s="146" t="s">
        <v>210</v>
      </c>
    </row>
    <row r="8079" spans="10:10" ht="321" x14ac:dyDescent="0.25">
      <c r="J8079" s="146" t="s">
        <v>210</v>
      </c>
    </row>
    <row r="8080" spans="10:10" ht="321" x14ac:dyDescent="0.25">
      <c r="J8080" s="146" t="s">
        <v>210</v>
      </c>
    </row>
    <row r="8081" spans="10:10" ht="321" x14ac:dyDescent="0.25">
      <c r="J8081" s="146" t="s">
        <v>210</v>
      </c>
    </row>
    <row r="8082" spans="10:10" ht="321" x14ac:dyDescent="0.25">
      <c r="J8082" s="146" t="s">
        <v>210</v>
      </c>
    </row>
    <row r="8083" spans="10:10" ht="321" x14ac:dyDescent="0.25">
      <c r="J8083" s="146" t="s">
        <v>210</v>
      </c>
    </row>
    <row r="8084" spans="10:10" ht="321" x14ac:dyDescent="0.25">
      <c r="J8084" s="146" t="s">
        <v>210</v>
      </c>
    </row>
    <row r="8085" spans="10:10" ht="321" x14ac:dyDescent="0.25">
      <c r="J8085" s="146" t="s">
        <v>210</v>
      </c>
    </row>
    <row r="8086" spans="10:10" ht="321" x14ac:dyDescent="0.25">
      <c r="J8086" s="146" t="s">
        <v>210</v>
      </c>
    </row>
    <row r="8087" spans="10:10" ht="321" x14ac:dyDescent="0.25">
      <c r="J8087" s="146" t="s">
        <v>210</v>
      </c>
    </row>
    <row r="8088" spans="10:10" ht="321" x14ac:dyDescent="0.25">
      <c r="J8088" s="146" t="s">
        <v>210</v>
      </c>
    </row>
    <row r="8089" spans="10:10" ht="321" x14ac:dyDescent="0.25">
      <c r="J8089" s="146" t="s">
        <v>210</v>
      </c>
    </row>
    <row r="8090" spans="10:10" ht="321" x14ac:dyDescent="0.25">
      <c r="J8090" s="146" t="s">
        <v>210</v>
      </c>
    </row>
    <row r="8091" spans="10:10" ht="321" x14ac:dyDescent="0.25">
      <c r="J8091" s="146" t="s">
        <v>210</v>
      </c>
    </row>
    <row r="8092" spans="10:10" ht="321" x14ac:dyDescent="0.25">
      <c r="J8092" s="146" t="s">
        <v>210</v>
      </c>
    </row>
    <row r="8093" spans="10:10" ht="321" x14ac:dyDescent="0.25">
      <c r="J8093" s="146" t="s">
        <v>210</v>
      </c>
    </row>
    <row r="8094" spans="10:10" ht="321" x14ac:dyDescent="0.25">
      <c r="J8094" s="146" t="s">
        <v>210</v>
      </c>
    </row>
    <row r="8095" spans="10:10" ht="321" x14ac:dyDescent="0.25">
      <c r="J8095" s="146" t="s">
        <v>210</v>
      </c>
    </row>
    <row r="8096" spans="10:10" ht="321" x14ac:dyDescent="0.25">
      <c r="J8096" s="146" t="s">
        <v>210</v>
      </c>
    </row>
    <row r="8097" spans="10:10" ht="321" x14ac:dyDescent="0.25">
      <c r="J8097" s="146" t="s">
        <v>210</v>
      </c>
    </row>
    <row r="8098" spans="10:10" ht="321" x14ac:dyDescent="0.25">
      <c r="J8098" s="146" t="s">
        <v>210</v>
      </c>
    </row>
    <row r="8099" spans="10:10" ht="321" x14ac:dyDescent="0.25">
      <c r="J8099" s="146" t="s">
        <v>210</v>
      </c>
    </row>
    <row r="8100" spans="10:10" ht="321" x14ac:dyDescent="0.25">
      <c r="J8100" s="146" t="s">
        <v>210</v>
      </c>
    </row>
    <row r="8101" spans="10:10" ht="321" x14ac:dyDescent="0.25">
      <c r="J8101" s="146" t="s">
        <v>210</v>
      </c>
    </row>
    <row r="8102" spans="10:10" ht="321" x14ac:dyDescent="0.25">
      <c r="J8102" s="146" t="s">
        <v>210</v>
      </c>
    </row>
    <row r="8103" spans="10:10" ht="321" x14ac:dyDescent="0.25">
      <c r="J8103" s="146" t="s">
        <v>210</v>
      </c>
    </row>
    <row r="8104" spans="10:10" ht="321" x14ac:dyDescent="0.25">
      <c r="J8104" s="146" t="s">
        <v>210</v>
      </c>
    </row>
    <row r="8105" spans="10:10" ht="321" x14ac:dyDescent="0.25">
      <c r="J8105" s="146" t="s">
        <v>210</v>
      </c>
    </row>
    <row r="8106" spans="10:10" ht="321" x14ac:dyDescent="0.25">
      <c r="J8106" s="146" t="s">
        <v>210</v>
      </c>
    </row>
    <row r="8107" spans="10:10" ht="321" x14ac:dyDescent="0.25">
      <c r="J8107" s="146" t="s">
        <v>210</v>
      </c>
    </row>
    <row r="8108" spans="10:10" ht="321" x14ac:dyDescent="0.25">
      <c r="J8108" s="146" t="s">
        <v>210</v>
      </c>
    </row>
    <row r="8109" spans="10:10" ht="321" x14ac:dyDescent="0.25">
      <c r="J8109" s="146" t="s">
        <v>210</v>
      </c>
    </row>
    <row r="8110" spans="10:10" ht="321" x14ac:dyDescent="0.25">
      <c r="J8110" s="146" t="s">
        <v>210</v>
      </c>
    </row>
    <row r="8111" spans="10:10" ht="321" x14ac:dyDescent="0.25">
      <c r="J8111" s="146" t="s">
        <v>210</v>
      </c>
    </row>
    <row r="8112" spans="10:10" ht="321" x14ac:dyDescent="0.25">
      <c r="J8112" s="146" t="s">
        <v>210</v>
      </c>
    </row>
    <row r="8113" spans="10:10" ht="321" x14ac:dyDescent="0.25">
      <c r="J8113" s="146" t="s">
        <v>210</v>
      </c>
    </row>
    <row r="8114" spans="10:10" ht="321" x14ac:dyDescent="0.25">
      <c r="J8114" s="146" t="s">
        <v>210</v>
      </c>
    </row>
    <row r="8115" spans="10:10" ht="321" x14ac:dyDescent="0.25">
      <c r="J8115" s="146" t="s">
        <v>210</v>
      </c>
    </row>
    <row r="8116" spans="10:10" ht="321" x14ac:dyDescent="0.25">
      <c r="J8116" s="146" t="s">
        <v>210</v>
      </c>
    </row>
    <row r="8117" spans="10:10" ht="321" x14ac:dyDescent="0.25">
      <c r="J8117" s="146" t="s">
        <v>210</v>
      </c>
    </row>
    <row r="8118" spans="10:10" ht="321" x14ac:dyDescent="0.25">
      <c r="J8118" s="146" t="s">
        <v>210</v>
      </c>
    </row>
    <row r="8119" spans="10:10" ht="321" x14ac:dyDescent="0.25">
      <c r="J8119" s="146" t="s">
        <v>210</v>
      </c>
    </row>
    <row r="8120" spans="10:10" ht="321" x14ac:dyDescent="0.25">
      <c r="J8120" s="146" t="s">
        <v>210</v>
      </c>
    </row>
    <row r="8121" spans="10:10" ht="321" x14ac:dyDescent="0.25">
      <c r="J8121" s="146" t="s">
        <v>210</v>
      </c>
    </row>
    <row r="8122" spans="10:10" ht="321" x14ac:dyDescent="0.25">
      <c r="J8122" s="146" t="s">
        <v>210</v>
      </c>
    </row>
    <row r="8123" spans="10:10" ht="321" x14ac:dyDescent="0.25">
      <c r="J8123" s="146" t="s">
        <v>210</v>
      </c>
    </row>
    <row r="8124" spans="10:10" ht="321" x14ac:dyDescent="0.25">
      <c r="J8124" s="146" t="s">
        <v>210</v>
      </c>
    </row>
    <row r="8125" spans="10:10" ht="321" x14ac:dyDescent="0.25">
      <c r="J8125" s="146" t="s">
        <v>210</v>
      </c>
    </row>
    <row r="8126" spans="10:10" ht="321" x14ac:dyDescent="0.25">
      <c r="J8126" s="146" t="s">
        <v>210</v>
      </c>
    </row>
    <row r="8127" spans="10:10" ht="321" x14ac:dyDescent="0.25">
      <c r="J8127" s="146" t="s">
        <v>210</v>
      </c>
    </row>
    <row r="8128" spans="10:10" ht="321" x14ac:dyDescent="0.25">
      <c r="J8128" s="146" t="s">
        <v>210</v>
      </c>
    </row>
    <row r="8129" spans="10:10" ht="321" x14ac:dyDescent="0.25">
      <c r="J8129" s="146" t="s">
        <v>210</v>
      </c>
    </row>
    <row r="8130" spans="10:10" ht="321" x14ac:dyDescent="0.25">
      <c r="J8130" s="146" t="s">
        <v>210</v>
      </c>
    </row>
    <row r="8131" spans="10:10" ht="321" x14ac:dyDescent="0.25">
      <c r="J8131" s="146" t="s">
        <v>210</v>
      </c>
    </row>
    <row r="8132" spans="10:10" ht="321" x14ac:dyDescent="0.25">
      <c r="J8132" s="146" t="s">
        <v>210</v>
      </c>
    </row>
    <row r="8133" spans="10:10" ht="321" x14ac:dyDescent="0.25">
      <c r="J8133" s="146" t="s">
        <v>210</v>
      </c>
    </row>
    <row r="8134" spans="10:10" ht="321" x14ac:dyDescent="0.25">
      <c r="J8134" s="146" t="s">
        <v>210</v>
      </c>
    </row>
    <row r="8135" spans="10:10" ht="321" x14ac:dyDescent="0.25">
      <c r="J8135" s="146" t="s">
        <v>210</v>
      </c>
    </row>
    <row r="8136" spans="10:10" ht="321" x14ac:dyDescent="0.25">
      <c r="J8136" s="146" t="s">
        <v>210</v>
      </c>
    </row>
    <row r="8137" spans="10:10" ht="321" x14ac:dyDescent="0.25">
      <c r="J8137" s="146" t="s">
        <v>210</v>
      </c>
    </row>
    <row r="8138" spans="10:10" ht="321" x14ac:dyDescent="0.25">
      <c r="J8138" s="146" t="s">
        <v>210</v>
      </c>
    </row>
    <row r="8139" spans="10:10" ht="321" x14ac:dyDescent="0.25">
      <c r="J8139" s="146" t="s">
        <v>210</v>
      </c>
    </row>
    <row r="8140" spans="10:10" ht="321" x14ac:dyDescent="0.25">
      <c r="J8140" s="146" t="s">
        <v>210</v>
      </c>
    </row>
    <row r="8141" spans="10:10" ht="321" x14ac:dyDescent="0.25">
      <c r="J8141" s="146" t="s">
        <v>210</v>
      </c>
    </row>
    <row r="8142" spans="10:10" ht="321" x14ac:dyDescent="0.25">
      <c r="J8142" s="146" t="s">
        <v>210</v>
      </c>
    </row>
    <row r="8143" spans="10:10" ht="321" x14ac:dyDescent="0.25">
      <c r="J8143" s="146" t="s">
        <v>210</v>
      </c>
    </row>
    <row r="8144" spans="10:10" ht="321" x14ac:dyDescent="0.25">
      <c r="J8144" s="146" t="s">
        <v>210</v>
      </c>
    </row>
    <row r="8145" spans="10:10" ht="321" x14ac:dyDescent="0.25">
      <c r="J8145" s="146" t="s">
        <v>210</v>
      </c>
    </row>
    <row r="8146" spans="10:10" ht="321" x14ac:dyDescent="0.25">
      <c r="J8146" s="146" t="s">
        <v>210</v>
      </c>
    </row>
    <row r="8147" spans="10:10" ht="321" x14ac:dyDescent="0.25">
      <c r="J8147" s="146" t="s">
        <v>210</v>
      </c>
    </row>
    <row r="8148" spans="10:10" ht="321" x14ac:dyDescent="0.25">
      <c r="J8148" s="146" t="s">
        <v>210</v>
      </c>
    </row>
    <row r="8149" spans="10:10" ht="321" x14ac:dyDescent="0.25">
      <c r="J8149" s="146" t="s">
        <v>210</v>
      </c>
    </row>
    <row r="8150" spans="10:10" ht="321" x14ac:dyDescent="0.25">
      <c r="J8150" s="146" t="s">
        <v>210</v>
      </c>
    </row>
    <row r="8151" spans="10:10" ht="321" x14ac:dyDescent="0.25">
      <c r="J8151" s="146" t="s">
        <v>210</v>
      </c>
    </row>
    <row r="8152" spans="10:10" ht="321" x14ac:dyDescent="0.25">
      <c r="J8152" s="146" t="s">
        <v>210</v>
      </c>
    </row>
    <row r="8153" spans="10:10" ht="321" x14ac:dyDescent="0.25">
      <c r="J8153" s="146" t="s">
        <v>210</v>
      </c>
    </row>
    <row r="8154" spans="10:10" ht="321" x14ac:dyDescent="0.25">
      <c r="J8154" s="146" t="s">
        <v>210</v>
      </c>
    </row>
    <row r="8155" spans="10:10" ht="321" x14ac:dyDescent="0.25">
      <c r="J8155" s="146" t="s">
        <v>210</v>
      </c>
    </row>
    <row r="8156" spans="10:10" ht="321" x14ac:dyDescent="0.25">
      <c r="J8156" s="146" t="s">
        <v>210</v>
      </c>
    </row>
    <row r="8157" spans="10:10" ht="321" x14ac:dyDescent="0.25">
      <c r="J8157" s="146" t="s">
        <v>210</v>
      </c>
    </row>
    <row r="8158" spans="10:10" ht="321" x14ac:dyDescent="0.25">
      <c r="J8158" s="146" t="s">
        <v>210</v>
      </c>
    </row>
    <row r="8159" spans="10:10" ht="321" x14ac:dyDescent="0.25">
      <c r="J8159" s="146" t="s">
        <v>210</v>
      </c>
    </row>
    <row r="8160" spans="10:10" ht="321" x14ac:dyDescent="0.25">
      <c r="J8160" s="146" t="s">
        <v>210</v>
      </c>
    </row>
    <row r="8161" spans="10:10" ht="321" x14ac:dyDescent="0.25">
      <c r="J8161" s="146" t="s">
        <v>210</v>
      </c>
    </row>
    <row r="8162" spans="10:10" ht="321" x14ac:dyDescent="0.25">
      <c r="J8162" s="146" t="s">
        <v>210</v>
      </c>
    </row>
    <row r="8163" spans="10:10" ht="321" x14ac:dyDescent="0.25">
      <c r="J8163" s="146" t="s">
        <v>210</v>
      </c>
    </row>
    <row r="8164" spans="10:10" ht="321" x14ac:dyDescent="0.25">
      <c r="J8164" s="146" t="s">
        <v>210</v>
      </c>
    </row>
    <row r="8165" spans="10:10" ht="321" x14ac:dyDescent="0.25">
      <c r="J8165" s="146" t="s">
        <v>210</v>
      </c>
    </row>
    <row r="8166" spans="10:10" ht="321" x14ac:dyDescent="0.25">
      <c r="J8166" s="146" t="s">
        <v>210</v>
      </c>
    </row>
    <row r="8167" spans="10:10" ht="321" x14ac:dyDescent="0.25">
      <c r="J8167" s="146" t="s">
        <v>210</v>
      </c>
    </row>
    <row r="8168" spans="10:10" ht="321" x14ac:dyDescent="0.25">
      <c r="J8168" s="146" t="s">
        <v>210</v>
      </c>
    </row>
    <row r="8169" spans="10:10" ht="321" x14ac:dyDescent="0.25">
      <c r="J8169" s="146" t="s">
        <v>210</v>
      </c>
    </row>
    <row r="8170" spans="10:10" ht="321" x14ac:dyDescent="0.25">
      <c r="J8170" s="146" t="s">
        <v>210</v>
      </c>
    </row>
    <row r="8171" spans="10:10" ht="321" x14ac:dyDescent="0.25">
      <c r="J8171" s="146" t="s">
        <v>210</v>
      </c>
    </row>
    <row r="8172" spans="10:10" ht="321" x14ac:dyDescent="0.25">
      <c r="J8172" s="146" t="s">
        <v>210</v>
      </c>
    </row>
    <row r="8173" spans="10:10" ht="321" x14ac:dyDescent="0.25">
      <c r="J8173" s="146" t="s">
        <v>210</v>
      </c>
    </row>
    <row r="8174" spans="10:10" ht="321" x14ac:dyDescent="0.25">
      <c r="J8174" s="146" t="s">
        <v>210</v>
      </c>
    </row>
    <row r="8175" spans="10:10" ht="321" x14ac:dyDescent="0.25">
      <c r="J8175" s="146" t="s">
        <v>210</v>
      </c>
    </row>
    <row r="8176" spans="10:10" ht="321" x14ac:dyDescent="0.25">
      <c r="J8176" s="146" t="s">
        <v>210</v>
      </c>
    </row>
    <row r="8177" spans="10:10" ht="321" x14ac:dyDescent="0.25">
      <c r="J8177" s="146" t="s">
        <v>210</v>
      </c>
    </row>
    <row r="8178" spans="10:10" ht="321" x14ac:dyDescent="0.25">
      <c r="J8178" s="146" t="s">
        <v>210</v>
      </c>
    </row>
    <row r="8179" spans="10:10" ht="321" x14ac:dyDescent="0.25">
      <c r="J8179" s="146" t="s">
        <v>210</v>
      </c>
    </row>
    <row r="8180" spans="10:10" ht="321" x14ac:dyDescent="0.25">
      <c r="J8180" s="146" t="s">
        <v>210</v>
      </c>
    </row>
    <row r="8181" spans="10:10" ht="321" x14ac:dyDescent="0.25">
      <c r="J8181" s="146" t="s">
        <v>210</v>
      </c>
    </row>
    <row r="8182" spans="10:10" ht="321" x14ac:dyDescent="0.25">
      <c r="J8182" s="146" t="s">
        <v>210</v>
      </c>
    </row>
    <row r="8183" spans="10:10" ht="321" x14ac:dyDescent="0.25">
      <c r="J8183" s="146" t="s">
        <v>210</v>
      </c>
    </row>
    <row r="8184" spans="10:10" ht="321" x14ac:dyDescent="0.25">
      <c r="J8184" s="146" t="s">
        <v>210</v>
      </c>
    </row>
    <row r="8185" spans="10:10" ht="321" x14ac:dyDescent="0.25">
      <c r="J8185" s="146" t="s">
        <v>210</v>
      </c>
    </row>
    <row r="8186" spans="10:10" ht="321" x14ac:dyDescent="0.25">
      <c r="J8186" s="146" t="s">
        <v>210</v>
      </c>
    </row>
    <row r="8187" spans="10:10" ht="321" x14ac:dyDescent="0.25">
      <c r="J8187" s="146" t="s">
        <v>210</v>
      </c>
    </row>
    <row r="8188" spans="10:10" ht="321" x14ac:dyDescent="0.25">
      <c r="J8188" s="146" t="s">
        <v>210</v>
      </c>
    </row>
    <row r="8189" spans="10:10" ht="321" x14ac:dyDescent="0.25">
      <c r="J8189" s="146" t="s">
        <v>210</v>
      </c>
    </row>
    <row r="8190" spans="10:10" ht="321" x14ac:dyDescent="0.25">
      <c r="J8190" s="146" t="s">
        <v>210</v>
      </c>
    </row>
    <row r="8191" spans="10:10" ht="321" x14ac:dyDescent="0.25">
      <c r="J8191" s="146" t="s">
        <v>210</v>
      </c>
    </row>
    <row r="8192" spans="10:10" ht="321" x14ac:dyDescent="0.25">
      <c r="J8192" s="146" t="s">
        <v>210</v>
      </c>
    </row>
    <row r="8193" spans="10:10" ht="321" x14ac:dyDescent="0.25">
      <c r="J8193" s="146" t="s">
        <v>210</v>
      </c>
    </row>
    <row r="8194" spans="10:10" ht="321" x14ac:dyDescent="0.25">
      <c r="J8194" s="146" t="s">
        <v>210</v>
      </c>
    </row>
    <row r="8195" spans="10:10" ht="321" x14ac:dyDescent="0.25">
      <c r="J8195" s="146" t="s">
        <v>210</v>
      </c>
    </row>
    <row r="8196" spans="10:10" ht="321" x14ac:dyDescent="0.25">
      <c r="J8196" s="146" t="s">
        <v>210</v>
      </c>
    </row>
    <row r="8197" spans="10:10" ht="321" x14ac:dyDescent="0.25">
      <c r="J8197" s="146" t="s">
        <v>210</v>
      </c>
    </row>
    <row r="8198" spans="10:10" ht="321" x14ac:dyDescent="0.25">
      <c r="J8198" s="146" t="s">
        <v>210</v>
      </c>
    </row>
    <row r="8199" spans="10:10" ht="321" x14ac:dyDescent="0.25">
      <c r="J8199" s="146" t="s">
        <v>210</v>
      </c>
    </row>
    <row r="8200" spans="10:10" ht="321" x14ac:dyDescent="0.25">
      <c r="J8200" s="146" t="s">
        <v>210</v>
      </c>
    </row>
    <row r="8201" spans="10:10" ht="321" x14ac:dyDescent="0.25">
      <c r="J8201" s="146" t="s">
        <v>210</v>
      </c>
    </row>
    <row r="8202" spans="10:10" ht="321" x14ac:dyDescent="0.25">
      <c r="J8202" s="146" t="s">
        <v>210</v>
      </c>
    </row>
    <row r="8203" spans="10:10" ht="321" x14ac:dyDescent="0.25">
      <c r="J8203" s="146" t="s">
        <v>210</v>
      </c>
    </row>
    <row r="8204" spans="10:10" ht="321" x14ac:dyDescent="0.25">
      <c r="J8204" s="146" t="s">
        <v>210</v>
      </c>
    </row>
    <row r="8205" spans="10:10" ht="321" x14ac:dyDescent="0.25">
      <c r="J8205" s="146" t="s">
        <v>210</v>
      </c>
    </row>
    <row r="8206" spans="10:10" ht="321" x14ac:dyDescent="0.25">
      <c r="J8206" s="146" t="s">
        <v>210</v>
      </c>
    </row>
    <row r="8207" spans="10:10" ht="321" x14ac:dyDescent="0.25">
      <c r="J8207" s="146" t="s">
        <v>210</v>
      </c>
    </row>
    <row r="8208" spans="10:10" ht="321" x14ac:dyDescent="0.25">
      <c r="J8208" s="146" t="s">
        <v>210</v>
      </c>
    </row>
    <row r="8209" spans="10:10" ht="321" x14ac:dyDescent="0.25">
      <c r="J8209" s="146" t="s">
        <v>210</v>
      </c>
    </row>
    <row r="8210" spans="10:10" ht="321" x14ac:dyDescent="0.25">
      <c r="J8210" s="146" t="s">
        <v>210</v>
      </c>
    </row>
    <row r="8211" spans="10:10" ht="321" x14ac:dyDescent="0.25">
      <c r="J8211" s="146" t="s">
        <v>210</v>
      </c>
    </row>
    <row r="8212" spans="10:10" ht="321" x14ac:dyDescent="0.25">
      <c r="J8212" s="146" t="s">
        <v>210</v>
      </c>
    </row>
    <row r="8213" spans="10:10" ht="321" x14ac:dyDescent="0.25">
      <c r="J8213" s="146" t="s">
        <v>210</v>
      </c>
    </row>
    <row r="8214" spans="10:10" ht="321" x14ac:dyDescent="0.25">
      <c r="J8214" s="146" t="s">
        <v>210</v>
      </c>
    </row>
    <row r="8215" spans="10:10" ht="321" x14ac:dyDescent="0.25">
      <c r="J8215" s="146" t="s">
        <v>210</v>
      </c>
    </row>
    <row r="8216" spans="10:10" ht="321" x14ac:dyDescent="0.25">
      <c r="J8216" s="146" t="s">
        <v>210</v>
      </c>
    </row>
    <row r="8217" spans="10:10" ht="321" x14ac:dyDescent="0.25">
      <c r="J8217" s="146" t="s">
        <v>210</v>
      </c>
    </row>
    <row r="8218" spans="10:10" ht="321" x14ac:dyDescent="0.25">
      <c r="J8218" s="146" t="s">
        <v>210</v>
      </c>
    </row>
    <row r="8219" spans="10:10" ht="321" x14ac:dyDescent="0.25">
      <c r="J8219" s="146" t="s">
        <v>210</v>
      </c>
    </row>
    <row r="8220" spans="10:10" ht="321" x14ac:dyDescent="0.25">
      <c r="J8220" s="146" t="s">
        <v>210</v>
      </c>
    </row>
    <row r="8221" spans="10:10" ht="321" x14ac:dyDescent="0.25">
      <c r="J8221" s="146" t="s">
        <v>210</v>
      </c>
    </row>
    <row r="8222" spans="10:10" ht="321" x14ac:dyDescent="0.25">
      <c r="J8222" s="146" t="s">
        <v>210</v>
      </c>
    </row>
    <row r="8223" spans="10:10" ht="321" x14ac:dyDescent="0.25">
      <c r="J8223" s="146" t="s">
        <v>210</v>
      </c>
    </row>
    <row r="8224" spans="10:10" ht="321" x14ac:dyDescent="0.25">
      <c r="J8224" s="146" t="s">
        <v>210</v>
      </c>
    </row>
    <row r="8225" spans="10:10" ht="321" x14ac:dyDescent="0.25">
      <c r="J8225" s="146" t="s">
        <v>210</v>
      </c>
    </row>
    <row r="8226" spans="10:10" ht="321" x14ac:dyDescent="0.25">
      <c r="J8226" s="146" t="s">
        <v>210</v>
      </c>
    </row>
    <row r="8227" spans="10:10" ht="321" x14ac:dyDescent="0.25">
      <c r="J8227" s="146" t="s">
        <v>210</v>
      </c>
    </row>
    <row r="8228" spans="10:10" ht="321" x14ac:dyDescent="0.25">
      <c r="J8228" s="146" t="s">
        <v>210</v>
      </c>
    </row>
    <row r="8229" spans="10:10" ht="321" x14ac:dyDescent="0.25">
      <c r="J8229" s="146" t="s">
        <v>210</v>
      </c>
    </row>
    <row r="8230" spans="10:10" ht="321" x14ac:dyDescent="0.25">
      <c r="J8230" s="146" t="s">
        <v>210</v>
      </c>
    </row>
    <row r="8231" spans="10:10" ht="321" x14ac:dyDescent="0.25">
      <c r="J8231" s="146" t="s">
        <v>210</v>
      </c>
    </row>
    <row r="8232" spans="10:10" ht="321" x14ac:dyDescent="0.25">
      <c r="J8232" s="146" t="s">
        <v>210</v>
      </c>
    </row>
    <row r="8233" spans="10:10" ht="321" x14ac:dyDescent="0.25">
      <c r="J8233" s="146" t="s">
        <v>210</v>
      </c>
    </row>
    <row r="8234" spans="10:10" ht="321" x14ac:dyDescent="0.25">
      <c r="J8234" s="146" t="s">
        <v>210</v>
      </c>
    </row>
    <row r="8235" spans="10:10" ht="321" x14ac:dyDescent="0.25">
      <c r="J8235" s="146" t="s">
        <v>210</v>
      </c>
    </row>
    <row r="8236" spans="10:10" ht="321" x14ac:dyDescent="0.25">
      <c r="J8236" s="146" t="s">
        <v>210</v>
      </c>
    </row>
    <row r="8237" spans="10:10" ht="321" x14ac:dyDescent="0.25">
      <c r="J8237" s="146" t="s">
        <v>210</v>
      </c>
    </row>
    <row r="8238" spans="10:10" ht="321" x14ac:dyDescent="0.25">
      <c r="J8238" s="146" t="s">
        <v>210</v>
      </c>
    </row>
    <row r="8239" spans="10:10" ht="321" x14ac:dyDescent="0.25">
      <c r="J8239" s="146" t="s">
        <v>210</v>
      </c>
    </row>
    <row r="8240" spans="10:10" ht="321" x14ac:dyDescent="0.25">
      <c r="J8240" s="146" t="s">
        <v>210</v>
      </c>
    </row>
    <row r="8241" spans="10:10" ht="321" x14ac:dyDescent="0.25">
      <c r="J8241" s="146" t="s">
        <v>210</v>
      </c>
    </row>
    <row r="8242" spans="10:10" ht="321" x14ac:dyDescent="0.25">
      <c r="J8242" s="146" t="s">
        <v>210</v>
      </c>
    </row>
    <row r="8243" spans="10:10" ht="321" x14ac:dyDescent="0.25">
      <c r="J8243" s="146" t="s">
        <v>210</v>
      </c>
    </row>
    <row r="8244" spans="10:10" ht="321" x14ac:dyDescent="0.25">
      <c r="J8244" s="146" t="s">
        <v>210</v>
      </c>
    </row>
    <row r="8245" spans="10:10" ht="321" x14ac:dyDescent="0.25">
      <c r="J8245" s="146" t="s">
        <v>210</v>
      </c>
    </row>
    <row r="8246" spans="10:10" ht="321" x14ac:dyDescent="0.25">
      <c r="J8246" s="146" t="s">
        <v>210</v>
      </c>
    </row>
    <row r="8247" spans="10:10" ht="321" x14ac:dyDescent="0.25">
      <c r="J8247" s="146" t="s">
        <v>210</v>
      </c>
    </row>
    <row r="8248" spans="10:10" ht="321" x14ac:dyDescent="0.25">
      <c r="J8248" s="146" t="s">
        <v>210</v>
      </c>
    </row>
    <row r="8249" spans="10:10" ht="321" x14ac:dyDescent="0.25">
      <c r="J8249" s="146" t="s">
        <v>210</v>
      </c>
    </row>
    <row r="8250" spans="10:10" ht="321" x14ac:dyDescent="0.25">
      <c r="J8250" s="146" t="s">
        <v>210</v>
      </c>
    </row>
    <row r="8251" spans="10:10" ht="321" x14ac:dyDescent="0.25">
      <c r="J8251" s="146" t="s">
        <v>210</v>
      </c>
    </row>
    <row r="8252" spans="10:10" ht="321" x14ac:dyDescent="0.25">
      <c r="J8252" s="146" t="s">
        <v>210</v>
      </c>
    </row>
    <row r="8253" spans="10:10" ht="321" x14ac:dyDescent="0.25">
      <c r="J8253" s="146" t="s">
        <v>210</v>
      </c>
    </row>
    <row r="8254" spans="10:10" ht="321" x14ac:dyDescent="0.25">
      <c r="J8254" s="146" t="s">
        <v>210</v>
      </c>
    </row>
    <row r="8255" spans="10:10" ht="321" x14ac:dyDescent="0.25">
      <c r="J8255" s="146" t="s">
        <v>210</v>
      </c>
    </row>
    <row r="8256" spans="10:10" ht="321" x14ac:dyDescent="0.25">
      <c r="J8256" s="146" t="s">
        <v>210</v>
      </c>
    </row>
    <row r="8257" spans="10:10" ht="321" x14ac:dyDescent="0.25">
      <c r="J8257" s="146" t="s">
        <v>210</v>
      </c>
    </row>
    <row r="8258" spans="10:10" ht="321" x14ac:dyDescent="0.25">
      <c r="J8258" s="146" t="s">
        <v>210</v>
      </c>
    </row>
    <row r="8259" spans="10:10" ht="321" x14ac:dyDescent="0.25">
      <c r="J8259" s="146" t="s">
        <v>210</v>
      </c>
    </row>
    <row r="8260" spans="10:10" ht="321" x14ac:dyDescent="0.25">
      <c r="J8260" s="146" t="s">
        <v>210</v>
      </c>
    </row>
    <row r="8261" spans="10:10" ht="321" x14ac:dyDescent="0.25">
      <c r="J8261" s="146" t="s">
        <v>210</v>
      </c>
    </row>
    <row r="8262" spans="10:10" ht="321" x14ac:dyDescent="0.25">
      <c r="J8262" s="146" t="s">
        <v>210</v>
      </c>
    </row>
    <row r="8263" spans="10:10" ht="321" x14ac:dyDescent="0.25">
      <c r="J8263" s="146" t="s">
        <v>210</v>
      </c>
    </row>
    <row r="8264" spans="10:10" ht="321" x14ac:dyDescent="0.25">
      <c r="J8264" s="146" t="s">
        <v>210</v>
      </c>
    </row>
    <row r="8265" spans="10:10" ht="321" x14ac:dyDescent="0.25">
      <c r="J8265" s="146" t="s">
        <v>210</v>
      </c>
    </row>
    <row r="8266" spans="10:10" ht="321" x14ac:dyDescent="0.25">
      <c r="J8266" s="146" t="s">
        <v>210</v>
      </c>
    </row>
    <row r="8267" spans="10:10" ht="321" x14ac:dyDescent="0.25">
      <c r="J8267" s="146" t="s">
        <v>210</v>
      </c>
    </row>
    <row r="8268" spans="10:10" ht="321" x14ac:dyDescent="0.25">
      <c r="J8268" s="146" t="s">
        <v>210</v>
      </c>
    </row>
    <row r="8269" spans="10:10" ht="321" x14ac:dyDescent="0.25">
      <c r="J8269" s="146" t="s">
        <v>210</v>
      </c>
    </row>
    <row r="8270" spans="10:10" ht="321" x14ac:dyDescent="0.25">
      <c r="J8270" s="146" t="s">
        <v>210</v>
      </c>
    </row>
    <row r="8271" spans="10:10" ht="321" x14ac:dyDescent="0.25">
      <c r="J8271" s="146" t="s">
        <v>210</v>
      </c>
    </row>
    <row r="8272" spans="10:10" ht="321" x14ac:dyDescent="0.25">
      <c r="J8272" s="146" t="s">
        <v>210</v>
      </c>
    </row>
    <row r="8273" spans="10:10" ht="321" x14ac:dyDescent="0.25">
      <c r="J8273" s="146" t="s">
        <v>210</v>
      </c>
    </row>
    <row r="8274" spans="10:10" ht="321" x14ac:dyDescent="0.25">
      <c r="J8274" s="146" t="s">
        <v>210</v>
      </c>
    </row>
    <row r="8275" spans="10:10" ht="321" x14ac:dyDescent="0.25">
      <c r="J8275" s="146" t="s">
        <v>210</v>
      </c>
    </row>
    <row r="8276" spans="10:10" ht="321" x14ac:dyDescent="0.25">
      <c r="J8276" s="146" t="s">
        <v>210</v>
      </c>
    </row>
    <row r="8277" spans="10:10" ht="321" x14ac:dyDescent="0.25">
      <c r="J8277" s="146" t="s">
        <v>210</v>
      </c>
    </row>
    <row r="8278" spans="10:10" ht="321" x14ac:dyDescent="0.25">
      <c r="J8278" s="146" t="s">
        <v>210</v>
      </c>
    </row>
    <row r="8279" spans="10:10" ht="321" x14ac:dyDescent="0.25">
      <c r="J8279" s="146" t="s">
        <v>210</v>
      </c>
    </row>
    <row r="8280" spans="10:10" ht="321" x14ac:dyDescent="0.25">
      <c r="J8280" s="146" t="s">
        <v>210</v>
      </c>
    </row>
    <row r="8281" spans="10:10" ht="321" x14ac:dyDescent="0.25">
      <c r="J8281" s="146" t="s">
        <v>210</v>
      </c>
    </row>
    <row r="8282" spans="10:10" ht="321" x14ac:dyDescent="0.25">
      <c r="J8282" s="146" t="s">
        <v>210</v>
      </c>
    </row>
    <row r="8283" spans="10:10" ht="321" x14ac:dyDescent="0.25">
      <c r="J8283" s="146" t="s">
        <v>210</v>
      </c>
    </row>
    <row r="8284" spans="10:10" ht="321" x14ac:dyDescent="0.25">
      <c r="J8284" s="146" t="s">
        <v>210</v>
      </c>
    </row>
    <row r="8285" spans="10:10" ht="321" x14ac:dyDescent="0.25">
      <c r="J8285" s="146" t="s">
        <v>210</v>
      </c>
    </row>
    <row r="8286" spans="10:10" ht="321" x14ac:dyDescent="0.25">
      <c r="J8286" s="146" t="s">
        <v>210</v>
      </c>
    </row>
    <row r="8287" spans="10:10" ht="321" x14ac:dyDescent="0.25">
      <c r="J8287" s="146" t="s">
        <v>210</v>
      </c>
    </row>
    <row r="8288" spans="10:10" ht="321" x14ac:dyDescent="0.25">
      <c r="J8288" s="146" t="s">
        <v>210</v>
      </c>
    </row>
    <row r="8289" spans="10:10" ht="321" x14ac:dyDescent="0.25">
      <c r="J8289" s="146" t="s">
        <v>210</v>
      </c>
    </row>
    <row r="8290" spans="10:10" ht="321" x14ac:dyDescent="0.25">
      <c r="J8290" s="146" t="s">
        <v>210</v>
      </c>
    </row>
    <row r="8291" spans="10:10" ht="321" x14ac:dyDescent="0.25">
      <c r="J8291" s="146" t="s">
        <v>210</v>
      </c>
    </row>
    <row r="8292" spans="10:10" ht="321" x14ac:dyDescent="0.25">
      <c r="J8292" s="146" t="s">
        <v>210</v>
      </c>
    </row>
    <row r="8293" spans="10:10" ht="321" x14ac:dyDescent="0.25">
      <c r="J8293" s="146" t="s">
        <v>210</v>
      </c>
    </row>
    <row r="8294" spans="10:10" ht="321" x14ac:dyDescent="0.25">
      <c r="J8294" s="146" t="s">
        <v>210</v>
      </c>
    </row>
    <row r="8295" spans="10:10" ht="321" x14ac:dyDescent="0.25">
      <c r="J8295" s="146" t="s">
        <v>210</v>
      </c>
    </row>
    <row r="8296" spans="10:10" ht="321" x14ac:dyDescent="0.25">
      <c r="J8296" s="146" t="s">
        <v>210</v>
      </c>
    </row>
    <row r="8297" spans="10:10" ht="321" x14ac:dyDescent="0.25">
      <c r="J8297" s="146" t="s">
        <v>210</v>
      </c>
    </row>
    <row r="8298" spans="10:10" ht="321" x14ac:dyDescent="0.25">
      <c r="J8298" s="146" t="s">
        <v>210</v>
      </c>
    </row>
    <row r="8299" spans="10:10" ht="321" x14ac:dyDescent="0.25">
      <c r="J8299" s="146" t="s">
        <v>210</v>
      </c>
    </row>
    <row r="8300" spans="10:10" ht="321" x14ac:dyDescent="0.25">
      <c r="J8300" s="146" t="s">
        <v>210</v>
      </c>
    </row>
    <row r="8301" spans="10:10" ht="321" x14ac:dyDescent="0.25">
      <c r="J8301" s="146" t="s">
        <v>210</v>
      </c>
    </row>
    <row r="8302" spans="10:10" ht="321" x14ac:dyDescent="0.25">
      <c r="J8302" s="146" t="s">
        <v>210</v>
      </c>
    </row>
    <row r="8303" spans="10:10" ht="321" x14ac:dyDescent="0.25">
      <c r="J8303" s="146" t="s">
        <v>210</v>
      </c>
    </row>
    <row r="8304" spans="10:10" ht="321" x14ac:dyDescent="0.25">
      <c r="J8304" s="146" t="s">
        <v>210</v>
      </c>
    </row>
    <row r="8305" spans="10:10" ht="321" x14ac:dyDescent="0.25">
      <c r="J8305" s="146" t="s">
        <v>210</v>
      </c>
    </row>
    <row r="8306" spans="10:10" ht="321" x14ac:dyDescent="0.25">
      <c r="J8306" s="146" t="s">
        <v>210</v>
      </c>
    </row>
    <row r="8307" spans="10:10" ht="321" x14ac:dyDescent="0.25">
      <c r="J8307" s="146" t="s">
        <v>210</v>
      </c>
    </row>
    <row r="8308" spans="10:10" ht="321" x14ac:dyDescent="0.25">
      <c r="J8308" s="146" t="s">
        <v>210</v>
      </c>
    </row>
    <row r="8309" spans="10:10" ht="321" x14ac:dyDescent="0.25">
      <c r="J8309" s="146" t="s">
        <v>210</v>
      </c>
    </row>
    <row r="8310" spans="10:10" ht="321" x14ac:dyDescent="0.25">
      <c r="J8310" s="146" t="s">
        <v>210</v>
      </c>
    </row>
    <row r="8311" spans="10:10" ht="321" x14ac:dyDescent="0.25">
      <c r="J8311" s="146" t="s">
        <v>210</v>
      </c>
    </row>
    <row r="8312" spans="10:10" ht="321" x14ac:dyDescent="0.25">
      <c r="J8312" s="146" t="s">
        <v>210</v>
      </c>
    </row>
    <row r="8313" spans="10:10" ht="321" x14ac:dyDescent="0.25">
      <c r="J8313" s="146" t="s">
        <v>210</v>
      </c>
    </row>
    <row r="8314" spans="10:10" ht="321" x14ac:dyDescent="0.25">
      <c r="J8314" s="146" t="s">
        <v>210</v>
      </c>
    </row>
    <row r="8315" spans="10:10" ht="321" x14ac:dyDescent="0.25">
      <c r="J8315" s="146" t="s">
        <v>210</v>
      </c>
    </row>
    <row r="8316" spans="10:10" ht="321" x14ac:dyDescent="0.25">
      <c r="J8316" s="146" t="s">
        <v>210</v>
      </c>
    </row>
    <row r="8317" spans="10:10" ht="321" x14ac:dyDescent="0.25">
      <c r="J8317" s="146" t="s">
        <v>210</v>
      </c>
    </row>
    <row r="8318" spans="10:10" ht="321" x14ac:dyDescent="0.25">
      <c r="J8318" s="146" t="s">
        <v>210</v>
      </c>
    </row>
    <row r="8319" spans="10:10" ht="321" x14ac:dyDescent="0.25">
      <c r="J8319" s="146" t="s">
        <v>210</v>
      </c>
    </row>
    <row r="8320" spans="10:10" ht="321" x14ac:dyDescent="0.25">
      <c r="J8320" s="146" t="s">
        <v>210</v>
      </c>
    </row>
    <row r="8321" spans="10:10" ht="321" x14ac:dyDescent="0.25">
      <c r="J8321" s="146" t="s">
        <v>210</v>
      </c>
    </row>
    <row r="8322" spans="10:10" ht="321" x14ac:dyDescent="0.25">
      <c r="J8322" s="146" t="s">
        <v>210</v>
      </c>
    </row>
    <row r="8323" spans="10:10" ht="321" x14ac:dyDescent="0.25">
      <c r="J8323" s="146" t="s">
        <v>210</v>
      </c>
    </row>
    <row r="8324" spans="10:10" ht="321" x14ac:dyDescent="0.25">
      <c r="J8324" s="146" t="s">
        <v>210</v>
      </c>
    </row>
    <row r="8325" spans="10:10" ht="321" x14ac:dyDescent="0.25">
      <c r="J8325" s="146" t="s">
        <v>210</v>
      </c>
    </row>
    <row r="8326" spans="10:10" ht="321" x14ac:dyDescent="0.25">
      <c r="J8326" s="146" t="s">
        <v>210</v>
      </c>
    </row>
    <row r="8327" spans="10:10" ht="321" x14ac:dyDescent="0.25">
      <c r="J8327" s="146" t="s">
        <v>210</v>
      </c>
    </row>
    <row r="8328" spans="10:10" ht="321" x14ac:dyDescent="0.25">
      <c r="J8328" s="146" t="s">
        <v>210</v>
      </c>
    </row>
    <row r="8329" spans="10:10" ht="321" x14ac:dyDescent="0.25">
      <c r="J8329" s="146" t="s">
        <v>210</v>
      </c>
    </row>
    <row r="8330" spans="10:10" ht="321" x14ac:dyDescent="0.25">
      <c r="J8330" s="146" t="s">
        <v>210</v>
      </c>
    </row>
    <row r="8331" spans="10:10" ht="321" x14ac:dyDescent="0.25">
      <c r="J8331" s="146" t="s">
        <v>210</v>
      </c>
    </row>
    <row r="8332" spans="10:10" ht="321" x14ac:dyDescent="0.25">
      <c r="J8332" s="146" t="s">
        <v>210</v>
      </c>
    </row>
    <row r="8333" spans="10:10" ht="321" x14ac:dyDescent="0.25">
      <c r="J8333" s="146" t="s">
        <v>210</v>
      </c>
    </row>
    <row r="8334" spans="10:10" ht="321" x14ac:dyDescent="0.25">
      <c r="J8334" s="146" t="s">
        <v>210</v>
      </c>
    </row>
    <row r="8335" spans="10:10" ht="321" x14ac:dyDescent="0.25">
      <c r="J8335" s="146" t="s">
        <v>210</v>
      </c>
    </row>
    <row r="8336" spans="10:10" ht="321" x14ac:dyDescent="0.25">
      <c r="J8336" s="146" t="s">
        <v>210</v>
      </c>
    </row>
    <row r="8337" spans="10:10" ht="321" x14ac:dyDescent="0.25">
      <c r="J8337" s="146" t="s">
        <v>210</v>
      </c>
    </row>
    <row r="8338" spans="10:10" ht="321" x14ac:dyDescent="0.25">
      <c r="J8338" s="146" t="s">
        <v>210</v>
      </c>
    </row>
    <row r="8339" spans="10:10" ht="321" x14ac:dyDescent="0.25">
      <c r="J8339" s="146" t="s">
        <v>210</v>
      </c>
    </row>
    <row r="8340" spans="10:10" ht="321" x14ac:dyDescent="0.25">
      <c r="J8340" s="146" t="s">
        <v>210</v>
      </c>
    </row>
    <row r="8341" spans="10:10" ht="321" x14ac:dyDescent="0.25">
      <c r="J8341" s="146" t="s">
        <v>210</v>
      </c>
    </row>
    <row r="8342" spans="10:10" ht="321" x14ac:dyDescent="0.25">
      <c r="J8342" s="146" t="s">
        <v>210</v>
      </c>
    </row>
    <row r="8343" spans="10:10" ht="321" x14ac:dyDescent="0.25">
      <c r="J8343" s="146" t="s">
        <v>210</v>
      </c>
    </row>
    <row r="8344" spans="10:10" ht="321" x14ac:dyDescent="0.25">
      <c r="J8344" s="146" t="s">
        <v>210</v>
      </c>
    </row>
    <row r="8345" spans="10:10" ht="321" x14ac:dyDescent="0.25">
      <c r="J8345" s="146" t="s">
        <v>210</v>
      </c>
    </row>
    <row r="8346" spans="10:10" ht="321" x14ac:dyDescent="0.25">
      <c r="J8346" s="146" t="s">
        <v>210</v>
      </c>
    </row>
    <row r="8347" spans="10:10" ht="321" x14ac:dyDescent="0.25">
      <c r="J8347" s="146" t="s">
        <v>210</v>
      </c>
    </row>
    <row r="8348" spans="10:10" ht="321" x14ac:dyDescent="0.25">
      <c r="J8348" s="146" t="s">
        <v>210</v>
      </c>
    </row>
    <row r="8349" spans="10:10" ht="321" x14ac:dyDescent="0.25">
      <c r="J8349" s="146" t="s">
        <v>210</v>
      </c>
    </row>
    <row r="8350" spans="10:10" ht="321" x14ac:dyDescent="0.25">
      <c r="J8350" s="146" t="s">
        <v>210</v>
      </c>
    </row>
    <row r="8351" spans="10:10" ht="321" x14ac:dyDescent="0.25">
      <c r="J8351" s="146" t="s">
        <v>210</v>
      </c>
    </row>
    <row r="8352" spans="10:10" ht="321" x14ac:dyDescent="0.25">
      <c r="J8352" s="146" t="s">
        <v>210</v>
      </c>
    </row>
    <row r="8353" spans="10:10" ht="321" x14ac:dyDescent="0.25">
      <c r="J8353" s="146" t="s">
        <v>210</v>
      </c>
    </row>
    <row r="8354" spans="10:10" ht="321" x14ac:dyDescent="0.25">
      <c r="J8354" s="146" t="s">
        <v>210</v>
      </c>
    </row>
    <row r="8355" spans="10:10" ht="321" x14ac:dyDescent="0.25">
      <c r="J8355" s="146" t="s">
        <v>210</v>
      </c>
    </row>
    <row r="8356" spans="10:10" ht="321" x14ac:dyDescent="0.25">
      <c r="J8356" s="146" t="s">
        <v>210</v>
      </c>
    </row>
    <row r="8357" spans="10:10" ht="321" x14ac:dyDescent="0.25">
      <c r="J8357" s="146" t="s">
        <v>210</v>
      </c>
    </row>
    <row r="8358" spans="10:10" ht="321" x14ac:dyDescent="0.25">
      <c r="J8358" s="146" t="s">
        <v>210</v>
      </c>
    </row>
    <row r="8359" spans="10:10" ht="321" x14ac:dyDescent="0.25">
      <c r="J8359" s="146" t="s">
        <v>210</v>
      </c>
    </row>
    <row r="8360" spans="10:10" ht="321" x14ac:dyDescent="0.25">
      <c r="J8360" s="146" t="s">
        <v>210</v>
      </c>
    </row>
    <row r="8361" spans="10:10" ht="321" x14ac:dyDescent="0.25">
      <c r="J8361" s="146" t="s">
        <v>210</v>
      </c>
    </row>
    <row r="8362" spans="10:10" ht="321" x14ac:dyDescent="0.25">
      <c r="J8362" s="146" t="s">
        <v>210</v>
      </c>
    </row>
    <row r="8363" spans="10:10" ht="321" x14ac:dyDescent="0.25">
      <c r="J8363" s="146" t="s">
        <v>210</v>
      </c>
    </row>
    <row r="8364" spans="10:10" ht="321" x14ac:dyDescent="0.25">
      <c r="J8364" s="146" t="s">
        <v>210</v>
      </c>
    </row>
    <row r="8365" spans="10:10" ht="321" x14ac:dyDescent="0.25">
      <c r="J8365" s="146" t="s">
        <v>210</v>
      </c>
    </row>
    <row r="8366" spans="10:10" ht="321" x14ac:dyDescent="0.25">
      <c r="J8366" s="146" t="s">
        <v>210</v>
      </c>
    </row>
    <row r="8367" spans="10:10" ht="321" x14ac:dyDescent="0.25">
      <c r="J8367" s="146" t="s">
        <v>210</v>
      </c>
    </row>
    <row r="8368" spans="10:10" ht="321" x14ac:dyDescent="0.25">
      <c r="J8368" s="146" t="s">
        <v>210</v>
      </c>
    </row>
    <row r="8369" spans="10:10" ht="321" x14ac:dyDescent="0.25">
      <c r="J8369" s="146" t="s">
        <v>210</v>
      </c>
    </row>
    <row r="8370" spans="10:10" ht="321" x14ac:dyDescent="0.25">
      <c r="J8370" s="146" t="s">
        <v>210</v>
      </c>
    </row>
    <row r="8371" spans="10:10" ht="321" x14ac:dyDescent="0.25">
      <c r="J8371" s="146" t="s">
        <v>210</v>
      </c>
    </row>
    <row r="8372" spans="10:10" ht="321" x14ac:dyDescent="0.25">
      <c r="J8372" s="146" t="s">
        <v>210</v>
      </c>
    </row>
    <row r="8373" spans="10:10" ht="321" x14ac:dyDescent="0.25">
      <c r="J8373" s="146" t="s">
        <v>210</v>
      </c>
    </row>
    <row r="8374" spans="10:10" ht="321" x14ac:dyDescent="0.25">
      <c r="J8374" s="146" t="s">
        <v>210</v>
      </c>
    </row>
    <row r="8375" spans="10:10" ht="321" x14ac:dyDescent="0.25">
      <c r="J8375" s="146" t="s">
        <v>210</v>
      </c>
    </row>
    <row r="8376" spans="10:10" ht="321" x14ac:dyDescent="0.25">
      <c r="J8376" s="146" t="s">
        <v>210</v>
      </c>
    </row>
    <row r="8377" spans="10:10" ht="321" x14ac:dyDescent="0.25">
      <c r="J8377" s="146" t="s">
        <v>210</v>
      </c>
    </row>
    <row r="8378" spans="10:10" ht="321" x14ac:dyDescent="0.25">
      <c r="J8378" s="146" t="s">
        <v>210</v>
      </c>
    </row>
    <row r="8379" spans="10:10" ht="321" x14ac:dyDescent="0.25">
      <c r="J8379" s="146" t="s">
        <v>210</v>
      </c>
    </row>
    <row r="8380" spans="10:10" ht="321" x14ac:dyDescent="0.25">
      <c r="J8380" s="146" t="s">
        <v>210</v>
      </c>
    </row>
    <row r="8381" spans="10:10" ht="321" x14ac:dyDescent="0.25">
      <c r="J8381" s="146" t="s">
        <v>210</v>
      </c>
    </row>
    <row r="8382" spans="10:10" ht="321" x14ac:dyDescent="0.25">
      <c r="J8382" s="146" t="s">
        <v>210</v>
      </c>
    </row>
    <row r="8383" spans="10:10" ht="321" x14ac:dyDescent="0.25">
      <c r="J8383" s="146" t="s">
        <v>210</v>
      </c>
    </row>
    <row r="8384" spans="10:10" ht="321" x14ac:dyDescent="0.25">
      <c r="J8384" s="146" t="s">
        <v>210</v>
      </c>
    </row>
    <row r="8385" spans="10:10" ht="321" x14ac:dyDescent="0.25">
      <c r="J8385" s="146" t="s">
        <v>210</v>
      </c>
    </row>
    <row r="8386" spans="10:10" ht="321" x14ac:dyDescent="0.25">
      <c r="J8386" s="146" t="s">
        <v>210</v>
      </c>
    </row>
    <row r="8387" spans="10:10" ht="321" x14ac:dyDescent="0.25">
      <c r="J8387" s="146" t="s">
        <v>210</v>
      </c>
    </row>
    <row r="8388" spans="10:10" ht="321" x14ac:dyDescent="0.25">
      <c r="J8388" s="146" t="s">
        <v>210</v>
      </c>
    </row>
    <row r="8389" spans="10:10" ht="321" x14ac:dyDescent="0.25">
      <c r="J8389" s="146" t="s">
        <v>210</v>
      </c>
    </row>
    <row r="8390" spans="10:10" ht="321" x14ac:dyDescent="0.25">
      <c r="J8390" s="146" t="s">
        <v>210</v>
      </c>
    </row>
    <row r="8391" spans="10:10" ht="321" x14ac:dyDescent="0.25">
      <c r="J8391" s="146" t="s">
        <v>210</v>
      </c>
    </row>
    <row r="8392" spans="10:10" ht="321" x14ac:dyDescent="0.25">
      <c r="J8392" s="146" t="s">
        <v>210</v>
      </c>
    </row>
    <row r="8393" spans="10:10" ht="321" x14ac:dyDescent="0.25">
      <c r="J8393" s="146" t="s">
        <v>210</v>
      </c>
    </row>
    <row r="8394" spans="10:10" ht="321" x14ac:dyDescent="0.25">
      <c r="J8394" s="146" t="s">
        <v>210</v>
      </c>
    </row>
    <row r="8395" spans="10:10" ht="321" x14ac:dyDescent="0.25">
      <c r="J8395" s="146" t="s">
        <v>210</v>
      </c>
    </row>
    <row r="8396" spans="10:10" ht="321" x14ac:dyDescent="0.25">
      <c r="J8396" s="146" t="s">
        <v>210</v>
      </c>
    </row>
    <row r="8397" spans="10:10" ht="321" x14ac:dyDescent="0.25">
      <c r="J8397" s="146" t="s">
        <v>210</v>
      </c>
    </row>
    <row r="8398" spans="10:10" ht="321" x14ac:dyDescent="0.25">
      <c r="J8398" s="146" t="s">
        <v>210</v>
      </c>
    </row>
    <row r="8399" spans="10:10" ht="321" x14ac:dyDescent="0.25">
      <c r="J8399" s="146" t="s">
        <v>210</v>
      </c>
    </row>
    <row r="8400" spans="10:10" ht="321" x14ac:dyDescent="0.25">
      <c r="J8400" s="146" t="s">
        <v>210</v>
      </c>
    </row>
    <row r="8401" spans="10:10" ht="321" x14ac:dyDescent="0.25">
      <c r="J8401" s="146" t="s">
        <v>210</v>
      </c>
    </row>
    <row r="8402" spans="10:10" ht="321" x14ac:dyDescent="0.25">
      <c r="J8402" s="146" t="s">
        <v>210</v>
      </c>
    </row>
    <row r="8403" spans="10:10" ht="321" x14ac:dyDescent="0.25">
      <c r="J8403" s="146" t="s">
        <v>210</v>
      </c>
    </row>
    <row r="8404" spans="10:10" ht="321" x14ac:dyDescent="0.25">
      <c r="J8404" s="146" t="s">
        <v>210</v>
      </c>
    </row>
    <row r="8405" spans="10:10" ht="321" x14ac:dyDescent="0.25">
      <c r="J8405" s="146" t="s">
        <v>210</v>
      </c>
    </row>
    <row r="8406" spans="10:10" ht="321" x14ac:dyDescent="0.25">
      <c r="J8406" s="146" t="s">
        <v>210</v>
      </c>
    </row>
    <row r="8407" spans="10:10" ht="321" x14ac:dyDescent="0.25">
      <c r="J8407" s="146" t="s">
        <v>210</v>
      </c>
    </row>
    <row r="8408" spans="10:10" ht="321" x14ac:dyDescent="0.25">
      <c r="J8408" s="146" t="s">
        <v>210</v>
      </c>
    </row>
    <row r="8409" spans="10:10" ht="321" x14ac:dyDescent="0.25">
      <c r="J8409" s="146" t="s">
        <v>210</v>
      </c>
    </row>
    <row r="8410" spans="10:10" ht="321" x14ac:dyDescent="0.25">
      <c r="J8410" s="146" t="s">
        <v>210</v>
      </c>
    </row>
    <row r="8411" spans="10:10" ht="321" x14ac:dyDescent="0.25">
      <c r="J8411" s="146" t="s">
        <v>210</v>
      </c>
    </row>
    <row r="8412" spans="10:10" ht="321" x14ac:dyDescent="0.25">
      <c r="J8412" s="146" t="s">
        <v>210</v>
      </c>
    </row>
    <row r="8413" spans="10:10" ht="321" x14ac:dyDescent="0.25">
      <c r="J8413" s="146" t="s">
        <v>210</v>
      </c>
    </row>
    <row r="8414" spans="10:10" ht="321" x14ac:dyDescent="0.25">
      <c r="J8414" s="146" t="s">
        <v>210</v>
      </c>
    </row>
    <row r="8415" spans="10:10" ht="321" x14ac:dyDescent="0.25">
      <c r="J8415" s="146" t="s">
        <v>210</v>
      </c>
    </row>
    <row r="8416" spans="10:10" ht="321" x14ac:dyDescent="0.25">
      <c r="J8416" s="146" t="s">
        <v>210</v>
      </c>
    </row>
    <row r="8417" spans="10:10" ht="321" x14ac:dyDescent="0.25">
      <c r="J8417" s="146" t="s">
        <v>210</v>
      </c>
    </row>
    <row r="8418" spans="10:10" ht="321" x14ac:dyDescent="0.25">
      <c r="J8418" s="146" t="s">
        <v>210</v>
      </c>
    </row>
    <row r="8419" spans="10:10" ht="321" x14ac:dyDescent="0.25">
      <c r="J8419" s="146" t="s">
        <v>210</v>
      </c>
    </row>
    <row r="8420" spans="10:10" ht="321" x14ac:dyDescent="0.25">
      <c r="J8420" s="146" t="s">
        <v>210</v>
      </c>
    </row>
    <row r="8421" spans="10:10" ht="321" x14ac:dyDescent="0.25">
      <c r="J8421" s="146" t="s">
        <v>210</v>
      </c>
    </row>
    <row r="8422" spans="10:10" ht="321" x14ac:dyDescent="0.25">
      <c r="J8422" s="146" t="s">
        <v>210</v>
      </c>
    </row>
    <row r="8423" spans="10:10" ht="321" x14ac:dyDescent="0.25">
      <c r="J8423" s="146" t="s">
        <v>210</v>
      </c>
    </row>
    <row r="8424" spans="10:10" ht="321" x14ac:dyDescent="0.25">
      <c r="J8424" s="146" t="s">
        <v>210</v>
      </c>
    </row>
    <row r="8425" spans="10:10" ht="321" x14ac:dyDescent="0.25">
      <c r="J8425" s="146" t="s">
        <v>210</v>
      </c>
    </row>
    <row r="8426" spans="10:10" ht="321" x14ac:dyDescent="0.25">
      <c r="J8426" s="146" t="s">
        <v>210</v>
      </c>
    </row>
    <row r="8427" spans="10:10" ht="321" x14ac:dyDescent="0.25">
      <c r="J8427" s="146" t="s">
        <v>210</v>
      </c>
    </row>
    <row r="8428" spans="10:10" ht="321" x14ac:dyDescent="0.25">
      <c r="J8428" s="146" t="s">
        <v>210</v>
      </c>
    </row>
    <row r="8429" spans="10:10" ht="321" x14ac:dyDescent="0.25">
      <c r="J8429" s="146" t="s">
        <v>210</v>
      </c>
    </row>
    <row r="8430" spans="10:10" ht="321" x14ac:dyDescent="0.25">
      <c r="J8430" s="146" t="s">
        <v>210</v>
      </c>
    </row>
    <row r="8431" spans="10:10" ht="321" x14ac:dyDescent="0.25">
      <c r="J8431" s="146" t="s">
        <v>210</v>
      </c>
    </row>
    <row r="8432" spans="10:10" ht="321" x14ac:dyDescent="0.25">
      <c r="J8432" s="146" t="s">
        <v>210</v>
      </c>
    </row>
    <row r="8433" spans="10:10" ht="321" x14ac:dyDescent="0.25">
      <c r="J8433" s="146" t="s">
        <v>210</v>
      </c>
    </row>
    <row r="8434" spans="10:10" ht="321" x14ac:dyDescent="0.25">
      <c r="J8434" s="146" t="s">
        <v>210</v>
      </c>
    </row>
    <row r="8435" spans="10:10" ht="321" x14ac:dyDescent="0.25">
      <c r="J8435" s="146" t="s">
        <v>210</v>
      </c>
    </row>
    <row r="8436" spans="10:10" ht="321" x14ac:dyDescent="0.25">
      <c r="J8436" s="146" t="s">
        <v>210</v>
      </c>
    </row>
    <row r="8437" spans="10:10" ht="321" x14ac:dyDescent="0.25">
      <c r="J8437" s="146" t="s">
        <v>210</v>
      </c>
    </row>
    <row r="8438" spans="10:10" ht="321" x14ac:dyDescent="0.25">
      <c r="J8438" s="146" t="s">
        <v>210</v>
      </c>
    </row>
    <row r="8439" spans="10:10" ht="321" x14ac:dyDescent="0.25">
      <c r="J8439" s="146" t="s">
        <v>210</v>
      </c>
    </row>
    <row r="8440" spans="10:10" ht="321" x14ac:dyDescent="0.25">
      <c r="J8440" s="146" t="s">
        <v>210</v>
      </c>
    </row>
    <row r="8441" spans="10:10" ht="321" x14ac:dyDescent="0.25">
      <c r="J8441" s="146" t="s">
        <v>210</v>
      </c>
    </row>
    <row r="8442" spans="10:10" ht="321" x14ac:dyDescent="0.25">
      <c r="J8442" s="146" t="s">
        <v>210</v>
      </c>
    </row>
    <row r="8443" spans="10:10" ht="321" x14ac:dyDescent="0.25">
      <c r="J8443" s="146" t="s">
        <v>210</v>
      </c>
    </row>
    <row r="8444" spans="10:10" ht="321" x14ac:dyDescent="0.25">
      <c r="J8444" s="146" t="s">
        <v>210</v>
      </c>
    </row>
    <row r="8445" spans="10:10" ht="321" x14ac:dyDescent="0.25">
      <c r="J8445" s="146" t="s">
        <v>210</v>
      </c>
    </row>
    <row r="8446" spans="10:10" ht="321" x14ac:dyDescent="0.25">
      <c r="J8446" s="146" t="s">
        <v>210</v>
      </c>
    </row>
    <row r="8447" spans="10:10" ht="321" x14ac:dyDescent="0.25">
      <c r="J8447" s="146" t="s">
        <v>210</v>
      </c>
    </row>
    <row r="8448" spans="10:10" ht="321" x14ac:dyDescent="0.25">
      <c r="J8448" s="146" t="s">
        <v>210</v>
      </c>
    </row>
    <row r="8449" spans="10:10" ht="321" x14ac:dyDescent="0.25">
      <c r="J8449" s="146" t="s">
        <v>210</v>
      </c>
    </row>
    <row r="8450" spans="10:10" ht="321" x14ac:dyDescent="0.25">
      <c r="J8450" s="146" t="s">
        <v>210</v>
      </c>
    </row>
    <row r="8451" spans="10:10" ht="321" x14ac:dyDescent="0.25">
      <c r="J8451" s="146" t="s">
        <v>210</v>
      </c>
    </row>
    <row r="8452" spans="10:10" ht="321" x14ac:dyDescent="0.25">
      <c r="J8452" s="146" t="s">
        <v>210</v>
      </c>
    </row>
    <row r="8453" spans="10:10" ht="321" x14ac:dyDescent="0.25">
      <c r="J8453" s="146" t="s">
        <v>210</v>
      </c>
    </row>
    <row r="8454" spans="10:10" ht="321" x14ac:dyDescent="0.25">
      <c r="J8454" s="146" t="s">
        <v>210</v>
      </c>
    </row>
    <row r="8455" spans="10:10" ht="321" x14ac:dyDescent="0.25">
      <c r="J8455" s="146" t="s">
        <v>210</v>
      </c>
    </row>
    <row r="8456" spans="10:10" ht="321" x14ac:dyDescent="0.25">
      <c r="J8456" s="146" t="s">
        <v>210</v>
      </c>
    </row>
    <row r="8457" spans="10:10" ht="321" x14ac:dyDescent="0.25">
      <c r="J8457" s="146" t="s">
        <v>210</v>
      </c>
    </row>
    <row r="8458" spans="10:10" ht="321" x14ac:dyDescent="0.25">
      <c r="J8458" s="146" t="s">
        <v>210</v>
      </c>
    </row>
    <row r="8459" spans="10:10" ht="321" x14ac:dyDescent="0.25">
      <c r="J8459" s="146" t="s">
        <v>210</v>
      </c>
    </row>
    <row r="8460" spans="10:10" ht="321" x14ac:dyDescent="0.25">
      <c r="J8460" s="146" t="s">
        <v>210</v>
      </c>
    </row>
    <row r="8461" spans="10:10" ht="321" x14ac:dyDescent="0.25">
      <c r="J8461" s="146" t="s">
        <v>210</v>
      </c>
    </row>
    <row r="8462" spans="10:10" ht="321" x14ac:dyDescent="0.25">
      <c r="J8462" s="146" t="s">
        <v>210</v>
      </c>
    </row>
    <row r="8463" spans="10:10" ht="321" x14ac:dyDescent="0.25">
      <c r="J8463" s="146" t="s">
        <v>210</v>
      </c>
    </row>
    <row r="8464" spans="10:10" ht="321" x14ac:dyDescent="0.25">
      <c r="J8464" s="146" t="s">
        <v>210</v>
      </c>
    </row>
    <row r="8465" spans="10:10" ht="321" x14ac:dyDescent="0.25">
      <c r="J8465" s="146" t="s">
        <v>210</v>
      </c>
    </row>
    <row r="8466" spans="10:10" ht="321" x14ac:dyDescent="0.25">
      <c r="J8466" s="146" t="s">
        <v>210</v>
      </c>
    </row>
    <row r="8467" spans="10:10" ht="321" x14ac:dyDescent="0.25">
      <c r="J8467" s="146" t="s">
        <v>210</v>
      </c>
    </row>
    <row r="8468" spans="10:10" ht="321" x14ac:dyDescent="0.25">
      <c r="J8468" s="146" t="s">
        <v>210</v>
      </c>
    </row>
    <row r="8469" spans="10:10" ht="321" x14ac:dyDescent="0.25">
      <c r="J8469" s="146" t="s">
        <v>210</v>
      </c>
    </row>
    <row r="8470" spans="10:10" ht="321" x14ac:dyDescent="0.25">
      <c r="J8470" s="146" t="s">
        <v>210</v>
      </c>
    </row>
    <row r="8471" spans="10:10" ht="321" x14ac:dyDescent="0.25">
      <c r="J8471" s="146" t="s">
        <v>210</v>
      </c>
    </row>
    <row r="8472" spans="10:10" ht="321" x14ac:dyDescent="0.25">
      <c r="J8472" s="146" t="s">
        <v>210</v>
      </c>
    </row>
    <row r="8473" spans="10:10" ht="321" x14ac:dyDescent="0.25">
      <c r="J8473" s="146" t="s">
        <v>210</v>
      </c>
    </row>
    <row r="8474" spans="10:10" ht="321" x14ac:dyDescent="0.25">
      <c r="J8474" s="146" t="s">
        <v>210</v>
      </c>
    </row>
    <row r="8475" spans="10:10" ht="321" x14ac:dyDescent="0.25">
      <c r="J8475" s="146" t="s">
        <v>210</v>
      </c>
    </row>
    <row r="8476" spans="10:10" ht="321" x14ac:dyDescent="0.25">
      <c r="J8476" s="146" t="s">
        <v>210</v>
      </c>
    </row>
    <row r="8477" spans="10:10" ht="321" x14ac:dyDescent="0.25">
      <c r="J8477" s="146" t="s">
        <v>210</v>
      </c>
    </row>
    <row r="8478" spans="10:10" ht="321" x14ac:dyDescent="0.25">
      <c r="J8478" s="146" t="s">
        <v>210</v>
      </c>
    </row>
    <row r="8479" spans="10:10" ht="321" x14ac:dyDescent="0.25">
      <c r="J8479" s="146" t="s">
        <v>210</v>
      </c>
    </row>
    <row r="8480" spans="10:10" ht="321" x14ac:dyDescent="0.25">
      <c r="J8480" s="146" t="s">
        <v>210</v>
      </c>
    </row>
    <row r="8481" spans="10:10" ht="321" x14ac:dyDescent="0.25">
      <c r="J8481" s="146" t="s">
        <v>210</v>
      </c>
    </row>
    <row r="8482" spans="10:10" ht="321" x14ac:dyDescent="0.25">
      <c r="J8482" s="146" t="s">
        <v>210</v>
      </c>
    </row>
    <row r="8483" spans="10:10" ht="321" x14ac:dyDescent="0.25">
      <c r="J8483" s="146" t="s">
        <v>210</v>
      </c>
    </row>
    <row r="8484" spans="10:10" ht="321" x14ac:dyDescent="0.25">
      <c r="J8484" s="146" t="s">
        <v>210</v>
      </c>
    </row>
    <row r="8485" spans="10:10" ht="321" x14ac:dyDescent="0.25">
      <c r="J8485" s="146" t="s">
        <v>210</v>
      </c>
    </row>
    <row r="8486" spans="10:10" ht="321" x14ac:dyDescent="0.25">
      <c r="J8486" s="146" t="s">
        <v>210</v>
      </c>
    </row>
    <row r="8487" spans="10:10" ht="321" x14ac:dyDescent="0.25">
      <c r="J8487" s="146" t="s">
        <v>210</v>
      </c>
    </row>
    <row r="8488" spans="10:10" ht="321" x14ac:dyDescent="0.25">
      <c r="J8488" s="146" t="s">
        <v>210</v>
      </c>
    </row>
    <row r="8489" spans="10:10" ht="321" x14ac:dyDescent="0.25">
      <c r="J8489" s="146" t="s">
        <v>210</v>
      </c>
    </row>
    <row r="8490" spans="10:10" ht="321" x14ac:dyDescent="0.25">
      <c r="J8490" s="146" t="s">
        <v>210</v>
      </c>
    </row>
    <row r="8491" spans="10:10" ht="321" x14ac:dyDescent="0.25">
      <c r="J8491" s="146" t="s">
        <v>210</v>
      </c>
    </row>
    <row r="8492" spans="10:10" ht="321" x14ac:dyDescent="0.25">
      <c r="J8492" s="146" t="s">
        <v>210</v>
      </c>
    </row>
    <row r="8493" spans="10:10" ht="321" x14ac:dyDescent="0.25">
      <c r="J8493" s="146" t="s">
        <v>210</v>
      </c>
    </row>
    <row r="8494" spans="10:10" ht="321" x14ac:dyDescent="0.25">
      <c r="J8494" s="146" t="s">
        <v>210</v>
      </c>
    </row>
    <row r="8495" spans="10:10" ht="321" x14ac:dyDescent="0.25">
      <c r="J8495" s="146" t="s">
        <v>210</v>
      </c>
    </row>
    <row r="8496" spans="10:10" ht="321" x14ac:dyDescent="0.25">
      <c r="J8496" s="146" t="s">
        <v>210</v>
      </c>
    </row>
    <row r="8497" spans="10:10" ht="321" x14ac:dyDescent="0.25">
      <c r="J8497" s="146" t="s">
        <v>210</v>
      </c>
    </row>
    <row r="8498" spans="10:10" ht="321" x14ac:dyDescent="0.25">
      <c r="J8498" s="146" t="s">
        <v>210</v>
      </c>
    </row>
    <row r="8499" spans="10:10" ht="321" x14ac:dyDescent="0.25">
      <c r="J8499" s="146" t="s">
        <v>210</v>
      </c>
    </row>
    <row r="8500" spans="10:10" ht="321" x14ac:dyDescent="0.25">
      <c r="J8500" s="146" t="s">
        <v>210</v>
      </c>
    </row>
    <row r="8501" spans="10:10" ht="321" x14ac:dyDescent="0.25">
      <c r="J8501" s="146" t="s">
        <v>210</v>
      </c>
    </row>
    <row r="8502" spans="10:10" ht="321" x14ac:dyDescent="0.25">
      <c r="J8502" s="146" t="s">
        <v>210</v>
      </c>
    </row>
    <row r="8503" spans="10:10" ht="321" x14ac:dyDescent="0.25">
      <c r="J8503" s="146" t="s">
        <v>210</v>
      </c>
    </row>
    <row r="8504" spans="10:10" ht="321" x14ac:dyDescent="0.25">
      <c r="J8504" s="146" t="s">
        <v>210</v>
      </c>
    </row>
    <row r="8505" spans="10:10" ht="321" x14ac:dyDescent="0.25">
      <c r="J8505" s="146" t="s">
        <v>210</v>
      </c>
    </row>
    <row r="8506" spans="10:10" ht="321" x14ac:dyDescent="0.25">
      <c r="J8506" s="146" t="s">
        <v>210</v>
      </c>
    </row>
    <row r="8507" spans="10:10" ht="321" x14ac:dyDescent="0.25">
      <c r="J8507" s="146" t="s">
        <v>210</v>
      </c>
    </row>
    <row r="8508" spans="10:10" ht="321" x14ac:dyDescent="0.25">
      <c r="J8508" s="146" t="s">
        <v>210</v>
      </c>
    </row>
    <row r="8509" spans="10:10" ht="321" x14ac:dyDescent="0.25">
      <c r="J8509" s="146" t="s">
        <v>210</v>
      </c>
    </row>
    <row r="8510" spans="10:10" ht="321" x14ac:dyDescent="0.25">
      <c r="J8510" s="146" t="s">
        <v>210</v>
      </c>
    </row>
    <row r="8511" spans="10:10" ht="321" x14ac:dyDescent="0.25">
      <c r="J8511" s="146" t="s">
        <v>210</v>
      </c>
    </row>
    <row r="8512" spans="10:10" ht="321" x14ac:dyDescent="0.25">
      <c r="J8512" s="146" t="s">
        <v>210</v>
      </c>
    </row>
    <row r="8513" spans="10:10" ht="321" x14ac:dyDescent="0.25">
      <c r="J8513" s="146" t="s">
        <v>210</v>
      </c>
    </row>
    <row r="8514" spans="10:10" ht="321" x14ac:dyDescent="0.25">
      <c r="J8514" s="146" t="s">
        <v>210</v>
      </c>
    </row>
    <row r="8515" spans="10:10" ht="321" x14ac:dyDescent="0.25">
      <c r="J8515" s="146" t="s">
        <v>210</v>
      </c>
    </row>
    <row r="8516" spans="10:10" ht="321" x14ac:dyDescent="0.25">
      <c r="J8516" s="146" t="s">
        <v>210</v>
      </c>
    </row>
    <row r="8517" spans="10:10" ht="321" x14ac:dyDescent="0.25">
      <c r="J8517" s="146" t="s">
        <v>210</v>
      </c>
    </row>
    <row r="8518" spans="10:10" ht="321" x14ac:dyDescent="0.25">
      <c r="J8518" s="146" t="s">
        <v>210</v>
      </c>
    </row>
    <row r="8519" spans="10:10" ht="321" x14ac:dyDescent="0.25">
      <c r="J8519" s="146" t="s">
        <v>210</v>
      </c>
    </row>
    <row r="8520" spans="10:10" ht="321" x14ac:dyDescent="0.25">
      <c r="J8520" s="146" t="s">
        <v>210</v>
      </c>
    </row>
    <row r="8521" spans="10:10" ht="321" x14ac:dyDescent="0.25">
      <c r="J8521" s="146" t="s">
        <v>210</v>
      </c>
    </row>
    <row r="8522" spans="10:10" ht="321" x14ac:dyDescent="0.25">
      <c r="J8522" s="146" t="s">
        <v>210</v>
      </c>
    </row>
    <row r="8523" spans="10:10" ht="321" x14ac:dyDescent="0.25">
      <c r="J8523" s="146" t="s">
        <v>210</v>
      </c>
    </row>
    <row r="8524" spans="10:10" ht="321" x14ac:dyDescent="0.25">
      <c r="J8524" s="146" t="s">
        <v>210</v>
      </c>
    </row>
    <row r="8525" spans="10:10" ht="321" x14ac:dyDescent="0.25">
      <c r="J8525" s="146" t="s">
        <v>210</v>
      </c>
    </row>
    <row r="8526" spans="10:10" ht="321" x14ac:dyDescent="0.25">
      <c r="J8526" s="146" t="s">
        <v>210</v>
      </c>
    </row>
    <row r="8527" spans="10:10" ht="321" x14ac:dyDescent="0.25">
      <c r="J8527" s="146" t="s">
        <v>210</v>
      </c>
    </row>
    <row r="8528" spans="10:10" ht="321" x14ac:dyDescent="0.25">
      <c r="J8528" s="146" t="s">
        <v>210</v>
      </c>
    </row>
    <row r="8529" spans="10:10" ht="321" x14ac:dyDescent="0.25">
      <c r="J8529" s="146" t="s">
        <v>210</v>
      </c>
    </row>
    <row r="8530" spans="10:10" ht="321" x14ac:dyDescent="0.25">
      <c r="J8530" s="146" t="s">
        <v>210</v>
      </c>
    </row>
    <row r="8531" spans="10:10" ht="321" x14ac:dyDescent="0.25">
      <c r="J8531" s="146" t="s">
        <v>210</v>
      </c>
    </row>
    <row r="8532" spans="10:10" ht="321" x14ac:dyDescent="0.25">
      <c r="J8532" s="146" t="s">
        <v>210</v>
      </c>
    </row>
    <row r="8533" spans="10:10" ht="321" x14ac:dyDescent="0.25">
      <c r="J8533" s="146" t="s">
        <v>210</v>
      </c>
    </row>
    <row r="8534" spans="10:10" ht="321" x14ac:dyDescent="0.25">
      <c r="J8534" s="146" t="s">
        <v>210</v>
      </c>
    </row>
    <row r="8535" spans="10:10" ht="321" x14ac:dyDescent="0.25">
      <c r="J8535" s="146" t="s">
        <v>210</v>
      </c>
    </row>
    <row r="8536" spans="10:10" ht="321" x14ac:dyDescent="0.25">
      <c r="J8536" s="146" t="s">
        <v>210</v>
      </c>
    </row>
    <row r="8537" spans="10:10" ht="321" x14ac:dyDescent="0.25">
      <c r="J8537" s="146" t="s">
        <v>210</v>
      </c>
    </row>
    <row r="8538" spans="10:10" ht="321" x14ac:dyDescent="0.25">
      <c r="J8538" s="146" t="s">
        <v>210</v>
      </c>
    </row>
    <row r="8539" spans="10:10" ht="321" x14ac:dyDescent="0.25">
      <c r="J8539" s="146" t="s">
        <v>210</v>
      </c>
    </row>
    <row r="8540" spans="10:10" ht="321" x14ac:dyDescent="0.25">
      <c r="J8540" s="146" t="s">
        <v>210</v>
      </c>
    </row>
    <row r="8541" spans="10:10" ht="321" x14ac:dyDescent="0.25">
      <c r="J8541" s="146" t="s">
        <v>210</v>
      </c>
    </row>
    <row r="8542" spans="10:10" ht="321" x14ac:dyDescent="0.25">
      <c r="J8542" s="146" t="s">
        <v>210</v>
      </c>
    </row>
    <row r="8543" spans="10:10" ht="321" x14ac:dyDescent="0.25">
      <c r="J8543" s="146" t="s">
        <v>210</v>
      </c>
    </row>
    <row r="8544" spans="10:10" ht="321" x14ac:dyDescent="0.25">
      <c r="J8544" s="146" t="s">
        <v>210</v>
      </c>
    </row>
    <row r="8545" spans="10:10" ht="321" x14ac:dyDescent="0.25">
      <c r="J8545" s="146" t="s">
        <v>210</v>
      </c>
    </row>
    <row r="8546" spans="10:10" ht="321" x14ac:dyDescent="0.25">
      <c r="J8546" s="146" t="s">
        <v>210</v>
      </c>
    </row>
    <row r="8547" spans="10:10" ht="321" x14ac:dyDescent="0.25">
      <c r="J8547" s="146" t="s">
        <v>210</v>
      </c>
    </row>
    <row r="8548" spans="10:10" ht="321" x14ac:dyDescent="0.25">
      <c r="J8548" s="146" t="s">
        <v>210</v>
      </c>
    </row>
    <row r="8549" spans="10:10" ht="321" x14ac:dyDescent="0.25">
      <c r="J8549" s="146" t="s">
        <v>210</v>
      </c>
    </row>
    <row r="8550" spans="10:10" ht="321" x14ac:dyDescent="0.25">
      <c r="J8550" s="146" t="s">
        <v>210</v>
      </c>
    </row>
    <row r="8551" spans="10:10" ht="321" x14ac:dyDescent="0.25">
      <c r="J8551" s="146" t="s">
        <v>210</v>
      </c>
    </row>
    <row r="8552" spans="10:10" ht="321" x14ac:dyDescent="0.25">
      <c r="J8552" s="146" t="s">
        <v>210</v>
      </c>
    </row>
    <row r="8553" spans="10:10" ht="321" x14ac:dyDescent="0.25">
      <c r="J8553" s="146" t="s">
        <v>210</v>
      </c>
    </row>
    <row r="8554" spans="10:10" ht="321" x14ac:dyDescent="0.25">
      <c r="J8554" s="146" t="s">
        <v>210</v>
      </c>
    </row>
    <row r="8555" spans="10:10" ht="321" x14ac:dyDescent="0.25">
      <c r="J8555" s="146" t="s">
        <v>210</v>
      </c>
    </row>
    <row r="8556" spans="10:10" ht="321" x14ac:dyDescent="0.25">
      <c r="J8556" s="146" t="s">
        <v>210</v>
      </c>
    </row>
    <row r="8557" spans="10:10" ht="321" x14ac:dyDescent="0.25">
      <c r="J8557" s="146" t="s">
        <v>210</v>
      </c>
    </row>
    <row r="8558" spans="10:10" ht="321" x14ac:dyDescent="0.25">
      <c r="J8558" s="146" t="s">
        <v>210</v>
      </c>
    </row>
    <row r="8559" spans="10:10" ht="321" x14ac:dyDescent="0.25">
      <c r="J8559" s="146" t="s">
        <v>210</v>
      </c>
    </row>
    <row r="8560" spans="10:10" ht="321" x14ac:dyDescent="0.25">
      <c r="J8560" s="146" t="s">
        <v>210</v>
      </c>
    </row>
    <row r="8561" spans="10:10" ht="321" x14ac:dyDescent="0.25">
      <c r="J8561" s="146" t="s">
        <v>210</v>
      </c>
    </row>
    <row r="8562" spans="10:10" ht="321" x14ac:dyDescent="0.25">
      <c r="J8562" s="146" t="s">
        <v>210</v>
      </c>
    </row>
    <row r="8563" spans="10:10" ht="321" x14ac:dyDescent="0.25">
      <c r="J8563" s="146" t="s">
        <v>210</v>
      </c>
    </row>
    <row r="8564" spans="10:10" ht="321" x14ac:dyDescent="0.25">
      <c r="J8564" s="146" t="s">
        <v>210</v>
      </c>
    </row>
    <row r="8565" spans="10:10" ht="321" x14ac:dyDescent="0.25">
      <c r="J8565" s="146" t="s">
        <v>210</v>
      </c>
    </row>
    <row r="8566" spans="10:10" ht="321" x14ac:dyDescent="0.25">
      <c r="J8566" s="146" t="s">
        <v>210</v>
      </c>
    </row>
    <row r="8567" spans="10:10" ht="321" x14ac:dyDescent="0.25">
      <c r="J8567" s="146" t="s">
        <v>210</v>
      </c>
    </row>
    <row r="8568" spans="10:10" ht="321" x14ac:dyDescent="0.25">
      <c r="J8568" s="146" t="s">
        <v>210</v>
      </c>
    </row>
    <row r="8569" spans="10:10" ht="321" x14ac:dyDescent="0.25">
      <c r="J8569" s="146" t="s">
        <v>210</v>
      </c>
    </row>
    <row r="8570" spans="10:10" ht="321" x14ac:dyDescent="0.25">
      <c r="J8570" s="146" t="s">
        <v>210</v>
      </c>
    </row>
    <row r="8571" spans="10:10" ht="321" x14ac:dyDescent="0.25">
      <c r="J8571" s="146" t="s">
        <v>210</v>
      </c>
    </row>
    <row r="8572" spans="10:10" ht="321" x14ac:dyDescent="0.25">
      <c r="J8572" s="146" t="s">
        <v>210</v>
      </c>
    </row>
    <row r="8573" spans="10:10" ht="321" x14ac:dyDescent="0.25">
      <c r="J8573" s="146" t="s">
        <v>210</v>
      </c>
    </row>
    <row r="8574" spans="10:10" ht="321" x14ac:dyDescent="0.25">
      <c r="J8574" s="146" t="s">
        <v>210</v>
      </c>
    </row>
    <row r="8575" spans="10:10" ht="321" x14ac:dyDescent="0.25">
      <c r="J8575" s="146" t="s">
        <v>210</v>
      </c>
    </row>
    <row r="8576" spans="10:10" ht="321" x14ac:dyDescent="0.25">
      <c r="J8576" s="146" t="s">
        <v>210</v>
      </c>
    </row>
    <row r="8577" spans="10:10" ht="321" x14ac:dyDescent="0.25">
      <c r="J8577" s="146" t="s">
        <v>210</v>
      </c>
    </row>
    <row r="8578" spans="10:10" ht="321" x14ac:dyDescent="0.25">
      <c r="J8578" s="146" t="s">
        <v>210</v>
      </c>
    </row>
    <row r="8579" spans="10:10" ht="321" x14ac:dyDescent="0.25">
      <c r="J8579" s="146" t="s">
        <v>210</v>
      </c>
    </row>
    <row r="8580" spans="10:10" ht="321" x14ac:dyDescent="0.25">
      <c r="J8580" s="146" t="s">
        <v>210</v>
      </c>
    </row>
    <row r="8581" spans="10:10" ht="321" x14ac:dyDescent="0.25">
      <c r="J8581" s="146" t="s">
        <v>210</v>
      </c>
    </row>
    <row r="8582" spans="10:10" ht="321" x14ac:dyDescent="0.25">
      <c r="J8582" s="146" t="s">
        <v>210</v>
      </c>
    </row>
    <row r="8583" spans="10:10" ht="321" x14ac:dyDescent="0.25">
      <c r="J8583" s="146" t="s">
        <v>210</v>
      </c>
    </row>
    <row r="8584" spans="10:10" ht="321" x14ac:dyDescent="0.25">
      <c r="J8584" s="146" t="s">
        <v>210</v>
      </c>
    </row>
    <row r="8585" spans="10:10" ht="321" x14ac:dyDescent="0.25">
      <c r="J8585" s="146" t="s">
        <v>210</v>
      </c>
    </row>
    <row r="8586" spans="10:10" ht="321" x14ac:dyDescent="0.25">
      <c r="J8586" s="146" t="s">
        <v>210</v>
      </c>
    </row>
    <row r="8587" spans="10:10" ht="321" x14ac:dyDescent="0.25">
      <c r="J8587" s="146" t="s">
        <v>210</v>
      </c>
    </row>
    <row r="8588" spans="10:10" ht="321" x14ac:dyDescent="0.25">
      <c r="J8588" s="146" t="s">
        <v>210</v>
      </c>
    </row>
    <row r="8589" spans="10:10" ht="321" x14ac:dyDescent="0.25">
      <c r="J8589" s="146" t="s">
        <v>210</v>
      </c>
    </row>
    <row r="8590" spans="10:10" ht="321" x14ac:dyDescent="0.25">
      <c r="J8590" s="146" t="s">
        <v>210</v>
      </c>
    </row>
    <row r="8591" spans="10:10" ht="321" x14ac:dyDescent="0.25">
      <c r="J8591" s="146" t="s">
        <v>210</v>
      </c>
    </row>
    <row r="8592" spans="10:10" ht="321" x14ac:dyDescent="0.25">
      <c r="J8592" s="146" t="s">
        <v>210</v>
      </c>
    </row>
    <row r="8593" spans="10:10" ht="321" x14ac:dyDescent="0.25">
      <c r="J8593" s="146" t="s">
        <v>210</v>
      </c>
    </row>
    <row r="8594" spans="10:10" ht="321" x14ac:dyDescent="0.25">
      <c r="J8594" s="146" t="s">
        <v>210</v>
      </c>
    </row>
    <row r="8595" spans="10:10" ht="321" x14ac:dyDescent="0.25">
      <c r="J8595" s="146" t="s">
        <v>210</v>
      </c>
    </row>
    <row r="8596" spans="10:10" ht="321" x14ac:dyDescent="0.25">
      <c r="J8596" s="146" t="s">
        <v>210</v>
      </c>
    </row>
    <row r="8597" spans="10:10" ht="321" x14ac:dyDescent="0.25">
      <c r="J8597" s="146" t="s">
        <v>210</v>
      </c>
    </row>
    <row r="8598" spans="10:10" ht="321" x14ac:dyDescent="0.25">
      <c r="J8598" s="146" t="s">
        <v>210</v>
      </c>
    </row>
    <row r="8599" spans="10:10" ht="321" x14ac:dyDescent="0.25">
      <c r="J8599" s="146" t="s">
        <v>210</v>
      </c>
    </row>
    <row r="8600" spans="10:10" ht="321" x14ac:dyDescent="0.25">
      <c r="J8600" s="146" t="s">
        <v>210</v>
      </c>
    </row>
    <row r="8601" spans="10:10" ht="321" x14ac:dyDescent="0.25">
      <c r="J8601" s="146" t="s">
        <v>210</v>
      </c>
    </row>
    <row r="8602" spans="10:10" ht="321" x14ac:dyDescent="0.25">
      <c r="J8602" s="146" t="s">
        <v>210</v>
      </c>
    </row>
    <row r="8603" spans="10:10" ht="321" x14ac:dyDescent="0.25">
      <c r="J8603" s="146" t="s">
        <v>210</v>
      </c>
    </row>
    <row r="8604" spans="10:10" ht="321" x14ac:dyDescent="0.25">
      <c r="J8604" s="146" t="s">
        <v>210</v>
      </c>
    </row>
    <row r="8605" spans="10:10" ht="321" x14ac:dyDescent="0.25">
      <c r="J8605" s="146" t="s">
        <v>210</v>
      </c>
    </row>
    <row r="8606" spans="10:10" ht="321" x14ac:dyDescent="0.25">
      <c r="J8606" s="146" t="s">
        <v>210</v>
      </c>
    </row>
    <row r="8607" spans="10:10" ht="321" x14ac:dyDescent="0.25">
      <c r="J8607" s="146" t="s">
        <v>210</v>
      </c>
    </row>
    <row r="8608" spans="10:10" ht="321" x14ac:dyDescent="0.25">
      <c r="J8608" s="146" t="s">
        <v>210</v>
      </c>
    </row>
    <row r="8609" spans="10:10" ht="321" x14ac:dyDescent="0.25">
      <c r="J8609" s="146" t="s">
        <v>210</v>
      </c>
    </row>
    <row r="8610" spans="10:10" ht="321" x14ac:dyDescent="0.25">
      <c r="J8610" s="146" t="s">
        <v>210</v>
      </c>
    </row>
    <row r="8611" spans="10:10" ht="321" x14ac:dyDescent="0.25">
      <c r="J8611" s="146" t="s">
        <v>210</v>
      </c>
    </row>
    <row r="8612" spans="10:10" ht="321" x14ac:dyDescent="0.25">
      <c r="J8612" s="146" t="s">
        <v>210</v>
      </c>
    </row>
    <row r="8613" spans="10:10" ht="321" x14ac:dyDescent="0.25">
      <c r="J8613" s="146" t="s">
        <v>210</v>
      </c>
    </row>
    <row r="8614" spans="10:10" ht="321" x14ac:dyDescent="0.25">
      <c r="J8614" s="146" t="s">
        <v>210</v>
      </c>
    </row>
    <row r="8615" spans="10:10" ht="321" x14ac:dyDescent="0.25">
      <c r="J8615" s="146" t="s">
        <v>210</v>
      </c>
    </row>
    <row r="8616" spans="10:10" ht="321" x14ac:dyDescent="0.25">
      <c r="J8616" s="146" t="s">
        <v>210</v>
      </c>
    </row>
    <row r="8617" spans="10:10" ht="321" x14ac:dyDescent="0.25">
      <c r="J8617" s="146" t="s">
        <v>210</v>
      </c>
    </row>
    <row r="8618" spans="10:10" ht="321" x14ac:dyDescent="0.25">
      <c r="J8618" s="146" t="s">
        <v>210</v>
      </c>
    </row>
    <row r="8619" spans="10:10" ht="321" x14ac:dyDescent="0.25">
      <c r="J8619" s="146" t="s">
        <v>210</v>
      </c>
    </row>
    <row r="8620" spans="10:10" ht="321" x14ac:dyDescent="0.25">
      <c r="J8620" s="146" t="s">
        <v>210</v>
      </c>
    </row>
    <row r="8621" spans="10:10" ht="321" x14ac:dyDescent="0.25">
      <c r="J8621" s="146" t="s">
        <v>210</v>
      </c>
    </row>
    <row r="8622" spans="10:10" ht="321" x14ac:dyDescent="0.25">
      <c r="J8622" s="146" t="s">
        <v>210</v>
      </c>
    </row>
    <row r="8623" spans="10:10" ht="321" x14ac:dyDescent="0.25">
      <c r="J8623" s="146" t="s">
        <v>210</v>
      </c>
    </row>
    <row r="8624" spans="10:10" ht="321" x14ac:dyDescent="0.25">
      <c r="J8624" s="146" t="s">
        <v>210</v>
      </c>
    </row>
    <row r="8625" spans="10:10" ht="321" x14ac:dyDescent="0.25">
      <c r="J8625" s="146" t="s">
        <v>210</v>
      </c>
    </row>
    <row r="8626" spans="10:10" ht="321" x14ac:dyDescent="0.25">
      <c r="J8626" s="146" t="s">
        <v>210</v>
      </c>
    </row>
    <row r="8627" spans="10:10" ht="321" x14ac:dyDescent="0.25">
      <c r="J8627" s="146" t="s">
        <v>210</v>
      </c>
    </row>
    <row r="8628" spans="10:10" ht="321" x14ac:dyDescent="0.25">
      <c r="J8628" s="146" t="s">
        <v>210</v>
      </c>
    </row>
    <row r="8629" spans="10:10" ht="321" x14ac:dyDescent="0.25">
      <c r="J8629" s="146" t="s">
        <v>210</v>
      </c>
    </row>
    <row r="8630" spans="10:10" ht="321" x14ac:dyDescent="0.25">
      <c r="J8630" s="146" t="s">
        <v>210</v>
      </c>
    </row>
    <row r="8631" spans="10:10" ht="321" x14ac:dyDescent="0.25">
      <c r="J8631" s="146" t="s">
        <v>210</v>
      </c>
    </row>
    <row r="8632" spans="10:10" ht="321" x14ac:dyDescent="0.25">
      <c r="J8632" s="146" t="s">
        <v>210</v>
      </c>
    </row>
    <row r="8633" spans="10:10" ht="321" x14ac:dyDescent="0.25">
      <c r="J8633" s="146" t="s">
        <v>210</v>
      </c>
    </row>
    <row r="8634" spans="10:10" ht="321" x14ac:dyDescent="0.25">
      <c r="J8634" s="146" t="s">
        <v>210</v>
      </c>
    </row>
    <row r="8635" spans="10:10" ht="321" x14ac:dyDescent="0.25">
      <c r="J8635" s="146" t="s">
        <v>210</v>
      </c>
    </row>
    <row r="8636" spans="10:10" ht="321" x14ac:dyDescent="0.25">
      <c r="J8636" s="146" t="s">
        <v>210</v>
      </c>
    </row>
    <row r="8637" spans="10:10" ht="321" x14ac:dyDescent="0.25">
      <c r="J8637" s="146" t="s">
        <v>210</v>
      </c>
    </row>
    <row r="8638" spans="10:10" ht="321" x14ac:dyDescent="0.25">
      <c r="J8638" s="146" t="s">
        <v>210</v>
      </c>
    </row>
    <row r="8639" spans="10:10" ht="321" x14ac:dyDescent="0.25">
      <c r="J8639" s="146" t="s">
        <v>210</v>
      </c>
    </row>
    <row r="8640" spans="10:10" ht="321" x14ac:dyDescent="0.25">
      <c r="J8640" s="146" t="s">
        <v>210</v>
      </c>
    </row>
    <row r="8641" spans="10:10" ht="321" x14ac:dyDescent="0.25">
      <c r="J8641" s="146" t="s">
        <v>210</v>
      </c>
    </row>
    <row r="8642" spans="10:10" ht="321" x14ac:dyDescent="0.25">
      <c r="J8642" s="146" t="s">
        <v>210</v>
      </c>
    </row>
    <row r="8643" spans="10:10" ht="321" x14ac:dyDescent="0.25">
      <c r="J8643" s="146" t="s">
        <v>210</v>
      </c>
    </row>
    <row r="8644" spans="10:10" ht="321" x14ac:dyDescent="0.25">
      <c r="J8644" s="146" t="s">
        <v>210</v>
      </c>
    </row>
    <row r="8645" spans="10:10" ht="321" x14ac:dyDescent="0.25">
      <c r="J8645" s="146" t="s">
        <v>210</v>
      </c>
    </row>
    <row r="8646" spans="10:10" ht="321" x14ac:dyDescent="0.25">
      <c r="J8646" s="146" t="s">
        <v>210</v>
      </c>
    </row>
    <row r="8647" spans="10:10" ht="321" x14ac:dyDescent="0.25">
      <c r="J8647" s="146" t="s">
        <v>210</v>
      </c>
    </row>
    <row r="8648" spans="10:10" ht="321" x14ac:dyDescent="0.25">
      <c r="J8648" s="146" t="s">
        <v>210</v>
      </c>
    </row>
    <row r="8649" spans="10:10" ht="321" x14ac:dyDescent="0.25">
      <c r="J8649" s="146" t="s">
        <v>210</v>
      </c>
    </row>
    <row r="8650" spans="10:10" ht="321" x14ac:dyDescent="0.25">
      <c r="J8650" s="146" t="s">
        <v>210</v>
      </c>
    </row>
    <row r="8651" spans="10:10" ht="321" x14ac:dyDescent="0.25">
      <c r="J8651" s="146" t="s">
        <v>210</v>
      </c>
    </row>
    <row r="8652" spans="10:10" ht="321" x14ac:dyDescent="0.25">
      <c r="J8652" s="146" t="s">
        <v>210</v>
      </c>
    </row>
    <row r="8653" spans="10:10" ht="321" x14ac:dyDescent="0.25">
      <c r="J8653" s="146" t="s">
        <v>210</v>
      </c>
    </row>
    <row r="8654" spans="10:10" ht="321" x14ac:dyDescent="0.25">
      <c r="J8654" s="146" t="s">
        <v>210</v>
      </c>
    </row>
    <row r="8655" spans="10:10" ht="321" x14ac:dyDescent="0.25">
      <c r="J8655" s="146" t="s">
        <v>210</v>
      </c>
    </row>
    <row r="8656" spans="10:10" ht="321" x14ac:dyDescent="0.25">
      <c r="J8656" s="146" t="s">
        <v>210</v>
      </c>
    </row>
    <row r="8657" spans="10:10" ht="321" x14ac:dyDescent="0.25">
      <c r="J8657" s="146" t="s">
        <v>210</v>
      </c>
    </row>
    <row r="8658" spans="10:10" ht="321" x14ac:dyDescent="0.25">
      <c r="J8658" s="146" t="s">
        <v>210</v>
      </c>
    </row>
    <row r="8659" spans="10:10" ht="321" x14ac:dyDescent="0.25">
      <c r="J8659" s="146" t="s">
        <v>210</v>
      </c>
    </row>
    <row r="8660" spans="10:10" ht="321" x14ac:dyDescent="0.25">
      <c r="J8660" s="146" t="s">
        <v>210</v>
      </c>
    </row>
    <row r="8661" spans="10:10" ht="321" x14ac:dyDescent="0.25">
      <c r="J8661" s="146" t="s">
        <v>210</v>
      </c>
    </row>
    <row r="8662" spans="10:10" ht="321" x14ac:dyDescent="0.25">
      <c r="J8662" s="146" t="s">
        <v>210</v>
      </c>
    </row>
    <row r="8663" spans="10:10" ht="321" x14ac:dyDescent="0.25">
      <c r="J8663" s="146" t="s">
        <v>210</v>
      </c>
    </row>
    <row r="8664" spans="10:10" ht="321" x14ac:dyDescent="0.25">
      <c r="J8664" s="146" t="s">
        <v>210</v>
      </c>
    </row>
    <row r="8665" spans="10:10" ht="321" x14ac:dyDescent="0.25">
      <c r="J8665" s="146" t="s">
        <v>210</v>
      </c>
    </row>
    <row r="8666" spans="10:10" ht="321" x14ac:dyDescent="0.25">
      <c r="J8666" s="146" t="s">
        <v>210</v>
      </c>
    </row>
    <row r="8667" spans="10:10" ht="321" x14ac:dyDescent="0.25">
      <c r="J8667" s="146" t="s">
        <v>210</v>
      </c>
    </row>
    <row r="8668" spans="10:10" ht="321" x14ac:dyDescent="0.25">
      <c r="J8668" s="146" t="s">
        <v>210</v>
      </c>
    </row>
    <row r="8669" spans="10:10" ht="321" x14ac:dyDescent="0.25">
      <c r="J8669" s="146" t="s">
        <v>210</v>
      </c>
    </row>
    <row r="8670" spans="10:10" ht="321" x14ac:dyDescent="0.25">
      <c r="J8670" s="146" t="s">
        <v>210</v>
      </c>
    </row>
    <row r="8671" spans="10:10" ht="321" x14ac:dyDescent="0.25">
      <c r="J8671" s="146" t="s">
        <v>210</v>
      </c>
    </row>
    <row r="8672" spans="10:10" ht="321" x14ac:dyDescent="0.25">
      <c r="J8672" s="146" t="s">
        <v>210</v>
      </c>
    </row>
    <row r="8673" spans="10:10" ht="321" x14ac:dyDescent="0.25">
      <c r="J8673" s="146" t="s">
        <v>210</v>
      </c>
    </row>
    <row r="8674" spans="10:10" ht="321" x14ac:dyDescent="0.25">
      <c r="J8674" s="146" t="s">
        <v>210</v>
      </c>
    </row>
    <row r="8675" spans="10:10" ht="321" x14ac:dyDescent="0.25">
      <c r="J8675" s="146" t="s">
        <v>210</v>
      </c>
    </row>
    <row r="8676" spans="10:10" ht="321" x14ac:dyDescent="0.25">
      <c r="J8676" s="146" t="s">
        <v>210</v>
      </c>
    </row>
    <row r="8677" spans="10:10" ht="321" x14ac:dyDescent="0.25">
      <c r="J8677" s="146" t="s">
        <v>210</v>
      </c>
    </row>
    <row r="8678" spans="10:10" ht="321" x14ac:dyDescent="0.25">
      <c r="J8678" s="146" t="s">
        <v>210</v>
      </c>
    </row>
    <row r="8679" spans="10:10" ht="321" x14ac:dyDescent="0.25">
      <c r="J8679" s="146" t="s">
        <v>210</v>
      </c>
    </row>
    <row r="8680" spans="10:10" ht="321" x14ac:dyDescent="0.25">
      <c r="J8680" s="146" t="s">
        <v>210</v>
      </c>
    </row>
    <row r="8681" spans="10:10" ht="321" x14ac:dyDescent="0.25">
      <c r="J8681" s="146" t="s">
        <v>210</v>
      </c>
    </row>
    <row r="8682" spans="10:10" ht="321" x14ac:dyDescent="0.25">
      <c r="J8682" s="146" t="s">
        <v>210</v>
      </c>
    </row>
    <row r="8683" spans="10:10" ht="321" x14ac:dyDescent="0.25">
      <c r="J8683" s="146" t="s">
        <v>210</v>
      </c>
    </row>
    <row r="8684" spans="10:10" ht="321" x14ac:dyDescent="0.25">
      <c r="J8684" s="146" t="s">
        <v>210</v>
      </c>
    </row>
    <row r="8685" spans="10:10" ht="321" x14ac:dyDescent="0.25">
      <c r="J8685" s="146" t="s">
        <v>210</v>
      </c>
    </row>
    <row r="8686" spans="10:10" ht="321" x14ac:dyDescent="0.25">
      <c r="J8686" s="146" t="s">
        <v>210</v>
      </c>
    </row>
    <row r="8687" spans="10:10" ht="321" x14ac:dyDescent="0.25">
      <c r="J8687" s="146" t="s">
        <v>210</v>
      </c>
    </row>
    <row r="8688" spans="10:10" ht="321" x14ac:dyDescent="0.25">
      <c r="J8688" s="146" t="s">
        <v>210</v>
      </c>
    </row>
    <row r="8689" spans="10:10" ht="321" x14ac:dyDescent="0.25">
      <c r="J8689" s="146" t="s">
        <v>210</v>
      </c>
    </row>
    <row r="8690" spans="10:10" ht="321" x14ac:dyDescent="0.25">
      <c r="J8690" s="146" t="s">
        <v>210</v>
      </c>
    </row>
    <row r="8691" spans="10:10" ht="321" x14ac:dyDescent="0.25">
      <c r="J8691" s="146" t="s">
        <v>210</v>
      </c>
    </row>
    <row r="8692" spans="10:10" ht="321" x14ac:dyDescent="0.25">
      <c r="J8692" s="146" t="s">
        <v>210</v>
      </c>
    </row>
    <row r="8693" spans="10:10" ht="321" x14ac:dyDescent="0.25">
      <c r="J8693" s="146" t="s">
        <v>210</v>
      </c>
    </row>
    <row r="8694" spans="10:10" ht="321" x14ac:dyDescent="0.25">
      <c r="J8694" s="146" t="s">
        <v>210</v>
      </c>
    </row>
    <row r="8695" spans="10:10" ht="321" x14ac:dyDescent="0.25">
      <c r="J8695" s="146" t="s">
        <v>210</v>
      </c>
    </row>
    <row r="8696" spans="10:10" ht="321" x14ac:dyDescent="0.25">
      <c r="J8696" s="146" t="s">
        <v>210</v>
      </c>
    </row>
    <row r="8697" spans="10:10" ht="321" x14ac:dyDescent="0.25">
      <c r="J8697" s="146" t="s">
        <v>210</v>
      </c>
    </row>
    <row r="8698" spans="10:10" ht="321" x14ac:dyDescent="0.25">
      <c r="J8698" s="146" t="s">
        <v>210</v>
      </c>
    </row>
    <row r="8699" spans="10:10" ht="321" x14ac:dyDescent="0.25">
      <c r="J8699" s="146" t="s">
        <v>210</v>
      </c>
    </row>
    <row r="8700" spans="10:10" ht="321" x14ac:dyDescent="0.25">
      <c r="J8700" s="146" t="s">
        <v>210</v>
      </c>
    </row>
    <row r="8701" spans="10:10" ht="321" x14ac:dyDescent="0.25">
      <c r="J8701" s="146" t="s">
        <v>210</v>
      </c>
    </row>
    <row r="8702" spans="10:10" ht="321" x14ac:dyDescent="0.25">
      <c r="J8702" s="146" t="s">
        <v>210</v>
      </c>
    </row>
    <row r="8703" spans="10:10" ht="321" x14ac:dyDescent="0.25">
      <c r="J8703" s="146" t="s">
        <v>210</v>
      </c>
    </row>
    <row r="8704" spans="10:10" ht="321" x14ac:dyDescent="0.25">
      <c r="J8704" s="146" t="s">
        <v>210</v>
      </c>
    </row>
    <row r="8705" spans="10:10" ht="321" x14ac:dyDescent="0.25">
      <c r="J8705" s="146" t="s">
        <v>210</v>
      </c>
    </row>
    <row r="8706" spans="10:10" ht="321" x14ac:dyDescent="0.25">
      <c r="J8706" s="146" t="s">
        <v>210</v>
      </c>
    </row>
    <row r="8707" spans="10:10" ht="321" x14ac:dyDescent="0.25">
      <c r="J8707" s="146" t="s">
        <v>210</v>
      </c>
    </row>
    <row r="8708" spans="10:10" ht="321" x14ac:dyDescent="0.25">
      <c r="J8708" s="146" t="s">
        <v>210</v>
      </c>
    </row>
    <row r="8709" spans="10:10" ht="321" x14ac:dyDescent="0.25">
      <c r="J8709" s="146" t="s">
        <v>210</v>
      </c>
    </row>
    <row r="8710" spans="10:10" ht="321" x14ac:dyDescent="0.25">
      <c r="J8710" s="146" t="s">
        <v>210</v>
      </c>
    </row>
    <row r="8711" spans="10:10" ht="321" x14ac:dyDescent="0.25">
      <c r="J8711" s="146" t="s">
        <v>210</v>
      </c>
    </row>
    <row r="8712" spans="10:10" ht="321" x14ac:dyDescent="0.25">
      <c r="J8712" s="146" t="s">
        <v>210</v>
      </c>
    </row>
    <row r="8713" spans="10:10" ht="321" x14ac:dyDescent="0.25">
      <c r="J8713" s="146" t="s">
        <v>210</v>
      </c>
    </row>
    <row r="8714" spans="10:10" ht="321" x14ac:dyDescent="0.25">
      <c r="J8714" s="146" t="s">
        <v>210</v>
      </c>
    </row>
    <row r="8715" spans="10:10" ht="321" x14ac:dyDescent="0.25">
      <c r="J8715" s="146" t="s">
        <v>210</v>
      </c>
    </row>
    <row r="8716" spans="10:10" ht="321" x14ac:dyDescent="0.25">
      <c r="J8716" s="146" t="s">
        <v>210</v>
      </c>
    </row>
    <row r="8717" spans="10:10" ht="321" x14ac:dyDescent="0.25">
      <c r="J8717" s="146" t="s">
        <v>210</v>
      </c>
    </row>
    <row r="8718" spans="10:10" ht="321" x14ac:dyDescent="0.25">
      <c r="J8718" s="146" t="s">
        <v>210</v>
      </c>
    </row>
    <row r="8719" spans="10:10" ht="321" x14ac:dyDescent="0.25">
      <c r="J8719" s="146" t="s">
        <v>210</v>
      </c>
    </row>
    <row r="8720" spans="10:10" ht="321" x14ac:dyDescent="0.25">
      <c r="J8720" s="146" t="s">
        <v>210</v>
      </c>
    </row>
    <row r="8721" spans="10:10" ht="321" x14ac:dyDescent="0.25">
      <c r="J8721" s="146" t="s">
        <v>210</v>
      </c>
    </row>
    <row r="8722" spans="10:10" ht="321" x14ac:dyDescent="0.25">
      <c r="J8722" s="146" t="s">
        <v>210</v>
      </c>
    </row>
    <row r="8723" spans="10:10" ht="321" x14ac:dyDescent="0.25">
      <c r="J8723" s="146" t="s">
        <v>210</v>
      </c>
    </row>
    <row r="8724" spans="10:10" ht="321" x14ac:dyDescent="0.25">
      <c r="J8724" s="146" t="s">
        <v>210</v>
      </c>
    </row>
    <row r="8725" spans="10:10" ht="321" x14ac:dyDescent="0.25">
      <c r="J8725" s="146" t="s">
        <v>210</v>
      </c>
    </row>
    <row r="8726" spans="10:10" ht="321" x14ac:dyDescent="0.25">
      <c r="J8726" s="146" t="s">
        <v>210</v>
      </c>
    </row>
    <row r="8727" spans="10:10" ht="321" x14ac:dyDescent="0.25">
      <c r="J8727" s="146" t="s">
        <v>210</v>
      </c>
    </row>
    <row r="8728" spans="10:10" ht="321" x14ac:dyDescent="0.25">
      <c r="J8728" s="146" t="s">
        <v>210</v>
      </c>
    </row>
    <row r="8729" spans="10:10" ht="321" x14ac:dyDescent="0.25">
      <c r="J8729" s="146" t="s">
        <v>210</v>
      </c>
    </row>
    <row r="8730" spans="10:10" ht="321" x14ac:dyDescent="0.25">
      <c r="J8730" s="146" t="s">
        <v>210</v>
      </c>
    </row>
    <row r="8731" spans="10:10" ht="321" x14ac:dyDescent="0.25">
      <c r="J8731" s="146" t="s">
        <v>210</v>
      </c>
    </row>
    <row r="8732" spans="10:10" ht="321" x14ac:dyDescent="0.25">
      <c r="J8732" s="146" t="s">
        <v>210</v>
      </c>
    </row>
    <row r="8733" spans="10:10" ht="321" x14ac:dyDescent="0.25">
      <c r="J8733" s="146" t="s">
        <v>210</v>
      </c>
    </row>
    <row r="8734" spans="10:10" ht="321" x14ac:dyDescent="0.25">
      <c r="J8734" s="146" t="s">
        <v>210</v>
      </c>
    </row>
    <row r="8735" spans="10:10" ht="321" x14ac:dyDescent="0.25">
      <c r="J8735" s="146" t="s">
        <v>210</v>
      </c>
    </row>
    <row r="8736" spans="10:10" ht="321" x14ac:dyDescent="0.25">
      <c r="J8736" s="146" t="s">
        <v>210</v>
      </c>
    </row>
    <row r="8737" spans="10:10" ht="321" x14ac:dyDescent="0.25">
      <c r="J8737" s="146" t="s">
        <v>210</v>
      </c>
    </row>
    <row r="8738" spans="10:10" ht="321" x14ac:dyDescent="0.25">
      <c r="J8738" s="146" t="s">
        <v>210</v>
      </c>
    </row>
    <row r="8739" spans="10:10" ht="321" x14ac:dyDescent="0.25">
      <c r="J8739" s="146" t="s">
        <v>210</v>
      </c>
    </row>
    <row r="8740" spans="10:10" ht="321" x14ac:dyDescent="0.25">
      <c r="J8740" s="146" t="s">
        <v>210</v>
      </c>
    </row>
    <row r="8741" spans="10:10" ht="321" x14ac:dyDescent="0.25">
      <c r="J8741" s="146" t="s">
        <v>210</v>
      </c>
    </row>
    <row r="8742" spans="10:10" ht="321" x14ac:dyDescent="0.25">
      <c r="J8742" s="146" t="s">
        <v>210</v>
      </c>
    </row>
    <row r="8743" spans="10:10" ht="321" x14ac:dyDescent="0.25">
      <c r="J8743" s="146" t="s">
        <v>210</v>
      </c>
    </row>
    <row r="8744" spans="10:10" ht="321" x14ac:dyDescent="0.25">
      <c r="J8744" s="146" t="s">
        <v>210</v>
      </c>
    </row>
    <row r="8745" spans="10:10" ht="321" x14ac:dyDescent="0.25">
      <c r="J8745" s="146" t="s">
        <v>210</v>
      </c>
    </row>
    <row r="8746" spans="10:10" ht="321" x14ac:dyDescent="0.25">
      <c r="J8746" s="146" t="s">
        <v>210</v>
      </c>
    </row>
    <row r="8747" spans="10:10" ht="321" x14ac:dyDescent="0.25">
      <c r="J8747" s="146" t="s">
        <v>210</v>
      </c>
    </row>
    <row r="8748" spans="10:10" ht="321" x14ac:dyDescent="0.25">
      <c r="J8748" s="146" t="s">
        <v>210</v>
      </c>
    </row>
    <row r="8749" spans="10:10" ht="321" x14ac:dyDescent="0.25">
      <c r="J8749" s="146" t="s">
        <v>210</v>
      </c>
    </row>
    <row r="8750" spans="10:10" ht="321" x14ac:dyDescent="0.25">
      <c r="J8750" s="146" t="s">
        <v>210</v>
      </c>
    </row>
    <row r="8751" spans="10:10" ht="321" x14ac:dyDescent="0.25">
      <c r="J8751" s="146" t="s">
        <v>210</v>
      </c>
    </row>
    <row r="8752" spans="10:10" ht="321" x14ac:dyDescent="0.25">
      <c r="J8752" s="146" t="s">
        <v>210</v>
      </c>
    </row>
    <row r="8753" spans="10:10" ht="321" x14ac:dyDescent="0.25">
      <c r="J8753" s="146" t="s">
        <v>210</v>
      </c>
    </row>
    <row r="8754" spans="10:10" ht="321" x14ac:dyDescent="0.25">
      <c r="J8754" s="146" t="s">
        <v>210</v>
      </c>
    </row>
    <row r="8755" spans="10:10" ht="321" x14ac:dyDescent="0.25">
      <c r="J8755" s="146" t="s">
        <v>210</v>
      </c>
    </row>
    <row r="8756" spans="10:10" ht="321" x14ac:dyDescent="0.25">
      <c r="J8756" s="146" t="s">
        <v>210</v>
      </c>
    </row>
    <row r="8757" spans="10:10" ht="321" x14ac:dyDescent="0.25">
      <c r="J8757" s="146" t="s">
        <v>210</v>
      </c>
    </row>
    <row r="8758" spans="10:10" ht="321" x14ac:dyDescent="0.25">
      <c r="J8758" s="146" t="s">
        <v>210</v>
      </c>
    </row>
    <row r="8759" spans="10:10" ht="321" x14ac:dyDescent="0.25">
      <c r="J8759" s="146" t="s">
        <v>210</v>
      </c>
    </row>
    <row r="8760" spans="10:10" ht="321" x14ac:dyDescent="0.25">
      <c r="J8760" s="146" t="s">
        <v>210</v>
      </c>
    </row>
    <row r="8761" spans="10:10" ht="321" x14ac:dyDescent="0.25">
      <c r="J8761" s="146" t="s">
        <v>210</v>
      </c>
    </row>
    <row r="8762" spans="10:10" ht="321" x14ac:dyDescent="0.25">
      <c r="J8762" s="146" t="s">
        <v>210</v>
      </c>
    </row>
    <row r="8763" spans="10:10" ht="321" x14ac:dyDescent="0.25">
      <c r="J8763" s="146" t="s">
        <v>210</v>
      </c>
    </row>
    <row r="8764" spans="10:10" ht="321" x14ac:dyDescent="0.25">
      <c r="J8764" s="146" t="s">
        <v>210</v>
      </c>
    </row>
    <row r="8765" spans="10:10" ht="321" x14ac:dyDescent="0.25">
      <c r="J8765" s="146" t="s">
        <v>210</v>
      </c>
    </row>
    <row r="8766" spans="10:10" ht="321" x14ac:dyDescent="0.25">
      <c r="J8766" s="146" t="s">
        <v>210</v>
      </c>
    </row>
    <row r="8767" spans="10:10" ht="321" x14ac:dyDescent="0.25">
      <c r="J8767" s="146" t="s">
        <v>210</v>
      </c>
    </row>
    <row r="8768" spans="10:10" ht="321" x14ac:dyDescent="0.25">
      <c r="J8768" s="146" t="s">
        <v>210</v>
      </c>
    </row>
    <row r="8769" spans="10:10" ht="321" x14ac:dyDescent="0.25">
      <c r="J8769" s="146" t="s">
        <v>210</v>
      </c>
    </row>
    <row r="8770" spans="10:10" ht="321" x14ac:dyDescent="0.25">
      <c r="J8770" s="146" t="s">
        <v>210</v>
      </c>
    </row>
    <row r="8771" spans="10:10" ht="321" x14ac:dyDescent="0.25">
      <c r="J8771" s="146" t="s">
        <v>210</v>
      </c>
    </row>
    <row r="8772" spans="10:10" ht="321" x14ac:dyDescent="0.25">
      <c r="J8772" s="146" t="s">
        <v>210</v>
      </c>
    </row>
    <row r="8773" spans="10:10" ht="321" x14ac:dyDescent="0.25">
      <c r="J8773" s="146" t="s">
        <v>210</v>
      </c>
    </row>
    <row r="8774" spans="10:10" ht="321" x14ac:dyDescent="0.25">
      <c r="J8774" s="146" t="s">
        <v>210</v>
      </c>
    </row>
    <row r="8775" spans="10:10" ht="321" x14ac:dyDescent="0.25">
      <c r="J8775" s="146" t="s">
        <v>210</v>
      </c>
    </row>
    <row r="8776" spans="10:10" ht="321" x14ac:dyDescent="0.25">
      <c r="J8776" s="146" t="s">
        <v>210</v>
      </c>
    </row>
    <row r="8777" spans="10:10" ht="321" x14ac:dyDescent="0.25">
      <c r="J8777" s="146" t="s">
        <v>210</v>
      </c>
    </row>
    <row r="8778" spans="10:10" ht="321" x14ac:dyDescent="0.25">
      <c r="J8778" s="146" t="s">
        <v>210</v>
      </c>
    </row>
    <row r="8779" spans="10:10" ht="321" x14ac:dyDescent="0.25">
      <c r="J8779" s="146" t="s">
        <v>210</v>
      </c>
    </row>
    <row r="8780" spans="10:10" ht="321" x14ac:dyDescent="0.25">
      <c r="J8780" s="146" t="s">
        <v>210</v>
      </c>
    </row>
    <row r="8781" spans="10:10" ht="321" x14ac:dyDescent="0.25">
      <c r="J8781" s="146" t="s">
        <v>210</v>
      </c>
    </row>
    <row r="8782" spans="10:10" ht="321" x14ac:dyDescent="0.25">
      <c r="J8782" s="146" t="s">
        <v>210</v>
      </c>
    </row>
    <row r="8783" spans="10:10" ht="321" x14ac:dyDescent="0.25">
      <c r="J8783" s="146" t="s">
        <v>210</v>
      </c>
    </row>
    <row r="8784" spans="10:10" ht="321" x14ac:dyDescent="0.25">
      <c r="J8784" s="146" t="s">
        <v>210</v>
      </c>
    </row>
    <row r="8785" spans="10:10" ht="321" x14ac:dyDescent="0.25">
      <c r="J8785" s="146" t="s">
        <v>210</v>
      </c>
    </row>
    <row r="8786" spans="10:10" ht="321" x14ac:dyDescent="0.25">
      <c r="J8786" s="146" t="s">
        <v>210</v>
      </c>
    </row>
    <row r="8787" spans="10:10" ht="321" x14ac:dyDescent="0.25">
      <c r="J8787" s="146" t="s">
        <v>210</v>
      </c>
    </row>
    <row r="8788" spans="10:10" ht="321" x14ac:dyDescent="0.25">
      <c r="J8788" s="146" t="s">
        <v>210</v>
      </c>
    </row>
    <row r="8789" spans="10:10" ht="321" x14ac:dyDescent="0.25">
      <c r="J8789" s="146" t="s">
        <v>210</v>
      </c>
    </row>
    <row r="8790" spans="10:10" ht="321" x14ac:dyDescent="0.25">
      <c r="J8790" s="146" t="s">
        <v>210</v>
      </c>
    </row>
    <row r="8791" spans="10:10" ht="321" x14ac:dyDescent="0.25">
      <c r="J8791" s="146" t="s">
        <v>210</v>
      </c>
    </row>
    <row r="8792" spans="10:10" ht="321" x14ac:dyDescent="0.25">
      <c r="J8792" s="146" t="s">
        <v>210</v>
      </c>
    </row>
    <row r="8793" spans="10:10" ht="321" x14ac:dyDescent="0.25">
      <c r="J8793" s="146" t="s">
        <v>210</v>
      </c>
    </row>
    <row r="8794" spans="10:10" ht="321" x14ac:dyDescent="0.25">
      <c r="J8794" s="146" t="s">
        <v>210</v>
      </c>
    </row>
    <row r="8795" spans="10:10" ht="321" x14ac:dyDescent="0.25">
      <c r="J8795" s="146" t="s">
        <v>210</v>
      </c>
    </row>
    <row r="8796" spans="10:10" ht="321" x14ac:dyDescent="0.25">
      <c r="J8796" s="146" t="s">
        <v>210</v>
      </c>
    </row>
    <row r="8797" spans="10:10" ht="321" x14ac:dyDescent="0.25">
      <c r="J8797" s="146" t="s">
        <v>210</v>
      </c>
    </row>
    <row r="8798" spans="10:10" ht="321" x14ac:dyDescent="0.25">
      <c r="J8798" s="146" t="s">
        <v>210</v>
      </c>
    </row>
    <row r="8799" spans="10:10" ht="321" x14ac:dyDescent="0.25">
      <c r="J8799" s="146" t="s">
        <v>210</v>
      </c>
    </row>
    <row r="8800" spans="10:10" ht="321" x14ac:dyDescent="0.25">
      <c r="J8800" s="146" t="s">
        <v>210</v>
      </c>
    </row>
    <row r="8801" spans="10:10" ht="321" x14ac:dyDescent="0.25">
      <c r="J8801" s="146" t="s">
        <v>210</v>
      </c>
    </row>
    <row r="8802" spans="10:10" ht="321" x14ac:dyDescent="0.25">
      <c r="J8802" s="146" t="s">
        <v>210</v>
      </c>
    </row>
    <row r="8803" spans="10:10" ht="321" x14ac:dyDescent="0.25">
      <c r="J8803" s="146" t="s">
        <v>210</v>
      </c>
    </row>
    <row r="8804" spans="10:10" ht="321" x14ac:dyDescent="0.25">
      <c r="J8804" s="146" t="s">
        <v>210</v>
      </c>
    </row>
    <row r="8805" spans="10:10" ht="321" x14ac:dyDescent="0.25">
      <c r="J8805" s="146" t="s">
        <v>210</v>
      </c>
    </row>
    <row r="8806" spans="10:10" ht="321" x14ac:dyDescent="0.25">
      <c r="J8806" s="146" t="s">
        <v>210</v>
      </c>
    </row>
    <row r="8807" spans="10:10" ht="321" x14ac:dyDescent="0.25">
      <c r="J8807" s="146" t="s">
        <v>210</v>
      </c>
    </row>
    <row r="8808" spans="10:10" ht="321" x14ac:dyDescent="0.25">
      <c r="J8808" s="146" t="s">
        <v>210</v>
      </c>
    </row>
    <row r="8809" spans="10:10" ht="321" x14ac:dyDescent="0.25">
      <c r="J8809" s="146" t="s">
        <v>210</v>
      </c>
    </row>
    <row r="8810" spans="10:10" ht="321" x14ac:dyDescent="0.25">
      <c r="J8810" s="146" t="s">
        <v>210</v>
      </c>
    </row>
    <row r="8811" spans="10:10" ht="321" x14ac:dyDescent="0.25">
      <c r="J8811" s="146" t="s">
        <v>210</v>
      </c>
    </row>
    <row r="8812" spans="10:10" ht="321" x14ac:dyDescent="0.25">
      <c r="J8812" s="146" t="s">
        <v>210</v>
      </c>
    </row>
    <row r="8813" spans="10:10" ht="321" x14ac:dyDescent="0.25">
      <c r="J8813" s="146" t="s">
        <v>210</v>
      </c>
    </row>
    <row r="8814" spans="10:10" ht="321" x14ac:dyDescent="0.25">
      <c r="J8814" s="146" t="s">
        <v>210</v>
      </c>
    </row>
    <row r="8815" spans="10:10" ht="321" x14ac:dyDescent="0.25">
      <c r="J8815" s="146" t="s">
        <v>210</v>
      </c>
    </row>
    <row r="8816" spans="10:10" ht="321" x14ac:dyDescent="0.25">
      <c r="J8816" s="146" t="s">
        <v>210</v>
      </c>
    </row>
    <row r="8817" spans="10:10" ht="321" x14ac:dyDescent="0.25">
      <c r="J8817" s="146" t="s">
        <v>210</v>
      </c>
    </row>
    <row r="8818" spans="10:10" ht="321" x14ac:dyDescent="0.25">
      <c r="J8818" s="146" t="s">
        <v>210</v>
      </c>
    </row>
    <row r="8819" spans="10:10" ht="321" x14ac:dyDescent="0.25">
      <c r="J8819" s="146" t="s">
        <v>210</v>
      </c>
    </row>
    <row r="8820" spans="10:10" ht="321" x14ac:dyDescent="0.25">
      <c r="J8820" s="146" t="s">
        <v>210</v>
      </c>
    </row>
    <row r="8821" spans="10:10" ht="321" x14ac:dyDescent="0.25">
      <c r="J8821" s="146" t="s">
        <v>210</v>
      </c>
    </row>
    <row r="8822" spans="10:10" ht="321" x14ac:dyDescent="0.25">
      <c r="J8822" s="146" t="s">
        <v>210</v>
      </c>
    </row>
    <row r="8823" spans="10:10" ht="321" x14ac:dyDescent="0.25">
      <c r="J8823" s="146" t="s">
        <v>210</v>
      </c>
    </row>
    <row r="8824" spans="10:10" ht="321" x14ac:dyDescent="0.25">
      <c r="J8824" s="146" t="s">
        <v>210</v>
      </c>
    </row>
    <row r="8825" spans="10:10" ht="321" x14ac:dyDescent="0.25">
      <c r="J8825" s="146" t="s">
        <v>210</v>
      </c>
    </row>
    <row r="8826" spans="10:10" ht="321" x14ac:dyDescent="0.25">
      <c r="J8826" s="146" t="s">
        <v>210</v>
      </c>
    </row>
    <row r="8827" spans="10:10" ht="321" x14ac:dyDescent="0.25">
      <c r="J8827" s="146" t="s">
        <v>210</v>
      </c>
    </row>
    <row r="8828" spans="10:10" ht="321" x14ac:dyDescent="0.25">
      <c r="J8828" s="146" t="s">
        <v>210</v>
      </c>
    </row>
    <row r="8829" spans="10:10" ht="321" x14ac:dyDescent="0.25">
      <c r="J8829" s="146" t="s">
        <v>210</v>
      </c>
    </row>
    <row r="8830" spans="10:10" ht="321" x14ac:dyDescent="0.25">
      <c r="J8830" s="146" t="s">
        <v>210</v>
      </c>
    </row>
    <row r="8831" spans="10:10" ht="321" x14ac:dyDescent="0.25">
      <c r="J8831" s="146" t="s">
        <v>210</v>
      </c>
    </row>
    <row r="8832" spans="10:10" ht="321" x14ac:dyDescent="0.25">
      <c r="J8832" s="146" t="s">
        <v>210</v>
      </c>
    </row>
    <row r="8833" spans="10:10" ht="321" x14ac:dyDescent="0.25">
      <c r="J8833" s="146" t="s">
        <v>210</v>
      </c>
    </row>
    <row r="8834" spans="10:10" ht="321" x14ac:dyDescent="0.25">
      <c r="J8834" s="146" t="s">
        <v>210</v>
      </c>
    </row>
    <row r="8835" spans="10:10" ht="321" x14ac:dyDescent="0.25">
      <c r="J8835" s="146" t="s">
        <v>210</v>
      </c>
    </row>
    <row r="8836" spans="10:10" ht="321" x14ac:dyDescent="0.25">
      <c r="J8836" s="146" t="s">
        <v>210</v>
      </c>
    </row>
    <row r="8837" spans="10:10" ht="321" x14ac:dyDescent="0.25">
      <c r="J8837" s="146" t="s">
        <v>210</v>
      </c>
    </row>
    <row r="8838" spans="10:10" ht="321" x14ac:dyDescent="0.25">
      <c r="J8838" s="146" t="s">
        <v>210</v>
      </c>
    </row>
    <row r="8839" spans="10:10" ht="321" x14ac:dyDescent="0.25">
      <c r="J8839" s="146" t="s">
        <v>210</v>
      </c>
    </row>
    <row r="8840" spans="10:10" ht="321" x14ac:dyDescent="0.25">
      <c r="J8840" s="146" t="s">
        <v>210</v>
      </c>
    </row>
    <row r="8841" spans="10:10" ht="321" x14ac:dyDescent="0.25">
      <c r="J8841" s="146" t="s">
        <v>210</v>
      </c>
    </row>
    <row r="8842" spans="10:10" ht="321" x14ac:dyDescent="0.25">
      <c r="J8842" s="146" t="s">
        <v>210</v>
      </c>
    </row>
    <row r="8843" spans="10:10" ht="321" x14ac:dyDescent="0.25">
      <c r="J8843" s="146" t="s">
        <v>210</v>
      </c>
    </row>
    <row r="8844" spans="10:10" ht="321" x14ac:dyDescent="0.25">
      <c r="J8844" s="146" t="s">
        <v>210</v>
      </c>
    </row>
    <row r="8845" spans="10:10" ht="321" x14ac:dyDescent="0.25">
      <c r="J8845" s="146" t="s">
        <v>210</v>
      </c>
    </row>
    <row r="8846" spans="10:10" ht="321" x14ac:dyDescent="0.25">
      <c r="J8846" s="146" t="s">
        <v>210</v>
      </c>
    </row>
    <row r="8847" spans="10:10" ht="321" x14ac:dyDescent="0.25">
      <c r="J8847" s="146" t="s">
        <v>210</v>
      </c>
    </row>
    <row r="8848" spans="10:10" ht="321" x14ac:dyDescent="0.25">
      <c r="J8848" s="146" t="s">
        <v>210</v>
      </c>
    </row>
    <row r="8849" spans="10:10" ht="321" x14ac:dyDescent="0.25">
      <c r="J8849" s="146" t="s">
        <v>210</v>
      </c>
    </row>
    <row r="8850" spans="10:10" ht="321" x14ac:dyDescent="0.25">
      <c r="J8850" s="146" t="s">
        <v>210</v>
      </c>
    </row>
    <row r="8851" spans="10:10" ht="321" x14ac:dyDescent="0.25">
      <c r="J8851" s="146" t="s">
        <v>210</v>
      </c>
    </row>
    <row r="8852" spans="10:10" ht="321" x14ac:dyDescent="0.25">
      <c r="J8852" s="146" t="s">
        <v>210</v>
      </c>
    </row>
    <row r="8853" spans="10:10" ht="321" x14ac:dyDescent="0.25">
      <c r="J8853" s="146" t="s">
        <v>210</v>
      </c>
    </row>
    <row r="8854" spans="10:10" ht="321" x14ac:dyDescent="0.25">
      <c r="J8854" s="146" t="s">
        <v>210</v>
      </c>
    </row>
    <row r="8855" spans="10:10" ht="321" x14ac:dyDescent="0.25">
      <c r="J8855" s="146" t="s">
        <v>210</v>
      </c>
    </row>
    <row r="8856" spans="10:10" ht="321" x14ac:dyDescent="0.25">
      <c r="J8856" s="146" t="s">
        <v>210</v>
      </c>
    </row>
    <row r="8857" spans="10:10" ht="321" x14ac:dyDescent="0.25">
      <c r="J8857" s="146" t="s">
        <v>210</v>
      </c>
    </row>
    <row r="8858" spans="10:10" ht="321" x14ac:dyDescent="0.25">
      <c r="J8858" s="146" t="s">
        <v>210</v>
      </c>
    </row>
    <row r="8859" spans="10:10" ht="321" x14ac:dyDescent="0.25">
      <c r="J8859" s="146" t="s">
        <v>210</v>
      </c>
    </row>
    <row r="8860" spans="10:10" ht="321" x14ac:dyDescent="0.25">
      <c r="J8860" s="146" t="s">
        <v>210</v>
      </c>
    </row>
    <row r="8861" spans="10:10" ht="321" x14ac:dyDescent="0.25">
      <c r="J8861" s="146" t="s">
        <v>210</v>
      </c>
    </row>
    <row r="8862" spans="10:10" ht="321" x14ac:dyDescent="0.25">
      <c r="J8862" s="146" t="s">
        <v>210</v>
      </c>
    </row>
    <row r="8863" spans="10:10" ht="321" x14ac:dyDescent="0.25">
      <c r="J8863" s="146" t="s">
        <v>210</v>
      </c>
    </row>
    <row r="8864" spans="10:10" ht="321" x14ac:dyDescent="0.25">
      <c r="J8864" s="146" t="s">
        <v>210</v>
      </c>
    </row>
    <row r="8865" spans="10:10" ht="321" x14ac:dyDescent="0.25">
      <c r="J8865" s="146" t="s">
        <v>210</v>
      </c>
    </row>
    <row r="8866" spans="10:10" ht="321" x14ac:dyDescent="0.25">
      <c r="J8866" s="146" t="s">
        <v>210</v>
      </c>
    </row>
    <row r="8867" spans="10:10" ht="321" x14ac:dyDescent="0.25">
      <c r="J8867" s="146" t="s">
        <v>210</v>
      </c>
    </row>
    <row r="8868" spans="10:10" ht="321" x14ac:dyDescent="0.25">
      <c r="J8868" s="146" t="s">
        <v>210</v>
      </c>
    </row>
    <row r="8869" spans="10:10" ht="321" x14ac:dyDescent="0.25">
      <c r="J8869" s="146" t="s">
        <v>210</v>
      </c>
    </row>
    <row r="8870" spans="10:10" ht="321" x14ac:dyDescent="0.25">
      <c r="J8870" s="146" t="s">
        <v>210</v>
      </c>
    </row>
    <row r="8871" spans="10:10" ht="321" x14ac:dyDescent="0.25">
      <c r="J8871" s="146" t="s">
        <v>210</v>
      </c>
    </row>
    <row r="8872" spans="10:10" ht="321" x14ac:dyDescent="0.25">
      <c r="J8872" s="146" t="s">
        <v>210</v>
      </c>
    </row>
    <row r="8873" spans="10:10" ht="321" x14ac:dyDescent="0.25">
      <c r="J8873" s="146" t="s">
        <v>210</v>
      </c>
    </row>
    <row r="8874" spans="10:10" ht="321" x14ac:dyDescent="0.25">
      <c r="J8874" s="146" t="s">
        <v>210</v>
      </c>
    </row>
    <row r="8875" spans="10:10" ht="321" x14ac:dyDescent="0.25">
      <c r="J8875" s="146" t="s">
        <v>210</v>
      </c>
    </row>
    <row r="8876" spans="10:10" ht="321" x14ac:dyDescent="0.25">
      <c r="J8876" s="146" t="s">
        <v>210</v>
      </c>
    </row>
    <row r="8877" spans="10:10" ht="321" x14ac:dyDescent="0.25">
      <c r="J8877" s="146" t="s">
        <v>210</v>
      </c>
    </row>
    <row r="8878" spans="10:10" ht="321" x14ac:dyDescent="0.25">
      <c r="J8878" s="146" t="s">
        <v>210</v>
      </c>
    </row>
    <row r="8879" spans="10:10" ht="321" x14ac:dyDescent="0.25">
      <c r="J8879" s="146" t="s">
        <v>210</v>
      </c>
    </row>
    <row r="8880" spans="10:10" ht="321" x14ac:dyDescent="0.25">
      <c r="J8880" s="146" t="s">
        <v>210</v>
      </c>
    </row>
    <row r="8881" spans="10:10" ht="321" x14ac:dyDescent="0.25">
      <c r="J8881" s="146" t="s">
        <v>210</v>
      </c>
    </row>
    <row r="8882" spans="10:10" ht="321" x14ac:dyDescent="0.25">
      <c r="J8882" s="146" t="s">
        <v>210</v>
      </c>
    </row>
    <row r="8883" spans="10:10" ht="321" x14ac:dyDescent="0.25">
      <c r="J8883" s="146" t="s">
        <v>210</v>
      </c>
    </row>
    <row r="8884" spans="10:10" ht="321" x14ac:dyDescent="0.25">
      <c r="J8884" s="146" t="s">
        <v>210</v>
      </c>
    </row>
    <row r="8885" spans="10:10" ht="321" x14ac:dyDescent="0.25">
      <c r="J8885" s="146" t="s">
        <v>210</v>
      </c>
    </row>
    <row r="8886" spans="10:10" ht="321" x14ac:dyDescent="0.25">
      <c r="J8886" s="146" t="s">
        <v>210</v>
      </c>
    </row>
    <row r="8887" spans="10:10" ht="321" x14ac:dyDescent="0.25">
      <c r="J8887" s="146" t="s">
        <v>210</v>
      </c>
    </row>
    <row r="8888" spans="10:10" ht="321" x14ac:dyDescent="0.25">
      <c r="J8888" s="146" t="s">
        <v>210</v>
      </c>
    </row>
    <row r="8889" spans="10:10" ht="321" x14ac:dyDescent="0.25">
      <c r="J8889" s="146" t="s">
        <v>210</v>
      </c>
    </row>
    <row r="8890" spans="10:10" ht="321" x14ac:dyDescent="0.25">
      <c r="J8890" s="146" t="s">
        <v>210</v>
      </c>
    </row>
    <row r="8891" spans="10:10" ht="321" x14ac:dyDescent="0.25">
      <c r="J8891" s="146" t="s">
        <v>210</v>
      </c>
    </row>
    <row r="8892" spans="10:10" ht="321" x14ac:dyDescent="0.25">
      <c r="J8892" s="146" t="s">
        <v>210</v>
      </c>
    </row>
    <row r="8893" spans="10:10" ht="321" x14ac:dyDescent="0.25">
      <c r="J8893" s="146" t="s">
        <v>210</v>
      </c>
    </row>
    <row r="8894" spans="10:10" ht="321" x14ac:dyDescent="0.25">
      <c r="J8894" s="146" t="s">
        <v>210</v>
      </c>
    </row>
    <row r="8895" spans="10:10" ht="321" x14ac:dyDescent="0.25">
      <c r="J8895" s="146" t="s">
        <v>210</v>
      </c>
    </row>
    <row r="8896" spans="10:10" ht="321" x14ac:dyDescent="0.25">
      <c r="J8896" s="146" t="s">
        <v>210</v>
      </c>
    </row>
    <row r="8897" spans="10:10" ht="321" x14ac:dyDescent="0.25">
      <c r="J8897" s="146" t="s">
        <v>210</v>
      </c>
    </row>
    <row r="8898" spans="10:10" ht="321" x14ac:dyDescent="0.25">
      <c r="J8898" s="146" t="s">
        <v>210</v>
      </c>
    </row>
    <row r="8899" spans="10:10" ht="321" x14ac:dyDescent="0.25">
      <c r="J8899" s="146" t="s">
        <v>210</v>
      </c>
    </row>
    <row r="8900" spans="10:10" ht="321" x14ac:dyDescent="0.25">
      <c r="J8900" s="146" t="s">
        <v>210</v>
      </c>
    </row>
    <row r="8901" spans="10:10" ht="321" x14ac:dyDescent="0.25">
      <c r="J8901" s="146" t="s">
        <v>210</v>
      </c>
    </row>
    <row r="8902" spans="10:10" ht="321" x14ac:dyDescent="0.25">
      <c r="J8902" s="146" t="s">
        <v>210</v>
      </c>
    </row>
    <row r="8903" spans="10:10" ht="321" x14ac:dyDescent="0.25">
      <c r="J8903" s="146" t="s">
        <v>210</v>
      </c>
    </row>
    <row r="8904" spans="10:10" ht="321" x14ac:dyDescent="0.25">
      <c r="J8904" s="146" t="s">
        <v>210</v>
      </c>
    </row>
    <row r="8905" spans="10:10" ht="321" x14ac:dyDescent="0.25">
      <c r="J8905" s="146" t="s">
        <v>210</v>
      </c>
    </row>
    <row r="8906" spans="10:10" ht="321" x14ac:dyDescent="0.25">
      <c r="J8906" s="146" t="s">
        <v>210</v>
      </c>
    </row>
    <row r="8907" spans="10:10" ht="321" x14ac:dyDescent="0.25">
      <c r="J8907" s="146" t="s">
        <v>210</v>
      </c>
    </row>
    <row r="8908" spans="10:10" ht="321" x14ac:dyDescent="0.25">
      <c r="J8908" s="146" t="s">
        <v>210</v>
      </c>
    </row>
    <row r="8909" spans="10:10" ht="321" x14ac:dyDescent="0.25">
      <c r="J8909" s="146" t="s">
        <v>210</v>
      </c>
    </row>
    <row r="8910" spans="10:10" ht="321" x14ac:dyDescent="0.25">
      <c r="J8910" s="146" t="s">
        <v>210</v>
      </c>
    </row>
    <row r="8911" spans="10:10" ht="321" x14ac:dyDescent="0.25">
      <c r="J8911" s="146" t="s">
        <v>210</v>
      </c>
    </row>
    <row r="8912" spans="10:10" ht="321" x14ac:dyDescent="0.25">
      <c r="J8912" s="146" t="s">
        <v>210</v>
      </c>
    </row>
    <row r="8913" spans="10:10" ht="321" x14ac:dyDescent="0.25">
      <c r="J8913" s="146" t="s">
        <v>210</v>
      </c>
    </row>
    <row r="8914" spans="10:10" ht="321" x14ac:dyDescent="0.25">
      <c r="J8914" s="146" t="s">
        <v>210</v>
      </c>
    </row>
    <row r="8915" spans="10:10" ht="321" x14ac:dyDescent="0.25">
      <c r="J8915" s="146" t="s">
        <v>210</v>
      </c>
    </row>
    <row r="8916" spans="10:10" ht="321" x14ac:dyDescent="0.25">
      <c r="J8916" s="146" t="s">
        <v>210</v>
      </c>
    </row>
    <row r="8917" spans="10:10" ht="321" x14ac:dyDescent="0.25">
      <c r="J8917" s="146" t="s">
        <v>210</v>
      </c>
    </row>
    <row r="8918" spans="10:10" ht="321" x14ac:dyDescent="0.25">
      <c r="J8918" s="146" t="s">
        <v>210</v>
      </c>
    </row>
    <row r="8919" spans="10:10" ht="321" x14ac:dyDescent="0.25">
      <c r="J8919" s="146" t="s">
        <v>210</v>
      </c>
    </row>
    <row r="8920" spans="10:10" ht="321" x14ac:dyDescent="0.25">
      <c r="J8920" s="146" t="s">
        <v>210</v>
      </c>
    </row>
    <row r="8921" spans="10:10" ht="321" x14ac:dyDescent="0.25">
      <c r="J8921" s="146" t="s">
        <v>210</v>
      </c>
    </row>
    <row r="8922" spans="10:10" ht="321" x14ac:dyDescent="0.25">
      <c r="J8922" s="146" t="s">
        <v>210</v>
      </c>
    </row>
    <row r="8923" spans="10:10" ht="321" x14ac:dyDescent="0.25">
      <c r="J8923" s="146" t="s">
        <v>210</v>
      </c>
    </row>
    <row r="8924" spans="10:10" ht="321" x14ac:dyDescent="0.25">
      <c r="J8924" s="146" t="s">
        <v>210</v>
      </c>
    </row>
    <row r="8925" spans="10:10" ht="321" x14ac:dyDescent="0.25">
      <c r="J8925" s="146" t="s">
        <v>210</v>
      </c>
    </row>
    <row r="8926" spans="10:10" ht="321" x14ac:dyDescent="0.25">
      <c r="J8926" s="146" t="s">
        <v>210</v>
      </c>
    </row>
    <row r="8927" spans="10:10" ht="321" x14ac:dyDescent="0.25">
      <c r="J8927" s="146" t="s">
        <v>210</v>
      </c>
    </row>
    <row r="8928" spans="10:10" ht="321" x14ac:dyDescent="0.25">
      <c r="J8928" s="146" t="s">
        <v>210</v>
      </c>
    </row>
    <row r="8929" spans="10:10" ht="321" x14ac:dyDescent="0.25">
      <c r="J8929" s="146" t="s">
        <v>210</v>
      </c>
    </row>
    <row r="8930" spans="10:10" ht="321" x14ac:dyDescent="0.25">
      <c r="J8930" s="146" t="s">
        <v>210</v>
      </c>
    </row>
    <row r="8931" spans="10:10" ht="321" x14ac:dyDescent="0.25">
      <c r="J8931" s="146" t="s">
        <v>210</v>
      </c>
    </row>
    <row r="8932" spans="10:10" ht="321" x14ac:dyDescent="0.25">
      <c r="J8932" s="146" t="s">
        <v>210</v>
      </c>
    </row>
    <row r="8933" spans="10:10" ht="321" x14ac:dyDescent="0.25">
      <c r="J8933" s="146" t="s">
        <v>210</v>
      </c>
    </row>
    <row r="8934" spans="10:10" ht="321" x14ac:dyDescent="0.25">
      <c r="J8934" s="146" t="s">
        <v>210</v>
      </c>
    </row>
    <row r="8935" spans="10:10" ht="321" x14ac:dyDescent="0.25">
      <c r="J8935" s="146" t="s">
        <v>210</v>
      </c>
    </row>
    <row r="8936" spans="10:10" ht="321" x14ac:dyDescent="0.25">
      <c r="J8936" s="146" t="s">
        <v>210</v>
      </c>
    </row>
    <row r="8937" spans="10:10" ht="321" x14ac:dyDescent="0.25">
      <c r="J8937" s="146" t="s">
        <v>210</v>
      </c>
    </row>
    <row r="8938" spans="10:10" ht="321" x14ac:dyDescent="0.25">
      <c r="J8938" s="146" t="s">
        <v>210</v>
      </c>
    </row>
    <row r="8939" spans="10:10" ht="321" x14ac:dyDescent="0.25">
      <c r="J8939" s="146" t="s">
        <v>210</v>
      </c>
    </row>
    <row r="8940" spans="10:10" ht="321" x14ac:dyDescent="0.25">
      <c r="J8940" s="146" t="s">
        <v>210</v>
      </c>
    </row>
    <row r="8941" spans="10:10" ht="321" x14ac:dyDescent="0.25">
      <c r="J8941" s="146" t="s">
        <v>210</v>
      </c>
    </row>
    <row r="8942" spans="10:10" ht="321" x14ac:dyDescent="0.25">
      <c r="J8942" s="146" t="s">
        <v>210</v>
      </c>
    </row>
    <row r="8943" spans="10:10" ht="321" x14ac:dyDescent="0.25">
      <c r="J8943" s="146" t="s">
        <v>210</v>
      </c>
    </row>
    <row r="8944" spans="10:10" ht="321" x14ac:dyDescent="0.25">
      <c r="J8944" s="146" t="s">
        <v>210</v>
      </c>
    </row>
    <row r="8945" spans="10:10" ht="321" x14ac:dyDescent="0.25">
      <c r="J8945" s="146" t="s">
        <v>210</v>
      </c>
    </row>
    <row r="8946" spans="10:10" ht="321" x14ac:dyDescent="0.25">
      <c r="J8946" s="146" t="s">
        <v>210</v>
      </c>
    </row>
    <row r="8947" spans="10:10" ht="321" x14ac:dyDescent="0.25">
      <c r="J8947" s="146" t="s">
        <v>210</v>
      </c>
    </row>
    <row r="8948" spans="10:10" ht="321" x14ac:dyDescent="0.25">
      <c r="J8948" s="146" t="s">
        <v>210</v>
      </c>
    </row>
    <row r="8949" spans="10:10" ht="321" x14ac:dyDescent="0.25">
      <c r="J8949" s="146" t="s">
        <v>210</v>
      </c>
    </row>
    <row r="8950" spans="10:10" ht="321" x14ac:dyDescent="0.25">
      <c r="J8950" s="146" t="s">
        <v>210</v>
      </c>
    </row>
    <row r="8951" spans="10:10" ht="321" x14ac:dyDescent="0.25">
      <c r="J8951" s="146" t="s">
        <v>210</v>
      </c>
    </row>
    <row r="8952" spans="10:10" ht="321" x14ac:dyDescent="0.25">
      <c r="J8952" s="146" t="s">
        <v>210</v>
      </c>
    </row>
    <row r="8953" spans="10:10" ht="321" x14ac:dyDescent="0.25">
      <c r="J8953" s="146" t="s">
        <v>210</v>
      </c>
    </row>
    <row r="8954" spans="10:10" ht="321" x14ac:dyDescent="0.25">
      <c r="J8954" s="146" t="s">
        <v>210</v>
      </c>
    </row>
    <row r="8955" spans="10:10" ht="321" x14ac:dyDescent="0.25">
      <c r="J8955" s="146" t="s">
        <v>210</v>
      </c>
    </row>
    <row r="8956" spans="10:10" ht="321" x14ac:dyDescent="0.25">
      <c r="J8956" s="146" t="s">
        <v>210</v>
      </c>
    </row>
    <row r="8957" spans="10:10" ht="321" x14ac:dyDescent="0.25">
      <c r="J8957" s="146" t="s">
        <v>210</v>
      </c>
    </row>
    <row r="8958" spans="10:10" ht="321" x14ac:dyDescent="0.25">
      <c r="J8958" s="146" t="s">
        <v>210</v>
      </c>
    </row>
    <row r="8959" spans="10:10" ht="321" x14ac:dyDescent="0.25">
      <c r="J8959" s="146" t="s">
        <v>210</v>
      </c>
    </row>
    <row r="8960" spans="10:10" ht="321" x14ac:dyDescent="0.25">
      <c r="J8960" s="146" t="s">
        <v>210</v>
      </c>
    </row>
    <row r="8961" spans="10:10" ht="321" x14ac:dyDescent="0.25">
      <c r="J8961" s="146" t="s">
        <v>210</v>
      </c>
    </row>
    <row r="8962" spans="10:10" ht="321" x14ac:dyDescent="0.25">
      <c r="J8962" s="146" t="s">
        <v>210</v>
      </c>
    </row>
    <row r="8963" spans="10:10" ht="321" x14ac:dyDescent="0.25">
      <c r="J8963" s="146" t="s">
        <v>210</v>
      </c>
    </row>
    <row r="8964" spans="10:10" ht="321" x14ac:dyDescent="0.25">
      <c r="J8964" s="146" t="s">
        <v>210</v>
      </c>
    </row>
    <row r="8965" spans="10:10" ht="321" x14ac:dyDescent="0.25">
      <c r="J8965" s="146" t="s">
        <v>210</v>
      </c>
    </row>
    <row r="8966" spans="10:10" ht="321" x14ac:dyDescent="0.25">
      <c r="J8966" s="146" t="s">
        <v>210</v>
      </c>
    </row>
    <row r="8967" spans="10:10" ht="321" x14ac:dyDescent="0.25">
      <c r="J8967" s="146" t="s">
        <v>210</v>
      </c>
    </row>
    <row r="8968" spans="10:10" ht="321" x14ac:dyDescent="0.25">
      <c r="J8968" s="146" t="s">
        <v>210</v>
      </c>
    </row>
    <row r="8969" spans="10:10" ht="321" x14ac:dyDescent="0.25">
      <c r="J8969" s="146" t="s">
        <v>210</v>
      </c>
    </row>
    <row r="8970" spans="10:10" ht="321" x14ac:dyDescent="0.25">
      <c r="J8970" s="146" t="s">
        <v>210</v>
      </c>
    </row>
    <row r="8971" spans="10:10" ht="321" x14ac:dyDescent="0.25">
      <c r="J8971" s="146" t="s">
        <v>210</v>
      </c>
    </row>
    <row r="8972" spans="10:10" ht="321" x14ac:dyDescent="0.25">
      <c r="J8972" s="146" t="s">
        <v>210</v>
      </c>
    </row>
    <row r="8973" spans="10:10" ht="321" x14ac:dyDescent="0.25">
      <c r="J8973" s="146" t="s">
        <v>210</v>
      </c>
    </row>
    <row r="8974" spans="10:10" ht="321" x14ac:dyDescent="0.25">
      <c r="J8974" s="146" t="s">
        <v>210</v>
      </c>
    </row>
    <row r="8975" spans="10:10" ht="321" x14ac:dyDescent="0.25">
      <c r="J8975" s="146" t="s">
        <v>210</v>
      </c>
    </row>
    <row r="8976" spans="10:10" ht="321" x14ac:dyDescent="0.25">
      <c r="J8976" s="146" t="s">
        <v>210</v>
      </c>
    </row>
    <row r="8977" spans="10:10" ht="321" x14ac:dyDescent="0.25">
      <c r="J8977" s="146" t="s">
        <v>210</v>
      </c>
    </row>
    <row r="8978" spans="10:10" ht="321" x14ac:dyDescent="0.25">
      <c r="J8978" s="146" t="s">
        <v>210</v>
      </c>
    </row>
    <row r="8979" spans="10:10" ht="321" x14ac:dyDescent="0.25">
      <c r="J8979" s="146" t="s">
        <v>210</v>
      </c>
    </row>
    <row r="8980" spans="10:10" ht="321" x14ac:dyDescent="0.25">
      <c r="J8980" s="146" t="s">
        <v>210</v>
      </c>
    </row>
    <row r="8981" spans="10:10" ht="321" x14ac:dyDescent="0.25">
      <c r="J8981" s="146" t="s">
        <v>210</v>
      </c>
    </row>
    <row r="8982" spans="10:10" ht="321" x14ac:dyDescent="0.25">
      <c r="J8982" s="146" t="s">
        <v>210</v>
      </c>
    </row>
    <row r="8983" spans="10:10" ht="321" x14ac:dyDescent="0.25">
      <c r="J8983" s="146" t="s">
        <v>210</v>
      </c>
    </row>
    <row r="8984" spans="10:10" ht="321" x14ac:dyDescent="0.25">
      <c r="J8984" s="146" t="s">
        <v>210</v>
      </c>
    </row>
    <row r="8985" spans="10:10" ht="321" x14ac:dyDescent="0.25">
      <c r="J8985" s="146" t="s">
        <v>210</v>
      </c>
    </row>
    <row r="8986" spans="10:10" ht="321" x14ac:dyDescent="0.25">
      <c r="J8986" s="146" t="s">
        <v>210</v>
      </c>
    </row>
    <row r="8987" spans="10:10" ht="321" x14ac:dyDescent="0.25">
      <c r="J8987" s="146" t="s">
        <v>210</v>
      </c>
    </row>
    <row r="8988" spans="10:10" ht="321" x14ac:dyDescent="0.25">
      <c r="J8988" s="146" t="s">
        <v>210</v>
      </c>
    </row>
    <row r="8989" spans="10:10" ht="321" x14ac:dyDescent="0.25">
      <c r="J8989" s="146" t="s">
        <v>210</v>
      </c>
    </row>
    <row r="8990" spans="10:10" ht="321" x14ac:dyDescent="0.25">
      <c r="J8990" s="146" t="s">
        <v>210</v>
      </c>
    </row>
    <row r="8991" spans="10:10" ht="321" x14ac:dyDescent="0.25">
      <c r="J8991" s="146" t="s">
        <v>210</v>
      </c>
    </row>
    <row r="8992" spans="10:10" ht="321" x14ac:dyDescent="0.25">
      <c r="J8992" s="146" t="s">
        <v>210</v>
      </c>
    </row>
    <row r="8993" spans="10:10" ht="321" x14ac:dyDescent="0.25">
      <c r="J8993" s="146" t="s">
        <v>210</v>
      </c>
    </row>
    <row r="8994" spans="10:10" ht="321" x14ac:dyDescent="0.25">
      <c r="J8994" s="146" t="s">
        <v>210</v>
      </c>
    </row>
    <row r="8995" spans="10:10" ht="321" x14ac:dyDescent="0.25">
      <c r="J8995" s="146" t="s">
        <v>210</v>
      </c>
    </row>
    <row r="8996" spans="10:10" ht="321" x14ac:dyDescent="0.25">
      <c r="J8996" s="146" t="s">
        <v>210</v>
      </c>
    </row>
    <row r="8997" spans="10:10" ht="321" x14ac:dyDescent="0.25">
      <c r="J8997" s="146" t="s">
        <v>210</v>
      </c>
    </row>
    <row r="8998" spans="10:10" ht="321" x14ac:dyDescent="0.25">
      <c r="J8998" s="146" t="s">
        <v>210</v>
      </c>
    </row>
    <row r="8999" spans="10:10" ht="321" x14ac:dyDescent="0.25">
      <c r="J8999" s="146" t="s">
        <v>210</v>
      </c>
    </row>
    <row r="9000" spans="10:10" ht="321" x14ac:dyDescent="0.25">
      <c r="J9000" s="146" t="s">
        <v>210</v>
      </c>
    </row>
    <row r="9001" spans="10:10" ht="321" x14ac:dyDescent="0.25">
      <c r="J9001" s="146" t="s">
        <v>210</v>
      </c>
    </row>
    <row r="9002" spans="10:10" ht="321" x14ac:dyDescent="0.25">
      <c r="J9002" s="146" t="s">
        <v>210</v>
      </c>
    </row>
    <row r="9003" spans="10:10" ht="321" x14ac:dyDescent="0.25">
      <c r="J9003" s="146" t="s">
        <v>210</v>
      </c>
    </row>
    <row r="9004" spans="10:10" ht="321" x14ac:dyDescent="0.25">
      <c r="J9004" s="146" t="s">
        <v>210</v>
      </c>
    </row>
    <row r="9005" spans="10:10" ht="321" x14ac:dyDescent="0.25">
      <c r="J9005" s="146" t="s">
        <v>210</v>
      </c>
    </row>
    <row r="9006" spans="10:10" ht="321" x14ac:dyDescent="0.25">
      <c r="J9006" s="146" t="s">
        <v>210</v>
      </c>
    </row>
    <row r="9007" spans="10:10" ht="321" x14ac:dyDescent="0.25">
      <c r="J9007" s="146" t="s">
        <v>210</v>
      </c>
    </row>
    <row r="9008" spans="10:10" ht="321" x14ac:dyDescent="0.25">
      <c r="J9008" s="146" t="s">
        <v>210</v>
      </c>
    </row>
    <row r="9009" spans="10:10" ht="321" x14ac:dyDescent="0.25">
      <c r="J9009" s="146" t="s">
        <v>210</v>
      </c>
    </row>
    <row r="9010" spans="10:10" ht="321" x14ac:dyDescent="0.25">
      <c r="J9010" s="146" t="s">
        <v>210</v>
      </c>
    </row>
    <row r="9011" spans="10:10" ht="321" x14ac:dyDescent="0.25">
      <c r="J9011" s="146" t="s">
        <v>210</v>
      </c>
    </row>
    <row r="9012" spans="10:10" ht="321" x14ac:dyDescent="0.25">
      <c r="J9012" s="146" t="s">
        <v>210</v>
      </c>
    </row>
    <row r="9013" spans="10:10" ht="321" x14ac:dyDescent="0.25">
      <c r="J9013" s="146" t="s">
        <v>210</v>
      </c>
    </row>
    <row r="9014" spans="10:10" ht="321" x14ac:dyDescent="0.25">
      <c r="J9014" s="146" t="s">
        <v>210</v>
      </c>
    </row>
    <row r="9015" spans="10:10" ht="321" x14ac:dyDescent="0.25">
      <c r="J9015" s="146" t="s">
        <v>210</v>
      </c>
    </row>
    <row r="9016" spans="10:10" ht="321" x14ac:dyDescent="0.25">
      <c r="J9016" s="146" t="s">
        <v>210</v>
      </c>
    </row>
    <row r="9017" spans="10:10" ht="321" x14ac:dyDescent="0.25">
      <c r="J9017" s="146" t="s">
        <v>210</v>
      </c>
    </row>
    <row r="9018" spans="10:10" ht="321" x14ac:dyDescent="0.25">
      <c r="J9018" s="146" t="s">
        <v>210</v>
      </c>
    </row>
    <row r="9019" spans="10:10" ht="321" x14ac:dyDescent="0.25">
      <c r="J9019" s="146" t="s">
        <v>210</v>
      </c>
    </row>
    <row r="9020" spans="10:10" ht="321" x14ac:dyDescent="0.25">
      <c r="J9020" s="146" t="s">
        <v>210</v>
      </c>
    </row>
    <row r="9021" spans="10:10" ht="321" x14ac:dyDescent="0.25">
      <c r="J9021" s="146" t="s">
        <v>210</v>
      </c>
    </row>
    <row r="9022" spans="10:10" ht="321" x14ac:dyDescent="0.25">
      <c r="J9022" s="146" t="s">
        <v>210</v>
      </c>
    </row>
    <row r="9023" spans="10:10" ht="321" x14ac:dyDescent="0.25">
      <c r="J9023" s="146" t="s">
        <v>210</v>
      </c>
    </row>
    <row r="9024" spans="10:10" ht="321" x14ac:dyDescent="0.25">
      <c r="J9024" s="146" t="s">
        <v>210</v>
      </c>
    </row>
    <row r="9025" spans="10:10" ht="321" x14ac:dyDescent="0.25">
      <c r="J9025" s="146" t="s">
        <v>210</v>
      </c>
    </row>
    <row r="9026" spans="10:10" ht="321" x14ac:dyDescent="0.25">
      <c r="J9026" s="146" t="s">
        <v>210</v>
      </c>
    </row>
    <row r="9027" spans="10:10" ht="321" x14ac:dyDescent="0.25">
      <c r="J9027" s="146" t="s">
        <v>210</v>
      </c>
    </row>
    <row r="9028" spans="10:10" ht="321" x14ac:dyDescent="0.25">
      <c r="J9028" s="146" t="s">
        <v>210</v>
      </c>
    </row>
    <row r="9029" spans="10:10" ht="321" x14ac:dyDescent="0.25">
      <c r="J9029" s="146" t="s">
        <v>210</v>
      </c>
    </row>
    <row r="9030" spans="10:10" ht="321" x14ac:dyDescent="0.25">
      <c r="J9030" s="146" t="s">
        <v>210</v>
      </c>
    </row>
    <row r="9031" spans="10:10" ht="321" x14ac:dyDescent="0.25">
      <c r="J9031" s="146" t="s">
        <v>210</v>
      </c>
    </row>
    <row r="9032" spans="10:10" ht="321" x14ac:dyDescent="0.25">
      <c r="J9032" s="146" t="s">
        <v>210</v>
      </c>
    </row>
    <row r="9033" spans="10:10" ht="321" x14ac:dyDescent="0.25">
      <c r="J9033" s="146" t="s">
        <v>210</v>
      </c>
    </row>
    <row r="9034" spans="10:10" ht="321" x14ac:dyDescent="0.25">
      <c r="J9034" s="146" t="s">
        <v>210</v>
      </c>
    </row>
    <row r="9035" spans="10:10" ht="321" x14ac:dyDescent="0.25">
      <c r="J9035" s="146" t="s">
        <v>210</v>
      </c>
    </row>
    <row r="9036" spans="10:10" ht="321" x14ac:dyDescent="0.25">
      <c r="J9036" s="146" t="s">
        <v>210</v>
      </c>
    </row>
    <row r="9037" spans="10:10" ht="321" x14ac:dyDescent="0.25">
      <c r="J9037" s="146" t="s">
        <v>210</v>
      </c>
    </row>
    <row r="9038" spans="10:10" ht="321" x14ac:dyDescent="0.25">
      <c r="J9038" s="146" t="s">
        <v>210</v>
      </c>
    </row>
    <row r="9039" spans="10:10" ht="321" x14ac:dyDescent="0.25">
      <c r="J9039" s="146" t="s">
        <v>210</v>
      </c>
    </row>
    <row r="9040" spans="10:10" ht="321" x14ac:dyDescent="0.25">
      <c r="J9040" s="146" t="s">
        <v>210</v>
      </c>
    </row>
    <row r="9041" spans="10:10" ht="321" x14ac:dyDescent="0.25">
      <c r="J9041" s="146" t="s">
        <v>210</v>
      </c>
    </row>
    <row r="9042" spans="10:10" ht="321" x14ac:dyDescent="0.25">
      <c r="J9042" s="146" t="s">
        <v>210</v>
      </c>
    </row>
    <row r="9043" spans="10:10" ht="321" x14ac:dyDescent="0.25">
      <c r="J9043" s="146" t="s">
        <v>210</v>
      </c>
    </row>
    <row r="9044" spans="10:10" ht="321" x14ac:dyDescent="0.25">
      <c r="J9044" s="146" t="s">
        <v>210</v>
      </c>
    </row>
    <row r="9045" spans="10:10" ht="321" x14ac:dyDescent="0.25">
      <c r="J9045" s="146" t="s">
        <v>210</v>
      </c>
    </row>
    <row r="9046" spans="10:10" ht="321" x14ac:dyDescent="0.25">
      <c r="J9046" s="146" t="s">
        <v>210</v>
      </c>
    </row>
    <row r="9047" spans="10:10" ht="321" x14ac:dyDescent="0.25">
      <c r="J9047" s="146" t="s">
        <v>210</v>
      </c>
    </row>
    <row r="9048" spans="10:10" ht="321" x14ac:dyDescent="0.25">
      <c r="J9048" s="146" t="s">
        <v>210</v>
      </c>
    </row>
    <row r="9049" spans="10:10" ht="321" x14ac:dyDescent="0.25">
      <c r="J9049" s="146" t="s">
        <v>210</v>
      </c>
    </row>
    <row r="9050" spans="10:10" ht="321" x14ac:dyDescent="0.25">
      <c r="J9050" s="146" t="s">
        <v>210</v>
      </c>
    </row>
    <row r="9051" spans="10:10" ht="321" x14ac:dyDescent="0.25">
      <c r="J9051" s="146" t="s">
        <v>210</v>
      </c>
    </row>
    <row r="9052" spans="10:10" ht="321" x14ac:dyDescent="0.25">
      <c r="J9052" s="146" t="s">
        <v>210</v>
      </c>
    </row>
    <row r="9053" spans="10:10" ht="321" x14ac:dyDescent="0.25">
      <c r="J9053" s="146" t="s">
        <v>210</v>
      </c>
    </row>
    <row r="9054" spans="10:10" ht="321" x14ac:dyDescent="0.25">
      <c r="J9054" s="146" t="s">
        <v>210</v>
      </c>
    </row>
    <row r="9055" spans="10:10" ht="321" x14ac:dyDescent="0.25">
      <c r="J9055" s="146" t="s">
        <v>210</v>
      </c>
    </row>
    <row r="9056" spans="10:10" ht="321" x14ac:dyDescent="0.25">
      <c r="J9056" s="146" t="s">
        <v>210</v>
      </c>
    </row>
    <row r="9057" spans="10:10" ht="321" x14ac:dyDescent="0.25">
      <c r="J9057" s="146" t="s">
        <v>210</v>
      </c>
    </row>
    <row r="9058" spans="10:10" ht="321" x14ac:dyDescent="0.25">
      <c r="J9058" s="146" t="s">
        <v>210</v>
      </c>
    </row>
    <row r="9059" spans="10:10" ht="321" x14ac:dyDescent="0.25">
      <c r="J9059" s="146" t="s">
        <v>210</v>
      </c>
    </row>
    <row r="9060" spans="10:10" ht="321" x14ac:dyDescent="0.25">
      <c r="J9060" s="146" t="s">
        <v>210</v>
      </c>
    </row>
    <row r="9061" spans="10:10" ht="321" x14ac:dyDescent="0.25">
      <c r="J9061" s="146" t="s">
        <v>210</v>
      </c>
    </row>
    <row r="9062" spans="10:10" ht="321" x14ac:dyDescent="0.25">
      <c r="J9062" s="146" t="s">
        <v>210</v>
      </c>
    </row>
    <row r="9063" spans="10:10" ht="321" x14ac:dyDescent="0.25">
      <c r="J9063" s="146" t="s">
        <v>210</v>
      </c>
    </row>
    <row r="9064" spans="10:10" ht="321" x14ac:dyDescent="0.25">
      <c r="J9064" s="146" t="s">
        <v>210</v>
      </c>
    </row>
    <row r="9065" spans="10:10" ht="321" x14ac:dyDescent="0.25">
      <c r="J9065" s="146" t="s">
        <v>210</v>
      </c>
    </row>
    <row r="9066" spans="10:10" ht="321" x14ac:dyDescent="0.25">
      <c r="J9066" s="146" t="s">
        <v>210</v>
      </c>
    </row>
    <row r="9067" spans="10:10" ht="321" x14ac:dyDescent="0.25">
      <c r="J9067" s="146" t="s">
        <v>210</v>
      </c>
    </row>
    <row r="9068" spans="10:10" ht="321" x14ac:dyDescent="0.25">
      <c r="J9068" s="146" t="s">
        <v>210</v>
      </c>
    </row>
    <row r="9069" spans="10:10" ht="321" x14ac:dyDescent="0.25">
      <c r="J9069" s="146" t="s">
        <v>210</v>
      </c>
    </row>
    <row r="9070" spans="10:10" ht="321" x14ac:dyDescent="0.25">
      <c r="J9070" s="146" t="s">
        <v>210</v>
      </c>
    </row>
    <row r="9071" spans="10:10" ht="321" x14ac:dyDescent="0.25">
      <c r="J9071" s="146" t="s">
        <v>210</v>
      </c>
    </row>
    <row r="9072" spans="10:10" ht="321" x14ac:dyDescent="0.25">
      <c r="J9072" s="146" t="s">
        <v>210</v>
      </c>
    </row>
    <row r="9073" spans="10:10" ht="321" x14ac:dyDescent="0.25">
      <c r="J9073" s="146" t="s">
        <v>210</v>
      </c>
    </row>
    <row r="9074" spans="10:10" ht="321" x14ac:dyDescent="0.25">
      <c r="J9074" s="146" t="s">
        <v>210</v>
      </c>
    </row>
    <row r="9075" spans="10:10" ht="321" x14ac:dyDescent="0.25">
      <c r="J9075" s="146" t="s">
        <v>210</v>
      </c>
    </row>
    <row r="9076" spans="10:10" ht="321" x14ac:dyDescent="0.25">
      <c r="J9076" s="146" t="s">
        <v>210</v>
      </c>
    </row>
    <row r="9077" spans="10:10" ht="321" x14ac:dyDescent="0.25">
      <c r="J9077" s="146" t="s">
        <v>210</v>
      </c>
    </row>
    <row r="9078" spans="10:10" ht="321" x14ac:dyDescent="0.25">
      <c r="J9078" s="146" t="s">
        <v>210</v>
      </c>
    </row>
    <row r="9079" spans="10:10" ht="321" x14ac:dyDescent="0.25">
      <c r="J9079" s="146" t="s">
        <v>210</v>
      </c>
    </row>
    <row r="9080" spans="10:10" ht="321" x14ac:dyDescent="0.25">
      <c r="J9080" s="146" t="s">
        <v>210</v>
      </c>
    </row>
    <row r="9081" spans="10:10" ht="321" x14ac:dyDescent="0.25">
      <c r="J9081" s="146" t="s">
        <v>210</v>
      </c>
    </row>
    <row r="9082" spans="10:10" ht="321" x14ac:dyDescent="0.25">
      <c r="J9082" s="146" t="s">
        <v>210</v>
      </c>
    </row>
    <row r="9083" spans="10:10" ht="321" x14ac:dyDescent="0.25">
      <c r="J9083" s="146" t="s">
        <v>210</v>
      </c>
    </row>
    <row r="9084" spans="10:10" ht="321" x14ac:dyDescent="0.25">
      <c r="J9084" s="146" t="s">
        <v>210</v>
      </c>
    </row>
    <row r="9085" spans="10:10" ht="321" x14ac:dyDescent="0.25">
      <c r="J9085" s="146" t="s">
        <v>210</v>
      </c>
    </row>
    <row r="9086" spans="10:10" ht="321" x14ac:dyDescent="0.25">
      <c r="J9086" s="146" t="s">
        <v>210</v>
      </c>
    </row>
    <row r="9087" spans="10:10" ht="321" x14ac:dyDescent="0.25">
      <c r="J9087" s="146" t="s">
        <v>210</v>
      </c>
    </row>
    <row r="9088" spans="10:10" ht="321" x14ac:dyDescent="0.25">
      <c r="J9088" s="146" t="s">
        <v>210</v>
      </c>
    </row>
    <row r="9089" spans="10:10" ht="321" x14ac:dyDescent="0.25">
      <c r="J9089" s="146" t="s">
        <v>210</v>
      </c>
    </row>
    <row r="9090" spans="10:10" ht="321" x14ac:dyDescent="0.25">
      <c r="J9090" s="146" t="s">
        <v>210</v>
      </c>
    </row>
    <row r="9091" spans="10:10" ht="321" x14ac:dyDescent="0.25">
      <c r="J9091" s="146" t="s">
        <v>210</v>
      </c>
    </row>
    <row r="9092" spans="10:10" ht="321" x14ac:dyDescent="0.25">
      <c r="J9092" s="146" t="s">
        <v>210</v>
      </c>
    </row>
    <row r="9093" spans="10:10" ht="321" x14ac:dyDescent="0.25">
      <c r="J9093" s="146" t="s">
        <v>210</v>
      </c>
    </row>
    <row r="9094" spans="10:10" ht="321" x14ac:dyDescent="0.25">
      <c r="J9094" s="146" t="s">
        <v>210</v>
      </c>
    </row>
    <row r="9095" spans="10:10" ht="321" x14ac:dyDescent="0.25">
      <c r="J9095" s="146" t="s">
        <v>210</v>
      </c>
    </row>
    <row r="9096" spans="10:10" ht="321" x14ac:dyDescent="0.25">
      <c r="J9096" s="146" t="s">
        <v>210</v>
      </c>
    </row>
    <row r="9097" spans="10:10" ht="321" x14ac:dyDescent="0.25">
      <c r="J9097" s="146" t="s">
        <v>210</v>
      </c>
    </row>
    <row r="9098" spans="10:10" ht="321" x14ac:dyDescent="0.25">
      <c r="J9098" s="146" t="s">
        <v>210</v>
      </c>
    </row>
    <row r="9099" spans="10:10" ht="321" x14ac:dyDescent="0.25">
      <c r="J9099" s="146" t="s">
        <v>210</v>
      </c>
    </row>
    <row r="9100" spans="10:10" ht="321" x14ac:dyDescent="0.25">
      <c r="J9100" s="146" t="s">
        <v>210</v>
      </c>
    </row>
    <row r="9101" spans="10:10" ht="321" x14ac:dyDescent="0.25">
      <c r="J9101" s="146" t="s">
        <v>210</v>
      </c>
    </row>
    <row r="9102" spans="10:10" ht="321" x14ac:dyDescent="0.25">
      <c r="J9102" s="146" t="s">
        <v>210</v>
      </c>
    </row>
    <row r="9103" spans="10:10" ht="321" x14ac:dyDescent="0.25">
      <c r="J9103" s="146" t="s">
        <v>210</v>
      </c>
    </row>
    <row r="9104" spans="10:10" ht="321" x14ac:dyDescent="0.25">
      <c r="J9104" s="146" t="s">
        <v>210</v>
      </c>
    </row>
    <row r="9105" spans="10:10" ht="321" x14ac:dyDescent="0.25">
      <c r="J9105" s="146" t="s">
        <v>210</v>
      </c>
    </row>
    <row r="9106" spans="10:10" ht="321" x14ac:dyDescent="0.25">
      <c r="J9106" s="146" t="s">
        <v>210</v>
      </c>
    </row>
    <row r="9107" spans="10:10" ht="321" x14ac:dyDescent="0.25">
      <c r="J9107" s="146" t="s">
        <v>210</v>
      </c>
    </row>
    <row r="9108" spans="10:10" ht="321" x14ac:dyDescent="0.25">
      <c r="J9108" s="146" t="s">
        <v>210</v>
      </c>
    </row>
    <row r="9109" spans="10:10" ht="321" x14ac:dyDescent="0.25">
      <c r="J9109" s="146" t="s">
        <v>210</v>
      </c>
    </row>
    <row r="9110" spans="10:10" ht="321" x14ac:dyDescent="0.25">
      <c r="J9110" s="146" t="s">
        <v>210</v>
      </c>
    </row>
    <row r="9111" spans="10:10" ht="321" x14ac:dyDescent="0.25">
      <c r="J9111" s="146" t="s">
        <v>210</v>
      </c>
    </row>
    <row r="9112" spans="10:10" ht="321" x14ac:dyDescent="0.25">
      <c r="J9112" s="146" t="s">
        <v>210</v>
      </c>
    </row>
    <row r="9113" spans="10:10" ht="321" x14ac:dyDescent="0.25">
      <c r="J9113" s="146" t="s">
        <v>210</v>
      </c>
    </row>
    <row r="9114" spans="10:10" ht="321" x14ac:dyDescent="0.25">
      <c r="J9114" s="146" t="s">
        <v>210</v>
      </c>
    </row>
    <row r="9115" spans="10:10" ht="321" x14ac:dyDescent="0.25">
      <c r="J9115" s="146" t="s">
        <v>210</v>
      </c>
    </row>
    <row r="9116" spans="10:10" ht="321" x14ac:dyDescent="0.25">
      <c r="J9116" s="146" t="s">
        <v>210</v>
      </c>
    </row>
    <row r="9117" spans="10:10" ht="321" x14ac:dyDescent="0.25">
      <c r="J9117" s="146" t="s">
        <v>210</v>
      </c>
    </row>
    <row r="9118" spans="10:10" ht="321" x14ac:dyDescent="0.25">
      <c r="J9118" s="146" t="s">
        <v>210</v>
      </c>
    </row>
    <row r="9119" spans="10:10" ht="321" x14ac:dyDescent="0.25">
      <c r="J9119" s="146" t="s">
        <v>210</v>
      </c>
    </row>
    <row r="9120" spans="10:10" ht="321" x14ac:dyDescent="0.25">
      <c r="J9120" s="146" t="s">
        <v>210</v>
      </c>
    </row>
    <row r="9121" spans="10:10" ht="321" x14ac:dyDescent="0.25">
      <c r="J9121" s="146" t="s">
        <v>210</v>
      </c>
    </row>
    <row r="9122" spans="10:10" ht="321" x14ac:dyDescent="0.25">
      <c r="J9122" s="146" t="s">
        <v>210</v>
      </c>
    </row>
    <row r="9123" spans="10:10" ht="321" x14ac:dyDescent="0.25">
      <c r="J9123" s="146" t="s">
        <v>210</v>
      </c>
    </row>
    <row r="9124" spans="10:10" ht="321" x14ac:dyDescent="0.25">
      <c r="J9124" s="146" t="s">
        <v>210</v>
      </c>
    </row>
    <row r="9125" spans="10:10" ht="321" x14ac:dyDescent="0.25">
      <c r="J9125" s="146" t="s">
        <v>210</v>
      </c>
    </row>
    <row r="9126" spans="10:10" ht="321" x14ac:dyDescent="0.25">
      <c r="J9126" s="146" t="s">
        <v>210</v>
      </c>
    </row>
    <row r="9127" spans="10:10" ht="321" x14ac:dyDescent="0.25">
      <c r="J9127" s="146" t="s">
        <v>210</v>
      </c>
    </row>
    <row r="9128" spans="10:10" ht="321" x14ac:dyDescent="0.25">
      <c r="J9128" s="146" t="s">
        <v>210</v>
      </c>
    </row>
    <row r="9129" spans="10:10" ht="321" x14ac:dyDescent="0.25">
      <c r="J9129" s="146" t="s">
        <v>210</v>
      </c>
    </row>
    <row r="9130" spans="10:10" ht="321" x14ac:dyDescent="0.25">
      <c r="J9130" s="146" t="s">
        <v>210</v>
      </c>
    </row>
    <row r="9131" spans="10:10" ht="321" x14ac:dyDescent="0.25">
      <c r="J9131" s="146" t="s">
        <v>210</v>
      </c>
    </row>
    <row r="9132" spans="10:10" ht="321" x14ac:dyDescent="0.25">
      <c r="J9132" s="146" t="s">
        <v>210</v>
      </c>
    </row>
    <row r="9133" spans="10:10" ht="321" x14ac:dyDescent="0.25">
      <c r="J9133" s="146" t="s">
        <v>210</v>
      </c>
    </row>
    <row r="9134" spans="10:10" ht="321" x14ac:dyDescent="0.25">
      <c r="J9134" s="146" t="s">
        <v>210</v>
      </c>
    </row>
    <row r="9135" spans="10:10" ht="321" x14ac:dyDescent="0.25">
      <c r="J9135" s="146" t="s">
        <v>210</v>
      </c>
    </row>
    <row r="9136" spans="10:10" ht="321" x14ac:dyDescent="0.25">
      <c r="J9136" s="146" t="s">
        <v>210</v>
      </c>
    </row>
    <row r="9137" spans="10:10" ht="321" x14ac:dyDescent="0.25">
      <c r="J9137" s="146" t="s">
        <v>210</v>
      </c>
    </row>
    <row r="9138" spans="10:10" ht="321" x14ac:dyDescent="0.25">
      <c r="J9138" s="146" t="s">
        <v>210</v>
      </c>
    </row>
    <row r="9139" spans="10:10" ht="321" x14ac:dyDescent="0.25">
      <c r="J9139" s="146" t="s">
        <v>210</v>
      </c>
    </row>
    <row r="9140" spans="10:10" ht="321" x14ac:dyDescent="0.25">
      <c r="J9140" s="146" t="s">
        <v>210</v>
      </c>
    </row>
    <row r="9141" spans="10:10" ht="321" x14ac:dyDescent="0.25">
      <c r="J9141" s="146" t="s">
        <v>210</v>
      </c>
    </row>
    <row r="9142" spans="10:10" ht="321" x14ac:dyDescent="0.25">
      <c r="J9142" s="146" t="s">
        <v>210</v>
      </c>
    </row>
    <row r="9143" spans="10:10" ht="321" x14ac:dyDescent="0.25">
      <c r="J9143" s="146" t="s">
        <v>210</v>
      </c>
    </row>
    <row r="9144" spans="10:10" ht="321" x14ac:dyDescent="0.25">
      <c r="J9144" s="146" t="s">
        <v>210</v>
      </c>
    </row>
    <row r="9145" spans="10:10" ht="321" x14ac:dyDescent="0.25">
      <c r="J9145" s="146" t="s">
        <v>210</v>
      </c>
    </row>
    <row r="9146" spans="10:10" ht="321" x14ac:dyDescent="0.25">
      <c r="J9146" s="146" t="s">
        <v>210</v>
      </c>
    </row>
    <row r="9147" spans="10:10" ht="321" x14ac:dyDescent="0.25">
      <c r="J9147" s="146" t="s">
        <v>210</v>
      </c>
    </row>
    <row r="9148" spans="10:10" ht="321" x14ac:dyDescent="0.25">
      <c r="J9148" s="146" t="s">
        <v>210</v>
      </c>
    </row>
    <row r="9149" spans="10:10" ht="321" x14ac:dyDescent="0.25">
      <c r="J9149" s="146" t="s">
        <v>210</v>
      </c>
    </row>
    <row r="9150" spans="10:10" ht="321" x14ac:dyDescent="0.25">
      <c r="J9150" s="146" t="s">
        <v>210</v>
      </c>
    </row>
    <row r="9151" spans="10:10" ht="321" x14ac:dyDescent="0.25">
      <c r="J9151" s="146" t="s">
        <v>210</v>
      </c>
    </row>
    <row r="9152" spans="10:10" ht="321" x14ac:dyDescent="0.25">
      <c r="J9152" s="146" t="s">
        <v>210</v>
      </c>
    </row>
    <row r="9153" spans="10:10" ht="321" x14ac:dyDescent="0.25">
      <c r="J9153" s="146" t="s">
        <v>210</v>
      </c>
    </row>
    <row r="9154" spans="10:10" ht="321" x14ac:dyDescent="0.25">
      <c r="J9154" s="146" t="s">
        <v>210</v>
      </c>
    </row>
    <row r="9155" spans="10:10" ht="321" x14ac:dyDescent="0.25">
      <c r="J9155" s="146" t="s">
        <v>210</v>
      </c>
    </row>
    <row r="9156" spans="10:10" ht="321" x14ac:dyDescent="0.25">
      <c r="J9156" s="146" t="s">
        <v>210</v>
      </c>
    </row>
    <row r="9157" spans="10:10" ht="321" x14ac:dyDescent="0.25">
      <c r="J9157" s="146" t="s">
        <v>210</v>
      </c>
    </row>
    <row r="9158" spans="10:10" ht="321" x14ac:dyDescent="0.25">
      <c r="J9158" s="146" t="s">
        <v>210</v>
      </c>
    </row>
    <row r="9159" spans="10:10" ht="321" x14ac:dyDescent="0.25">
      <c r="J9159" s="146" t="s">
        <v>210</v>
      </c>
    </row>
    <row r="9160" spans="10:10" ht="321" x14ac:dyDescent="0.25">
      <c r="J9160" s="146" t="s">
        <v>210</v>
      </c>
    </row>
    <row r="9161" spans="10:10" ht="321" x14ac:dyDescent="0.25">
      <c r="J9161" s="146" t="s">
        <v>210</v>
      </c>
    </row>
    <row r="9162" spans="10:10" ht="321" x14ac:dyDescent="0.25">
      <c r="J9162" s="146" t="s">
        <v>210</v>
      </c>
    </row>
    <row r="9163" spans="10:10" ht="321" x14ac:dyDescent="0.25">
      <c r="J9163" s="146" t="s">
        <v>210</v>
      </c>
    </row>
    <row r="9164" spans="10:10" ht="321" x14ac:dyDescent="0.25">
      <c r="J9164" s="146" t="s">
        <v>210</v>
      </c>
    </row>
    <row r="9165" spans="10:10" ht="321" x14ac:dyDescent="0.25">
      <c r="J9165" s="146" t="s">
        <v>210</v>
      </c>
    </row>
    <row r="9166" spans="10:10" ht="321" x14ac:dyDescent="0.25">
      <c r="J9166" s="146" t="s">
        <v>210</v>
      </c>
    </row>
    <row r="9167" spans="10:10" ht="321" x14ac:dyDescent="0.25">
      <c r="J9167" s="146" t="s">
        <v>210</v>
      </c>
    </row>
    <row r="9168" spans="10:10" ht="321" x14ac:dyDescent="0.25">
      <c r="J9168" s="146" t="s">
        <v>210</v>
      </c>
    </row>
    <row r="9169" spans="10:10" ht="321" x14ac:dyDescent="0.25">
      <c r="J9169" s="146" t="s">
        <v>210</v>
      </c>
    </row>
    <row r="9170" spans="10:10" ht="321" x14ac:dyDescent="0.25">
      <c r="J9170" s="146" t="s">
        <v>210</v>
      </c>
    </row>
    <row r="9171" spans="10:10" ht="321" x14ac:dyDescent="0.25">
      <c r="J9171" s="146" t="s">
        <v>210</v>
      </c>
    </row>
    <row r="9172" spans="10:10" ht="321" x14ac:dyDescent="0.25">
      <c r="J9172" s="146" t="s">
        <v>210</v>
      </c>
    </row>
    <row r="9173" spans="10:10" ht="321" x14ac:dyDescent="0.25">
      <c r="J9173" s="146" t="s">
        <v>210</v>
      </c>
    </row>
    <row r="9174" spans="10:10" ht="321" x14ac:dyDescent="0.25">
      <c r="J9174" s="146" t="s">
        <v>210</v>
      </c>
    </row>
    <row r="9175" spans="10:10" ht="321" x14ac:dyDescent="0.25">
      <c r="J9175" s="146" t="s">
        <v>210</v>
      </c>
    </row>
    <row r="9176" spans="10:10" ht="321" x14ac:dyDescent="0.25">
      <c r="J9176" s="146" t="s">
        <v>210</v>
      </c>
    </row>
    <row r="9177" spans="10:10" ht="321" x14ac:dyDescent="0.25">
      <c r="J9177" s="146" t="s">
        <v>210</v>
      </c>
    </row>
    <row r="9178" spans="10:10" ht="321" x14ac:dyDescent="0.25">
      <c r="J9178" s="146" t="s">
        <v>210</v>
      </c>
    </row>
    <row r="9179" spans="10:10" ht="321" x14ac:dyDescent="0.25">
      <c r="J9179" s="146" t="s">
        <v>210</v>
      </c>
    </row>
    <row r="9180" spans="10:10" ht="321" x14ac:dyDescent="0.25">
      <c r="J9180" s="146" t="s">
        <v>210</v>
      </c>
    </row>
    <row r="9181" spans="10:10" ht="321" x14ac:dyDescent="0.25">
      <c r="J9181" s="146" t="s">
        <v>210</v>
      </c>
    </row>
    <row r="9182" spans="10:10" ht="321" x14ac:dyDescent="0.25">
      <c r="J9182" s="146" t="s">
        <v>210</v>
      </c>
    </row>
    <row r="9183" spans="10:10" ht="321" x14ac:dyDescent="0.25">
      <c r="J9183" s="146" t="s">
        <v>210</v>
      </c>
    </row>
    <row r="9184" spans="10:10" ht="321" x14ac:dyDescent="0.25">
      <c r="J9184" s="146" t="s">
        <v>210</v>
      </c>
    </row>
    <row r="9185" spans="10:10" ht="321" x14ac:dyDescent="0.25">
      <c r="J9185" s="146" t="s">
        <v>210</v>
      </c>
    </row>
    <row r="9186" spans="10:10" ht="321" x14ac:dyDescent="0.25">
      <c r="J9186" s="146" t="s">
        <v>210</v>
      </c>
    </row>
    <row r="9187" spans="10:10" ht="321" x14ac:dyDescent="0.25">
      <c r="J9187" s="146" t="s">
        <v>210</v>
      </c>
    </row>
    <row r="9188" spans="10:10" ht="321" x14ac:dyDescent="0.25">
      <c r="J9188" s="146" t="s">
        <v>210</v>
      </c>
    </row>
    <row r="9189" spans="10:10" ht="321" x14ac:dyDescent="0.25">
      <c r="J9189" s="146" t="s">
        <v>210</v>
      </c>
    </row>
    <row r="9190" spans="10:10" ht="321" x14ac:dyDescent="0.25">
      <c r="J9190" s="146" t="s">
        <v>210</v>
      </c>
    </row>
    <row r="9191" spans="10:10" ht="321" x14ac:dyDescent="0.25">
      <c r="J9191" s="146" t="s">
        <v>210</v>
      </c>
    </row>
    <row r="9192" spans="10:10" ht="321" x14ac:dyDescent="0.25">
      <c r="J9192" s="146" t="s">
        <v>210</v>
      </c>
    </row>
    <row r="9193" spans="10:10" ht="321" x14ac:dyDescent="0.25">
      <c r="J9193" s="146" t="s">
        <v>210</v>
      </c>
    </row>
    <row r="9194" spans="10:10" ht="321" x14ac:dyDescent="0.25">
      <c r="J9194" s="146" t="s">
        <v>210</v>
      </c>
    </row>
    <row r="9195" spans="10:10" ht="321" x14ac:dyDescent="0.25">
      <c r="J9195" s="146" t="s">
        <v>210</v>
      </c>
    </row>
    <row r="9196" spans="10:10" ht="321" x14ac:dyDescent="0.25">
      <c r="J9196" s="146" t="s">
        <v>210</v>
      </c>
    </row>
    <row r="9197" spans="10:10" ht="321" x14ac:dyDescent="0.25">
      <c r="J9197" s="146" t="s">
        <v>210</v>
      </c>
    </row>
    <row r="9198" spans="10:10" ht="321" x14ac:dyDescent="0.25">
      <c r="J9198" s="146" t="s">
        <v>210</v>
      </c>
    </row>
    <row r="9199" spans="10:10" ht="321" x14ac:dyDescent="0.25">
      <c r="J9199" s="146" t="s">
        <v>210</v>
      </c>
    </row>
    <row r="9200" spans="10:10" ht="321" x14ac:dyDescent="0.25">
      <c r="J9200" s="146" t="s">
        <v>210</v>
      </c>
    </row>
    <row r="9201" spans="10:10" ht="321" x14ac:dyDescent="0.25">
      <c r="J9201" s="146" t="s">
        <v>210</v>
      </c>
    </row>
    <row r="9202" spans="10:10" ht="321" x14ac:dyDescent="0.25">
      <c r="J9202" s="146" t="s">
        <v>210</v>
      </c>
    </row>
    <row r="9203" spans="10:10" ht="321" x14ac:dyDescent="0.25">
      <c r="J9203" s="146" t="s">
        <v>210</v>
      </c>
    </row>
    <row r="9204" spans="10:10" ht="321" x14ac:dyDescent="0.25">
      <c r="J9204" s="146" t="s">
        <v>210</v>
      </c>
    </row>
    <row r="9205" spans="10:10" ht="321" x14ac:dyDescent="0.25">
      <c r="J9205" s="146" t="s">
        <v>210</v>
      </c>
    </row>
    <row r="9206" spans="10:10" ht="321" x14ac:dyDescent="0.25">
      <c r="J9206" s="146" t="s">
        <v>210</v>
      </c>
    </row>
    <row r="9207" spans="10:10" ht="321" x14ac:dyDescent="0.25">
      <c r="J9207" s="146" t="s">
        <v>210</v>
      </c>
    </row>
    <row r="9208" spans="10:10" ht="321" x14ac:dyDescent="0.25">
      <c r="J9208" s="146" t="s">
        <v>210</v>
      </c>
    </row>
    <row r="9209" spans="10:10" ht="321" x14ac:dyDescent="0.25">
      <c r="J9209" s="146" t="s">
        <v>210</v>
      </c>
    </row>
    <row r="9210" spans="10:10" ht="321" x14ac:dyDescent="0.25">
      <c r="J9210" s="146" t="s">
        <v>210</v>
      </c>
    </row>
    <row r="9211" spans="10:10" ht="321" x14ac:dyDescent="0.25">
      <c r="J9211" s="146" t="s">
        <v>210</v>
      </c>
    </row>
    <row r="9212" spans="10:10" ht="321" x14ac:dyDescent="0.25">
      <c r="J9212" s="146" t="s">
        <v>210</v>
      </c>
    </row>
    <row r="9213" spans="10:10" ht="321" x14ac:dyDescent="0.25">
      <c r="J9213" s="146" t="s">
        <v>210</v>
      </c>
    </row>
    <row r="9214" spans="10:10" ht="321" x14ac:dyDescent="0.25">
      <c r="J9214" s="146" t="s">
        <v>210</v>
      </c>
    </row>
    <row r="9215" spans="10:10" ht="321" x14ac:dyDescent="0.25">
      <c r="J9215" s="146" t="s">
        <v>210</v>
      </c>
    </row>
    <row r="9216" spans="10:10" ht="321" x14ac:dyDescent="0.25">
      <c r="J9216" s="146" t="s">
        <v>210</v>
      </c>
    </row>
    <row r="9217" spans="10:10" ht="321" x14ac:dyDescent="0.25">
      <c r="J9217" s="146" t="s">
        <v>210</v>
      </c>
    </row>
    <row r="9218" spans="10:10" ht="321" x14ac:dyDescent="0.25">
      <c r="J9218" s="146" t="s">
        <v>210</v>
      </c>
    </row>
    <row r="9219" spans="10:10" ht="321" x14ac:dyDescent="0.25">
      <c r="J9219" s="146" t="s">
        <v>210</v>
      </c>
    </row>
    <row r="9220" spans="10:10" ht="321" x14ac:dyDescent="0.25">
      <c r="J9220" s="146" t="s">
        <v>210</v>
      </c>
    </row>
    <row r="9221" spans="10:10" ht="321" x14ac:dyDescent="0.25">
      <c r="J9221" s="146" t="s">
        <v>210</v>
      </c>
    </row>
    <row r="9222" spans="10:10" ht="321" x14ac:dyDescent="0.25">
      <c r="J9222" s="146" t="s">
        <v>210</v>
      </c>
    </row>
    <row r="9223" spans="10:10" ht="321" x14ac:dyDescent="0.25">
      <c r="J9223" s="146" t="s">
        <v>210</v>
      </c>
    </row>
    <row r="9224" spans="10:10" ht="321" x14ac:dyDescent="0.25">
      <c r="J9224" s="146" t="s">
        <v>210</v>
      </c>
    </row>
    <row r="9225" spans="10:10" ht="321" x14ac:dyDescent="0.25">
      <c r="J9225" s="146" t="s">
        <v>210</v>
      </c>
    </row>
    <row r="9226" spans="10:10" ht="321" x14ac:dyDescent="0.25">
      <c r="J9226" s="146" t="s">
        <v>210</v>
      </c>
    </row>
    <row r="9227" spans="10:10" ht="321" x14ac:dyDescent="0.25">
      <c r="J9227" s="146" t="s">
        <v>210</v>
      </c>
    </row>
    <row r="9228" spans="10:10" ht="321" x14ac:dyDescent="0.25">
      <c r="J9228" s="146" t="s">
        <v>210</v>
      </c>
    </row>
    <row r="9229" spans="10:10" ht="321" x14ac:dyDescent="0.25">
      <c r="J9229" s="146" t="s">
        <v>210</v>
      </c>
    </row>
    <row r="9230" spans="10:10" ht="321" x14ac:dyDescent="0.25">
      <c r="J9230" s="146" t="s">
        <v>210</v>
      </c>
    </row>
    <row r="9231" spans="10:10" ht="321" x14ac:dyDescent="0.25">
      <c r="J9231" s="146" t="s">
        <v>210</v>
      </c>
    </row>
    <row r="9232" spans="10:10" ht="321" x14ac:dyDescent="0.25">
      <c r="J9232" s="146" t="s">
        <v>210</v>
      </c>
    </row>
    <row r="9233" spans="10:10" ht="321" x14ac:dyDescent="0.25">
      <c r="J9233" s="146" t="s">
        <v>210</v>
      </c>
    </row>
    <row r="9234" spans="10:10" ht="321" x14ac:dyDescent="0.25">
      <c r="J9234" s="146" t="s">
        <v>210</v>
      </c>
    </row>
    <row r="9235" spans="10:10" ht="321" x14ac:dyDescent="0.25">
      <c r="J9235" s="146" t="s">
        <v>210</v>
      </c>
    </row>
    <row r="9236" spans="10:10" ht="321" x14ac:dyDescent="0.25">
      <c r="J9236" s="146" t="s">
        <v>210</v>
      </c>
    </row>
    <row r="9237" spans="10:10" ht="321" x14ac:dyDescent="0.25">
      <c r="J9237" s="146" t="s">
        <v>210</v>
      </c>
    </row>
    <row r="9238" spans="10:10" ht="321" x14ac:dyDescent="0.25">
      <c r="J9238" s="146" t="s">
        <v>210</v>
      </c>
    </row>
    <row r="9239" spans="10:10" ht="321" x14ac:dyDescent="0.25">
      <c r="J9239" s="146" t="s">
        <v>210</v>
      </c>
    </row>
    <row r="9240" spans="10:10" ht="321" x14ac:dyDescent="0.25">
      <c r="J9240" s="146" t="s">
        <v>210</v>
      </c>
    </row>
    <row r="9241" spans="10:10" ht="321" x14ac:dyDescent="0.25">
      <c r="J9241" s="146" t="s">
        <v>210</v>
      </c>
    </row>
    <row r="9242" spans="10:10" ht="321" x14ac:dyDescent="0.25">
      <c r="J9242" s="146" t="s">
        <v>210</v>
      </c>
    </row>
    <row r="9243" spans="10:10" ht="321" x14ac:dyDescent="0.25">
      <c r="J9243" s="146" t="s">
        <v>210</v>
      </c>
    </row>
    <row r="9244" spans="10:10" ht="321" x14ac:dyDescent="0.25">
      <c r="J9244" s="146" t="s">
        <v>210</v>
      </c>
    </row>
    <row r="9245" spans="10:10" ht="321" x14ac:dyDescent="0.25">
      <c r="J9245" s="146" t="s">
        <v>210</v>
      </c>
    </row>
    <row r="9246" spans="10:10" ht="321" x14ac:dyDescent="0.25">
      <c r="J9246" s="146" t="s">
        <v>210</v>
      </c>
    </row>
    <row r="9247" spans="10:10" ht="321" x14ac:dyDescent="0.25">
      <c r="J9247" s="146" t="s">
        <v>210</v>
      </c>
    </row>
    <row r="9248" spans="10:10" ht="321" x14ac:dyDescent="0.25">
      <c r="J9248" s="146" t="s">
        <v>210</v>
      </c>
    </row>
    <row r="9249" spans="10:10" ht="321" x14ac:dyDescent="0.25">
      <c r="J9249" s="146" t="s">
        <v>210</v>
      </c>
    </row>
    <row r="9250" spans="10:10" ht="321" x14ac:dyDescent="0.25">
      <c r="J9250" s="146" t="s">
        <v>210</v>
      </c>
    </row>
    <row r="9251" spans="10:10" ht="321" x14ac:dyDescent="0.25">
      <c r="J9251" s="146" t="s">
        <v>210</v>
      </c>
    </row>
    <row r="9252" spans="10:10" ht="321" x14ac:dyDescent="0.25">
      <c r="J9252" s="146" t="s">
        <v>210</v>
      </c>
    </row>
    <row r="9253" spans="10:10" ht="321" x14ac:dyDescent="0.25">
      <c r="J9253" s="146" t="s">
        <v>210</v>
      </c>
    </row>
    <row r="9254" spans="10:10" ht="321" x14ac:dyDescent="0.25">
      <c r="J9254" s="146" t="s">
        <v>210</v>
      </c>
    </row>
    <row r="9255" spans="10:10" ht="321" x14ac:dyDescent="0.25">
      <c r="J9255" s="146" t="s">
        <v>210</v>
      </c>
    </row>
    <row r="9256" spans="10:10" ht="321" x14ac:dyDescent="0.25">
      <c r="J9256" s="146" t="s">
        <v>210</v>
      </c>
    </row>
    <row r="9257" spans="10:10" ht="321" x14ac:dyDescent="0.25">
      <c r="J9257" s="146" t="s">
        <v>210</v>
      </c>
    </row>
    <row r="9258" spans="10:10" ht="321" x14ac:dyDescent="0.25">
      <c r="J9258" s="146" t="s">
        <v>210</v>
      </c>
    </row>
    <row r="9259" spans="10:10" ht="321" x14ac:dyDescent="0.25">
      <c r="J9259" s="146" t="s">
        <v>210</v>
      </c>
    </row>
    <row r="9260" spans="10:10" ht="321" x14ac:dyDescent="0.25">
      <c r="J9260" s="146" t="s">
        <v>210</v>
      </c>
    </row>
    <row r="9261" spans="10:10" ht="321" x14ac:dyDescent="0.25">
      <c r="J9261" s="146" t="s">
        <v>210</v>
      </c>
    </row>
    <row r="9262" spans="10:10" ht="321" x14ac:dyDescent="0.25">
      <c r="J9262" s="146" t="s">
        <v>210</v>
      </c>
    </row>
    <row r="9263" spans="10:10" ht="321" x14ac:dyDescent="0.25">
      <c r="J9263" s="146" t="s">
        <v>210</v>
      </c>
    </row>
    <row r="9264" spans="10:10" ht="321" x14ac:dyDescent="0.25">
      <c r="J9264" s="146" t="s">
        <v>210</v>
      </c>
    </row>
    <row r="9265" spans="10:10" ht="321" x14ac:dyDescent="0.25">
      <c r="J9265" s="146" t="s">
        <v>210</v>
      </c>
    </row>
    <row r="9266" spans="10:10" ht="321" x14ac:dyDescent="0.25">
      <c r="J9266" s="146" t="s">
        <v>210</v>
      </c>
    </row>
    <row r="9267" spans="10:10" ht="321" x14ac:dyDescent="0.25">
      <c r="J9267" s="146" t="s">
        <v>210</v>
      </c>
    </row>
    <row r="9268" spans="10:10" ht="321" x14ac:dyDescent="0.25">
      <c r="J9268" s="146" t="s">
        <v>210</v>
      </c>
    </row>
    <row r="9269" spans="10:10" ht="321" x14ac:dyDescent="0.25">
      <c r="J9269" s="146" t="s">
        <v>210</v>
      </c>
    </row>
    <row r="9270" spans="10:10" ht="321" x14ac:dyDescent="0.25">
      <c r="J9270" s="146" t="s">
        <v>210</v>
      </c>
    </row>
    <row r="9271" spans="10:10" ht="321" x14ac:dyDescent="0.25">
      <c r="J9271" s="146" t="s">
        <v>210</v>
      </c>
    </row>
    <row r="9272" spans="10:10" ht="321" x14ac:dyDescent="0.25">
      <c r="J9272" s="146" t="s">
        <v>210</v>
      </c>
    </row>
    <row r="9273" spans="10:10" ht="321" x14ac:dyDescent="0.25">
      <c r="J9273" s="146" t="s">
        <v>210</v>
      </c>
    </row>
    <row r="9274" spans="10:10" ht="321" x14ac:dyDescent="0.25">
      <c r="J9274" s="146" t="s">
        <v>210</v>
      </c>
    </row>
    <row r="9275" spans="10:10" ht="321" x14ac:dyDescent="0.25">
      <c r="J9275" s="146" t="s">
        <v>210</v>
      </c>
    </row>
    <row r="9276" spans="10:10" ht="321" x14ac:dyDescent="0.25">
      <c r="J9276" s="146" t="s">
        <v>210</v>
      </c>
    </row>
    <row r="9277" spans="10:10" ht="321" x14ac:dyDescent="0.25">
      <c r="J9277" s="146" t="s">
        <v>210</v>
      </c>
    </row>
    <row r="9278" spans="10:10" ht="321" x14ac:dyDescent="0.25">
      <c r="J9278" s="146" t="s">
        <v>210</v>
      </c>
    </row>
    <row r="9279" spans="10:10" ht="321" x14ac:dyDescent="0.25">
      <c r="J9279" s="146" t="s">
        <v>210</v>
      </c>
    </row>
    <row r="9280" spans="10:10" ht="321" x14ac:dyDescent="0.25">
      <c r="J9280" s="146" t="s">
        <v>210</v>
      </c>
    </row>
    <row r="9281" spans="10:10" ht="321" x14ac:dyDescent="0.25">
      <c r="J9281" s="146" t="s">
        <v>210</v>
      </c>
    </row>
    <row r="9282" spans="10:10" ht="321" x14ac:dyDescent="0.25">
      <c r="J9282" s="146" t="s">
        <v>210</v>
      </c>
    </row>
    <row r="9283" spans="10:10" ht="321" x14ac:dyDescent="0.25">
      <c r="J9283" s="146" t="s">
        <v>210</v>
      </c>
    </row>
    <row r="9284" spans="10:10" ht="321" x14ac:dyDescent="0.25">
      <c r="J9284" s="146" t="s">
        <v>210</v>
      </c>
    </row>
    <row r="9285" spans="10:10" ht="321" x14ac:dyDescent="0.25">
      <c r="J9285" s="146" t="s">
        <v>210</v>
      </c>
    </row>
    <row r="9286" spans="10:10" ht="321" x14ac:dyDescent="0.25">
      <c r="J9286" s="146" t="s">
        <v>210</v>
      </c>
    </row>
    <row r="9287" spans="10:10" ht="321" x14ac:dyDescent="0.25">
      <c r="J9287" s="146" t="s">
        <v>210</v>
      </c>
    </row>
    <row r="9288" spans="10:10" ht="321" x14ac:dyDescent="0.25">
      <c r="J9288" s="146" t="s">
        <v>210</v>
      </c>
    </row>
    <row r="9289" spans="10:10" ht="321" x14ac:dyDescent="0.25">
      <c r="J9289" s="146" t="s">
        <v>210</v>
      </c>
    </row>
    <row r="9290" spans="10:10" ht="321" x14ac:dyDescent="0.25">
      <c r="J9290" s="146" t="s">
        <v>210</v>
      </c>
    </row>
    <row r="9291" spans="10:10" ht="321" x14ac:dyDescent="0.25">
      <c r="J9291" s="146" t="s">
        <v>210</v>
      </c>
    </row>
    <row r="9292" spans="10:10" ht="321" x14ac:dyDescent="0.25">
      <c r="J9292" s="146" t="s">
        <v>210</v>
      </c>
    </row>
    <row r="9293" spans="10:10" ht="321" x14ac:dyDescent="0.25">
      <c r="J9293" s="146" t="s">
        <v>210</v>
      </c>
    </row>
    <row r="9294" spans="10:10" ht="321" x14ac:dyDescent="0.25">
      <c r="J9294" s="146" t="s">
        <v>210</v>
      </c>
    </row>
    <row r="9295" spans="10:10" ht="321" x14ac:dyDescent="0.25">
      <c r="J9295" s="146" t="s">
        <v>210</v>
      </c>
    </row>
    <row r="9296" spans="10:10" ht="321" x14ac:dyDescent="0.25">
      <c r="J9296" s="146" t="s">
        <v>210</v>
      </c>
    </row>
    <row r="9297" spans="10:10" ht="321" x14ac:dyDescent="0.25">
      <c r="J9297" s="146" t="s">
        <v>210</v>
      </c>
    </row>
    <row r="9298" spans="10:10" ht="321" x14ac:dyDescent="0.25">
      <c r="J9298" s="146" t="s">
        <v>210</v>
      </c>
    </row>
    <row r="9299" spans="10:10" ht="321" x14ac:dyDescent="0.25">
      <c r="J9299" s="146" t="s">
        <v>210</v>
      </c>
    </row>
    <row r="9300" spans="10:10" ht="321" x14ac:dyDescent="0.25">
      <c r="J9300" s="146" t="s">
        <v>210</v>
      </c>
    </row>
    <row r="9301" spans="10:10" ht="321" x14ac:dyDescent="0.25">
      <c r="J9301" s="146" t="s">
        <v>210</v>
      </c>
    </row>
    <row r="9302" spans="10:10" ht="321" x14ac:dyDescent="0.25">
      <c r="J9302" s="146" t="s">
        <v>210</v>
      </c>
    </row>
    <row r="9303" spans="10:10" ht="321" x14ac:dyDescent="0.25">
      <c r="J9303" s="146" t="s">
        <v>210</v>
      </c>
    </row>
    <row r="9304" spans="10:10" ht="321" x14ac:dyDescent="0.25">
      <c r="J9304" s="146" t="s">
        <v>210</v>
      </c>
    </row>
    <row r="9305" spans="10:10" ht="321" x14ac:dyDescent="0.25">
      <c r="J9305" s="146" t="s">
        <v>210</v>
      </c>
    </row>
    <row r="9306" spans="10:10" ht="321" x14ac:dyDescent="0.25">
      <c r="J9306" s="146" t="s">
        <v>210</v>
      </c>
    </row>
    <row r="9307" spans="10:10" ht="321" x14ac:dyDescent="0.25">
      <c r="J9307" s="146" t="s">
        <v>210</v>
      </c>
    </row>
    <row r="9308" spans="10:10" ht="321" x14ac:dyDescent="0.25">
      <c r="J9308" s="146" t="s">
        <v>210</v>
      </c>
    </row>
    <row r="9309" spans="10:10" ht="321" x14ac:dyDescent="0.25">
      <c r="J9309" s="146" t="s">
        <v>210</v>
      </c>
    </row>
    <row r="9310" spans="10:10" ht="321" x14ac:dyDescent="0.25">
      <c r="J9310" s="146" t="s">
        <v>210</v>
      </c>
    </row>
    <row r="9311" spans="10:10" ht="321" x14ac:dyDescent="0.25">
      <c r="J9311" s="146" t="s">
        <v>210</v>
      </c>
    </row>
    <row r="9312" spans="10:10" ht="321" x14ac:dyDescent="0.25">
      <c r="J9312" s="146" t="s">
        <v>210</v>
      </c>
    </row>
    <row r="9313" spans="10:10" ht="321" x14ac:dyDescent="0.25">
      <c r="J9313" s="146" t="s">
        <v>210</v>
      </c>
    </row>
    <row r="9314" spans="10:10" ht="321" x14ac:dyDescent="0.25">
      <c r="J9314" s="146" t="s">
        <v>210</v>
      </c>
    </row>
    <row r="9315" spans="10:10" ht="321" x14ac:dyDescent="0.25">
      <c r="J9315" s="146" t="s">
        <v>210</v>
      </c>
    </row>
    <row r="9316" spans="10:10" ht="321" x14ac:dyDescent="0.25">
      <c r="J9316" s="146" t="s">
        <v>210</v>
      </c>
    </row>
    <row r="9317" spans="10:10" ht="321" x14ac:dyDescent="0.25">
      <c r="J9317" s="146" t="s">
        <v>210</v>
      </c>
    </row>
    <row r="9318" spans="10:10" ht="321" x14ac:dyDescent="0.25">
      <c r="J9318" s="146" t="s">
        <v>210</v>
      </c>
    </row>
    <row r="9319" spans="10:10" ht="321" x14ac:dyDescent="0.25">
      <c r="J9319" s="146" t="s">
        <v>210</v>
      </c>
    </row>
    <row r="9320" spans="10:10" ht="321" x14ac:dyDescent="0.25">
      <c r="J9320" s="146" t="s">
        <v>210</v>
      </c>
    </row>
    <row r="9321" spans="10:10" ht="321" x14ac:dyDescent="0.25">
      <c r="J9321" s="146" t="s">
        <v>210</v>
      </c>
    </row>
    <row r="9322" spans="10:10" ht="321" x14ac:dyDescent="0.25">
      <c r="J9322" s="146" t="s">
        <v>210</v>
      </c>
    </row>
    <row r="9323" spans="10:10" ht="321" x14ac:dyDescent="0.25">
      <c r="J9323" s="146" t="s">
        <v>210</v>
      </c>
    </row>
    <row r="9324" spans="10:10" ht="321" x14ac:dyDescent="0.25">
      <c r="J9324" s="146" t="s">
        <v>210</v>
      </c>
    </row>
    <row r="9325" spans="10:10" ht="321" x14ac:dyDescent="0.25">
      <c r="J9325" s="146" t="s">
        <v>210</v>
      </c>
    </row>
    <row r="9326" spans="10:10" ht="321" x14ac:dyDescent="0.25">
      <c r="J9326" s="146" t="s">
        <v>210</v>
      </c>
    </row>
    <row r="9327" spans="10:10" ht="321" x14ac:dyDescent="0.25">
      <c r="J9327" s="146" t="s">
        <v>210</v>
      </c>
    </row>
    <row r="9328" spans="10:10" ht="321" x14ac:dyDescent="0.25">
      <c r="J9328" s="146" t="s">
        <v>210</v>
      </c>
    </row>
    <row r="9329" spans="10:10" ht="321" x14ac:dyDescent="0.25">
      <c r="J9329" s="146" t="s">
        <v>210</v>
      </c>
    </row>
    <row r="9330" spans="10:10" ht="321" x14ac:dyDescent="0.25">
      <c r="J9330" s="146" t="s">
        <v>210</v>
      </c>
    </row>
    <row r="9331" spans="10:10" ht="321" x14ac:dyDescent="0.25">
      <c r="J9331" s="146" t="s">
        <v>210</v>
      </c>
    </row>
    <row r="9332" spans="10:10" ht="321" x14ac:dyDescent="0.25">
      <c r="J9332" s="146" t="s">
        <v>210</v>
      </c>
    </row>
    <row r="9333" spans="10:10" ht="321" x14ac:dyDescent="0.25">
      <c r="J9333" s="146" t="s">
        <v>210</v>
      </c>
    </row>
    <row r="9334" spans="10:10" ht="321" x14ac:dyDescent="0.25">
      <c r="J9334" s="146" t="s">
        <v>210</v>
      </c>
    </row>
    <row r="9335" spans="10:10" ht="321" x14ac:dyDescent="0.25">
      <c r="J9335" s="146" t="s">
        <v>210</v>
      </c>
    </row>
    <row r="9336" spans="10:10" ht="321" x14ac:dyDescent="0.25">
      <c r="J9336" s="146" t="s">
        <v>210</v>
      </c>
    </row>
    <row r="9337" spans="10:10" ht="321" x14ac:dyDescent="0.25">
      <c r="J9337" s="146" t="s">
        <v>210</v>
      </c>
    </row>
    <row r="9338" spans="10:10" ht="321" x14ac:dyDescent="0.25">
      <c r="J9338" s="146" t="s">
        <v>210</v>
      </c>
    </row>
    <row r="9339" spans="10:10" ht="321" x14ac:dyDescent="0.25">
      <c r="J9339" s="146" t="s">
        <v>210</v>
      </c>
    </row>
    <row r="9340" spans="10:10" ht="321" x14ac:dyDescent="0.25">
      <c r="J9340" s="146" t="s">
        <v>210</v>
      </c>
    </row>
    <row r="9341" spans="10:10" ht="321" x14ac:dyDescent="0.25">
      <c r="J9341" s="146" t="s">
        <v>210</v>
      </c>
    </row>
    <row r="9342" spans="10:10" ht="321" x14ac:dyDescent="0.25">
      <c r="J9342" s="146" t="s">
        <v>210</v>
      </c>
    </row>
    <row r="9343" spans="10:10" ht="321" x14ac:dyDescent="0.25">
      <c r="J9343" s="146" t="s">
        <v>210</v>
      </c>
    </row>
    <row r="9344" spans="10:10" ht="321" x14ac:dyDescent="0.25">
      <c r="J9344" s="146" t="s">
        <v>210</v>
      </c>
    </row>
    <row r="9345" spans="10:10" ht="321" x14ac:dyDescent="0.25">
      <c r="J9345" s="146" t="s">
        <v>210</v>
      </c>
    </row>
    <row r="9346" spans="10:10" ht="321" x14ac:dyDescent="0.25">
      <c r="J9346" s="146" t="s">
        <v>210</v>
      </c>
    </row>
    <row r="9347" spans="10:10" ht="321" x14ac:dyDescent="0.25">
      <c r="J9347" s="146" t="s">
        <v>210</v>
      </c>
    </row>
    <row r="9348" spans="10:10" ht="321" x14ac:dyDescent="0.25">
      <c r="J9348" s="146" t="s">
        <v>210</v>
      </c>
    </row>
    <row r="9349" spans="10:10" ht="321" x14ac:dyDescent="0.25">
      <c r="J9349" s="146" t="s">
        <v>210</v>
      </c>
    </row>
    <row r="9350" spans="10:10" ht="321" x14ac:dyDescent="0.25">
      <c r="J9350" s="146" t="s">
        <v>210</v>
      </c>
    </row>
    <row r="9351" spans="10:10" ht="321" x14ac:dyDescent="0.25">
      <c r="J9351" s="146" t="s">
        <v>210</v>
      </c>
    </row>
    <row r="9352" spans="10:10" ht="321" x14ac:dyDescent="0.25">
      <c r="J9352" s="146" t="s">
        <v>210</v>
      </c>
    </row>
    <row r="9353" spans="10:10" ht="321" x14ac:dyDescent="0.25">
      <c r="J9353" s="146" t="s">
        <v>210</v>
      </c>
    </row>
    <row r="9354" spans="10:10" ht="321" x14ac:dyDescent="0.25">
      <c r="J9354" s="146" t="s">
        <v>210</v>
      </c>
    </row>
    <row r="9355" spans="10:10" ht="321" x14ac:dyDescent="0.25">
      <c r="J9355" s="146" t="s">
        <v>210</v>
      </c>
    </row>
    <row r="9356" spans="10:10" ht="321" x14ac:dyDescent="0.25">
      <c r="J9356" s="146" t="s">
        <v>210</v>
      </c>
    </row>
    <row r="9357" spans="10:10" ht="321" x14ac:dyDescent="0.25">
      <c r="J9357" s="146" t="s">
        <v>210</v>
      </c>
    </row>
    <row r="9358" spans="10:10" ht="321" x14ac:dyDescent="0.25">
      <c r="J9358" s="146" t="s">
        <v>210</v>
      </c>
    </row>
    <row r="9359" spans="10:10" ht="321" x14ac:dyDescent="0.25">
      <c r="J9359" s="146" t="s">
        <v>210</v>
      </c>
    </row>
    <row r="9360" spans="10:10" ht="321" x14ac:dyDescent="0.25">
      <c r="J9360" s="146" t="s">
        <v>210</v>
      </c>
    </row>
    <row r="9361" spans="10:10" ht="321" x14ac:dyDescent="0.25">
      <c r="J9361" s="146" t="s">
        <v>210</v>
      </c>
    </row>
    <row r="9362" spans="10:10" ht="321" x14ac:dyDescent="0.25">
      <c r="J9362" s="146" t="s">
        <v>210</v>
      </c>
    </row>
    <row r="9363" spans="10:10" ht="321" x14ac:dyDescent="0.25">
      <c r="J9363" s="146" t="s">
        <v>210</v>
      </c>
    </row>
    <row r="9364" spans="10:10" ht="321" x14ac:dyDescent="0.25">
      <c r="J9364" s="146" t="s">
        <v>210</v>
      </c>
    </row>
    <row r="9365" spans="10:10" ht="321" x14ac:dyDescent="0.25">
      <c r="J9365" s="146" t="s">
        <v>210</v>
      </c>
    </row>
    <row r="9366" spans="10:10" ht="321" x14ac:dyDescent="0.25">
      <c r="J9366" s="146" t="s">
        <v>210</v>
      </c>
    </row>
    <row r="9367" spans="10:10" ht="321" x14ac:dyDescent="0.25">
      <c r="J9367" s="146" t="s">
        <v>210</v>
      </c>
    </row>
    <row r="9368" spans="10:10" ht="321" x14ac:dyDescent="0.25">
      <c r="J9368" s="146" t="s">
        <v>210</v>
      </c>
    </row>
    <row r="9369" spans="10:10" ht="321" x14ac:dyDescent="0.25">
      <c r="J9369" s="146" t="s">
        <v>210</v>
      </c>
    </row>
    <row r="9370" spans="10:10" ht="321" x14ac:dyDescent="0.25">
      <c r="J9370" s="146" t="s">
        <v>210</v>
      </c>
    </row>
    <row r="9371" spans="10:10" ht="321" x14ac:dyDescent="0.25">
      <c r="J9371" s="146" t="s">
        <v>210</v>
      </c>
    </row>
    <row r="9372" spans="10:10" ht="321" x14ac:dyDescent="0.25">
      <c r="J9372" s="146" t="s">
        <v>210</v>
      </c>
    </row>
    <row r="9373" spans="10:10" ht="321" x14ac:dyDescent="0.25">
      <c r="J9373" s="146" t="s">
        <v>210</v>
      </c>
    </row>
    <row r="9374" spans="10:10" ht="321" x14ac:dyDescent="0.25">
      <c r="J9374" s="146" t="s">
        <v>210</v>
      </c>
    </row>
    <row r="9375" spans="10:10" ht="321" x14ac:dyDescent="0.25">
      <c r="J9375" s="146" t="s">
        <v>210</v>
      </c>
    </row>
    <row r="9376" spans="10:10" ht="321" x14ac:dyDescent="0.25">
      <c r="J9376" s="146" t="s">
        <v>210</v>
      </c>
    </row>
    <row r="9377" spans="10:10" ht="321" x14ac:dyDescent="0.25">
      <c r="J9377" s="146" t="s">
        <v>210</v>
      </c>
    </row>
    <row r="9378" spans="10:10" ht="321" x14ac:dyDescent="0.25">
      <c r="J9378" s="146" t="s">
        <v>210</v>
      </c>
    </row>
    <row r="9379" spans="10:10" ht="321" x14ac:dyDescent="0.25">
      <c r="J9379" s="146" t="s">
        <v>210</v>
      </c>
    </row>
    <row r="9380" spans="10:10" ht="321" x14ac:dyDescent="0.25">
      <c r="J9380" s="146" t="s">
        <v>210</v>
      </c>
    </row>
    <row r="9381" spans="10:10" ht="321" x14ac:dyDescent="0.25">
      <c r="J9381" s="146" t="s">
        <v>210</v>
      </c>
    </row>
    <row r="9382" spans="10:10" ht="321" x14ac:dyDescent="0.25">
      <c r="J9382" s="146" t="s">
        <v>210</v>
      </c>
    </row>
    <row r="9383" spans="10:10" ht="321" x14ac:dyDescent="0.25">
      <c r="J9383" s="146" t="s">
        <v>210</v>
      </c>
    </row>
    <row r="9384" spans="10:10" ht="321" x14ac:dyDescent="0.25">
      <c r="J9384" s="146" t="s">
        <v>210</v>
      </c>
    </row>
    <row r="9385" spans="10:10" ht="321" x14ac:dyDescent="0.25">
      <c r="J9385" s="146" t="s">
        <v>210</v>
      </c>
    </row>
    <row r="9386" spans="10:10" ht="321" x14ac:dyDescent="0.25">
      <c r="J9386" s="146" t="s">
        <v>210</v>
      </c>
    </row>
    <row r="9387" spans="10:10" ht="321" x14ac:dyDescent="0.25">
      <c r="J9387" s="146" t="s">
        <v>210</v>
      </c>
    </row>
    <row r="9388" spans="10:10" ht="321" x14ac:dyDescent="0.25">
      <c r="J9388" s="146" t="s">
        <v>210</v>
      </c>
    </row>
    <row r="9389" spans="10:10" ht="321" x14ac:dyDescent="0.25">
      <c r="J9389" s="146" t="s">
        <v>210</v>
      </c>
    </row>
    <row r="9390" spans="10:10" ht="321" x14ac:dyDescent="0.25">
      <c r="J9390" s="146" t="s">
        <v>210</v>
      </c>
    </row>
    <row r="9391" spans="10:10" ht="321" x14ac:dyDescent="0.25">
      <c r="J9391" s="146" t="s">
        <v>210</v>
      </c>
    </row>
    <row r="9392" spans="10:10" ht="321" x14ac:dyDescent="0.25">
      <c r="J9392" s="146" t="s">
        <v>210</v>
      </c>
    </row>
    <row r="9393" spans="10:10" ht="321" x14ac:dyDescent="0.25">
      <c r="J9393" s="146" t="s">
        <v>210</v>
      </c>
    </row>
    <row r="9394" spans="10:10" ht="321" x14ac:dyDescent="0.25">
      <c r="J9394" s="146" t="s">
        <v>210</v>
      </c>
    </row>
    <row r="9395" spans="10:10" ht="321" x14ac:dyDescent="0.25">
      <c r="J9395" s="146" t="s">
        <v>210</v>
      </c>
    </row>
    <row r="9396" spans="10:10" ht="321" x14ac:dyDescent="0.25">
      <c r="J9396" s="146" t="s">
        <v>210</v>
      </c>
    </row>
    <row r="9397" spans="10:10" ht="321" x14ac:dyDescent="0.25">
      <c r="J9397" s="146" t="s">
        <v>210</v>
      </c>
    </row>
    <row r="9398" spans="10:10" ht="321" x14ac:dyDescent="0.25">
      <c r="J9398" s="146" t="s">
        <v>210</v>
      </c>
    </row>
    <row r="9399" spans="10:10" ht="321" x14ac:dyDescent="0.25">
      <c r="J9399" s="146" t="s">
        <v>210</v>
      </c>
    </row>
    <row r="9400" spans="10:10" ht="321" x14ac:dyDescent="0.25">
      <c r="J9400" s="146" t="s">
        <v>210</v>
      </c>
    </row>
    <row r="9401" spans="10:10" ht="321" x14ac:dyDescent="0.25">
      <c r="J9401" s="146" t="s">
        <v>210</v>
      </c>
    </row>
    <row r="9402" spans="10:10" ht="321" x14ac:dyDescent="0.25">
      <c r="J9402" s="146" t="s">
        <v>210</v>
      </c>
    </row>
    <row r="9403" spans="10:10" ht="321" x14ac:dyDescent="0.25">
      <c r="J9403" s="146" t="s">
        <v>210</v>
      </c>
    </row>
    <row r="9404" spans="10:10" ht="321" x14ac:dyDescent="0.25">
      <c r="J9404" s="146" t="s">
        <v>210</v>
      </c>
    </row>
    <row r="9405" spans="10:10" ht="321" x14ac:dyDescent="0.25">
      <c r="J9405" s="146" t="s">
        <v>210</v>
      </c>
    </row>
    <row r="9406" spans="10:10" ht="321" x14ac:dyDescent="0.25">
      <c r="J9406" s="146" t="s">
        <v>210</v>
      </c>
    </row>
    <row r="9407" spans="10:10" ht="321" x14ac:dyDescent="0.25">
      <c r="J9407" s="146" t="s">
        <v>210</v>
      </c>
    </row>
    <row r="9408" spans="10:10" ht="321" x14ac:dyDescent="0.25">
      <c r="J9408" s="146" t="s">
        <v>210</v>
      </c>
    </row>
    <row r="9409" spans="10:10" ht="321" x14ac:dyDescent="0.25">
      <c r="J9409" s="146" t="s">
        <v>210</v>
      </c>
    </row>
    <row r="9410" spans="10:10" ht="321" x14ac:dyDescent="0.25">
      <c r="J9410" s="146" t="s">
        <v>210</v>
      </c>
    </row>
    <row r="9411" spans="10:10" ht="321" x14ac:dyDescent="0.25">
      <c r="J9411" s="146" t="s">
        <v>210</v>
      </c>
    </row>
    <row r="9412" spans="10:10" ht="321" x14ac:dyDescent="0.25">
      <c r="J9412" s="146" t="s">
        <v>210</v>
      </c>
    </row>
    <row r="9413" spans="10:10" ht="321" x14ac:dyDescent="0.25">
      <c r="J9413" s="146" t="s">
        <v>210</v>
      </c>
    </row>
    <row r="9414" spans="10:10" ht="321" x14ac:dyDescent="0.25">
      <c r="J9414" s="146" t="s">
        <v>210</v>
      </c>
    </row>
    <row r="9415" spans="10:10" ht="321" x14ac:dyDescent="0.25">
      <c r="J9415" s="146" t="s">
        <v>210</v>
      </c>
    </row>
    <row r="9416" spans="10:10" ht="321" x14ac:dyDescent="0.25">
      <c r="J9416" s="146" t="s">
        <v>210</v>
      </c>
    </row>
    <row r="9417" spans="10:10" ht="321" x14ac:dyDescent="0.25">
      <c r="J9417" s="146" t="s">
        <v>210</v>
      </c>
    </row>
    <row r="9418" spans="10:10" ht="321" x14ac:dyDescent="0.25">
      <c r="J9418" s="146" t="s">
        <v>210</v>
      </c>
    </row>
    <row r="9419" spans="10:10" ht="321" x14ac:dyDescent="0.25">
      <c r="J9419" s="146" t="s">
        <v>210</v>
      </c>
    </row>
    <row r="9420" spans="10:10" ht="321" x14ac:dyDescent="0.25">
      <c r="J9420" s="146" t="s">
        <v>210</v>
      </c>
    </row>
    <row r="9421" spans="10:10" ht="321" x14ac:dyDescent="0.25">
      <c r="J9421" s="146" t="s">
        <v>210</v>
      </c>
    </row>
    <row r="9422" spans="10:10" ht="321" x14ac:dyDescent="0.25">
      <c r="J9422" s="146" t="s">
        <v>210</v>
      </c>
    </row>
    <row r="9423" spans="10:10" ht="321" x14ac:dyDescent="0.25">
      <c r="J9423" s="146" t="s">
        <v>210</v>
      </c>
    </row>
    <row r="9424" spans="10:10" ht="321" x14ac:dyDescent="0.25">
      <c r="J9424" s="146" t="s">
        <v>210</v>
      </c>
    </row>
    <row r="9425" spans="10:10" ht="321" x14ac:dyDescent="0.25">
      <c r="J9425" s="146" t="s">
        <v>210</v>
      </c>
    </row>
    <row r="9426" spans="10:10" ht="321" x14ac:dyDescent="0.25">
      <c r="J9426" s="146" t="s">
        <v>210</v>
      </c>
    </row>
    <row r="9427" spans="10:10" ht="321" x14ac:dyDescent="0.25">
      <c r="J9427" s="146" t="s">
        <v>210</v>
      </c>
    </row>
    <row r="9428" spans="10:10" ht="321" x14ac:dyDescent="0.25">
      <c r="J9428" s="146" t="s">
        <v>210</v>
      </c>
    </row>
    <row r="9429" spans="10:10" ht="321" x14ac:dyDescent="0.25">
      <c r="J9429" s="146" t="s">
        <v>210</v>
      </c>
    </row>
    <row r="9430" spans="10:10" ht="321" x14ac:dyDescent="0.25">
      <c r="J9430" s="146" t="s">
        <v>210</v>
      </c>
    </row>
    <row r="9431" spans="10:10" ht="321" x14ac:dyDescent="0.25">
      <c r="J9431" s="146" t="s">
        <v>210</v>
      </c>
    </row>
    <row r="9432" spans="10:10" ht="321" x14ac:dyDescent="0.25">
      <c r="J9432" s="146" t="s">
        <v>210</v>
      </c>
    </row>
    <row r="9433" spans="10:10" ht="321" x14ac:dyDescent="0.25">
      <c r="J9433" s="146" t="s">
        <v>210</v>
      </c>
    </row>
    <row r="9434" spans="10:10" ht="321" x14ac:dyDescent="0.25">
      <c r="J9434" s="146" t="s">
        <v>210</v>
      </c>
    </row>
    <row r="9435" spans="10:10" ht="321" x14ac:dyDescent="0.25">
      <c r="J9435" s="146" t="s">
        <v>210</v>
      </c>
    </row>
    <row r="9436" spans="10:10" ht="321" x14ac:dyDescent="0.25">
      <c r="J9436" s="146" t="s">
        <v>210</v>
      </c>
    </row>
    <row r="9437" spans="10:10" ht="321" x14ac:dyDescent="0.25">
      <c r="J9437" s="146" t="s">
        <v>210</v>
      </c>
    </row>
    <row r="9438" spans="10:10" ht="321" x14ac:dyDescent="0.25">
      <c r="J9438" s="146" t="s">
        <v>210</v>
      </c>
    </row>
    <row r="9439" spans="10:10" ht="321" x14ac:dyDescent="0.25">
      <c r="J9439" s="146" t="s">
        <v>210</v>
      </c>
    </row>
    <row r="9440" spans="10:10" ht="321" x14ac:dyDescent="0.25">
      <c r="J9440" s="146" t="s">
        <v>210</v>
      </c>
    </row>
    <row r="9441" spans="10:10" ht="321" x14ac:dyDescent="0.25">
      <c r="J9441" s="146" t="s">
        <v>210</v>
      </c>
    </row>
    <row r="9442" spans="10:10" ht="321" x14ac:dyDescent="0.25">
      <c r="J9442" s="146" t="s">
        <v>210</v>
      </c>
    </row>
    <row r="9443" spans="10:10" ht="321" x14ac:dyDescent="0.25">
      <c r="J9443" s="146" t="s">
        <v>210</v>
      </c>
    </row>
    <row r="9444" spans="10:10" ht="321" x14ac:dyDescent="0.25">
      <c r="J9444" s="146" t="s">
        <v>210</v>
      </c>
    </row>
    <row r="9445" spans="10:10" ht="321" x14ac:dyDescent="0.25">
      <c r="J9445" s="146" t="s">
        <v>210</v>
      </c>
    </row>
    <row r="9446" spans="10:10" ht="321" x14ac:dyDescent="0.25">
      <c r="J9446" s="146" t="s">
        <v>210</v>
      </c>
    </row>
    <row r="9447" spans="10:10" ht="321" x14ac:dyDescent="0.25">
      <c r="J9447" s="146" t="s">
        <v>210</v>
      </c>
    </row>
    <row r="9448" spans="10:10" ht="321" x14ac:dyDescent="0.25">
      <c r="J9448" s="146" t="s">
        <v>210</v>
      </c>
    </row>
    <row r="9449" spans="10:10" ht="321" x14ac:dyDescent="0.25">
      <c r="J9449" s="146" t="s">
        <v>210</v>
      </c>
    </row>
    <row r="9450" spans="10:10" ht="321" x14ac:dyDescent="0.25">
      <c r="J9450" s="146" t="s">
        <v>210</v>
      </c>
    </row>
    <row r="9451" spans="10:10" ht="321" x14ac:dyDescent="0.25">
      <c r="J9451" s="146" t="s">
        <v>210</v>
      </c>
    </row>
    <row r="9452" spans="10:10" ht="321" x14ac:dyDescent="0.25">
      <c r="J9452" s="146" t="s">
        <v>210</v>
      </c>
    </row>
    <row r="9453" spans="10:10" ht="321" x14ac:dyDescent="0.25">
      <c r="J9453" s="146" t="s">
        <v>210</v>
      </c>
    </row>
    <row r="9454" spans="10:10" ht="321" x14ac:dyDescent="0.25">
      <c r="J9454" s="146" t="s">
        <v>210</v>
      </c>
    </row>
    <row r="9455" spans="10:10" ht="321" x14ac:dyDescent="0.25">
      <c r="J9455" s="146" t="s">
        <v>210</v>
      </c>
    </row>
    <row r="9456" spans="10:10" ht="321" x14ac:dyDescent="0.25">
      <c r="J9456" s="146" t="s">
        <v>210</v>
      </c>
    </row>
    <row r="9457" spans="10:10" ht="321" x14ac:dyDescent="0.25">
      <c r="J9457" s="146" t="s">
        <v>210</v>
      </c>
    </row>
    <row r="9458" spans="10:10" ht="321" x14ac:dyDescent="0.25">
      <c r="J9458" s="146" t="s">
        <v>210</v>
      </c>
    </row>
    <row r="9459" spans="10:10" ht="321" x14ac:dyDescent="0.25">
      <c r="J9459" s="146" t="s">
        <v>210</v>
      </c>
    </row>
    <row r="9460" spans="10:10" ht="321" x14ac:dyDescent="0.25">
      <c r="J9460" s="146" t="s">
        <v>210</v>
      </c>
    </row>
    <row r="9461" spans="10:10" ht="321" x14ac:dyDescent="0.25">
      <c r="J9461" s="146" t="s">
        <v>210</v>
      </c>
    </row>
    <row r="9462" spans="10:10" ht="321" x14ac:dyDescent="0.25">
      <c r="J9462" s="146" t="s">
        <v>210</v>
      </c>
    </row>
    <row r="9463" spans="10:10" ht="321" x14ac:dyDescent="0.25">
      <c r="J9463" s="146" t="s">
        <v>210</v>
      </c>
    </row>
    <row r="9464" spans="10:10" ht="321" x14ac:dyDescent="0.25">
      <c r="J9464" s="146" t="s">
        <v>210</v>
      </c>
    </row>
    <row r="9465" spans="10:10" ht="321" x14ac:dyDescent="0.25">
      <c r="J9465" s="146" t="s">
        <v>210</v>
      </c>
    </row>
    <row r="9466" spans="10:10" ht="321" x14ac:dyDescent="0.25">
      <c r="J9466" s="146" t="s">
        <v>210</v>
      </c>
    </row>
    <row r="9467" spans="10:10" ht="321" x14ac:dyDescent="0.25">
      <c r="J9467" s="146" t="s">
        <v>210</v>
      </c>
    </row>
    <row r="9468" spans="10:10" ht="321" x14ac:dyDescent="0.25">
      <c r="J9468" s="146" t="s">
        <v>210</v>
      </c>
    </row>
    <row r="9469" spans="10:10" ht="321" x14ac:dyDescent="0.25">
      <c r="J9469" s="146" t="s">
        <v>210</v>
      </c>
    </row>
    <row r="9470" spans="10:10" ht="321" x14ac:dyDescent="0.25">
      <c r="J9470" s="146" t="s">
        <v>210</v>
      </c>
    </row>
    <row r="9471" spans="10:10" ht="321" x14ac:dyDescent="0.25">
      <c r="J9471" s="146" t="s">
        <v>210</v>
      </c>
    </row>
    <row r="9472" spans="10:10" ht="321" x14ac:dyDescent="0.25">
      <c r="J9472" s="146" t="s">
        <v>210</v>
      </c>
    </row>
    <row r="9473" spans="10:10" ht="321" x14ac:dyDescent="0.25">
      <c r="J9473" s="146" t="s">
        <v>210</v>
      </c>
    </row>
    <row r="9474" spans="10:10" ht="321" x14ac:dyDescent="0.25">
      <c r="J9474" s="146" t="s">
        <v>210</v>
      </c>
    </row>
    <row r="9475" spans="10:10" ht="321" x14ac:dyDescent="0.25">
      <c r="J9475" s="146" t="s">
        <v>210</v>
      </c>
    </row>
    <row r="9476" spans="10:10" ht="321" x14ac:dyDescent="0.25">
      <c r="J9476" s="146" t="s">
        <v>210</v>
      </c>
    </row>
    <row r="9477" spans="10:10" ht="321" x14ac:dyDescent="0.25">
      <c r="J9477" s="146" t="s">
        <v>210</v>
      </c>
    </row>
    <row r="9478" spans="10:10" ht="321" x14ac:dyDescent="0.25">
      <c r="J9478" s="146" t="s">
        <v>210</v>
      </c>
    </row>
    <row r="9479" spans="10:10" ht="321" x14ac:dyDescent="0.25">
      <c r="J9479" s="146" t="s">
        <v>210</v>
      </c>
    </row>
    <row r="9480" spans="10:10" ht="321" x14ac:dyDescent="0.25">
      <c r="J9480" s="146" t="s">
        <v>210</v>
      </c>
    </row>
    <row r="9481" spans="10:10" ht="321" x14ac:dyDescent="0.25">
      <c r="J9481" s="146" t="s">
        <v>210</v>
      </c>
    </row>
    <row r="9482" spans="10:10" ht="321" x14ac:dyDescent="0.25">
      <c r="J9482" s="146" t="s">
        <v>210</v>
      </c>
    </row>
    <row r="9483" spans="10:10" ht="321" x14ac:dyDescent="0.25">
      <c r="J9483" s="146" t="s">
        <v>210</v>
      </c>
    </row>
    <row r="9484" spans="10:10" ht="321" x14ac:dyDescent="0.25">
      <c r="J9484" s="146" t="s">
        <v>210</v>
      </c>
    </row>
    <row r="9485" spans="10:10" ht="321" x14ac:dyDescent="0.25">
      <c r="J9485" s="146" t="s">
        <v>210</v>
      </c>
    </row>
    <row r="9486" spans="10:10" ht="321" x14ac:dyDescent="0.25">
      <c r="J9486" s="146" t="s">
        <v>210</v>
      </c>
    </row>
    <row r="9487" spans="10:10" ht="321" x14ac:dyDescent="0.25">
      <c r="J9487" s="146" t="s">
        <v>210</v>
      </c>
    </row>
    <row r="9488" spans="10:10" ht="321" x14ac:dyDescent="0.25">
      <c r="J9488" s="146" t="s">
        <v>210</v>
      </c>
    </row>
    <row r="9489" spans="10:10" ht="321" x14ac:dyDescent="0.25">
      <c r="J9489" s="146" t="s">
        <v>210</v>
      </c>
    </row>
    <row r="9490" spans="10:10" ht="321" x14ac:dyDescent="0.25">
      <c r="J9490" s="146" t="s">
        <v>210</v>
      </c>
    </row>
    <row r="9491" spans="10:10" ht="321" x14ac:dyDescent="0.25">
      <c r="J9491" s="146" t="s">
        <v>210</v>
      </c>
    </row>
    <row r="9492" spans="10:10" ht="321" x14ac:dyDescent="0.25">
      <c r="J9492" s="146" t="s">
        <v>210</v>
      </c>
    </row>
    <row r="9493" spans="10:10" ht="321" x14ac:dyDescent="0.25">
      <c r="J9493" s="146" t="s">
        <v>210</v>
      </c>
    </row>
    <row r="9494" spans="10:10" ht="321" x14ac:dyDescent="0.25">
      <c r="J9494" s="146" t="s">
        <v>210</v>
      </c>
    </row>
    <row r="9495" spans="10:10" ht="321" x14ac:dyDescent="0.25">
      <c r="J9495" s="146" t="s">
        <v>210</v>
      </c>
    </row>
    <row r="9496" spans="10:10" ht="321" x14ac:dyDescent="0.25">
      <c r="J9496" s="146" t="s">
        <v>210</v>
      </c>
    </row>
    <row r="9497" spans="10:10" ht="321" x14ac:dyDescent="0.25">
      <c r="J9497" s="146" t="s">
        <v>210</v>
      </c>
    </row>
    <row r="9498" spans="10:10" ht="321" x14ac:dyDescent="0.25">
      <c r="J9498" s="146" t="s">
        <v>210</v>
      </c>
    </row>
    <row r="9499" spans="10:10" ht="321" x14ac:dyDescent="0.25">
      <c r="J9499" s="146" t="s">
        <v>210</v>
      </c>
    </row>
    <row r="9500" spans="10:10" ht="321" x14ac:dyDescent="0.25">
      <c r="J9500" s="146" t="s">
        <v>210</v>
      </c>
    </row>
    <row r="9501" spans="10:10" ht="321" x14ac:dyDescent="0.25">
      <c r="J9501" s="146" t="s">
        <v>210</v>
      </c>
    </row>
    <row r="9502" spans="10:10" ht="321" x14ac:dyDescent="0.25">
      <c r="J9502" s="146" t="s">
        <v>210</v>
      </c>
    </row>
    <row r="9503" spans="10:10" ht="321" x14ac:dyDescent="0.25">
      <c r="J9503" s="146" t="s">
        <v>210</v>
      </c>
    </row>
    <row r="9504" spans="10:10" ht="321" x14ac:dyDescent="0.25">
      <c r="J9504" s="146" t="s">
        <v>210</v>
      </c>
    </row>
    <row r="9505" spans="10:10" ht="321" x14ac:dyDescent="0.25">
      <c r="J9505" s="146" t="s">
        <v>210</v>
      </c>
    </row>
    <row r="9506" spans="10:10" ht="321" x14ac:dyDescent="0.25">
      <c r="J9506" s="146" t="s">
        <v>210</v>
      </c>
    </row>
    <row r="9507" spans="10:10" ht="321" x14ac:dyDescent="0.25">
      <c r="J9507" s="146" t="s">
        <v>210</v>
      </c>
    </row>
    <row r="9508" spans="10:10" ht="321" x14ac:dyDescent="0.25">
      <c r="J9508" s="146" t="s">
        <v>210</v>
      </c>
    </row>
    <row r="9509" spans="10:10" ht="321" x14ac:dyDescent="0.25">
      <c r="J9509" s="146" t="s">
        <v>210</v>
      </c>
    </row>
    <row r="9510" spans="10:10" ht="321" x14ac:dyDescent="0.25">
      <c r="J9510" s="146" t="s">
        <v>210</v>
      </c>
    </row>
    <row r="9511" spans="10:10" ht="321" x14ac:dyDescent="0.25">
      <c r="J9511" s="146" t="s">
        <v>210</v>
      </c>
    </row>
    <row r="9512" spans="10:10" ht="321" x14ac:dyDescent="0.25">
      <c r="J9512" s="146" t="s">
        <v>210</v>
      </c>
    </row>
    <row r="9513" spans="10:10" ht="321" x14ac:dyDescent="0.25">
      <c r="J9513" s="146" t="s">
        <v>210</v>
      </c>
    </row>
    <row r="9514" spans="10:10" ht="321" x14ac:dyDescent="0.25">
      <c r="J9514" s="146" t="s">
        <v>210</v>
      </c>
    </row>
    <row r="9515" spans="10:10" ht="321" x14ac:dyDescent="0.25">
      <c r="J9515" s="146" t="s">
        <v>210</v>
      </c>
    </row>
    <row r="9516" spans="10:10" ht="321" x14ac:dyDescent="0.25">
      <c r="J9516" s="146" t="s">
        <v>210</v>
      </c>
    </row>
    <row r="9517" spans="10:10" ht="321" x14ac:dyDescent="0.25">
      <c r="J9517" s="146" t="s">
        <v>210</v>
      </c>
    </row>
    <row r="9518" spans="10:10" ht="321" x14ac:dyDescent="0.25">
      <c r="J9518" s="146" t="s">
        <v>210</v>
      </c>
    </row>
    <row r="9519" spans="10:10" ht="321" x14ac:dyDescent="0.25">
      <c r="J9519" s="146" t="s">
        <v>210</v>
      </c>
    </row>
    <row r="9520" spans="10:10" ht="321" x14ac:dyDescent="0.25">
      <c r="J9520" s="146" t="s">
        <v>210</v>
      </c>
    </row>
    <row r="9521" spans="10:10" ht="321" x14ac:dyDescent="0.25">
      <c r="J9521" s="146" t="s">
        <v>210</v>
      </c>
    </row>
    <row r="9522" spans="10:10" ht="321" x14ac:dyDescent="0.25">
      <c r="J9522" s="146" t="s">
        <v>210</v>
      </c>
    </row>
    <row r="9523" spans="10:10" ht="321" x14ac:dyDescent="0.25">
      <c r="J9523" s="146" t="s">
        <v>210</v>
      </c>
    </row>
    <row r="9524" spans="10:10" ht="321" x14ac:dyDescent="0.25">
      <c r="J9524" s="146" t="s">
        <v>210</v>
      </c>
    </row>
    <row r="9525" spans="10:10" ht="321" x14ac:dyDescent="0.25">
      <c r="J9525" s="146" t="s">
        <v>210</v>
      </c>
    </row>
    <row r="9526" spans="10:10" ht="321" x14ac:dyDescent="0.25">
      <c r="J9526" s="146" t="s">
        <v>210</v>
      </c>
    </row>
    <row r="9527" spans="10:10" ht="321" x14ac:dyDescent="0.25">
      <c r="J9527" s="146" t="s">
        <v>210</v>
      </c>
    </row>
    <row r="9528" spans="10:10" ht="321" x14ac:dyDescent="0.25">
      <c r="J9528" s="146" t="s">
        <v>210</v>
      </c>
    </row>
    <row r="9529" spans="10:10" ht="321" x14ac:dyDescent="0.25">
      <c r="J9529" s="146" t="s">
        <v>210</v>
      </c>
    </row>
    <row r="9530" spans="10:10" ht="321" x14ac:dyDescent="0.25">
      <c r="J9530" s="146" t="s">
        <v>210</v>
      </c>
    </row>
    <row r="9531" spans="10:10" ht="321" x14ac:dyDescent="0.25">
      <c r="J9531" s="146" t="s">
        <v>210</v>
      </c>
    </row>
    <row r="9532" spans="10:10" ht="321" x14ac:dyDescent="0.25">
      <c r="J9532" s="146" t="s">
        <v>210</v>
      </c>
    </row>
    <row r="9533" spans="10:10" ht="321" x14ac:dyDescent="0.25">
      <c r="J9533" s="146" t="s">
        <v>210</v>
      </c>
    </row>
    <row r="9534" spans="10:10" ht="321" x14ac:dyDescent="0.25">
      <c r="J9534" s="146" t="s">
        <v>210</v>
      </c>
    </row>
    <row r="9535" spans="10:10" ht="321" x14ac:dyDescent="0.25">
      <c r="J9535" s="146" t="s">
        <v>210</v>
      </c>
    </row>
    <row r="9536" spans="10:10" ht="321" x14ac:dyDescent="0.25">
      <c r="J9536" s="146" t="s">
        <v>210</v>
      </c>
    </row>
    <row r="9537" spans="10:10" ht="321" x14ac:dyDescent="0.25">
      <c r="J9537" s="146" t="s">
        <v>210</v>
      </c>
    </row>
    <row r="9538" spans="10:10" ht="321" x14ac:dyDescent="0.25">
      <c r="J9538" s="146" t="s">
        <v>210</v>
      </c>
    </row>
    <row r="9539" spans="10:10" ht="321" x14ac:dyDescent="0.25">
      <c r="J9539" s="146" t="s">
        <v>210</v>
      </c>
    </row>
    <row r="9540" spans="10:10" ht="321" x14ac:dyDescent="0.25">
      <c r="J9540" s="146" t="s">
        <v>210</v>
      </c>
    </row>
    <row r="9541" spans="10:10" ht="321" x14ac:dyDescent="0.25">
      <c r="J9541" s="146" t="s">
        <v>210</v>
      </c>
    </row>
    <row r="9542" spans="10:10" ht="321" x14ac:dyDescent="0.25">
      <c r="J9542" s="146" t="s">
        <v>210</v>
      </c>
    </row>
    <row r="9543" spans="10:10" ht="321" x14ac:dyDescent="0.25">
      <c r="J9543" s="146" t="s">
        <v>210</v>
      </c>
    </row>
    <row r="9544" spans="10:10" ht="321" x14ac:dyDescent="0.25">
      <c r="J9544" s="146" t="s">
        <v>210</v>
      </c>
    </row>
    <row r="9545" spans="10:10" ht="321" x14ac:dyDescent="0.25">
      <c r="J9545" s="146" t="s">
        <v>210</v>
      </c>
    </row>
    <row r="9546" spans="10:10" ht="321" x14ac:dyDescent="0.25">
      <c r="J9546" s="146" t="s">
        <v>210</v>
      </c>
    </row>
    <row r="9547" spans="10:10" ht="321" x14ac:dyDescent="0.25">
      <c r="J9547" s="146" t="s">
        <v>210</v>
      </c>
    </row>
    <row r="9548" spans="10:10" ht="321" x14ac:dyDescent="0.25">
      <c r="J9548" s="146" t="s">
        <v>210</v>
      </c>
    </row>
    <row r="9549" spans="10:10" ht="321" x14ac:dyDescent="0.25">
      <c r="J9549" s="146" t="s">
        <v>210</v>
      </c>
    </row>
    <row r="9550" spans="10:10" ht="321" x14ac:dyDescent="0.25">
      <c r="J9550" s="146" t="s">
        <v>210</v>
      </c>
    </row>
    <row r="9551" spans="10:10" ht="321" x14ac:dyDescent="0.25">
      <c r="J9551" s="146" t="s">
        <v>210</v>
      </c>
    </row>
    <row r="9552" spans="10:10" ht="321" x14ac:dyDescent="0.25">
      <c r="J9552" s="146" t="s">
        <v>210</v>
      </c>
    </row>
    <row r="9553" spans="10:10" ht="321" x14ac:dyDescent="0.25">
      <c r="J9553" s="146" t="s">
        <v>210</v>
      </c>
    </row>
    <row r="9554" spans="10:10" ht="321" x14ac:dyDescent="0.25">
      <c r="J9554" s="146" t="s">
        <v>210</v>
      </c>
    </row>
    <row r="9555" spans="10:10" ht="321" x14ac:dyDescent="0.25">
      <c r="J9555" s="146" t="s">
        <v>210</v>
      </c>
    </row>
    <row r="9556" spans="10:10" ht="321" x14ac:dyDescent="0.25">
      <c r="J9556" s="146" t="s">
        <v>210</v>
      </c>
    </row>
    <row r="9557" spans="10:10" ht="321" x14ac:dyDescent="0.25">
      <c r="J9557" s="146" t="s">
        <v>210</v>
      </c>
    </row>
    <row r="9558" spans="10:10" ht="321" x14ac:dyDescent="0.25">
      <c r="J9558" s="146" t="s">
        <v>210</v>
      </c>
    </row>
    <row r="9559" spans="10:10" ht="321" x14ac:dyDescent="0.25">
      <c r="J9559" s="146" t="s">
        <v>210</v>
      </c>
    </row>
    <row r="9560" spans="10:10" ht="321" x14ac:dyDescent="0.25">
      <c r="J9560" s="146" t="s">
        <v>210</v>
      </c>
    </row>
    <row r="9561" spans="10:10" ht="321" x14ac:dyDescent="0.25">
      <c r="J9561" s="146" t="s">
        <v>210</v>
      </c>
    </row>
    <row r="9562" spans="10:10" ht="321" x14ac:dyDescent="0.25">
      <c r="J9562" s="146" t="s">
        <v>210</v>
      </c>
    </row>
    <row r="9563" spans="10:10" ht="321" x14ac:dyDescent="0.25">
      <c r="J9563" s="146" t="s">
        <v>210</v>
      </c>
    </row>
    <row r="9564" spans="10:10" ht="321" x14ac:dyDescent="0.25">
      <c r="J9564" s="146" t="s">
        <v>210</v>
      </c>
    </row>
    <row r="9565" spans="10:10" ht="321" x14ac:dyDescent="0.25">
      <c r="J9565" s="146" t="s">
        <v>210</v>
      </c>
    </row>
    <row r="9566" spans="10:10" ht="321" x14ac:dyDescent="0.25">
      <c r="J9566" s="146" t="s">
        <v>210</v>
      </c>
    </row>
    <row r="9567" spans="10:10" ht="321" x14ac:dyDescent="0.25">
      <c r="J9567" s="146" t="s">
        <v>210</v>
      </c>
    </row>
    <row r="9568" spans="10:10" ht="321" x14ac:dyDescent="0.25">
      <c r="J9568" s="146" t="s">
        <v>210</v>
      </c>
    </row>
    <row r="9569" spans="10:10" ht="321" x14ac:dyDescent="0.25">
      <c r="J9569" s="146" t="s">
        <v>210</v>
      </c>
    </row>
    <row r="9570" spans="10:10" ht="321" x14ac:dyDescent="0.25">
      <c r="J9570" s="146" t="s">
        <v>210</v>
      </c>
    </row>
    <row r="9571" spans="10:10" ht="321" x14ac:dyDescent="0.25">
      <c r="J9571" s="146" t="s">
        <v>210</v>
      </c>
    </row>
    <row r="9572" spans="10:10" ht="321" x14ac:dyDescent="0.25">
      <c r="J9572" s="146" t="s">
        <v>210</v>
      </c>
    </row>
    <row r="9573" spans="10:10" ht="321" x14ac:dyDescent="0.25">
      <c r="J9573" s="146" t="s">
        <v>210</v>
      </c>
    </row>
    <row r="9574" spans="10:10" ht="321" x14ac:dyDescent="0.25">
      <c r="J9574" s="146" t="s">
        <v>210</v>
      </c>
    </row>
    <row r="9575" spans="10:10" ht="321" x14ac:dyDescent="0.25">
      <c r="J9575" s="146" t="s">
        <v>210</v>
      </c>
    </row>
    <row r="9576" spans="10:10" ht="321" x14ac:dyDescent="0.25">
      <c r="J9576" s="146" t="s">
        <v>210</v>
      </c>
    </row>
    <row r="9577" spans="10:10" ht="321" x14ac:dyDescent="0.25">
      <c r="J9577" s="146" t="s">
        <v>210</v>
      </c>
    </row>
    <row r="9578" spans="10:10" ht="321" x14ac:dyDescent="0.25">
      <c r="J9578" s="146" t="s">
        <v>210</v>
      </c>
    </row>
    <row r="9579" spans="10:10" ht="321" x14ac:dyDescent="0.25">
      <c r="J9579" s="146" t="s">
        <v>210</v>
      </c>
    </row>
    <row r="9580" spans="10:10" ht="321" x14ac:dyDescent="0.25">
      <c r="J9580" s="146" t="s">
        <v>210</v>
      </c>
    </row>
    <row r="9581" spans="10:10" ht="321" x14ac:dyDescent="0.25">
      <c r="J9581" s="146" t="s">
        <v>210</v>
      </c>
    </row>
    <row r="9582" spans="10:10" ht="321" x14ac:dyDescent="0.25">
      <c r="J9582" s="146" t="s">
        <v>210</v>
      </c>
    </row>
    <row r="9583" spans="10:10" ht="321" x14ac:dyDescent="0.25">
      <c r="J9583" s="146" t="s">
        <v>210</v>
      </c>
    </row>
    <row r="9584" spans="10:10" ht="321" x14ac:dyDescent="0.25">
      <c r="J9584" s="146" t="s">
        <v>210</v>
      </c>
    </row>
    <row r="9585" spans="10:10" ht="321" x14ac:dyDescent="0.25">
      <c r="J9585" s="146" t="s">
        <v>210</v>
      </c>
    </row>
    <row r="9586" spans="10:10" ht="321" x14ac:dyDescent="0.25">
      <c r="J9586" s="146" t="s">
        <v>210</v>
      </c>
    </row>
    <row r="9587" spans="10:10" ht="321" x14ac:dyDescent="0.25">
      <c r="J9587" s="146" t="s">
        <v>210</v>
      </c>
    </row>
    <row r="9588" spans="10:10" ht="321" x14ac:dyDescent="0.25">
      <c r="J9588" s="146" t="s">
        <v>210</v>
      </c>
    </row>
    <row r="9589" spans="10:10" ht="321" x14ac:dyDescent="0.25">
      <c r="J9589" s="146" t="s">
        <v>210</v>
      </c>
    </row>
    <row r="9590" spans="10:10" ht="321" x14ac:dyDescent="0.25">
      <c r="J9590" s="146" t="s">
        <v>210</v>
      </c>
    </row>
    <row r="9591" spans="10:10" ht="321" x14ac:dyDescent="0.25">
      <c r="J9591" s="146" t="s">
        <v>210</v>
      </c>
    </row>
    <row r="9592" spans="10:10" ht="321" x14ac:dyDescent="0.25">
      <c r="J9592" s="146" t="s">
        <v>210</v>
      </c>
    </row>
    <row r="9593" spans="10:10" ht="321" x14ac:dyDescent="0.25">
      <c r="J9593" s="146" t="s">
        <v>210</v>
      </c>
    </row>
    <row r="9594" spans="10:10" ht="321" x14ac:dyDescent="0.25">
      <c r="J9594" s="146" t="s">
        <v>210</v>
      </c>
    </row>
    <row r="9595" spans="10:10" ht="321" x14ac:dyDescent="0.25">
      <c r="J9595" s="146" t="s">
        <v>210</v>
      </c>
    </row>
    <row r="9596" spans="10:10" ht="321" x14ac:dyDescent="0.25">
      <c r="J9596" s="146" t="s">
        <v>210</v>
      </c>
    </row>
    <row r="9597" spans="10:10" ht="321" x14ac:dyDescent="0.25">
      <c r="J9597" s="146" t="s">
        <v>210</v>
      </c>
    </row>
    <row r="9598" spans="10:10" ht="321" x14ac:dyDescent="0.25">
      <c r="J9598" s="146" t="s">
        <v>210</v>
      </c>
    </row>
    <row r="9599" spans="10:10" ht="321" x14ac:dyDescent="0.25">
      <c r="J9599" s="146" t="s">
        <v>210</v>
      </c>
    </row>
    <row r="9600" spans="10:10" ht="321" x14ac:dyDescent="0.25">
      <c r="J9600" s="146" t="s">
        <v>210</v>
      </c>
    </row>
    <row r="9601" spans="10:10" ht="321" x14ac:dyDescent="0.25">
      <c r="J9601" s="146" t="s">
        <v>210</v>
      </c>
    </row>
    <row r="9602" spans="10:10" ht="321" x14ac:dyDescent="0.25">
      <c r="J9602" s="146" t="s">
        <v>210</v>
      </c>
    </row>
    <row r="9603" spans="10:10" ht="321" x14ac:dyDescent="0.25">
      <c r="J9603" s="146" t="s">
        <v>210</v>
      </c>
    </row>
    <row r="9604" spans="10:10" ht="321" x14ac:dyDescent="0.25">
      <c r="J9604" s="146" t="s">
        <v>210</v>
      </c>
    </row>
    <row r="9605" spans="10:10" ht="321" x14ac:dyDescent="0.25">
      <c r="J9605" s="146" t="s">
        <v>210</v>
      </c>
    </row>
    <row r="9606" spans="10:10" ht="321" x14ac:dyDescent="0.25">
      <c r="J9606" s="146" t="s">
        <v>210</v>
      </c>
    </row>
    <row r="9607" spans="10:10" ht="321" x14ac:dyDescent="0.25">
      <c r="J9607" s="146" t="s">
        <v>210</v>
      </c>
    </row>
    <row r="9608" spans="10:10" ht="321" x14ac:dyDescent="0.25">
      <c r="J9608" s="146" t="s">
        <v>210</v>
      </c>
    </row>
    <row r="9609" spans="10:10" ht="321" x14ac:dyDescent="0.25">
      <c r="J9609" s="146" t="s">
        <v>210</v>
      </c>
    </row>
    <row r="9610" spans="10:10" ht="321" x14ac:dyDescent="0.25">
      <c r="J9610" s="146" t="s">
        <v>210</v>
      </c>
    </row>
    <row r="9611" spans="10:10" ht="321" x14ac:dyDescent="0.25">
      <c r="J9611" s="146" t="s">
        <v>210</v>
      </c>
    </row>
    <row r="9612" spans="10:10" ht="321" x14ac:dyDescent="0.25">
      <c r="J9612" s="146" t="s">
        <v>210</v>
      </c>
    </row>
    <row r="9613" spans="10:10" ht="321" x14ac:dyDescent="0.25">
      <c r="J9613" s="146" t="s">
        <v>210</v>
      </c>
    </row>
    <row r="9614" spans="10:10" ht="321" x14ac:dyDescent="0.25">
      <c r="J9614" s="146" t="s">
        <v>210</v>
      </c>
    </row>
    <row r="9615" spans="10:10" ht="321" x14ac:dyDescent="0.25">
      <c r="J9615" s="146" t="s">
        <v>210</v>
      </c>
    </row>
    <row r="9616" spans="10:10" ht="321" x14ac:dyDescent="0.25">
      <c r="J9616" s="146" t="s">
        <v>210</v>
      </c>
    </row>
    <row r="9617" spans="10:10" ht="321" x14ac:dyDescent="0.25">
      <c r="J9617" s="146" t="s">
        <v>210</v>
      </c>
    </row>
    <row r="9618" spans="10:10" ht="321" x14ac:dyDescent="0.25">
      <c r="J9618" s="146" t="s">
        <v>210</v>
      </c>
    </row>
    <row r="9619" spans="10:10" ht="321" x14ac:dyDescent="0.25">
      <c r="J9619" s="146" t="s">
        <v>210</v>
      </c>
    </row>
    <row r="9620" spans="10:10" ht="321" x14ac:dyDescent="0.25">
      <c r="J9620" s="146" t="s">
        <v>210</v>
      </c>
    </row>
    <row r="9621" spans="10:10" ht="321" x14ac:dyDescent="0.25">
      <c r="J9621" s="146" t="s">
        <v>210</v>
      </c>
    </row>
    <row r="9622" spans="10:10" ht="321" x14ac:dyDescent="0.25">
      <c r="J9622" s="146" t="s">
        <v>210</v>
      </c>
    </row>
    <row r="9623" spans="10:10" ht="321" x14ac:dyDescent="0.25">
      <c r="J9623" s="146" t="s">
        <v>210</v>
      </c>
    </row>
    <row r="9624" spans="10:10" ht="321" x14ac:dyDescent="0.25">
      <c r="J9624" s="146" t="s">
        <v>210</v>
      </c>
    </row>
    <row r="9625" spans="10:10" ht="321" x14ac:dyDescent="0.25">
      <c r="J9625" s="146" t="s">
        <v>210</v>
      </c>
    </row>
    <row r="9626" spans="10:10" ht="321" x14ac:dyDescent="0.25">
      <c r="J9626" s="146" t="s">
        <v>210</v>
      </c>
    </row>
    <row r="9627" spans="10:10" ht="321" x14ac:dyDescent="0.25">
      <c r="J9627" s="146" t="s">
        <v>210</v>
      </c>
    </row>
    <row r="9628" spans="10:10" ht="321" x14ac:dyDescent="0.25">
      <c r="J9628" s="146" t="s">
        <v>210</v>
      </c>
    </row>
    <row r="9629" spans="10:10" ht="321" x14ac:dyDescent="0.25">
      <c r="J9629" s="146" t="s">
        <v>210</v>
      </c>
    </row>
    <row r="9630" spans="10:10" ht="321" x14ac:dyDescent="0.25">
      <c r="J9630" s="146" t="s">
        <v>210</v>
      </c>
    </row>
    <row r="9631" spans="10:10" ht="321" x14ac:dyDescent="0.25">
      <c r="J9631" s="146" t="s">
        <v>210</v>
      </c>
    </row>
    <row r="9632" spans="10:10" ht="321" x14ac:dyDescent="0.25">
      <c r="J9632" s="146" t="s">
        <v>210</v>
      </c>
    </row>
    <row r="9633" spans="10:10" ht="321" x14ac:dyDescent="0.25">
      <c r="J9633" s="146" t="s">
        <v>210</v>
      </c>
    </row>
    <row r="9634" spans="10:10" ht="321" x14ac:dyDescent="0.25">
      <c r="J9634" s="146" t="s">
        <v>210</v>
      </c>
    </row>
    <row r="9635" spans="10:10" ht="321" x14ac:dyDescent="0.25">
      <c r="J9635" s="146" t="s">
        <v>210</v>
      </c>
    </row>
    <row r="9636" spans="10:10" ht="321" x14ac:dyDescent="0.25">
      <c r="J9636" s="146" t="s">
        <v>210</v>
      </c>
    </row>
    <row r="9637" spans="10:10" ht="321" x14ac:dyDescent="0.25">
      <c r="J9637" s="146" t="s">
        <v>210</v>
      </c>
    </row>
    <row r="9638" spans="10:10" ht="321" x14ac:dyDescent="0.25">
      <c r="J9638" s="146" t="s">
        <v>210</v>
      </c>
    </row>
    <row r="9639" spans="10:10" ht="321" x14ac:dyDescent="0.25">
      <c r="J9639" s="146" t="s">
        <v>210</v>
      </c>
    </row>
    <row r="9640" spans="10:10" ht="321" x14ac:dyDescent="0.25">
      <c r="J9640" s="146" t="s">
        <v>210</v>
      </c>
    </row>
    <row r="9641" spans="10:10" ht="321" x14ac:dyDescent="0.25">
      <c r="J9641" s="146" t="s">
        <v>210</v>
      </c>
    </row>
    <row r="9642" spans="10:10" ht="321" x14ac:dyDescent="0.25">
      <c r="J9642" s="146" t="s">
        <v>210</v>
      </c>
    </row>
    <row r="9643" spans="10:10" ht="321" x14ac:dyDescent="0.25">
      <c r="J9643" s="146" t="s">
        <v>210</v>
      </c>
    </row>
    <row r="9644" spans="10:10" ht="321" x14ac:dyDescent="0.25">
      <c r="J9644" s="146" t="s">
        <v>210</v>
      </c>
    </row>
    <row r="9645" spans="10:10" ht="321" x14ac:dyDescent="0.25">
      <c r="J9645" s="146" t="s">
        <v>210</v>
      </c>
    </row>
    <row r="9646" spans="10:10" ht="321" x14ac:dyDescent="0.25">
      <c r="J9646" s="146" t="s">
        <v>210</v>
      </c>
    </row>
    <row r="9647" spans="10:10" ht="321" x14ac:dyDescent="0.25">
      <c r="J9647" s="146" t="s">
        <v>210</v>
      </c>
    </row>
    <row r="9648" spans="10:10" ht="321" x14ac:dyDescent="0.25">
      <c r="J9648" s="146" t="s">
        <v>210</v>
      </c>
    </row>
    <row r="9649" spans="10:10" ht="321" x14ac:dyDescent="0.25">
      <c r="J9649" s="146" t="s">
        <v>210</v>
      </c>
    </row>
    <row r="9650" spans="10:10" ht="321" x14ac:dyDescent="0.25">
      <c r="J9650" s="146" t="s">
        <v>210</v>
      </c>
    </row>
    <row r="9651" spans="10:10" ht="321" x14ac:dyDescent="0.25">
      <c r="J9651" s="146" t="s">
        <v>210</v>
      </c>
    </row>
    <row r="9652" spans="10:10" ht="321" x14ac:dyDescent="0.25">
      <c r="J9652" s="146" t="s">
        <v>210</v>
      </c>
    </row>
    <row r="9653" spans="10:10" ht="321" x14ac:dyDescent="0.25">
      <c r="J9653" s="146" t="s">
        <v>210</v>
      </c>
    </row>
    <row r="9654" spans="10:10" ht="321" x14ac:dyDescent="0.25">
      <c r="J9654" s="146" t="s">
        <v>210</v>
      </c>
    </row>
    <row r="9655" spans="10:10" ht="321" x14ac:dyDescent="0.25">
      <c r="J9655" s="146" t="s">
        <v>210</v>
      </c>
    </row>
    <row r="9656" spans="10:10" ht="321" x14ac:dyDescent="0.25">
      <c r="J9656" s="146" t="s">
        <v>210</v>
      </c>
    </row>
    <row r="9657" spans="10:10" ht="321" x14ac:dyDescent="0.25">
      <c r="J9657" s="146" t="s">
        <v>210</v>
      </c>
    </row>
    <row r="9658" spans="10:10" ht="321" x14ac:dyDescent="0.25">
      <c r="J9658" s="146" t="s">
        <v>210</v>
      </c>
    </row>
    <row r="9659" spans="10:10" ht="321" x14ac:dyDescent="0.25">
      <c r="J9659" s="146" t="s">
        <v>210</v>
      </c>
    </row>
    <row r="9660" spans="10:10" ht="321" x14ac:dyDescent="0.25">
      <c r="J9660" s="146" t="s">
        <v>210</v>
      </c>
    </row>
    <row r="9661" spans="10:10" ht="321" x14ac:dyDescent="0.25">
      <c r="J9661" s="146" t="s">
        <v>210</v>
      </c>
    </row>
    <row r="9662" spans="10:10" ht="321" x14ac:dyDescent="0.25">
      <c r="J9662" s="146" t="s">
        <v>210</v>
      </c>
    </row>
    <row r="9663" spans="10:10" ht="321" x14ac:dyDescent="0.25">
      <c r="J9663" s="146" t="s">
        <v>210</v>
      </c>
    </row>
    <row r="9664" spans="10:10" ht="321" x14ac:dyDescent="0.25">
      <c r="J9664" s="146" t="s">
        <v>210</v>
      </c>
    </row>
    <row r="9665" spans="10:10" ht="321" x14ac:dyDescent="0.25">
      <c r="J9665" s="146" t="s">
        <v>210</v>
      </c>
    </row>
    <row r="9666" spans="10:10" ht="321" x14ac:dyDescent="0.25">
      <c r="J9666" s="146" t="s">
        <v>210</v>
      </c>
    </row>
    <row r="9667" spans="10:10" ht="321" x14ac:dyDescent="0.25">
      <c r="J9667" s="146" t="s">
        <v>210</v>
      </c>
    </row>
    <row r="9668" spans="10:10" ht="321" x14ac:dyDescent="0.25">
      <c r="J9668" s="146" t="s">
        <v>210</v>
      </c>
    </row>
    <row r="9669" spans="10:10" ht="321" x14ac:dyDescent="0.25">
      <c r="J9669" s="146" t="s">
        <v>210</v>
      </c>
    </row>
    <row r="9670" spans="10:10" ht="321" x14ac:dyDescent="0.25">
      <c r="J9670" s="146" t="s">
        <v>210</v>
      </c>
    </row>
    <row r="9671" spans="10:10" ht="321" x14ac:dyDescent="0.25">
      <c r="J9671" s="146" t="s">
        <v>210</v>
      </c>
    </row>
    <row r="9672" spans="10:10" ht="321" x14ac:dyDescent="0.25">
      <c r="J9672" s="146" t="s">
        <v>210</v>
      </c>
    </row>
    <row r="9673" spans="10:10" ht="321" x14ac:dyDescent="0.25">
      <c r="J9673" s="146" t="s">
        <v>210</v>
      </c>
    </row>
    <row r="9674" spans="10:10" ht="321" x14ac:dyDescent="0.25">
      <c r="J9674" s="146" t="s">
        <v>210</v>
      </c>
    </row>
    <row r="9675" spans="10:10" ht="321" x14ac:dyDescent="0.25">
      <c r="J9675" s="146" t="s">
        <v>210</v>
      </c>
    </row>
    <row r="9676" spans="10:10" ht="321" x14ac:dyDescent="0.25">
      <c r="J9676" s="146" t="s">
        <v>210</v>
      </c>
    </row>
    <row r="9677" spans="10:10" ht="321" x14ac:dyDescent="0.25">
      <c r="J9677" s="146" t="s">
        <v>210</v>
      </c>
    </row>
    <row r="9678" spans="10:10" ht="321" x14ac:dyDescent="0.25">
      <c r="J9678" s="146" t="s">
        <v>210</v>
      </c>
    </row>
    <row r="9679" spans="10:10" ht="321" x14ac:dyDescent="0.25">
      <c r="J9679" s="146" t="s">
        <v>210</v>
      </c>
    </row>
    <row r="9680" spans="10:10" ht="321" x14ac:dyDescent="0.25">
      <c r="J9680" s="146" t="s">
        <v>210</v>
      </c>
    </row>
    <row r="9681" spans="10:10" ht="321" x14ac:dyDescent="0.25">
      <c r="J9681" s="146" t="s">
        <v>210</v>
      </c>
    </row>
    <row r="9682" spans="10:10" ht="321" x14ac:dyDescent="0.25">
      <c r="J9682" s="146" t="s">
        <v>210</v>
      </c>
    </row>
    <row r="9683" spans="10:10" ht="321" x14ac:dyDescent="0.25">
      <c r="J9683" s="146" t="s">
        <v>210</v>
      </c>
    </row>
    <row r="9684" spans="10:10" ht="321" x14ac:dyDescent="0.25">
      <c r="J9684" s="146" t="s">
        <v>210</v>
      </c>
    </row>
    <row r="9685" spans="10:10" ht="321" x14ac:dyDescent="0.25">
      <c r="J9685" s="146" t="s">
        <v>210</v>
      </c>
    </row>
    <row r="9686" spans="10:10" ht="321" x14ac:dyDescent="0.25">
      <c r="J9686" s="146" t="s">
        <v>210</v>
      </c>
    </row>
    <row r="9687" spans="10:10" ht="321" x14ac:dyDescent="0.25">
      <c r="J9687" s="146" t="s">
        <v>210</v>
      </c>
    </row>
    <row r="9688" spans="10:10" ht="321" x14ac:dyDescent="0.25">
      <c r="J9688" s="146" t="s">
        <v>210</v>
      </c>
    </row>
    <row r="9689" spans="10:10" ht="321" x14ac:dyDescent="0.25">
      <c r="J9689" s="146" t="s">
        <v>210</v>
      </c>
    </row>
    <row r="9690" spans="10:10" ht="321" x14ac:dyDescent="0.25">
      <c r="J9690" s="146" t="s">
        <v>210</v>
      </c>
    </row>
    <row r="9691" spans="10:10" ht="321" x14ac:dyDescent="0.25">
      <c r="J9691" s="146" t="s">
        <v>210</v>
      </c>
    </row>
    <row r="9692" spans="10:10" ht="321" x14ac:dyDescent="0.25">
      <c r="J9692" s="146" t="s">
        <v>210</v>
      </c>
    </row>
    <row r="9693" spans="10:10" ht="321" x14ac:dyDescent="0.25">
      <c r="J9693" s="146" t="s">
        <v>210</v>
      </c>
    </row>
    <row r="9694" spans="10:10" ht="321" x14ac:dyDescent="0.25">
      <c r="J9694" s="146" t="s">
        <v>210</v>
      </c>
    </row>
    <row r="9695" spans="10:10" ht="321" x14ac:dyDescent="0.25">
      <c r="J9695" s="146" t="s">
        <v>210</v>
      </c>
    </row>
    <row r="9696" spans="10:10" ht="321" x14ac:dyDescent="0.25">
      <c r="J9696" s="146" t="s">
        <v>210</v>
      </c>
    </row>
    <row r="9697" spans="10:10" ht="321" x14ac:dyDescent="0.25">
      <c r="J9697" s="146" t="s">
        <v>210</v>
      </c>
    </row>
    <row r="9698" spans="10:10" ht="321" x14ac:dyDescent="0.25">
      <c r="J9698" s="146" t="s">
        <v>210</v>
      </c>
    </row>
    <row r="9699" spans="10:10" ht="321" x14ac:dyDescent="0.25">
      <c r="J9699" s="146" t="s">
        <v>210</v>
      </c>
    </row>
    <row r="9700" spans="10:10" ht="321" x14ac:dyDescent="0.25">
      <c r="J9700" s="146" t="s">
        <v>210</v>
      </c>
    </row>
    <row r="9701" spans="10:10" ht="321" x14ac:dyDescent="0.25">
      <c r="J9701" s="146" t="s">
        <v>210</v>
      </c>
    </row>
    <row r="9702" spans="10:10" ht="321" x14ac:dyDescent="0.25">
      <c r="J9702" s="146" t="s">
        <v>210</v>
      </c>
    </row>
    <row r="9703" spans="10:10" ht="321" x14ac:dyDescent="0.25">
      <c r="J9703" s="146" t="s">
        <v>210</v>
      </c>
    </row>
    <row r="9704" spans="10:10" ht="321" x14ac:dyDescent="0.25">
      <c r="J9704" s="146" t="s">
        <v>210</v>
      </c>
    </row>
    <row r="9705" spans="10:10" ht="321" x14ac:dyDescent="0.25">
      <c r="J9705" s="146" t="s">
        <v>210</v>
      </c>
    </row>
    <row r="9706" spans="10:10" ht="321" x14ac:dyDescent="0.25">
      <c r="J9706" s="146" t="s">
        <v>210</v>
      </c>
    </row>
    <row r="9707" spans="10:10" ht="321" x14ac:dyDescent="0.25">
      <c r="J9707" s="146" t="s">
        <v>210</v>
      </c>
    </row>
    <row r="9708" spans="10:10" ht="321" x14ac:dyDescent="0.25">
      <c r="J9708" s="146" t="s">
        <v>210</v>
      </c>
    </row>
    <row r="9709" spans="10:10" ht="321" x14ac:dyDescent="0.25">
      <c r="J9709" s="146" t="s">
        <v>210</v>
      </c>
    </row>
    <row r="9710" spans="10:10" ht="321" x14ac:dyDescent="0.25">
      <c r="J9710" s="146" t="s">
        <v>210</v>
      </c>
    </row>
    <row r="9711" spans="10:10" ht="321" x14ac:dyDescent="0.25">
      <c r="J9711" s="146" t="s">
        <v>210</v>
      </c>
    </row>
    <row r="9712" spans="10:10" ht="321" x14ac:dyDescent="0.25">
      <c r="J9712" s="146" t="s">
        <v>210</v>
      </c>
    </row>
    <row r="9713" spans="10:10" ht="321" x14ac:dyDescent="0.25">
      <c r="J9713" s="146" t="s">
        <v>210</v>
      </c>
    </row>
    <row r="9714" spans="10:10" ht="321" x14ac:dyDescent="0.25">
      <c r="J9714" s="146" t="s">
        <v>210</v>
      </c>
    </row>
    <row r="9715" spans="10:10" ht="321" x14ac:dyDescent="0.25">
      <c r="J9715" s="146" t="s">
        <v>210</v>
      </c>
    </row>
    <row r="9716" spans="10:10" ht="321" x14ac:dyDescent="0.25">
      <c r="J9716" s="146" t="s">
        <v>210</v>
      </c>
    </row>
    <row r="9717" spans="10:10" ht="321" x14ac:dyDescent="0.25">
      <c r="J9717" s="146" t="s">
        <v>210</v>
      </c>
    </row>
    <row r="9718" spans="10:10" ht="321" x14ac:dyDescent="0.25">
      <c r="J9718" s="146" t="s">
        <v>210</v>
      </c>
    </row>
    <row r="9719" spans="10:10" ht="321" x14ac:dyDescent="0.25">
      <c r="J9719" s="146" t="s">
        <v>210</v>
      </c>
    </row>
    <row r="9720" spans="10:10" ht="321" x14ac:dyDescent="0.25">
      <c r="J9720" s="146" t="s">
        <v>210</v>
      </c>
    </row>
    <row r="9721" spans="10:10" ht="321" x14ac:dyDescent="0.25">
      <c r="J9721" s="146" t="s">
        <v>210</v>
      </c>
    </row>
    <row r="9722" spans="10:10" ht="321" x14ac:dyDescent="0.25">
      <c r="J9722" s="146" t="s">
        <v>210</v>
      </c>
    </row>
    <row r="9723" spans="10:10" ht="321" x14ac:dyDescent="0.25">
      <c r="J9723" s="146" t="s">
        <v>210</v>
      </c>
    </row>
    <row r="9724" spans="10:10" ht="321" x14ac:dyDescent="0.25">
      <c r="J9724" s="146" t="s">
        <v>210</v>
      </c>
    </row>
    <row r="9725" spans="10:10" ht="321" x14ac:dyDescent="0.25">
      <c r="J9725" s="146" t="s">
        <v>210</v>
      </c>
    </row>
    <row r="9726" spans="10:10" ht="321" x14ac:dyDescent="0.25">
      <c r="J9726" s="146" t="s">
        <v>210</v>
      </c>
    </row>
    <row r="9727" spans="10:10" ht="321" x14ac:dyDescent="0.25">
      <c r="J9727" s="146" t="s">
        <v>210</v>
      </c>
    </row>
    <row r="9728" spans="10:10" ht="321" x14ac:dyDescent="0.25">
      <c r="J9728" s="146" t="s">
        <v>210</v>
      </c>
    </row>
    <row r="9729" spans="10:10" ht="321" x14ac:dyDescent="0.25">
      <c r="J9729" s="146" t="s">
        <v>210</v>
      </c>
    </row>
    <row r="9730" spans="10:10" ht="321" x14ac:dyDescent="0.25">
      <c r="J9730" s="146" t="s">
        <v>210</v>
      </c>
    </row>
    <row r="9731" spans="10:10" ht="321" x14ac:dyDescent="0.25">
      <c r="J9731" s="146" t="s">
        <v>210</v>
      </c>
    </row>
    <row r="9732" spans="10:10" ht="321" x14ac:dyDescent="0.25">
      <c r="J9732" s="146" t="s">
        <v>210</v>
      </c>
    </row>
    <row r="9733" spans="10:10" ht="321" x14ac:dyDescent="0.25">
      <c r="J9733" s="146" t="s">
        <v>210</v>
      </c>
    </row>
    <row r="9734" spans="10:10" ht="321" x14ac:dyDescent="0.25">
      <c r="J9734" s="146" t="s">
        <v>210</v>
      </c>
    </row>
    <row r="9735" spans="10:10" ht="321" x14ac:dyDescent="0.25">
      <c r="J9735" s="146" t="s">
        <v>210</v>
      </c>
    </row>
    <row r="9736" spans="10:10" ht="321" x14ac:dyDescent="0.25">
      <c r="J9736" s="146" t="s">
        <v>210</v>
      </c>
    </row>
    <row r="9737" spans="10:10" ht="321" x14ac:dyDescent="0.25">
      <c r="J9737" s="146" t="s">
        <v>210</v>
      </c>
    </row>
    <row r="9738" spans="10:10" ht="321" x14ac:dyDescent="0.25">
      <c r="J9738" s="146" t="s">
        <v>210</v>
      </c>
    </row>
    <row r="9739" spans="10:10" ht="321" x14ac:dyDescent="0.25">
      <c r="J9739" s="146" t="s">
        <v>210</v>
      </c>
    </row>
    <row r="9740" spans="10:10" ht="321" x14ac:dyDescent="0.25">
      <c r="J9740" s="146" t="s">
        <v>210</v>
      </c>
    </row>
    <row r="9741" spans="10:10" ht="321" x14ac:dyDescent="0.25">
      <c r="J9741" s="146" t="s">
        <v>210</v>
      </c>
    </row>
    <row r="9742" spans="10:10" ht="321" x14ac:dyDescent="0.25">
      <c r="J9742" s="146" t="s">
        <v>210</v>
      </c>
    </row>
    <row r="9743" spans="10:10" ht="321" x14ac:dyDescent="0.25">
      <c r="J9743" s="146" t="s">
        <v>210</v>
      </c>
    </row>
    <row r="9744" spans="10:10" ht="321" x14ac:dyDescent="0.25">
      <c r="J9744" s="146" t="s">
        <v>210</v>
      </c>
    </row>
    <row r="9745" spans="10:10" ht="321" x14ac:dyDescent="0.25">
      <c r="J9745" s="146" t="s">
        <v>210</v>
      </c>
    </row>
    <row r="9746" spans="10:10" ht="321" x14ac:dyDescent="0.25">
      <c r="J9746" s="146" t="s">
        <v>210</v>
      </c>
    </row>
    <row r="9747" spans="10:10" ht="321" x14ac:dyDescent="0.25">
      <c r="J9747" s="146" t="s">
        <v>210</v>
      </c>
    </row>
    <row r="9748" spans="10:10" ht="321" x14ac:dyDescent="0.25">
      <c r="J9748" s="146" t="s">
        <v>210</v>
      </c>
    </row>
    <row r="9749" spans="10:10" ht="321" x14ac:dyDescent="0.25">
      <c r="J9749" s="146" t="s">
        <v>210</v>
      </c>
    </row>
    <row r="9750" spans="10:10" ht="321" x14ac:dyDescent="0.25">
      <c r="J9750" s="146" t="s">
        <v>210</v>
      </c>
    </row>
    <row r="9751" spans="10:10" ht="321" x14ac:dyDescent="0.25">
      <c r="J9751" s="146" t="s">
        <v>210</v>
      </c>
    </row>
    <row r="9752" spans="10:10" ht="321" x14ac:dyDescent="0.25">
      <c r="J9752" s="146" t="s">
        <v>210</v>
      </c>
    </row>
    <row r="9753" spans="10:10" ht="321" x14ac:dyDescent="0.25">
      <c r="J9753" s="146" t="s">
        <v>210</v>
      </c>
    </row>
    <row r="9754" spans="10:10" ht="321" x14ac:dyDescent="0.25">
      <c r="J9754" s="146" t="s">
        <v>210</v>
      </c>
    </row>
    <row r="9755" spans="10:10" ht="321" x14ac:dyDescent="0.25">
      <c r="J9755" s="146" t="s">
        <v>210</v>
      </c>
    </row>
    <row r="9756" spans="10:10" ht="321" x14ac:dyDescent="0.25">
      <c r="J9756" s="146" t="s">
        <v>210</v>
      </c>
    </row>
    <row r="9757" spans="10:10" ht="321" x14ac:dyDescent="0.25">
      <c r="J9757" s="146" t="s">
        <v>210</v>
      </c>
    </row>
    <row r="9758" spans="10:10" ht="321" x14ac:dyDescent="0.25">
      <c r="J9758" s="146" t="s">
        <v>210</v>
      </c>
    </row>
    <row r="9759" spans="10:10" ht="321" x14ac:dyDescent="0.25">
      <c r="J9759" s="146" t="s">
        <v>210</v>
      </c>
    </row>
    <row r="9760" spans="10:10" ht="321" x14ac:dyDescent="0.25">
      <c r="J9760" s="146" t="s">
        <v>210</v>
      </c>
    </row>
    <row r="9761" spans="10:10" ht="321" x14ac:dyDescent="0.25">
      <c r="J9761" s="146" t="s">
        <v>210</v>
      </c>
    </row>
    <row r="9762" spans="10:10" ht="321" x14ac:dyDescent="0.25">
      <c r="J9762" s="146" t="s">
        <v>210</v>
      </c>
    </row>
    <row r="9763" spans="10:10" ht="321" x14ac:dyDescent="0.25">
      <c r="J9763" s="146" t="s">
        <v>210</v>
      </c>
    </row>
    <row r="9764" spans="10:10" ht="321" x14ac:dyDescent="0.25">
      <c r="J9764" s="146" t="s">
        <v>210</v>
      </c>
    </row>
    <row r="9765" spans="10:10" ht="321" x14ac:dyDescent="0.25">
      <c r="J9765" s="146" t="s">
        <v>210</v>
      </c>
    </row>
    <row r="9766" spans="10:10" ht="321" x14ac:dyDescent="0.25">
      <c r="J9766" s="146" t="s">
        <v>210</v>
      </c>
    </row>
    <row r="9767" spans="10:10" ht="321" x14ac:dyDescent="0.25">
      <c r="J9767" s="146" t="s">
        <v>210</v>
      </c>
    </row>
    <row r="9768" spans="10:10" ht="321" x14ac:dyDescent="0.25">
      <c r="J9768" s="146" t="s">
        <v>210</v>
      </c>
    </row>
    <row r="9769" spans="10:10" ht="321" x14ac:dyDescent="0.25">
      <c r="J9769" s="146" t="s">
        <v>210</v>
      </c>
    </row>
    <row r="9770" spans="10:10" ht="321" x14ac:dyDescent="0.25">
      <c r="J9770" s="146" t="s">
        <v>210</v>
      </c>
    </row>
    <row r="9771" spans="10:10" ht="321" x14ac:dyDescent="0.25">
      <c r="J9771" s="146" t="s">
        <v>210</v>
      </c>
    </row>
    <row r="9772" spans="10:10" ht="321" x14ac:dyDescent="0.25">
      <c r="J9772" s="146" t="s">
        <v>210</v>
      </c>
    </row>
    <row r="9773" spans="10:10" ht="321" x14ac:dyDescent="0.25">
      <c r="J9773" s="146" t="s">
        <v>210</v>
      </c>
    </row>
    <row r="9774" spans="10:10" ht="321" x14ac:dyDescent="0.25">
      <c r="J9774" s="146" t="s">
        <v>210</v>
      </c>
    </row>
    <row r="9775" spans="10:10" ht="321" x14ac:dyDescent="0.25">
      <c r="J9775" s="146" t="s">
        <v>210</v>
      </c>
    </row>
    <row r="9776" spans="10:10" ht="321" x14ac:dyDescent="0.25">
      <c r="J9776" s="146" t="s">
        <v>210</v>
      </c>
    </row>
    <row r="9777" spans="10:10" ht="321" x14ac:dyDescent="0.25">
      <c r="J9777" s="146" t="s">
        <v>210</v>
      </c>
    </row>
    <row r="9778" spans="10:10" ht="321" x14ac:dyDescent="0.25">
      <c r="J9778" s="146" t="s">
        <v>210</v>
      </c>
    </row>
    <row r="9779" spans="10:10" ht="321" x14ac:dyDescent="0.25">
      <c r="J9779" s="146" t="s">
        <v>210</v>
      </c>
    </row>
    <row r="9780" spans="10:10" ht="321" x14ac:dyDescent="0.25">
      <c r="J9780" s="146" t="s">
        <v>210</v>
      </c>
    </row>
    <row r="9781" spans="10:10" ht="321" x14ac:dyDescent="0.25">
      <c r="J9781" s="146" t="s">
        <v>210</v>
      </c>
    </row>
    <row r="9782" spans="10:10" ht="321" x14ac:dyDescent="0.25">
      <c r="J9782" s="146" t="s">
        <v>210</v>
      </c>
    </row>
    <row r="9783" spans="10:10" ht="321" x14ac:dyDescent="0.25">
      <c r="J9783" s="146" t="s">
        <v>210</v>
      </c>
    </row>
    <row r="9784" spans="10:10" ht="321" x14ac:dyDescent="0.25">
      <c r="J9784" s="146" t="s">
        <v>210</v>
      </c>
    </row>
    <row r="9785" spans="10:10" ht="321" x14ac:dyDescent="0.25">
      <c r="J9785" s="146" t="s">
        <v>210</v>
      </c>
    </row>
    <row r="9786" spans="10:10" ht="321" x14ac:dyDescent="0.25">
      <c r="J9786" s="146" t="s">
        <v>210</v>
      </c>
    </row>
    <row r="9787" spans="10:10" ht="321" x14ac:dyDescent="0.25">
      <c r="J9787" s="146" t="s">
        <v>210</v>
      </c>
    </row>
    <row r="9788" spans="10:10" ht="321" x14ac:dyDescent="0.25">
      <c r="J9788" s="146" t="s">
        <v>210</v>
      </c>
    </row>
    <row r="9789" spans="10:10" ht="321" x14ac:dyDescent="0.25">
      <c r="J9789" s="146" t="s">
        <v>210</v>
      </c>
    </row>
    <row r="9790" spans="10:10" ht="321" x14ac:dyDescent="0.25">
      <c r="J9790" s="146" t="s">
        <v>210</v>
      </c>
    </row>
    <row r="9791" spans="10:10" ht="321" x14ac:dyDescent="0.25">
      <c r="J9791" s="146" t="s">
        <v>210</v>
      </c>
    </row>
    <row r="9792" spans="10:10" ht="321" x14ac:dyDescent="0.25">
      <c r="J9792" s="146" t="s">
        <v>210</v>
      </c>
    </row>
    <row r="9793" spans="10:10" ht="321" x14ac:dyDescent="0.25">
      <c r="J9793" s="146" t="s">
        <v>210</v>
      </c>
    </row>
    <row r="9794" spans="10:10" ht="321" x14ac:dyDescent="0.25">
      <c r="J9794" s="146" t="s">
        <v>210</v>
      </c>
    </row>
    <row r="9795" spans="10:10" ht="321" x14ac:dyDescent="0.25">
      <c r="J9795" s="146" t="s">
        <v>210</v>
      </c>
    </row>
    <row r="9796" spans="10:10" ht="321" x14ac:dyDescent="0.25">
      <c r="J9796" s="146" t="s">
        <v>210</v>
      </c>
    </row>
    <row r="9797" spans="10:10" ht="321" x14ac:dyDescent="0.25">
      <c r="J9797" s="146" t="s">
        <v>210</v>
      </c>
    </row>
    <row r="9798" spans="10:10" ht="321" x14ac:dyDescent="0.25">
      <c r="J9798" s="146" t="s">
        <v>210</v>
      </c>
    </row>
    <row r="9799" spans="10:10" ht="321" x14ac:dyDescent="0.25">
      <c r="J9799" s="146" t="s">
        <v>210</v>
      </c>
    </row>
    <row r="9800" spans="10:10" ht="321" x14ac:dyDescent="0.25">
      <c r="J9800" s="146" t="s">
        <v>210</v>
      </c>
    </row>
    <row r="9801" spans="10:10" ht="321" x14ac:dyDescent="0.25">
      <c r="J9801" s="146" t="s">
        <v>210</v>
      </c>
    </row>
    <row r="9802" spans="10:10" ht="321" x14ac:dyDescent="0.25">
      <c r="J9802" s="146" t="s">
        <v>210</v>
      </c>
    </row>
    <row r="9803" spans="10:10" ht="321" x14ac:dyDescent="0.25">
      <c r="J9803" s="146" t="s">
        <v>210</v>
      </c>
    </row>
    <row r="9804" spans="10:10" ht="321" x14ac:dyDescent="0.25">
      <c r="J9804" s="146" t="s">
        <v>210</v>
      </c>
    </row>
    <row r="9805" spans="10:10" ht="321" x14ac:dyDescent="0.25">
      <c r="J9805" s="146" t="s">
        <v>210</v>
      </c>
    </row>
    <row r="9806" spans="10:10" ht="321" x14ac:dyDescent="0.25">
      <c r="J9806" s="146" t="s">
        <v>210</v>
      </c>
    </row>
    <row r="9807" spans="10:10" ht="321" x14ac:dyDescent="0.25">
      <c r="J9807" s="146" t="s">
        <v>210</v>
      </c>
    </row>
    <row r="9808" spans="10:10" ht="321" x14ac:dyDescent="0.25">
      <c r="J9808" s="146" t="s">
        <v>210</v>
      </c>
    </row>
    <row r="9809" spans="10:10" ht="321" x14ac:dyDescent="0.25">
      <c r="J9809" s="146" t="s">
        <v>210</v>
      </c>
    </row>
    <row r="9810" spans="10:10" ht="321" x14ac:dyDescent="0.25">
      <c r="J9810" s="146" t="s">
        <v>210</v>
      </c>
    </row>
    <row r="9811" spans="10:10" ht="321" x14ac:dyDescent="0.25">
      <c r="J9811" s="146" t="s">
        <v>210</v>
      </c>
    </row>
    <row r="9812" spans="10:10" ht="321" x14ac:dyDescent="0.25">
      <c r="J9812" s="146" t="s">
        <v>210</v>
      </c>
    </row>
    <row r="9813" spans="10:10" ht="321" x14ac:dyDescent="0.25">
      <c r="J9813" s="146" t="s">
        <v>210</v>
      </c>
    </row>
    <row r="9814" spans="10:10" ht="321" x14ac:dyDescent="0.25">
      <c r="J9814" s="146" t="s">
        <v>210</v>
      </c>
    </row>
    <row r="9815" spans="10:10" ht="321" x14ac:dyDescent="0.25">
      <c r="J9815" s="146" t="s">
        <v>210</v>
      </c>
    </row>
    <row r="9816" spans="10:10" ht="321" x14ac:dyDescent="0.25">
      <c r="J9816" s="146" t="s">
        <v>210</v>
      </c>
    </row>
    <row r="9817" spans="10:10" ht="321" x14ac:dyDescent="0.25">
      <c r="J9817" s="146" t="s">
        <v>210</v>
      </c>
    </row>
    <row r="9818" spans="10:10" ht="321" x14ac:dyDescent="0.25">
      <c r="J9818" s="146" t="s">
        <v>210</v>
      </c>
    </row>
    <row r="9819" spans="10:10" ht="321" x14ac:dyDescent="0.25">
      <c r="J9819" s="146" t="s">
        <v>210</v>
      </c>
    </row>
    <row r="9820" spans="10:10" ht="321" x14ac:dyDescent="0.25">
      <c r="J9820" s="146" t="s">
        <v>210</v>
      </c>
    </row>
    <row r="9821" spans="10:10" ht="321" x14ac:dyDescent="0.25">
      <c r="J9821" s="146" t="s">
        <v>210</v>
      </c>
    </row>
    <row r="9822" spans="10:10" ht="321" x14ac:dyDescent="0.25">
      <c r="J9822" s="146" t="s">
        <v>210</v>
      </c>
    </row>
    <row r="9823" spans="10:10" ht="321" x14ac:dyDescent="0.25">
      <c r="J9823" s="146" t="s">
        <v>210</v>
      </c>
    </row>
    <row r="9824" spans="10:10" ht="321" x14ac:dyDescent="0.25">
      <c r="J9824" s="146" t="s">
        <v>210</v>
      </c>
    </row>
    <row r="9825" spans="10:10" ht="321" x14ac:dyDescent="0.25">
      <c r="J9825" s="146" t="s">
        <v>210</v>
      </c>
    </row>
    <row r="9826" spans="10:10" ht="321" x14ac:dyDescent="0.25">
      <c r="J9826" s="146" t="s">
        <v>210</v>
      </c>
    </row>
    <row r="9827" spans="10:10" ht="321" x14ac:dyDescent="0.25">
      <c r="J9827" s="146" t="s">
        <v>210</v>
      </c>
    </row>
    <row r="9828" spans="10:10" ht="321" x14ac:dyDescent="0.25">
      <c r="J9828" s="146" t="s">
        <v>210</v>
      </c>
    </row>
    <row r="9829" spans="10:10" ht="321" x14ac:dyDescent="0.25">
      <c r="J9829" s="146" t="s">
        <v>210</v>
      </c>
    </row>
    <row r="9830" spans="10:10" ht="321" x14ac:dyDescent="0.25">
      <c r="J9830" s="146" t="s">
        <v>210</v>
      </c>
    </row>
    <row r="9831" spans="10:10" ht="321" x14ac:dyDescent="0.25">
      <c r="J9831" s="146" t="s">
        <v>210</v>
      </c>
    </row>
    <row r="9832" spans="10:10" ht="321" x14ac:dyDescent="0.25">
      <c r="J9832" s="146" t="s">
        <v>210</v>
      </c>
    </row>
    <row r="9833" spans="10:10" ht="321" x14ac:dyDescent="0.25">
      <c r="J9833" s="146" t="s">
        <v>210</v>
      </c>
    </row>
    <row r="9834" spans="10:10" ht="321" x14ac:dyDescent="0.25">
      <c r="J9834" s="146" t="s">
        <v>210</v>
      </c>
    </row>
    <row r="9835" spans="10:10" ht="321" x14ac:dyDescent="0.25">
      <c r="J9835" s="146" t="s">
        <v>210</v>
      </c>
    </row>
    <row r="9836" spans="10:10" ht="321" x14ac:dyDescent="0.25">
      <c r="J9836" s="146" t="s">
        <v>210</v>
      </c>
    </row>
    <row r="9837" spans="10:10" ht="321" x14ac:dyDescent="0.25">
      <c r="J9837" s="146" t="s">
        <v>210</v>
      </c>
    </row>
    <row r="9838" spans="10:10" ht="321" x14ac:dyDescent="0.25">
      <c r="J9838" s="146" t="s">
        <v>210</v>
      </c>
    </row>
    <row r="9839" spans="10:10" ht="321" x14ac:dyDescent="0.25">
      <c r="J9839" s="146" t="s">
        <v>210</v>
      </c>
    </row>
    <row r="9840" spans="10:10" ht="321" x14ac:dyDescent="0.25">
      <c r="J9840" s="146" t="s">
        <v>210</v>
      </c>
    </row>
    <row r="9841" spans="10:10" ht="321" x14ac:dyDescent="0.25">
      <c r="J9841" s="146" t="s">
        <v>210</v>
      </c>
    </row>
    <row r="9842" spans="10:10" ht="321" x14ac:dyDescent="0.25">
      <c r="J9842" s="146" t="s">
        <v>210</v>
      </c>
    </row>
    <row r="9843" spans="10:10" ht="321" x14ac:dyDescent="0.25">
      <c r="J9843" s="146" t="s">
        <v>210</v>
      </c>
    </row>
    <row r="9844" spans="10:10" ht="321" x14ac:dyDescent="0.25">
      <c r="J9844" s="146" t="s">
        <v>210</v>
      </c>
    </row>
    <row r="9845" spans="10:10" ht="321" x14ac:dyDescent="0.25">
      <c r="J9845" s="146" t="s">
        <v>210</v>
      </c>
    </row>
    <row r="9846" spans="10:10" ht="321" x14ac:dyDescent="0.25">
      <c r="J9846" s="146" t="s">
        <v>210</v>
      </c>
    </row>
    <row r="9847" spans="10:10" ht="321" x14ac:dyDescent="0.25">
      <c r="J9847" s="146" t="s">
        <v>210</v>
      </c>
    </row>
    <row r="9848" spans="10:10" ht="321" x14ac:dyDescent="0.25">
      <c r="J9848" s="146" t="s">
        <v>210</v>
      </c>
    </row>
    <row r="9849" spans="10:10" ht="321" x14ac:dyDescent="0.25">
      <c r="J9849" s="146" t="s">
        <v>210</v>
      </c>
    </row>
    <row r="9850" spans="10:10" ht="321" x14ac:dyDescent="0.25">
      <c r="J9850" s="146" t="s">
        <v>210</v>
      </c>
    </row>
    <row r="9851" spans="10:10" ht="321" x14ac:dyDescent="0.25">
      <c r="J9851" s="146" t="s">
        <v>210</v>
      </c>
    </row>
    <row r="9852" spans="10:10" ht="321" x14ac:dyDescent="0.25">
      <c r="J9852" s="146" t="s">
        <v>210</v>
      </c>
    </row>
    <row r="9853" spans="10:10" ht="321" x14ac:dyDescent="0.25">
      <c r="J9853" s="146" t="s">
        <v>210</v>
      </c>
    </row>
    <row r="9854" spans="10:10" ht="321" x14ac:dyDescent="0.25">
      <c r="J9854" s="146" t="s">
        <v>210</v>
      </c>
    </row>
    <row r="9855" spans="10:10" ht="321" x14ac:dyDescent="0.25">
      <c r="J9855" s="146" t="s">
        <v>210</v>
      </c>
    </row>
    <row r="9856" spans="10:10" ht="321" x14ac:dyDescent="0.25">
      <c r="J9856" s="146" t="s">
        <v>210</v>
      </c>
    </row>
    <row r="9857" spans="10:10" ht="321" x14ac:dyDescent="0.25">
      <c r="J9857" s="146" t="s">
        <v>210</v>
      </c>
    </row>
    <row r="9858" spans="10:10" ht="321" x14ac:dyDescent="0.25">
      <c r="J9858" s="146" t="s">
        <v>210</v>
      </c>
    </row>
    <row r="9859" spans="10:10" ht="321" x14ac:dyDescent="0.25">
      <c r="J9859" s="146" t="s">
        <v>210</v>
      </c>
    </row>
    <row r="9860" spans="10:10" ht="321" x14ac:dyDescent="0.25">
      <c r="J9860" s="146" t="s">
        <v>210</v>
      </c>
    </row>
    <row r="9861" spans="10:10" ht="321" x14ac:dyDescent="0.25">
      <c r="J9861" s="146" t="s">
        <v>210</v>
      </c>
    </row>
    <row r="9862" spans="10:10" ht="321" x14ac:dyDescent="0.25">
      <c r="J9862" s="146" t="s">
        <v>210</v>
      </c>
    </row>
    <row r="9863" spans="10:10" ht="321" x14ac:dyDescent="0.25">
      <c r="J9863" s="146" t="s">
        <v>210</v>
      </c>
    </row>
    <row r="9864" spans="10:10" ht="321" x14ac:dyDescent="0.25">
      <c r="J9864" s="146" t="s">
        <v>210</v>
      </c>
    </row>
    <row r="9865" spans="10:10" ht="321" x14ac:dyDescent="0.25">
      <c r="J9865" s="146" t="s">
        <v>210</v>
      </c>
    </row>
    <row r="9866" spans="10:10" ht="321" x14ac:dyDescent="0.25">
      <c r="J9866" s="146" t="s">
        <v>210</v>
      </c>
    </row>
    <row r="9867" spans="10:10" ht="321" x14ac:dyDescent="0.25">
      <c r="J9867" s="146" t="s">
        <v>210</v>
      </c>
    </row>
    <row r="9868" spans="10:10" ht="321" x14ac:dyDescent="0.25">
      <c r="J9868" s="146" t="s">
        <v>210</v>
      </c>
    </row>
    <row r="9869" spans="10:10" ht="321" x14ac:dyDescent="0.25">
      <c r="J9869" s="146" t="s">
        <v>210</v>
      </c>
    </row>
    <row r="9870" spans="10:10" ht="321" x14ac:dyDescent="0.25">
      <c r="J9870" s="146" t="s">
        <v>210</v>
      </c>
    </row>
    <row r="9871" spans="10:10" ht="321" x14ac:dyDescent="0.25">
      <c r="J9871" s="146" t="s">
        <v>210</v>
      </c>
    </row>
    <row r="9872" spans="10:10" ht="321" x14ac:dyDescent="0.25">
      <c r="J9872" s="146" t="s">
        <v>210</v>
      </c>
    </row>
    <row r="9873" spans="10:10" ht="321" x14ac:dyDescent="0.25">
      <c r="J9873" s="146" t="s">
        <v>210</v>
      </c>
    </row>
    <row r="9874" spans="10:10" ht="321" x14ac:dyDescent="0.25">
      <c r="J9874" s="146" t="s">
        <v>210</v>
      </c>
    </row>
    <row r="9875" spans="10:10" ht="321" x14ac:dyDescent="0.25">
      <c r="J9875" s="146" t="s">
        <v>210</v>
      </c>
    </row>
    <row r="9876" spans="10:10" ht="321" x14ac:dyDescent="0.25">
      <c r="J9876" s="146" t="s">
        <v>210</v>
      </c>
    </row>
    <row r="9877" spans="10:10" ht="321" x14ac:dyDescent="0.25">
      <c r="J9877" s="146" t="s">
        <v>210</v>
      </c>
    </row>
    <row r="9878" spans="10:10" ht="321" x14ac:dyDescent="0.25">
      <c r="J9878" s="146" t="s">
        <v>210</v>
      </c>
    </row>
    <row r="9879" spans="10:10" ht="321" x14ac:dyDescent="0.25">
      <c r="J9879" s="146" t="s">
        <v>210</v>
      </c>
    </row>
    <row r="9880" spans="10:10" ht="321" x14ac:dyDescent="0.25">
      <c r="J9880" s="146" t="s">
        <v>210</v>
      </c>
    </row>
    <row r="9881" spans="10:10" ht="321" x14ac:dyDescent="0.25">
      <c r="J9881" s="146" t="s">
        <v>210</v>
      </c>
    </row>
    <row r="9882" spans="10:10" ht="321" x14ac:dyDescent="0.25">
      <c r="J9882" s="146" t="s">
        <v>210</v>
      </c>
    </row>
    <row r="9883" spans="10:10" ht="321" x14ac:dyDescent="0.25">
      <c r="J9883" s="146" t="s">
        <v>210</v>
      </c>
    </row>
    <row r="9884" spans="10:10" ht="321" x14ac:dyDescent="0.25">
      <c r="J9884" s="146" t="s">
        <v>210</v>
      </c>
    </row>
    <row r="9885" spans="10:10" ht="321" x14ac:dyDescent="0.25">
      <c r="J9885" s="146" t="s">
        <v>210</v>
      </c>
    </row>
    <row r="9886" spans="10:10" ht="321" x14ac:dyDescent="0.25">
      <c r="J9886" s="146" t="s">
        <v>210</v>
      </c>
    </row>
    <row r="9887" spans="10:10" ht="321" x14ac:dyDescent="0.25">
      <c r="J9887" s="146" t="s">
        <v>210</v>
      </c>
    </row>
    <row r="9888" spans="10:10" ht="321" x14ac:dyDescent="0.25">
      <c r="J9888" s="146" t="s">
        <v>210</v>
      </c>
    </row>
    <row r="9889" spans="10:10" ht="321" x14ac:dyDescent="0.25">
      <c r="J9889" s="146" t="s">
        <v>210</v>
      </c>
    </row>
    <row r="9890" spans="10:10" ht="321" x14ac:dyDescent="0.25">
      <c r="J9890" s="146" t="s">
        <v>210</v>
      </c>
    </row>
    <row r="9891" spans="10:10" ht="321" x14ac:dyDescent="0.25">
      <c r="J9891" s="146" t="s">
        <v>210</v>
      </c>
    </row>
    <row r="9892" spans="10:10" ht="321" x14ac:dyDescent="0.25">
      <c r="J9892" s="146" t="s">
        <v>210</v>
      </c>
    </row>
    <row r="9893" spans="10:10" ht="321" x14ac:dyDescent="0.25">
      <c r="J9893" s="146" t="s">
        <v>210</v>
      </c>
    </row>
    <row r="9894" spans="10:10" ht="321" x14ac:dyDescent="0.25">
      <c r="J9894" s="146" t="s">
        <v>210</v>
      </c>
    </row>
    <row r="9895" spans="10:10" ht="321" x14ac:dyDescent="0.25">
      <c r="J9895" s="146" t="s">
        <v>210</v>
      </c>
    </row>
    <row r="9896" spans="10:10" ht="321" x14ac:dyDescent="0.25">
      <c r="J9896" s="146" t="s">
        <v>210</v>
      </c>
    </row>
    <row r="9897" spans="10:10" ht="321" x14ac:dyDescent="0.25">
      <c r="J9897" s="146" t="s">
        <v>210</v>
      </c>
    </row>
    <row r="9898" spans="10:10" ht="321" x14ac:dyDescent="0.25">
      <c r="J9898" s="146" t="s">
        <v>210</v>
      </c>
    </row>
    <row r="9899" spans="10:10" ht="321" x14ac:dyDescent="0.25">
      <c r="J9899" s="146" t="s">
        <v>210</v>
      </c>
    </row>
    <row r="9900" spans="10:10" ht="321" x14ac:dyDescent="0.25">
      <c r="J9900" s="146" t="s">
        <v>210</v>
      </c>
    </row>
    <row r="9901" spans="10:10" ht="321" x14ac:dyDescent="0.25">
      <c r="J9901" s="146" t="s">
        <v>210</v>
      </c>
    </row>
    <row r="9902" spans="10:10" ht="321" x14ac:dyDescent="0.25">
      <c r="J9902" s="146" t="s">
        <v>210</v>
      </c>
    </row>
    <row r="9903" spans="10:10" ht="321" x14ac:dyDescent="0.25">
      <c r="J9903" s="146" t="s">
        <v>210</v>
      </c>
    </row>
    <row r="9904" spans="10:10" ht="321" x14ac:dyDescent="0.25">
      <c r="J9904" s="146" t="s">
        <v>210</v>
      </c>
    </row>
    <row r="9905" spans="10:10" ht="321" x14ac:dyDescent="0.25">
      <c r="J9905" s="146" t="s">
        <v>210</v>
      </c>
    </row>
    <row r="9906" spans="10:10" ht="321" x14ac:dyDescent="0.25">
      <c r="J9906" s="146" t="s">
        <v>210</v>
      </c>
    </row>
    <row r="9907" spans="10:10" ht="321" x14ac:dyDescent="0.25">
      <c r="J9907" s="146" t="s">
        <v>210</v>
      </c>
    </row>
    <row r="9908" spans="10:10" ht="321" x14ac:dyDescent="0.25">
      <c r="J9908" s="146" t="s">
        <v>210</v>
      </c>
    </row>
    <row r="9909" spans="10:10" ht="321" x14ac:dyDescent="0.25">
      <c r="J9909" s="146" t="s">
        <v>210</v>
      </c>
    </row>
    <row r="9910" spans="10:10" ht="321" x14ac:dyDescent="0.25">
      <c r="J9910" s="146" t="s">
        <v>210</v>
      </c>
    </row>
    <row r="9911" spans="10:10" ht="321" x14ac:dyDescent="0.25">
      <c r="J9911" s="146" t="s">
        <v>210</v>
      </c>
    </row>
    <row r="9912" spans="10:10" ht="321" x14ac:dyDescent="0.25">
      <c r="J9912" s="146" t="s">
        <v>210</v>
      </c>
    </row>
    <row r="9913" spans="10:10" ht="321" x14ac:dyDescent="0.25">
      <c r="J9913" s="146" t="s">
        <v>210</v>
      </c>
    </row>
    <row r="9914" spans="10:10" ht="321" x14ac:dyDescent="0.25">
      <c r="J9914" s="146" t="s">
        <v>210</v>
      </c>
    </row>
    <row r="9915" spans="10:10" ht="321" x14ac:dyDescent="0.25">
      <c r="J9915" s="146" t="s">
        <v>210</v>
      </c>
    </row>
    <row r="9916" spans="10:10" ht="321" x14ac:dyDescent="0.25">
      <c r="J9916" s="146" t="s">
        <v>210</v>
      </c>
    </row>
    <row r="9917" spans="10:10" ht="321" x14ac:dyDescent="0.25">
      <c r="J9917" s="146" t="s">
        <v>210</v>
      </c>
    </row>
    <row r="9918" spans="10:10" ht="321" x14ac:dyDescent="0.25">
      <c r="J9918" s="146" t="s">
        <v>210</v>
      </c>
    </row>
    <row r="9919" spans="10:10" ht="321" x14ac:dyDescent="0.25">
      <c r="J9919" s="146" t="s">
        <v>210</v>
      </c>
    </row>
    <row r="9920" spans="10:10" ht="321" x14ac:dyDescent="0.25">
      <c r="J9920" s="146" t="s">
        <v>210</v>
      </c>
    </row>
    <row r="9921" spans="10:10" ht="321" x14ac:dyDescent="0.25">
      <c r="J9921" s="146" t="s">
        <v>210</v>
      </c>
    </row>
    <row r="9922" spans="10:10" ht="321" x14ac:dyDescent="0.25">
      <c r="J9922" s="146" t="s">
        <v>210</v>
      </c>
    </row>
    <row r="9923" spans="10:10" ht="321" x14ac:dyDescent="0.25">
      <c r="J9923" s="146" t="s">
        <v>210</v>
      </c>
    </row>
    <row r="9924" spans="10:10" ht="321" x14ac:dyDescent="0.25">
      <c r="J9924" s="146" t="s">
        <v>210</v>
      </c>
    </row>
    <row r="9925" spans="10:10" ht="321" x14ac:dyDescent="0.25">
      <c r="J9925" s="146" t="s">
        <v>210</v>
      </c>
    </row>
    <row r="9926" spans="10:10" ht="321" x14ac:dyDescent="0.25">
      <c r="J9926" s="146" t="s">
        <v>210</v>
      </c>
    </row>
    <row r="9927" spans="10:10" ht="321" x14ac:dyDescent="0.25">
      <c r="J9927" s="146" t="s">
        <v>210</v>
      </c>
    </row>
    <row r="9928" spans="10:10" ht="321" x14ac:dyDescent="0.25">
      <c r="J9928" s="146" t="s">
        <v>210</v>
      </c>
    </row>
    <row r="9929" spans="10:10" ht="321" x14ac:dyDescent="0.25">
      <c r="J9929" s="146" t="s">
        <v>210</v>
      </c>
    </row>
    <row r="9930" spans="10:10" ht="321" x14ac:dyDescent="0.25">
      <c r="J9930" s="146" t="s">
        <v>210</v>
      </c>
    </row>
    <row r="9931" spans="10:10" ht="321" x14ac:dyDescent="0.25">
      <c r="J9931" s="146" t="s">
        <v>210</v>
      </c>
    </row>
    <row r="9932" spans="10:10" ht="321" x14ac:dyDescent="0.25">
      <c r="J9932" s="146" t="s">
        <v>210</v>
      </c>
    </row>
    <row r="9933" spans="10:10" ht="321" x14ac:dyDescent="0.25">
      <c r="J9933" s="146" t="s">
        <v>210</v>
      </c>
    </row>
    <row r="9934" spans="10:10" ht="321" x14ac:dyDescent="0.25">
      <c r="J9934" s="146" t="s">
        <v>210</v>
      </c>
    </row>
    <row r="9935" spans="10:10" ht="321" x14ac:dyDescent="0.25">
      <c r="J9935" s="146" t="s">
        <v>210</v>
      </c>
    </row>
    <row r="9936" spans="10:10" ht="321" x14ac:dyDescent="0.25">
      <c r="J9936" s="146" t="s">
        <v>210</v>
      </c>
    </row>
    <row r="9937" spans="10:10" ht="321" x14ac:dyDescent="0.25">
      <c r="J9937" s="146" t="s">
        <v>210</v>
      </c>
    </row>
    <row r="9938" spans="10:10" ht="321" x14ac:dyDescent="0.25">
      <c r="J9938" s="146" t="s">
        <v>210</v>
      </c>
    </row>
    <row r="9939" spans="10:10" ht="321" x14ac:dyDescent="0.25">
      <c r="J9939" s="146" t="s">
        <v>210</v>
      </c>
    </row>
    <row r="9940" spans="10:10" ht="321" x14ac:dyDescent="0.25">
      <c r="J9940" s="146" t="s">
        <v>210</v>
      </c>
    </row>
    <row r="9941" spans="10:10" ht="321" x14ac:dyDescent="0.25">
      <c r="J9941" s="146" t="s">
        <v>210</v>
      </c>
    </row>
    <row r="9942" spans="10:10" ht="321" x14ac:dyDescent="0.25">
      <c r="J9942" s="146" t="s">
        <v>210</v>
      </c>
    </row>
    <row r="9943" spans="10:10" ht="321" x14ac:dyDescent="0.25">
      <c r="J9943" s="146" t="s">
        <v>210</v>
      </c>
    </row>
    <row r="9944" spans="10:10" ht="321" x14ac:dyDescent="0.25">
      <c r="J9944" s="146" t="s">
        <v>210</v>
      </c>
    </row>
    <row r="9945" spans="10:10" ht="321" x14ac:dyDescent="0.25">
      <c r="J9945" s="146" t="s">
        <v>210</v>
      </c>
    </row>
    <row r="9946" spans="10:10" ht="321" x14ac:dyDescent="0.25">
      <c r="J9946" s="146" t="s">
        <v>210</v>
      </c>
    </row>
    <row r="9947" spans="10:10" ht="321" x14ac:dyDescent="0.25">
      <c r="J9947" s="146" t="s">
        <v>210</v>
      </c>
    </row>
    <row r="9948" spans="10:10" ht="321" x14ac:dyDescent="0.25">
      <c r="J9948" s="146" t="s">
        <v>210</v>
      </c>
    </row>
    <row r="9949" spans="10:10" ht="321" x14ac:dyDescent="0.25">
      <c r="J9949" s="146" t="s">
        <v>210</v>
      </c>
    </row>
    <row r="9950" spans="10:10" ht="321" x14ac:dyDescent="0.25">
      <c r="J9950" s="146" t="s">
        <v>210</v>
      </c>
    </row>
    <row r="9951" spans="10:10" ht="321" x14ac:dyDescent="0.25">
      <c r="J9951" s="146" t="s">
        <v>210</v>
      </c>
    </row>
    <row r="9952" spans="10:10" ht="321" x14ac:dyDescent="0.25">
      <c r="J9952" s="146" t="s">
        <v>210</v>
      </c>
    </row>
    <row r="9953" spans="10:10" ht="321" x14ac:dyDescent="0.25">
      <c r="J9953" s="146" t="s">
        <v>210</v>
      </c>
    </row>
    <row r="9954" spans="10:10" ht="321" x14ac:dyDescent="0.25">
      <c r="J9954" s="146" t="s">
        <v>210</v>
      </c>
    </row>
    <row r="9955" spans="10:10" ht="321" x14ac:dyDescent="0.25">
      <c r="J9955" s="146" t="s">
        <v>210</v>
      </c>
    </row>
    <row r="9956" spans="10:10" ht="321" x14ac:dyDescent="0.25">
      <c r="J9956" s="146" t="s">
        <v>210</v>
      </c>
    </row>
    <row r="9957" spans="10:10" ht="321" x14ac:dyDescent="0.25">
      <c r="J9957" s="146" t="s">
        <v>210</v>
      </c>
    </row>
    <row r="9958" spans="10:10" ht="321" x14ac:dyDescent="0.25">
      <c r="J9958" s="146" t="s">
        <v>210</v>
      </c>
    </row>
    <row r="9959" spans="10:10" ht="321" x14ac:dyDescent="0.25">
      <c r="J9959" s="146" t="s">
        <v>210</v>
      </c>
    </row>
    <row r="9960" spans="10:10" ht="321" x14ac:dyDescent="0.25">
      <c r="J9960" s="146" t="s">
        <v>210</v>
      </c>
    </row>
    <row r="9961" spans="10:10" ht="321" x14ac:dyDescent="0.25">
      <c r="J9961" s="146" t="s">
        <v>210</v>
      </c>
    </row>
    <row r="9962" spans="10:10" ht="321" x14ac:dyDescent="0.25">
      <c r="J9962" s="146" t="s">
        <v>210</v>
      </c>
    </row>
    <row r="9963" spans="10:10" ht="321" x14ac:dyDescent="0.25">
      <c r="J9963" s="146" t="s">
        <v>210</v>
      </c>
    </row>
    <row r="9964" spans="10:10" ht="321" x14ac:dyDescent="0.25">
      <c r="J9964" s="146" t="s">
        <v>210</v>
      </c>
    </row>
    <row r="9965" spans="10:10" ht="321" x14ac:dyDescent="0.25">
      <c r="J9965" s="146" t="s">
        <v>210</v>
      </c>
    </row>
    <row r="9966" spans="10:10" ht="321" x14ac:dyDescent="0.25">
      <c r="J9966" s="146" t="s">
        <v>210</v>
      </c>
    </row>
    <row r="9967" spans="10:10" ht="321" x14ac:dyDescent="0.25">
      <c r="J9967" s="146" t="s">
        <v>210</v>
      </c>
    </row>
    <row r="9968" spans="10:10" ht="321" x14ac:dyDescent="0.25">
      <c r="J9968" s="146" t="s">
        <v>210</v>
      </c>
    </row>
    <row r="9969" spans="10:10" ht="321" x14ac:dyDescent="0.25">
      <c r="J9969" s="146" t="s">
        <v>210</v>
      </c>
    </row>
    <row r="9970" spans="10:10" ht="321" x14ac:dyDescent="0.25">
      <c r="J9970" s="146" t="s">
        <v>210</v>
      </c>
    </row>
    <row r="9971" spans="10:10" ht="321" x14ac:dyDescent="0.25">
      <c r="J9971" s="146" t="s">
        <v>210</v>
      </c>
    </row>
    <row r="9972" spans="10:10" ht="321" x14ac:dyDescent="0.25">
      <c r="J9972" s="146" t="s">
        <v>210</v>
      </c>
    </row>
    <row r="9973" spans="10:10" ht="321" x14ac:dyDescent="0.25">
      <c r="J9973" s="146" t="s">
        <v>210</v>
      </c>
    </row>
    <row r="9974" spans="10:10" ht="321" x14ac:dyDescent="0.25">
      <c r="J9974" s="146" t="s">
        <v>210</v>
      </c>
    </row>
    <row r="9975" spans="10:10" ht="321" x14ac:dyDescent="0.25">
      <c r="J9975" s="146" t="s">
        <v>210</v>
      </c>
    </row>
    <row r="9976" spans="10:10" ht="321" x14ac:dyDescent="0.25">
      <c r="J9976" s="146" t="s">
        <v>210</v>
      </c>
    </row>
    <row r="9977" spans="10:10" ht="321" x14ac:dyDescent="0.25">
      <c r="J9977" s="146" t="s">
        <v>210</v>
      </c>
    </row>
    <row r="9978" spans="10:10" ht="321" x14ac:dyDescent="0.25">
      <c r="J9978" s="146" t="s">
        <v>210</v>
      </c>
    </row>
    <row r="9979" spans="10:10" ht="321" x14ac:dyDescent="0.25">
      <c r="J9979" s="146" t="s">
        <v>210</v>
      </c>
    </row>
    <row r="9980" spans="10:10" ht="321" x14ac:dyDescent="0.25">
      <c r="J9980" s="146" t="s">
        <v>210</v>
      </c>
    </row>
    <row r="9981" spans="10:10" ht="321" x14ac:dyDescent="0.25">
      <c r="J9981" s="146" t="s">
        <v>210</v>
      </c>
    </row>
    <row r="9982" spans="10:10" ht="321" x14ac:dyDescent="0.25">
      <c r="J9982" s="146" t="s">
        <v>210</v>
      </c>
    </row>
    <row r="9983" spans="10:10" ht="321" x14ac:dyDescent="0.25">
      <c r="J9983" s="146" t="s">
        <v>210</v>
      </c>
    </row>
    <row r="9984" spans="10:10" ht="321" x14ac:dyDescent="0.25">
      <c r="J9984" s="146" t="s">
        <v>210</v>
      </c>
    </row>
    <row r="9985" spans="10:10" ht="321" x14ac:dyDescent="0.25">
      <c r="J9985" s="146" t="s">
        <v>210</v>
      </c>
    </row>
    <row r="9986" spans="10:10" ht="321" x14ac:dyDescent="0.25">
      <c r="J9986" s="146" t="s">
        <v>210</v>
      </c>
    </row>
    <row r="9987" spans="10:10" ht="321" x14ac:dyDescent="0.25">
      <c r="J9987" s="146" t="s">
        <v>210</v>
      </c>
    </row>
    <row r="9988" spans="10:10" ht="321" x14ac:dyDescent="0.25">
      <c r="J9988" s="146" t="s">
        <v>210</v>
      </c>
    </row>
    <row r="9989" spans="10:10" ht="321" x14ac:dyDescent="0.25">
      <c r="J9989" s="146" t="s">
        <v>210</v>
      </c>
    </row>
    <row r="9990" spans="10:10" ht="321" x14ac:dyDescent="0.25">
      <c r="J9990" s="146" t="s">
        <v>210</v>
      </c>
    </row>
    <row r="9991" spans="10:10" ht="321" x14ac:dyDescent="0.25">
      <c r="J9991" s="146" t="s">
        <v>210</v>
      </c>
    </row>
    <row r="9992" spans="10:10" ht="321" x14ac:dyDescent="0.25">
      <c r="J9992" s="146" t="s">
        <v>210</v>
      </c>
    </row>
    <row r="9993" spans="10:10" ht="321" x14ac:dyDescent="0.25">
      <c r="J9993" s="146" t="s">
        <v>210</v>
      </c>
    </row>
    <row r="9994" spans="10:10" ht="321" x14ac:dyDescent="0.25">
      <c r="J9994" s="146" t="s">
        <v>210</v>
      </c>
    </row>
    <row r="9995" spans="10:10" ht="321" x14ac:dyDescent="0.25">
      <c r="J9995" s="146" t="s">
        <v>210</v>
      </c>
    </row>
    <row r="9996" spans="10:10" ht="321" x14ac:dyDescent="0.25">
      <c r="J9996" s="146" t="s">
        <v>210</v>
      </c>
    </row>
    <row r="9997" spans="10:10" ht="321" x14ac:dyDescent="0.25">
      <c r="J9997" s="146" t="s">
        <v>210</v>
      </c>
    </row>
    <row r="9998" spans="10:10" ht="321" x14ac:dyDescent="0.25">
      <c r="J9998" s="146" t="s">
        <v>210</v>
      </c>
    </row>
    <row r="9999" spans="10:10" ht="321" x14ac:dyDescent="0.25">
      <c r="J9999" s="146" t="s">
        <v>210</v>
      </c>
    </row>
    <row r="10000" spans="10:10" ht="321" x14ac:dyDescent="0.25">
      <c r="J10000" s="146" t="s">
        <v>210</v>
      </c>
    </row>
    <row r="10001" spans="10:10" ht="321" x14ac:dyDescent="0.25">
      <c r="J10001" s="146" t="s">
        <v>210</v>
      </c>
    </row>
    <row r="10002" spans="10:10" ht="321" x14ac:dyDescent="0.25">
      <c r="J10002" s="146" t="s">
        <v>210</v>
      </c>
    </row>
    <row r="10003" spans="10:10" ht="321" x14ac:dyDescent="0.25">
      <c r="J10003" s="146" t="s">
        <v>210</v>
      </c>
    </row>
    <row r="10004" spans="10:10" ht="321" x14ac:dyDescent="0.25">
      <c r="J10004" s="146" t="s">
        <v>210</v>
      </c>
    </row>
    <row r="10005" spans="10:10" ht="321" x14ac:dyDescent="0.25">
      <c r="J10005" s="146" t="s">
        <v>210</v>
      </c>
    </row>
    <row r="10006" spans="10:10" ht="321" x14ac:dyDescent="0.25">
      <c r="J10006" s="146" t="s">
        <v>210</v>
      </c>
    </row>
    <row r="10007" spans="10:10" ht="321" x14ac:dyDescent="0.25">
      <c r="J10007" s="146" t="s">
        <v>210</v>
      </c>
    </row>
    <row r="10008" spans="10:10" ht="321" x14ac:dyDescent="0.25">
      <c r="J10008" s="146" t="s">
        <v>210</v>
      </c>
    </row>
    <row r="10009" spans="10:10" ht="321" x14ac:dyDescent="0.25">
      <c r="J10009" s="146" t="s">
        <v>210</v>
      </c>
    </row>
    <row r="10010" spans="10:10" ht="321" x14ac:dyDescent="0.25">
      <c r="J10010" s="146" t="s">
        <v>210</v>
      </c>
    </row>
    <row r="10011" spans="10:10" ht="321" x14ac:dyDescent="0.25">
      <c r="J10011" s="146" t="s">
        <v>210</v>
      </c>
    </row>
    <row r="10012" spans="10:10" ht="321" x14ac:dyDescent="0.25">
      <c r="J10012" s="146" t="s">
        <v>210</v>
      </c>
    </row>
    <row r="10013" spans="10:10" ht="321" x14ac:dyDescent="0.25">
      <c r="J10013" s="146" t="s">
        <v>210</v>
      </c>
    </row>
    <row r="10014" spans="10:10" ht="321" x14ac:dyDescent="0.25">
      <c r="J10014" s="146" t="s">
        <v>210</v>
      </c>
    </row>
    <row r="10015" spans="10:10" ht="321" x14ac:dyDescent="0.25">
      <c r="J10015" s="146" t="s">
        <v>210</v>
      </c>
    </row>
    <row r="10016" spans="10:10" ht="321" x14ac:dyDescent="0.25">
      <c r="J10016" s="146" t="s">
        <v>210</v>
      </c>
    </row>
    <row r="10017" spans="10:10" ht="321" x14ac:dyDescent="0.25">
      <c r="J10017" s="146" t="s">
        <v>210</v>
      </c>
    </row>
    <row r="10018" spans="10:10" ht="321" x14ac:dyDescent="0.25">
      <c r="J10018" s="146" t="s">
        <v>210</v>
      </c>
    </row>
    <row r="10019" spans="10:10" ht="321" x14ac:dyDescent="0.25">
      <c r="J10019" s="146" t="s">
        <v>210</v>
      </c>
    </row>
    <row r="10020" spans="10:10" ht="321" x14ac:dyDescent="0.25">
      <c r="J10020" s="146" t="s">
        <v>210</v>
      </c>
    </row>
    <row r="10021" spans="10:10" ht="321" x14ac:dyDescent="0.25">
      <c r="J10021" s="146" t="s">
        <v>210</v>
      </c>
    </row>
    <row r="10022" spans="10:10" ht="321" x14ac:dyDescent="0.25">
      <c r="J10022" s="146" t="s">
        <v>210</v>
      </c>
    </row>
    <row r="10023" spans="10:10" ht="321" x14ac:dyDescent="0.25">
      <c r="J10023" s="146" t="s">
        <v>210</v>
      </c>
    </row>
    <row r="10024" spans="10:10" ht="321" x14ac:dyDescent="0.25">
      <c r="J10024" s="146" t="s">
        <v>210</v>
      </c>
    </row>
    <row r="10025" spans="10:10" ht="321" x14ac:dyDescent="0.25">
      <c r="J10025" s="146" t="s">
        <v>210</v>
      </c>
    </row>
    <row r="10026" spans="10:10" ht="321" x14ac:dyDescent="0.25">
      <c r="J10026" s="146" t="s">
        <v>210</v>
      </c>
    </row>
    <row r="10027" spans="10:10" ht="321" x14ac:dyDescent="0.25">
      <c r="J10027" s="146" t="s">
        <v>210</v>
      </c>
    </row>
    <row r="10028" spans="10:10" ht="321" x14ac:dyDescent="0.25">
      <c r="J10028" s="146" t="s">
        <v>210</v>
      </c>
    </row>
    <row r="10029" spans="10:10" ht="321" x14ac:dyDescent="0.25">
      <c r="J10029" s="146" t="s">
        <v>210</v>
      </c>
    </row>
    <row r="10030" spans="10:10" ht="321" x14ac:dyDescent="0.25">
      <c r="J10030" s="146" t="s">
        <v>210</v>
      </c>
    </row>
    <row r="10031" spans="10:10" ht="321" x14ac:dyDescent="0.25">
      <c r="J10031" s="146" t="s">
        <v>210</v>
      </c>
    </row>
    <row r="10032" spans="10:10" ht="321" x14ac:dyDescent="0.25">
      <c r="J10032" s="146" t="s">
        <v>210</v>
      </c>
    </row>
    <row r="10033" spans="10:10" ht="321" x14ac:dyDescent="0.25">
      <c r="J10033" s="146" t="s">
        <v>210</v>
      </c>
    </row>
    <row r="10034" spans="10:10" ht="321" x14ac:dyDescent="0.25">
      <c r="J10034" s="146" t="s">
        <v>210</v>
      </c>
    </row>
    <row r="10035" spans="10:10" ht="321" x14ac:dyDescent="0.25">
      <c r="J10035" s="146" t="s">
        <v>210</v>
      </c>
    </row>
    <row r="10036" spans="10:10" ht="321" x14ac:dyDescent="0.25">
      <c r="J10036" s="146" t="s">
        <v>210</v>
      </c>
    </row>
    <row r="10037" spans="10:10" ht="321" x14ac:dyDescent="0.25">
      <c r="J10037" s="146" t="s">
        <v>210</v>
      </c>
    </row>
    <row r="10038" spans="10:10" ht="321" x14ac:dyDescent="0.25">
      <c r="J10038" s="146" t="s">
        <v>210</v>
      </c>
    </row>
    <row r="10039" spans="10:10" ht="321" x14ac:dyDescent="0.25">
      <c r="J10039" s="146" t="s">
        <v>210</v>
      </c>
    </row>
    <row r="10040" spans="10:10" ht="321" x14ac:dyDescent="0.25">
      <c r="J10040" s="146" t="s">
        <v>210</v>
      </c>
    </row>
    <row r="10041" spans="10:10" ht="321" x14ac:dyDescent="0.25">
      <c r="J10041" s="146" t="s">
        <v>210</v>
      </c>
    </row>
    <row r="10042" spans="10:10" ht="321" x14ac:dyDescent="0.25">
      <c r="J10042" s="146" t="s">
        <v>210</v>
      </c>
    </row>
    <row r="10043" spans="10:10" ht="321" x14ac:dyDescent="0.25">
      <c r="J10043" s="146" t="s">
        <v>210</v>
      </c>
    </row>
    <row r="10044" spans="10:10" ht="321" x14ac:dyDescent="0.25">
      <c r="J10044" s="146" t="s">
        <v>210</v>
      </c>
    </row>
    <row r="10045" spans="10:10" ht="321" x14ac:dyDescent="0.25">
      <c r="J10045" s="146" t="s">
        <v>210</v>
      </c>
    </row>
    <row r="10046" spans="10:10" ht="321" x14ac:dyDescent="0.25">
      <c r="J10046" s="146" t="s">
        <v>210</v>
      </c>
    </row>
    <row r="10047" spans="10:10" ht="321" x14ac:dyDescent="0.25">
      <c r="J10047" s="146" t="s">
        <v>210</v>
      </c>
    </row>
    <row r="10048" spans="10:10" ht="321" x14ac:dyDescent="0.25">
      <c r="J10048" s="146" t="s">
        <v>210</v>
      </c>
    </row>
    <row r="10049" spans="10:10" ht="321" x14ac:dyDescent="0.25">
      <c r="J10049" s="146" t="s">
        <v>210</v>
      </c>
    </row>
    <row r="10050" spans="10:10" ht="321" x14ac:dyDescent="0.25">
      <c r="J10050" s="146" t="s">
        <v>210</v>
      </c>
    </row>
    <row r="10051" spans="10:10" ht="321" x14ac:dyDescent="0.25">
      <c r="J10051" s="146" t="s">
        <v>210</v>
      </c>
    </row>
    <row r="10052" spans="10:10" ht="321" x14ac:dyDescent="0.25">
      <c r="J10052" s="146" t="s">
        <v>210</v>
      </c>
    </row>
    <row r="10053" spans="10:10" ht="321" x14ac:dyDescent="0.25">
      <c r="J10053" s="146" t="s">
        <v>210</v>
      </c>
    </row>
    <row r="10054" spans="10:10" ht="321" x14ac:dyDescent="0.25">
      <c r="J10054" s="146" t="s">
        <v>210</v>
      </c>
    </row>
    <row r="10055" spans="10:10" ht="321" x14ac:dyDescent="0.25">
      <c r="J10055" s="146" t="s">
        <v>210</v>
      </c>
    </row>
    <row r="10056" spans="10:10" ht="321" x14ac:dyDescent="0.25">
      <c r="J10056" s="146" t="s">
        <v>210</v>
      </c>
    </row>
    <row r="10057" spans="10:10" ht="321" x14ac:dyDescent="0.25">
      <c r="J10057" s="146" t="s">
        <v>210</v>
      </c>
    </row>
    <row r="10058" spans="10:10" ht="321" x14ac:dyDescent="0.25">
      <c r="J10058" s="146" t="s">
        <v>210</v>
      </c>
    </row>
    <row r="10059" spans="10:10" ht="321" x14ac:dyDescent="0.25">
      <c r="J10059" s="146" t="s">
        <v>210</v>
      </c>
    </row>
    <row r="10060" spans="10:10" ht="321" x14ac:dyDescent="0.25">
      <c r="J10060" s="146" t="s">
        <v>210</v>
      </c>
    </row>
    <row r="10061" spans="10:10" ht="321" x14ac:dyDescent="0.25">
      <c r="J10061" s="146" t="s">
        <v>210</v>
      </c>
    </row>
    <row r="10062" spans="10:10" ht="321" x14ac:dyDescent="0.25">
      <c r="J10062" s="146" t="s">
        <v>210</v>
      </c>
    </row>
    <row r="10063" spans="10:10" ht="321" x14ac:dyDescent="0.25">
      <c r="J10063" s="146" t="s">
        <v>210</v>
      </c>
    </row>
    <row r="10064" spans="10:10" ht="321" x14ac:dyDescent="0.25">
      <c r="J10064" s="146" t="s">
        <v>210</v>
      </c>
    </row>
    <row r="10065" spans="10:10" ht="321" x14ac:dyDescent="0.25">
      <c r="J10065" s="146" t="s">
        <v>210</v>
      </c>
    </row>
    <row r="10066" spans="10:10" ht="321" x14ac:dyDescent="0.25">
      <c r="J10066" s="146" t="s">
        <v>210</v>
      </c>
    </row>
    <row r="10067" spans="10:10" ht="321" x14ac:dyDescent="0.25">
      <c r="J10067" s="146" t="s">
        <v>210</v>
      </c>
    </row>
    <row r="10068" spans="10:10" ht="321" x14ac:dyDescent="0.25">
      <c r="J10068" s="146" t="s">
        <v>210</v>
      </c>
    </row>
    <row r="10069" spans="10:10" ht="321" x14ac:dyDescent="0.25">
      <c r="J10069" s="146" t="s">
        <v>210</v>
      </c>
    </row>
    <row r="10070" spans="10:10" ht="321" x14ac:dyDescent="0.25">
      <c r="J10070" s="146" t="s">
        <v>210</v>
      </c>
    </row>
    <row r="10071" spans="10:10" ht="321" x14ac:dyDescent="0.25">
      <c r="J10071" s="146" t="s">
        <v>210</v>
      </c>
    </row>
    <row r="10072" spans="10:10" ht="321" x14ac:dyDescent="0.25">
      <c r="J10072" s="146" t="s">
        <v>210</v>
      </c>
    </row>
    <row r="10073" spans="10:10" ht="321" x14ac:dyDescent="0.25">
      <c r="J10073" s="146" t="s">
        <v>210</v>
      </c>
    </row>
    <row r="10074" spans="10:10" ht="321" x14ac:dyDescent="0.25">
      <c r="J10074" s="146" t="s">
        <v>210</v>
      </c>
    </row>
    <row r="10075" spans="10:10" ht="321" x14ac:dyDescent="0.25">
      <c r="J10075" s="146" t="s">
        <v>210</v>
      </c>
    </row>
    <row r="10076" spans="10:10" ht="321" x14ac:dyDescent="0.25">
      <c r="J10076" s="146" t="s">
        <v>210</v>
      </c>
    </row>
    <row r="10077" spans="10:10" ht="321" x14ac:dyDescent="0.25">
      <c r="J10077" s="146" t="s">
        <v>210</v>
      </c>
    </row>
    <row r="10078" spans="10:10" ht="321" x14ac:dyDescent="0.25">
      <c r="J10078" s="146" t="s">
        <v>210</v>
      </c>
    </row>
    <row r="10079" spans="10:10" ht="321" x14ac:dyDescent="0.25">
      <c r="J10079" s="146" t="s">
        <v>210</v>
      </c>
    </row>
    <row r="10080" spans="10:10" ht="321" x14ac:dyDescent="0.25">
      <c r="J10080" s="146" t="s">
        <v>210</v>
      </c>
    </row>
    <row r="10081" spans="10:10" ht="321" x14ac:dyDescent="0.25">
      <c r="J10081" s="146" t="s">
        <v>210</v>
      </c>
    </row>
    <row r="10082" spans="10:10" ht="321" x14ac:dyDescent="0.25">
      <c r="J10082" s="146" t="s">
        <v>210</v>
      </c>
    </row>
    <row r="10083" spans="10:10" ht="321" x14ac:dyDescent="0.25">
      <c r="J10083" s="146" t="s">
        <v>210</v>
      </c>
    </row>
    <row r="10084" spans="10:10" ht="321" x14ac:dyDescent="0.25">
      <c r="J10084" s="146" t="s">
        <v>210</v>
      </c>
    </row>
    <row r="10085" spans="10:10" ht="321" x14ac:dyDescent="0.25">
      <c r="J10085" s="146" t="s">
        <v>210</v>
      </c>
    </row>
    <row r="10086" spans="10:10" ht="321" x14ac:dyDescent="0.25">
      <c r="J10086" s="146" t="s">
        <v>210</v>
      </c>
    </row>
    <row r="10087" spans="10:10" ht="321" x14ac:dyDescent="0.25">
      <c r="J10087" s="146" t="s">
        <v>210</v>
      </c>
    </row>
    <row r="10088" spans="10:10" ht="321" x14ac:dyDescent="0.25">
      <c r="J10088" s="146" t="s">
        <v>210</v>
      </c>
    </row>
    <row r="10089" spans="10:10" ht="321" x14ac:dyDescent="0.25">
      <c r="J10089" s="146" t="s">
        <v>210</v>
      </c>
    </row>
    <row r="10090" spans="10:10" ht="321" x14ac:dyDescent="0.25">
      <c r="J10090" s="146" t="s">
        <v>210</v>
      </c>
    </row>
    <row r="10091" spans="10:10" ht="321" x14ac:dyDescent="0.25">
      <c r="J10091" s="146" t="s">
        <v>210</v>
      </c>
    </row>
    <row r="10092" spans="10:10" ht="321" x14ac:dyDescent="0.25">
      <c r="J10092" s="146" t="s">
        <v>210</v>
      </c>
    </row>
    <row r="10093" spans="10:10" ht="321" x14ac:dyDescent="0.25">
      <c r="J10093" s="146" t="s">
        <v>210</v>
      </c>
    </row>
    <row r="10094" spans="10:10" ht="321" x14ac:dyDescent="0.25">
      <c r="J10094" s="146" t="s">
        <v>210</v>
      </c>
    </row>
    <row r="10095" spans="10:10" ht="321" x14ac:dyDescent="0.25">
      <c r="J10095" s="146" t="s">
        <v>210</v>
      </c>
    </row>
    <row r="10096" spans="10:10" ht="321" x14ac:dyDescent="0.25">
      <c r="J10096" s="146" t="s">
        <v>210</v>
      </c>
    </row>
    <row r="10097" spans="10:10" ht="321" x14ac:dyDescent="0.25">
      <c r="J10097" s="146" t="s">
        <v>210</v>
      </c>
    </row>
    <row r="10098" spans="10:10" ht="321" x14ac:dyDescent="0.25">
      <c r="J10098" s="146" t="s">
        <v>210</v>
      </c>
    </row>
    <row r="10099" spans="10:10" ht="321" x14ac:dyDescent="0.25">
      <c r="J10099" s="146" t="s">
        <v>210</v>
      </c>
    </row>
    <row r="10100" spans="10:10" ht="321" x14ac:dyDescent="0.25">
      <c r="J10100" s="146" t="s">
        <v>210</v>
      </c>
    </row>
    <row r="10101" spans="10:10" ht="321" x14ac:dyDescent="0.25">
      <c r="J10101" s="146" t="s">
        <v>210</v>
      </c>
    </row>
    <row r="10102" spans="10:10" ht="321" x14ac:dyDescent="0.25">
      <c r="J10102" s="146" t="s">
        <v>210</v>
      </c>
    </row>
    <row r="10103" spans="10:10" ht="321" x14ac:dyDescent="0.25">
      <c r="J10103" s="146" t="s">
        <v>210</v>
      </c>
    </row>
    <row r="10104" spans="10:10" ht="321" x14ac:dyDescent="0.25">
      <c r="J10104" s="146" t="s">
        <v>210</v>
      </c>
    </row>
    <row r="10105" spans="10:10" ht="321" x14ac:dyDescent="0.25">
      <c r="J10105" s="146" t="s">
        <v>210</v>
      </c>
    </row>
    <row r="10106" spans="10:10" ht="321" x14ac:dyDescent="0.25">
      <c r="J10106" s="146" t="s">
        <v>210</v>
      </c>
    </row>
    <row r="10107" spans="10:10" ht="321" x14ac:dyDescent="0.25">
      <c r="J10107" s="146" t="s">
        <v>210</v>
      </c>
    </row>
    <row r="10108" spans="10:10" ht="321" x14ac:dyDescent="0.25">
      <c r="J10108" s="146" t="s">
        <v>210</v>
      </c>
    </row>
    <row r="10109" spans="10:10" ht="321" x14ac:dyDescent="0.25">
      <c r="J10109" s="146" t="s">
        <v>210</v>
      </c>
    </row>
    <row r="10110" spans="10:10" ht="321" x14ac:dyDescent="0.25">
      <c r="J10110" s="146" t="s">
        <v>210</v>
      </c>
    </row>
    <row r="10111" spans="10:10" ht="321" x14ac:dyDescent="0.25">
      <c r="J10111" s="146" t="s">
        <v>210</v>
      </c>
    </row>
    <row r="10112" spans="10:10" ht="321" x14ac:dyDescent="0.25">
      <c r="J10112" s="146" t="s">
        <v>210</v>
      </c>
    </row>
    <row r="10113" spans="10:10" ht="321" x14ac:dyDescent="0.25">
      <c r="J10113" s="146" t="s">
        <v>210</v>
      </c>
    </row>
    <row r="10114" spans="10:10" ht="321" x14ac:dyDescent="0.25">
      <c r="J10114" s="146" t="s">
        <v>210</v>
      </c>
    </row>
    <row r="10115" spans="10:10" ht="321" x14ac:dyDescent="0.25">
      <c r="J10115" s="146" t="s">
        <v>210</v>
      </c>
    </row>
    <row r="10116" spans="10:10" ht="321" x14ac:dyDescent="0.25">
      <c r="J10116" s="146" t="s">
        <v>210</v>
      </c>
    </row>
    <row r="10117" spans="10:10" ht="321" x14ac:dyDescent="0.25">
      <c r="J10117" s="146" t="s">
        <v>210</v>
      </c>
    </row>
    <row r="10118" spans="10:10" ht="321" x14ac:dyDescent="0.25">
      <c r="J10118" s="146" t="s">
        <v>210</v>
      </c>
    </row>
    <row r="10119" spans="10:10" ht="321" x14ac:dyDescent="0.25">
      <c r="J10119" s="146" t="s">
        <v>210</v>
      </c>
    </row>
    <row r="10120" spans="10:10" ht="321" x14ac:dyDescent="0.25">
      <c r="J10120" s="146" t="s">
        <v>210</v>
      </c>
    </row>
    <row r="10121" spans="10:10" ht="321" x14ac:dyDescent="0.25">
      <c r="J10121" s="146" t="s">
        <v>210</v>
      </c>
    </row>
    <row r="10122" spans="10:10" ht="321" x14ac:dyDescent="0.25">
      <c r="J10122" s="146" t="s">
        <v>210</v>
      </c>
    </row>
    <row r="10123" spans="10:10" ht="321" x14ac:dyDescent="0.25">
      <c r="J10123" s="146" t="s">
        <v>210</v>
      </c>
    </row>
    <row r="10124" spans="10:10" ht="321" x14ac:dyDescent="0.25">
      <c r="J10124" s="146" t="s">
        <v>210</v>
      </c>
    </row>
    <row r="10125" spans="10:10" ht="321" x14ac:dyDescent="0.25">
      <c r="J10125" s="146" t="s">
        <v>210</v>
      </c>
    </row>
    <row r="10126" spans="10:10" ht="321" x14ac:dyDescent="0.25">
      <c r="J10126" s="146" t="s">
        <v>210</v>
      </c>
    </row>
    <row r="10127" spans="10:10" ht="321" x14ac:dyDescent="0.25">
      <c r="J10127" s="146" t="s">
        <v>210</v>
      </c>
    </row>
    <row r="10128" spans="10:10" ht="321" x14ac:dyDescent="0.25">
      <c r="J10128" s="146" t="s">
        <v>210</v>
      </c>
    </row>
    <row r="10129" spans="10:10" ht="321" x14ac:dyDescent="0.25">
      <c r="J10129" s="146" t="s">
        <v>210</v>
      </c>
    </row>
    <row r="10130" spans="10:10" ht="321" x14ac:dyDescent="0.25">
      <c r="J10130" s="146" t="s">
        <v>210</v>
      </c>
    </row>
    <row r="10131" spans="10:10" ht="321" x14ac:dyDescent="0.25">
      <c r="J10131" s="146" t="s">
        <v>210</v>
      </c>
    </row>
    <row r="10132" spans="10:10" ht="321" x14ac:dyDescent="0.25">
      <c r="J10132" s="146" t="s">
        <v>210</v>
      </c>
    </row>
    <row r="10133" spans="10:10" ht="321" x14ac:dyDescent="0.25">
      <c r="J10133" s="146" t="s">
        <v>210</v>
      </c>
    </row>
    <row r="10134" spans="10:10" ht="321" x14ac:dyDescent="0.25">
      <c r="J10134" s="146" t="s">
        <v>210</v>
      </c>
    </row>
    <row r="10135" spans="10:10" ht="321" x14ac:dyDescent="0.25">
      <c r="J10135" s="146" t="s">
        <v>210</v>
      </c>
    </row>
    <row r="10136" spans="10:10" ht="321" x14ac:dyDescent="0.25">
      <c r="J10136" s="146" t="s">
        <v>210</v>
      </c>
    </row>
    <row r="10137" spans="10:10" ht="321" x14ac:dyDescent="0.25">
      <c r="J10137" s="146" t="s">
        <v>210</v>
      </c>
    </row>
    <row r="10138" spans="10:10" ht="321" x14ac:dyDescent="0.25">
      <c r="J10138" s="146" t="s">
        <v>210</v>
      </c>
    </row>
    <row r="10139" spans="10:10" ht="321" x14ac:dyDescent="0.25">
      <c r="J10139" s="146" t="s">
        <v>210</v>
      </c>
    </row>
    <row r="10140" spans="10:10" ht="321" x14ac:dyDescent="0.25">
      <c r="J10140" s="146" t="s">
        <v>210</v>
      </c>
    </row>
    <row r="10141" spans="10:10" ht="321" x14ac:dyDescent="0.25">
      <c r="J10141" s="146" t="s">
        <v>210</v>
      </c>
    </row>
    <row r="10142" spans="10:10" ht="321" x14ac:dyDescent="0.25">
      <c r="J10142" s="146" t="s">
        <v>210</v>
      </c>
    </row>
    <row r="10143" spans="10:10" ht="321" x14ac:dyDescent="0.25">
      <c r="J10143" s="146" t="s">
        <v>210</v>
      </c>
    </row>
    <row r="10144" spans="10:10" ht="321" x14ac:dyDescent="0.25">
      <c r="J10144" s="146" t="s">
        <v>210</v>
      </c>
    </row>
    <row r="10145" spans="10:10" ht="321" x14ac:dyDescent="0.25">
      <c r="J10145" s="146" t="s">
        <v>210</v>
      </c>
    </row>
    <row r="10146" spans="10:10" ht="321" x14ac:dyDescent="0.25">
      <c r="J10146" s="146" t="s">
        <v>210</v>
      </c>
    </row>
    <row r="10147" spans="10:10" ht="321" x14ac:dyDescent="0.25">
      <c r="J10147" s="146" t="s">
        <v>210</v>
      </c>
    </row>
    <row r="10148" spans="10:10" ht="321" x14ac:dyDescent="0.25">
      <c r="J10148" s="146" t="s">
        <v>210</v>
      </c>
    </row>
    <row r="10149" spans="10:10" ht="321" x14ac:dyDescent="0.25">
      <c r="J10149" s="146" t="s">
        <v>210</v>
      </c>
    </row>
    <row r="10150" spans="10:10" ht="321" x14ac:dyDescent="0.25">
      <c r="J10150" s="146" t="s">
        <v>210</v>
      </c>
    </row>
    <row r="10151" spans="10:10" ht="321" x14ac:dyDescent="0.25">
      <c r="J10151" s="146" t="s">
        <v>210</v>
      </c>
    </row>
    <row r="10152" spans="10:10" ht="321" x14ac:dyDescent="0.25">
      <c r="J10152" s="146" t="s">
        <v>210</v>
      </c>
    </row>
    <row r="10153" spans="10:10" ht="321" x14ac:dyDescent="0.25">
      <c r="J10153" s="146" t="s">
        <v>210</v>
      </c>
    </row>
    <row r="10154" spans="10:10" ht="321" x14ac:dyDescent="0.25">
      <c r="J10154" s="146" t="s">
        <v>210</v>
      </c>
    </row>
    <row r="10155" spans="10:10" ht="321" x14ac:dyDescent="0.25">
      <c r="J10155" s="146" t="s">
        <v>210</v>
      </c>
    </row>
    <row r="10156" spans="10:10" ht="321" x14ac:dyDescent="0.25">
      <c r="J10156" s="146" t="s">
        <v>210</v>
      </c>
    </row>
    <row r="10157" spans="10:10" ht="321" x14ac:dyDescent="0.25">
      <c r="J10157" s="146" t="s">
        <v>210</v>
      </c>
    </row>
    <row r="10158" spans="10:10" ht="321" x14ac:dyDescent="0.25">
      <c r="J10158" s="146" t="s">
        <v>210</v>
      </c>
    </row>
    <row r="10159" spans="10:10" ht="321" x14ac:dyDescent="0.25">
      <c r="J10159" s="146" t="s">
        <v>210</v>
      </c>
    </row>
    <row r="10160" spans="10:10" ht="321" x14ac:dyDescent="0.25">
      <c r="J10160" s="146" t="s">
        <v>210</v>
      </c>
    </row>
    <row r="10161" spans="10:10" ht="321" x14ac:dyDescent="0.25">
      <c r="J10161" s="146" t="s">
        <v>210</v>
      </c>
    </row>
    <row r="10162" spans="10:10" ht="321" x14ac:dyDescent="0.25">
      <c r="J10162" s="146" t="s">
        <v>210</v>
      </c>
    </row>
    <row r="10163" spans="10:10" ht="321" x14ac:dyDescent="0.25">
      <c r="J10163" s="146" t="s">
        <v>210</v>
      </c>
    </row>
    <row r="10164" spans="10:10" ht="321" x14ac:dyDescent="0.25">
      <c r="J10164" s="146" t="s">
        <v>210</v>
      </c>
    </row>
    <row r="10165" spans="10:10" ht="321" x14ac:dyDescent="0.25">
      <c r="J10165" s="146" t="s">
        <v>210</v>
      </c>
    </row>
    <row r="10166" spans="10:10" ht="321" x14ac:dyDescent="0.25">
      <c r="J10166" s="146" t="s">
        <v>210</v>
      </c>
    </row>
    <row r="10167" spans="10:10" ht="321" x14ac:dyDescent="0.25">
      <c r="J10167" s="146" t="s">
        <v>210</v>
      </c>
    </row>
    <row r="10168" spans="10:10" ht="321" x14ac:dyDescent="0.25">
      <c r="J10168" s="146" t="s">
        <v>210</v>
      </c>
    </row>
    <row r="10169" spans="10:10" ht="321" x14ac:dyDescent="0.25">
      <c r="J10169" s="146" t="s">
        <v>210</v>
      </c>
    </row>
    <row r="10170" spans="10:10" ht="321" x14ac:dyDescent="0.25">
      <c r="J10170" s="146" t="s">
        <v>210</v>
      </c>
    </row>
    <row r="10171" spans="10:10" ht="321" x14ac:dyDescent="0.25">
      <c r="J10171" s="146" t="s">
        <v>210</v>
      </c>
    </row>
    <row r="10172" spans="10:10" ht="321" x14ac:dyDescent="0.25">
      <c r="J10172" s="146" t="s">
        <v>210</v>
      </c>
    </row>
    <row r="10173" spans="10:10" ht="321" x14ac:dyDescent="0.25">
      <c r="J10173" s="146" t="s">
        <v>210</v>
      </c>
    </row>
    <row r="10174" spans="10:10" ht="321" x14ac:dyDescent="0.25">
      <c r="J10174" s="146" t="s">
        <v>210</v>
      </c>
    </row>
    <row r="10175" spans="10:10" ht="321" x14ac:dyDescent="0.25">
      <c r="J10175" s="146" t="s">
        <v>210</v>
      </c>
    </row>
    <row r="10176" spans="10:10" ht="321" x14ac:dyDescent="0.25">
      <c r="J10176" s="146" t="s">
        <v>210</v>
      </c>
    </row>
    <row r="10177" spans="10:10" ht="321" x14ac:dyDescent="0.25">
      <c r="J10177" s="146" t="s">
        <v>210</v>
      </c>
    </row>
    <row r="10178" spans="10:10" ht="321" x14ac:dyDescent="0.25">
      <c r="J10178" s="146" t="s">
        <v>210</v>
      </c>
    </row>
    <row r="10179" spans="10:10" ht="321" x14ac:dyDescent="0.25">
      <c r="J10179" s="146" t="s">
        <v>210</v>
      </c>
    </row>
    <row r="10180" spans="10:10" ht="321" x14ac:dyDescent="0.25">
      <c r="J10180" s="146" t="s">
        <v>210</v>
      </c>
    </row>
    <row r="10181" spans="10:10" ht="321" x14ac:dyDescent="0.25">
      <c r="J10181" s="146" t="s">
        <v>210</v>
      </c>
    </row>
    <row r="10182" spans="10:10" ht="321" x14ac:dyDescent="0.25">
      <c r="J10182" s="146" t="s">
        <v>210</v>
      </c>
    </row>
    <row r="10183" spans="10:10" ht="321" x14ac:dyDescent="0.25">
      <c r="J10183" s="146" t="s">
        <v>210</v>
      </c>
    </row>
    <row r="10184" spans="10:10" ht="321" x14ac:dyDescent="0.25">
      <c r="J10184" s="146" t="s">
        <v>210</v>
      </c>
    </row>
    <row r="10185" spans="10:10" ht="321" x14ac:dyDescent="0.25">
      <c r="J10185" s="146" t="s">
        <v>210</v>
      </c>
    </row>
    <row r="10186" spans="10:10" ht="321" x14ac:dyDescent="0.25">
      <c r="J10186" s="146" t="s">
        <v>210</v>
      </c>
    </row>
    <row r="10187" spans="10:10" ht="321" x14ac:dyDescent="0.25">
      <c r="J10187" s="146" t="s">
        <v>210</v>
      </c>
    </row>
    <row r="10188" spans="10:10" ht="321" x14ac:dyDescent="0.25">
      <c r="J10188" s="146" t="s">
        <v>210</v>
      </c>
    </row>
    <row r="10189" spans="10:10" ht="321" x14ac:dyDescent="0.25">
      <c r="J10189" s="146" t="s">
        <v>210</v>
      </c>
    </row>
    <row r="10190" spans="10:10" ht="321" x14ac:dyDescent="0.25">
      <c r="J10190" s="146" t="s">
        <v>210</v>
      </c>
    </row>
    <row r="10191" spans="10:10" ht="321" x14ac:dyDescent="0.25">
      <c r="J10191" s="146" t="s">
        <v>210</v>
      </c>
    </row>
    <row r="10192" spans="10:10" ht="321" x14ac:dyDescent="0.25">
      <c r="J10192" s="146" t="s">
        <v>210</v>
      </c>
    </row>
    <row r="10193" spans="10:10" ht="321" x14ac:dyDescent="0.25">
      <c r="J10193" s="146" t="s">
        <v>210</v>
      </c>
    </row>
    <row r="10194" spans="10:10" ht="321" x14ac:dyDescent="0.25">
      <c r="J10194" s="146" t="s">
        <v>210</v>
      </c>
    </row>
    <row r="10195" spans="10:10" ht="321" x14ac:dyDescent="0.25">
      <c r="J10195" s="146" t="s">
        <v>210</v>
      </c>
    </row>
    <row r="10196" spans="10:10" ht="321" x14ac:dyDescent="0.25">
      <c r="J10196" s="146" t="s">
        <v>210</v>
      </c>
    </row>
    <row r="10197" spans="10:10" ht="321" x14ac:dyDescent="0.25">
      <c r="J10197" s="146" t="s">
        <v>210</v>
      </c>
    </row>
    <row r="10198" spans="10:10" ht="321" x14ac:dyDescent="0.25">
      <c r="J10198" s="146" t="s">
        <v>210</v>
      </c>
    </row>
    <row r="10199" spans="10:10" ht="321" x14ac:dyDescent="0.25">
      <c r="J10199" s="146" t="s">
        <v>210</v>
      </c>
    </row>
    <row r="10200" spans="10:10" ht="321" x14ac:dyDescent="0.25">
      <c r="J10200" s="146" t="s">
        <v>210</v>
      </c>
    </row>
    <row r="10201" spans="10:10" ht="321" x14ac:dyDescent="0.25">
      <c r="J10201" s="146" t="s">
        <v>210</v>
      </c>
    </row>
    <row r="10202" spans="10:10" ht="321" x14ac:dyDescent="0.25">
      <c r="J10202" s="146" t="s">
        <v>210</v>
      </c>
    </row>
    <row r="10203" spans="10:10" ht="321" x14ac:dyDescent="0.25">
      <c r="J10203" s="146" t="s">
        <v>210</v>
      </c>
    </row>
    <row r="10204" spans="10:10" ht="321" x14ac:dyDescent="0.25">
      <c r="J10204" s="146" t="s">
        <v>210</v>
      </c>
    </row>
    <row r="10205" spans="10:10" ht="321" x14ac:dyDescent="0.25">
      <c r="J10205" s="146" t="s">
        <v>210</v>
      </c>
    </row>
    <row r="10206" spans="10:10" ht="321" x14ac:dyDescent="0.25">
      <c r="J10206" s="146" t="s">
        <v>210</v>
      </c>
    </row>
    <row r="10207" spans="10:10" ht="321" x14ac:dyDescent="0.25">
      <c r="J10207" s="146" t="s">
        <v>210</v>
      </c>
    </row>
    <row r="10208" spans="10:10" ht="321" x14ac:dyDescent="0.25">
      <c r="J10208" s="146" t="s">
        <v>210</v>
      </c>
    </row>
    <row r="10209" spans="10:10" ht="321" x14ac:dyDescent="0.25">
      <c r="J10209" s="146" t="s">
        <v>210</v>
      </c>
    </row>
    <row r="10210" spans="10:10" ht="321" x14ac:dyDescent="0.25">
      <c r="J10210" s="146" t="s">
        <v>210</v>
      </c>
    </row>
    <row r="10211" spans="10:10" ht="321" x14ac:dyDescent="0.25">
      <c r="J10211" s="146" t="s">
        <v>210</v>
      </c>
    </row>
    <row r="10212" spans="10:10" ht="321" x14ac:dyDescent="0.25">
      <c r="J10212" s="146" t="s">
        <v>210</v>
      </c>
    </row>
    <row r="10213" spans="10:10" ht="321" x14ac:dyDescent="0.25">
      <c r="J10213" s="146" t="s">
        <v>210</v>
      </c>
    </row>
    <row r="10214" spans="10:10" ht="321" x14ac:dyDescent="0.25">
      <c r="J10214" s="146" t="s">
        <v>210</v>
      </c>
    </row>
    <row r="10215" spans="10:10" ht="321" x14ac:dyDescent="0.25">
      <c r="J10215" s="146" t="s">
        <v>210</v>
      </c>
    </row>
    <row r="10216" spans="10:10" ht="321" x14ac:dyDescent="0.25">
      <c r="J10216" s="146" t="s">
        <v>210</v>
      </c>
    </row>
    <row r="10217" spans="10:10" ht="321" x14ac:dyDescent="0.25">
      <c r="J10217" s="146" t="s">
        <v>210</v>
      </c>
    </row>
    <row r="10218" spans="10:10" ht="321" x14ac:dyDescent="0.25">
      <c r="J10218" s="146" t="s">
        <v>210</v>
      </c>
    </row>
    <row r="10219" spans="10:10" ht="321" x14ac:dyDescent="0.25">
      <c r="J10219" s="146" t="s">
        <v>210</v>
      </c>
    </row>
    <row r="10220" spans="10:10" ht="321" x14ac:dyDescent="0.25">
      <c r="J10220" s="146" t="s">
        <v>210</v>
      </c>
    </row>
    <row r="10221" spans="10:10" ht="321" x14ac:dyDescent="0.25">
      <c r="J10221" s="146" t="s">
        <v>210</v>
      </c>
    </row>
    <row r="10222" spans="10:10" ht="321" x14ac:dyDescent="0.25">
      <c r="J10222" s="146" t="s">
        <v>210</v>
      </c>
    </row>
    <row r="10223" spans="10:10" ht="321" x14ac:dyDescent="0.25">
      <c r="J10223" s="146" t="s">
        <v>210</v>
      </c>
    </row>
    <row r="10224" spans="10:10" ht="321" x14ac:dyDescent="0.25">
      <c r="J10224" s="146" t="s">
        <v>210</v>
      </c>
    </row>
    <row r="10225" spans="10:10" ht="321" x14ac:dyDescent="0.25">
      <c r="J10225" s="146" t="s">
        <v>210</v>
      </c>
    </row>
    <row r="10226" spans="10:10" ht="321" x14ac:dyDescent="0.25">
      <c r="J10226" s="146" t="s">
        <v>210</v>
      </c>
    </row>
    <row r="10227" spans="10:10" ht="321" x14ac:dyDescent="0.25">
      <c r="J10227" s="146" t="s">
        <v>210</v>
      </c>
    </row>
    <row r="10228" spans="10:10" ht="321" x14ac:dyDescent="0.25">
      <c r="J10228" s="146" t="s">
        <v>210</v>
      </c>
    </row>
    <row r="10229" spans="10:10" ht="321" x14ac:dyDescent="0.25">
      <c r="J10229" s="146" t="s">
        <v>210</v>
      </c>
    </row>
    <row r="10230" spans="10:10" ht="321" x14ac:dyDescent="0.25">
      <c r="J10230" s="146" t="s">
        <v>210</v>
      </c>
    </row>
    <row r="10231" spans="10:10" ht="321" x14ac:dyDescent="0.25">
      <c r="J10231" s="146" t="s">
        <v>210</v>
      </c>
    </row>
    <row r="10232" spans="10:10" ht="321" x14ac:dyDescent="0.25">
      <c r="J10232" s="146" t="s">
        <v>210</v>
      </c>
    </row>
    <row r="10233" spans="10:10" ht="321" x14ac:dyDescent="0.25">
      <c r="J10233" s="146" t="s">
        <v>210</v>
      </c>
    </row>
    <row r="10234" spans="10:10" ht="321" x14ac:dyDescent="0.25">
      <c r="J10234" s="146" t="s">
        <v>210</v>
      </c>
    </row>
    <row r="10235" spans="10:10" ht="321" x14ac:dyDescent="0.25">
      <c r="J10235" s="146" t="s">
        <v>210</v>
      </c>
    </row>
    <row r="10236" spans="10:10" ht="321" x14ac:dyDescent="0.25">
      <c r="J10236" s="146" t="s">
        <v>210</v>
      </c>
    </row>
    <row r="10237" spans="10:10" ht="321" x14ac:dyDescent="0.25">
      <c r="J10237" s="146" t="s">
        <v>210</v>
      </c>
    </row>
    <row r="10238" spans="10:10" ht="321" x14ac:dyDescent="0.25">
      <c r="J10238" s="146" t="s">
        <v>210</v>
      </c>
    </row>
    <row r="10239" spans="10:10" ht="321" x14ac:dyDescent="0.25">
      <c r="J10239" s="146" t="s">
        <v>210</v>
      </c>
    </row>
    <row r="10240" spans="10:10" ht="321" x14ac:dyDescent="0.25">
      <c r="J10240" s="146" t="s">
        <v>210</v>
      </c>
    </row>
    <row r="10241" spans="10:10" ht="321" x14ac:dyDescent="0.25">
      <c r="J10241" s="146" t="s">
        <v>210</v>
      </c>
    </row>
    <row r="10242" spans="10:10" ht="321" x14ac:dyDescent="0.25">
      <c r="J10242" s="146" t="s">
        <v>210</v>
      </c>
    </row>
    <row r="10243" spans="10:10" ht="321" x14ac:dyDescent="0.25">
      <c r="J10243" s="146" t="s">
        <v>210</v>
      </c>
    </row>
    <row r="10244" spans="10:10" ht="321" x14ac:dyDescent="0.25">
      <c r="J10244" s="146" t="s">
        <v>210</v>
      </c>
    </row>
    <row r="10245" spans="10:10" ht="321" x14ac:dyDescent="0.25">
      <c r="J10245" s="146" t="s">
        <v>210</v>
      </c>
    </row>
    <row r="10246" spans="10:10" ht="321" x14ac:dyDescent="0.25">
      <c r="J10246" s="146" t="s">
        <v>210</v>
      </c>
    </row>
    <row r="10247" spans="10:10" ht="321" x14ac:dyDescent="0.25">
      <c r="J10247" s="146" t="s">
        <v>210</v>
      </c>
    </row>
    <row r="10248" spans="10:10" ht="321" x14ac:dyDescent="0.25">
      <c r="J10248" s="146" t="s">
        <v>210</v>
      </c>
    </row>
    <row r="10249" spans="10:10" ht="321" x14ac:dyDescent="0.25">
      <c r="J10249" s="146" t="s">
        <v>210</v>
      </c>
    </row>
    <row r="10250" spans="10:10" ht="321" x14ac:dyDescent="0.25">
      <c r="J10250" s="146" t="s">
        <v>210</v>
      </c>
    </row>
    <row r="10251" spans="10:10" ht="321" x14ac:dyDescent="0.25">
      <c r="J10251" s="146" t="s">
        <v>210</v>
      </c>
    </row>
    <row r="10252" spans="10:10" ht="321" x14ac:dyDescent="0.25">
      <c r="J10252" s="146" t="s">
        <v>210</v>
      </c>
    </row>
    <row r="10253" spans="10:10" ht="321" x14ac:dyDescent="0.25">
      <c r="J10253" s="146" t="s">
        <v>210</v>
      </c>
    </row>
    <row r="10254" spans="10:10" ht="321" x14ac:dyDescent="0.25">
      <c r="J10254" s="146" t="s">
        <v>210</v>
      </c>
    </row>
    <row r="10255" spans="10:10" ht="321" x14ac:dyDescent="0.25">
      <c r="J10255" s="146" t="s">
        <v>210</v>
      </c>
    </row>
    <row r="10256" spans="10:10" ht="321" x14ac:dyDescent="0.25">
      <c r="J10256" s="146" t="s">
        <v>210</v>
      </c>
    </row>
    <row r="10257" spans="10:10" ht="321" x14ac:dyDescent="0.25">
      <c r="J10257" s="146" t="s">
        <v>210</v>
      </c>
    </row>
    <row r="10258" spans="10:10" ht="321" x14ac:dyDescent="0.25">
      <c r="J10258" s="146" t="s">
        <v>210</v>
      </c>
    </row>
    <row r="10259" spans="10:10" ht="321" x14ac:dyDescent="0.25">
      <c r="J10259" s="146" t="s">
        <v>210</v>
      </c>
    </row>
    <row r="10260" spans="10:10" ht="321" x14ac:dyDescent="0.25">
      <c r="J10260" s="146" t="s">
        <v>210</v>
      </c>
    </row>
    <row r="10261" spans="10:10" ht="321" x14ac:dyDescent="0.25">
      <c r="J10261" s="146" t="s">
        <v>210</v>
      </c>
    </row>
    <row r="10262" spans="10:10" ht="321" x14ac:dyDescent="0.25">
      <c r="J10262" s="146" t="s">
        <v>210</v>
      </c>
    </row>
    <row r="10263" spans="10:10" ht="321" x14ac:dyDescent="0.25">
      <c r="J10263" s="146" t="s">
        <v>210</v>
      </c>
    </row>
    <row r="10264" spans="10:10" ht="321" x14ac:dyDescent="0.25">
      <c r="J10264" s="146" t="s">
        <v>210</v>
      </c>
    </row>
    <row r="10265" spans="10:10" ht="321" x14ac:dyDescent="0.25">
      <c r="J10265" s="146" t="s">
        <v>210</v>
      </c>
    </row>
    <row r="10266" spans="10:10" ht="321" x14ac:dyDescent="0.25">
      <c r="J10266" s="146" t="s">
        <v>210</v>
      </c>
    </row>
    <row r="10267" spans="10:10" ht="321" x14ac:dyDescent="0.25">
      <c r="J10267" s="146" t="s">
        <v>210</v>
      </c>
    </row>
    <row r="10268" spans="10:10" ht="321" x14ac:dyDescent="0.25">
      <c r="J10268" s="146" t="s">
        <v>210</v>
      </c>
    </row>
    <row r="10269" spans="10:10" ht="321" x14ac:dyDescent="0.25">
      <c r="J10269" s="146" t="s">
        <v>210</v>
      </c>
    </row>
    <row r="10270" spans="10:10" ht="321" x14ac:dyDescent="0.25">
      <c r="J10270" s="146" t="s">
        <v>210</v>
      </c>
    </row>
    <row r="10271" spans="10:10" ht="321" x14ac:dyDescent="0.25">
      <c r="J10271" s="146" t="s">
        <v>210</v>
      </c>
    </row>
    <row r="10272" spans="10:10" ht="321" x14ac:dyDescent="0.25">
      <c r="J10272" s="146" t="s">
        <v>210</v>
      </c>
    </row>
    <row r="10273" spans="10:10" ht="321" x14ac:dyDescent="0.25">
      <c r="J10273" s="146" t="s">
        <v>210</v>
      </c>
    </row>
    <row r="10274" spans="10:10" ht="321" x14ac:dyDescent="0.25">
      <c r="J10274" s="146" t="s">
        <v>210</v>
      </c>
    </row>
    <row r="10275" spans="10:10" ht="321" x14ac:dyDescent="0.25">
      <c r="J10275" s="146" t="s">
        <v>210</v>
      </c>
    </row>
    <row r="10276" spans="10:10" ht="321" x14ac:dyDescent="0.25">
      <c r="J10276" s="146" t="s">
        <v>210</v>
      </c>
    </row>
    <row r="10277" spans="10:10" ht="321" x14ac:dyDescent="0.25">
      <c r="J10277" s="146" t="s">
        <v>210</v>
      </c>
    </row>
    <row r="10278" spans="10:10" ht="321" x14ac:dyDescent="0.25">
      <c r="J10278" s="146" t="s">
        <v>210</v>
      </c>
    </row>
    <row r="10279" spans="10:10" ht="321" x14ac:dyDescent="0.25">
      <c r="J10279" s="146" t="s">
        <v>210</v>
      </c>
    </row>
    <row r="10280" spans="10:10" ht="321" x14ac:dyDescent="0.25">
      <c r="J10280" s="146" t="s">
        <v>210</v>
      </c>
    </row>
    <row r="10281" spans="10:10" ht="321" x14ac:dyDescent="0.25">
      <c r="J10281" s="146" t="s">
        <v>210</v>
      </c>
    </row>
    <row r="10282" spans="10:10" ht="321" x14ac:dyDescent="0.25">
      <c r="J10282" s="146" t="s">
        <v>210</v>
      </c>
    </row>
    <row r="10283" spans="10:10" ht="321" x14ac:dyDescent="0.25">
      <c r="J10283" s="146" t="s">
        <v>210</v>
      </c>
    </row>
    <row r="10284" spans="10:10" ht="321" x14ac:dyDescent="0.25">
      <c r="J10284" s="146" t="s">
        <v>210</v>
      </c>
    </row>
    <row r="10285" spans="10:10" ht="321" x14ac:dyDescent="0.25">
      <c r="J10285" s="146" t="s">
        <v>210</v>
      </c>
    </row>
    <row r="10286" spans="10:10" ht="321" x14ac:dyDescent="0.25">
      <c r="J10286" s="146" t="s">
        <v>210</v>
      </c>
    </row>
    <row r="10287" spans="10:10" ht="321" x14ac:dyDescent="0.25">
      <c r="J10287" s="146" t="s">
        <v>210</v>
      </c>
    </row>
    <row r="10288" spans="10:10" ht="321" x14ac:dyDescent="0.25">
      <c r="J10288" s="146" t="s">
        <v>210</v>
      </c>
    </row>
    <row r="10289" spans="10:10" ht="321" x14ac:dyDescent="0.25">
      <c r="J10289" s="146" t="s">
        <v>210</v>
      </c>
    </row>
    <row r="10290" spans="10:10" ht="321" x14ac:dyDescent="0.25">
      <c r="J10290" s="146" t="s">
        <v>210</v>
      </c>
    </row>
    <row r="10291" spans="10:10" ht="321" x14ac:dyDescent="0.25">
      <c r="J10291" s="146" t="s">
        <v>210</v>
      </c>
    </row>
    <row r="10292" spans="10:10" ht="321" x14ac:dyDescent="0.25">
      <c r="J10292" s="146" t="s">
        <v>210</v>
      </c>
    </row>
    <row r="10293" spans="10:10" ht="321" x14ac:dyDescent="0.25">
      <c r="J10293" s="146" t="s">
        <v>210</v>
      </c>
    </row>
    <row r="10294" spans="10:10" ht="321" x14ac:dyDescent="0.25">
      <c r="J10294" s="146" t="s">
        <v>210</v>
      </c>
    </row>
    <row r="10295" spans="10:10" ht="321" x14ac:dyDescent="0.25">
      <c r="J10295" s="146" t="s">
        <v>210</v>
      </c>
    </row>
    <row r="10296" spans="10:10" ht="321" x14ac:dyDescent="0.25">
      <c r="J10296" s="146" t="s">
        <v>210</v>
      </c>
    </row>
    <row r="10297" spans="10:10" ht="321" x14ac:dyDescent="0.25">
      <c r="J10297" s="146" t="s">
        <v>210</v>
      </c>
    </row>
    <row r="10298" spans="10:10" ht="321" x14ac:dyDescent="0.25">
      <c r="J10298" s="146" t="s">
        <v>210</v>
      </c>
    </row>
    <row r="10299" spans="10:10" ht="321" x14ac:dyDescent="0.25">
      <c r="J10299" s="146" t="s">
        <v>210</v>
      </c>
    </row>
    <row r="10300" spans="10:10" ht="321" x14ac:dyDescent="0.25">
      <c r="J10300" s="146" t="s">
        <v>210</v>
      </c>
    </row>
    <row r="10301" spans="10:10" ht="321" x14ac:dyDescent="0.25">
      <c r="J10301" s="146" t="s">
        <v>210</v>
      </c>
    </row>
    <row r="10302" spans="10:10" ht="321" x14ac:dyDescent="0.25">
      <c r="J10302" s="146" t="s">
        <v>210</v>
      </c>
    </row>
    <row r="10303" spans="10:10" ht="321" x14ac:dyDescent="0.25">
      <c r="J10303" s="146" t="s">
        <v>210</v>
      </c>
    </row>
    <row r="10304" spans="10:10" ht="321" x14ac:dyDescent="0.25">
      <c r="J10304" s="146" t="s">
        <v>210</v>
      </c>
    </row>
    <row r="10305" spans="10:10" ht="321" x14ac:dyDescent="0.25">
      <c r="J10305" s="146" t="s">
        <v>210</v>
      </c>
    </row>
    <row r="10306" spans="10:10" ht="321" x14ac:dyDescent="0.25">
      <c r="J10306" s="146" t="s">
        <v>210</v>
      </c>
    </row>
    <row r="10307" spans="10:10" ht="321" x14ac:dyDescent="0.25">
      <c r="J10307" s="146" t="s">
        <v>210</v>
      </c>
    </row>
    <row r="10308" spans="10:10" ht="321" x14ac:dyDescent="0.25">
      <c r="J10308" s="146" t="s">
        <v>210</v>
      </c>
    </row>
    <row r="10309" spans="10:10" ht="321" x14ac:dyDescent="0.25">
      <c r="J10309" s="146" t="s">
        <v>210</v>
      </c>
    </row>
    <row r="10310" spans="10:10" ht="321" x14ac:dyDescent="0.25">
      <c r="J10310" s="146" t="s">
        <v>210</v>
      </c>
    </row>
    <row r="10311" spans="10:10" ht="321" x14ac:dyDescent="0.25">
      <c r="J10311" s="146" t="s">
        <v>210</v>
      </c>
    </row>
    <row r="10312" spans="10:10" ht="321" x14ac:dyDescent="0.25">
      <c r="J10312" s="146" t="s">
        <v>210</v>
      </c>
    </row>
    <row r="10313" spans="10:10" ht="321" x14ac:dyDescent="0.25">
      <c r="J10313" s="146" t="s">
        <v>210</v>
      </c>
    </row>
    <row r="10314" spans="10:10" ht="321" x14ac:dyDescent="0.25">
      <c r="J10314" s="146" t="s">
        <v>210</v>
      </c>
    </row>
    <row r="10315" spans="10:10" ht="321" x14ac:dyDescent="0.25">
      <c r="J10315" s="146" t="s">
        <v>210</v>
      </c>
    </row>
    <row r="10316" spans="10:10" ht="321" x14ac:dyDescent="0.25">
      <c r="J10316" s="146" t="s">
        <v>210</v>
      </c>
    </row>
    <row r="10317" spans="10:10" ht="321" x14ac:dyDescent="0.25">
      <c r="J10317" s="146" t="s">
        <v>210</v>
      </c>
    </row>
    <row r="10318" spans="10:10" ht="321" x14ac:dyDescent="0.25">
      <c r="J10318" s="146" t="s">
        <v>210</v>
      </c>
    </row>
    <row r="10319" spans="10:10" ht="321" x14ac:dyDescent="0.25">
      <c r="J10319" s="146" t="s">
        <v>210</v>
      </c>
    </row>
    <row r="10320" spans="10:10" ht="321" x14ac:dyDescent="0.25">
      <c r="J10320" s="146" t="s">
        <v>210</v>
      </c>
    </row>
    <row r="10321" spans="10:10" ht="321" x14ac:dyDescent="0.25">
      <c r="J10321" s="146" t="s">
        <v>210</v>
      </c>
    </row>
    <row r="10322" spans="10:10" ht="321" x14ac:dyDescent="0.25">
      <c r="J10322" s="146" t="s">
        <v>210</v>
      </c>
    </row>
    <row r="10323" spans="10:10" ht="321" x14ac:dyDescent="0.25">
      <c r="J10323" s="146" t="s">
        <v>210</v>
      </c>
    </row>
    <row r="10324" spans="10:10" ht="321" x14ac:dyDescent="0.25">
      <c r="J10324" s="146" t="s">
        <v>210</v>
      </c>
    </row>
    <row r="10325" spans="10:10" ht="321" x14ac:dyDescent="0.25">
      <c r="J10325" s="146" t="s">
        <v>210</v>
      </c>
    </row>
    <row r="10326" spans="10:10" ht="321" x14ac:dyDescent="0.25">
      <c r="J10326" s="146" t="s">
        <v>210</v>
      </c>
    </row>
    <row r="10327" spans="10:10" ht="321" x14ac:dyDescent="0.25">
      <c r="J10327" s="146" t="s">
        <v>210</v>
      </c>
    </row>
    <row r="10328" spans="10:10" ht="321" x14ac:dyDescent="0.25">
      <c r="J10328" s="146" t="s">
        <v>210</v>
      </c>
    </row>
    <row r="10329" spans="10:10" ht="321" x14ac:dyDescent="0.25">
      <c r="J10329" s="146" t="s">
        <v>210</v>
      </c>
    </row>
    <row r="10330" spans="10:10" ht="321" x14ac:dyDescent="0.25">
      <c r="J10330" s="146" t="s">
        <v>210</v>
      </c>
    </row>
    <row r="10331" spans="10:10" ht="321" x14ac:dyDescent="0.25">
      <c r="J10331" s="146" t="s">
        <v>210</v>
      </c>
    </row>
    <row r="10332" spans="10:10" ht="321" x14ac:dyDescent="0.25">
      <c r="J10332" s="146" t="s">
        <v>210</v>
      </c>
    </row>
    <row r="10333" spans="10:10" ht="321" x14ac:dyDescent="0.25">
      <c r="J10333" s="146" t="s">
        <v>210</v>
      </c>
    </row>
    <row r="10334" spans="10:10" ht="321" x14ac:dyDescent="0.25">
      <c r="J10334" s="146" t="s">
        <v>210</v>
      </c>
    </row>
    <row r="10335" spans="10:10" ht="321" x14ac:dyDescent="0.25">
      <c r="J10335" s="146" t="s">
        <v>210</v>
      </c>
    </row>
    <row r="10336" spans="10:10" ht="321" x14ac:dyDescent="0.25">
      <c r="J10336" s="146" t="s">
        <v>210</v>
      </c>
    </row>
    <row r="10337" spans="10:10" ht="321" x14ac:dyDescent="0.25">
      <c r="J10337" s="146" t="s">
        <v>210</v>
      </c>
    </row>
    <row r="10338" spans="10:10" ht="321" x14ac:dyDescent="0.25">
      <c r="J10338" s="146" t="s">
        <v>210</v>
      </c>
    </row>
    <row r="10339" spans="10:10" ht="321" x14ac:dyDescent="0.25">
      <c r="J10339" s="146" t="s">
        <v>210</v>
      </c>
    </row>
    <row r="10340" spans="10:10" ht="321" x14ac:dyDescent="0.25">
      <c r="J10340" s="146" t="s">
        <v>210</v>
      </c>
    </row>
    <row r="10341" spans="10:10" ht="321" x14ac:dyDescent="0.25">
      <c r="J10341" s="146" t="s">
        <v>210</v>
      </c>
    </row>
    <row r="10342" spans="10:10" ht="321" x14ac:dyDescent="0.25">
      <c r="J10342" s="146" t="s">
        <v>210</v>
      </c>
    </row>
    <row r="10343" spans="10:10" ht="321" x14ac:dyDescent="0.25">
      <c r="J10343" s="146" t="s">
        <v>210</v>
      </c>
    </row>
    <row r="10344" spans="10:10" ht="321" x14ac:dyDescent="0.25">
      <c r="J10344" s="146" t="s">
        <v>210</v>
      </c>
    </row>
    <row r="10345" spans="10:10" ht="321" x14ac:dyDescent="0.25">
      <c r="J10345" s="146" t="s">
        <v>210</v>
      </c>
    </row>
    <row r="10346" spans="10:10" ht="321" x14ac:dyDescent="0.25">
      <c r="J10346" s="146" t="s">
        <v>210</v>
      </c>
    </row>
    <row r="10347" spans="10:10" ht="321" x14ac:dyDescent="0.25">
      <c r="J10347" s="146" t="s">
        <v>210</v>
      </c>
    </row>
    <row r="10348" spans="10:10" ht="321" x14ac:dyDescent="0.25">
      <c r="J10348" s="146" t="s">
        <v>210</v>
      </c>
    </row>
    <row r="10349" spans="10:10" ht="321" x14ac:dyDescent="0.25">
      <c r="J10349" s="146" t="s">
        <v>210</v>
      </c>
    </row>
    <row r="10350" spans="10:10" ht="321" x14ac:dyDescent="0.25">
      <c r="J10350" s="146" t="s">
        <v>210</v>
      </c>
    </row>
    <row r="10351" spans="10:10" ht="321" x14ac:dyDescent="0.25">
      <c r="J10351" s="146" t="s">
        <v>210</v>
      </c>
    </row>
    <row r="10352" spans="10:10" ht="321" x14ac:dyDescent="0.25">
      <c r="J10352" s="146" t="s">
        <v>210</v>
      </c>
    </row>
    <row r="10353" spans="10:10" ht="321" x14ac:dyDescent="0.25">
      <c r="J10353" s="146" t="s">
        <v>210</v>
      </c>
    </row>
    <row r="10354" spans="10:10" ht="321" x14ac:dyDescent="0.25">
      <c r="J10354" s="146" t="s">
        <v>210</v>
      </c>
    </row>
    <row r="10355" spans="10:10" ht="321" x14ac:dyDescent="0.25">
      <c r="J10355" s="146" t="s">
        <v>210</v>
      </c>
    </row>
    <row r="10356" spans="10:10" ht="321" x14ac:dyDescent="0.25">
      <c r="J10356" s="146" t="s">
        <v>210</v>
      </c>
    </row>
    <row r="10357" spans="10:10" ht="321" x14ac:dyDescent="0.25">
      <c r="J10357" s="146" t="s">
        <v>210</v>
      </c>
    </row>
    <row r="10358" spans="10:10" ht="321" x14ac:dyDescent="0.25">
      <c r="J10358" s="146" t="s">
        <v>210</v>
      </c>
    </row>
    <row r="10359" spans="10:10" ht="321" x14ac:dyDescent="0.25">
      <c r="J10359" s="146" t="s">
        <v>210</v>
      </c>
    </row>
    <row r="10360" spans="10:10" ht="321" x14ac:dyDescent="0.25">
      <c r="J10360" s="146" t="s">
        <v>210</v>
      </c>
    </row>
    <row r="10361" spans="10:10" ht="321" x14ac:dyDescent="0.25">
      <c r="J10361" s="146" t="s">
        <v>210</v>
      </c>
    </row>
    <row r="10362" spans="10:10" ht="321" x14ac:dyDescent="0.25">
      <c r="J10362" s="146" t="s">
        <v>210</v>
      </c>
    </row>
    <row r="10363" spans="10:10" ht="321" x14ac:dyDescent="0.25">
      <c r="J10363" s="146" t="s">
        <v>210</v>
      </c>
    </row>
    <row r="10364" spans="10:10" ht="321" x14ac:dyDescent="0.25">
      <c r="J10364" s="146" t="s">
        <v>210</v>
      </c>
    </row>
    <row r="10365" spans="10:10" ht="321" x14ac:dyDescent="0.25">
      <c r="J10365" s="146" t="s">
        <v>210</v>
      </c>
    </row>
    <row r="10366" spans="10:10" ht="321" x14ac:dyDescent="0.25">
      <c r="J10366" s="146" t="s">
        <v>210</v>
      </c>
    </row>
    <row r="10367" spans="10:10" ht="321" x14ac:dyDescent="0.25">
      <c r="J10367" s="146" t="s">
        <v>210</v>
      </c>
    </row>
    <row r="10368" spans="10:10" ht="321" x14ac:dyDescent="0.25">
      <c r="J10368" s="146" t="s">
        <v>210</v>
      </c>
    </row>
    <row r="10369" spans="10:10" ht="321" x14ac:dyDescent="0.25">
      <c r="J10369" s="146" t="s">
        <v>210</v>
      </c>
    </row>
    <row r="10370" spans="10:10" ht="321" x14ac:dyDescent="0.25">
      <c r="J10370" s="146" t="s">
        <v>210</v>
      </c>
    </row>
    <row r="10371" spans="10:10" ht="321" x14ac:dyDescent="0.25">
      <c r="J10371" s="146" t="s">
        <v>210</v>
      </c>
    </row>
    <row r="10372" spans="10:10" ht="321" x14ac:dyDescent="0.25">
      <c r="J10372" s="146" t="s">
        <v>210</v>
      </c>
    </row>
    <row r="10373" spans="10:10" ht="321" x14ac:dyDescent="0.25">
      <c r="J10373" s="146" t="s">
        <v>210</v>
      </c>
    </row>
    <row r="10374" spans="10:10" ht="321" x14ac:dyDescent="0.25">
      <c r="J10374" s="146" t="s">
        <v>210</v>
      </c>
    </row>
    <row r="10375" spans="10:10" ht="321" x14ac:dyDescent="0.25">
      <c r="J10375" s="146" t="s">
        <v>210</v>
      </c>
    </row>
    <row r="10376" spans="10:10" ht="321" x14ac:dyDescent="0.25">
      <c r="J10376" s="146" t="s">
        <v>210</v>
      </c>
    </row>
    <row r="10377" spans="10:10" ht="321" x14ac:dyDescent="0.25">
      <c r="J10377" s="146" t="s">
        <v>210</v>
      </c>
    </row>
    <row r="10378" spans="10:10" ht="321" x14ac:dyDescent="0.25">
      <c r="J10378" s="146" t="s">
        <v>210</v>
      </c>
    </row>
    <row r="10379" spans="10:10" ht="321" x14ac:dyDescent="0.25">
      <c r="J10379" s="146" t="s">
        <v>210</v>
      </c>
    </row>
    <row r="10380" spans="10:10" ht="321" x14ac:dyDescent="0.25">
      <c r="J10380" s="146" t="s">
        <v>210</v>
      </c>
    </row>
    <row r="10381" spans="10:10" ht="321" x14ac:dyDescent="0.25">
      <c r="J10381" s="146" t="s">
        <v>210</v>
      </c>
    </row>
    <row r="10382" spans="10:10" ht="321" x14ac:dyDescent="0.25">
      <c r="J10382" s="146" t="s">
        <v>210</v>
      </c>
    </row>
    <row r="10383" spans="10:10" ht="321" x14ac:dyDescent="0.25">
      <c r="J10383" s="146" t="s">
        <v>210</v>
      </c>
    </row>
    <row r="10384" spans="10:10" ht="321" x14ac:dyDescent="0.25">
      <c r="J10384" s="146" t="s">
        <v>210</v>
      </c>
    </row>
    <row r="10385" spans="10:10" ht="321" x14ac:dyDescent="0.25">
      <c r="J10385" s="146" t="s">
        <v>210</v>
      </c>
    </row>
    <row r="10386" spans="10:10" ht="321" x14ac:dyDescent="0.25">
      <c r="J10386" s="146" t="s">
        <v>210</v>
      </c>
    </row>
    <row r="10387" spans="10:10" ht="321" x14ac:dyDescent="0.25">
      <c r="J10387" s="146" t="s">
        <v>210</v>
      </c>
    </row>
    <row r="10388" spans="10:10" ht="321" x14ac:dyDescent="0.25">
      <c r="J10388" s="146" t="s">
        <v>210</v>
      </c>
    </row>
    <row r="10389" spans="10:10" ht="321" x14ac:dyDescent="0.25">
      <c r="J10389" s="146" t="s">
        <v>210</v>
      </c>
    </row>
    <row r="10390" spans="10:10" ht="321" x14ac:dyDescent="0.25">
      <c r="J10390" s="146" t="s">
        <v>210</v>
      </c>
    </row>
    <row r="10391" spans="10:10" ht="321" x14ac:dyDescent="0.25">
      <c r="J10391" s="146" t="s">
        <v>210</v>
      </c>
    </row>
    <row r="10392" spans="10:10" ht="321" x14ac:dyDescent="0.25">
      <c r="J10392" s="146" t="s">
        <v>210</v>
      </c>
    </row>
    <row r="10393" spans="10:10" ht="321" x14ac:dyDescent="0.25">
      <c r="J10393" s="146" t="s">
        <v>210</v>
      </c>
    </row>
    <row r="10394" spans="10:10" ht="321" x14ac:dyDescent="0.25">
      <c r="J10394" s="146" t="s">
        <v>210</v>
      </c>
    </row>
    <row r="10395" spans="10:10" ht="321" x14ac:dyDescent="0.25">
      <c r="J10395" s="146" t="s">
        <v>210</v>
      </c>
    </row>
    <row r="10396" spans="10:10" ht="321" x14ac:dyDescent="0.25">
      <c r="J10396" s="146" t="s">
        <v>210</v>
      </c>
    </row>
    <row r="10397" spans="10:10" ht="321" x14ac:dyDescent="0.25">
      <c r="J10397" s="146" t="s">
        <v>210</v>
      </c>
    </row>
    <row r="10398" spans="10:10" ht="321" x14ac:dyDescent="0.25">
      <c r="J10398" s="146" t="s">
        <v>210</v>
      </c>
    </row>
    <row r="10399" spans="10:10" ht="321" x14ac:dyDescent="0.25">
      <c r="J10399" s="146" t="s">
        <v>210</v>
      </c>
    </row>
    <row r="10400" spans="10:10" ht="321" x14ac:dyDescent="0.25">
      <c r="J10400" s="146" t="s">
        <v>210</v>
      </c>
    </row>
    <row r="10401" spans="10:10" ht="321" x14ac:dyDescent="0.25">
      <c r="J10401" s="146" t="s">
        <v>210</v>
      </c>
    </row>
    <row r="10402" spans="10:10" ht="321" x14ac:dyDescent="0.25">
      <c r="J10402" s="146" t="s">
        <v>210</v>
      </c>
    </row>
    <row r="10403" spans="10:10" ht="321" x14ac:dyDescent="0.25">
      <c r="J10403" s="146" t="s">
        <v>210</v>
      </c>
    </row>
    <row r="10404" spans="10:10" ht="321" x14ac:dyDescent="0.25">
      <c r="J10404" s="146" t="s">
        <v>210</v>
      </c>
    </row>
    <row r="10405" spans="10:10" ht="321" x14ac:dyDescent="0.25">
      <c r="J10405" s="146" t="s">
        <v>210</v>
      </c>
    </row>
    <row r="10406" spans="10:10" ht="321" x14ac:dyDescent="0.25">
      <c r="J10406" s="146" t="s">
        <v>210</v>
      </c>
    </row>
    <row r="10407" spans="10:10" ht="321" x14ac:dyDescent="0.25">
      <c r="J10407" s="146" t="s">
        <v>210</v>
      </c>
    </row>
    <row r="10408" spans="10:10" ht="321" x14ac:dyDescent="0.25">
      <c r="J10408" s="146" t="s">
        <v>210</v>
      </c>
    </row>
    <row r="10409" spans="10:10" ht="321" x14ac:dyDescent="0.25">
      <c r="J10409" s="146" t="s">
        <v>210</v>
      </c>
    </row>
    <row r="10410" spans="10:10" ht="321" x14ac:dyDescent="0.25">
      <c r="J10410" s="146" t="s">
        <v>210</v>
      </c>
    </row>
    <row r="10411" spans="10:10" ht="321" x14ac:dyDescent="0.25">
      <c r="J10411" s="146" t="s">
        <v>210</v>
      </c>
    </row>
    <row r="10412" spans="10:10" ht="321" x14ac:dyDescent="0.25">
      <c r="J10412" s="146" t="s">
        <v>210</v>
      </c>
    </row>
    <row r="10413" spans="10:10" ht="321" x14ac:dyDescent="0.25">
      <c r="J10413" s="146" t="s">
        <v>210</v>
      </c>
    </row>
    <row r="10414" spans="10:10" ht="321" x14ac:dyDescent="0.25">
      <c r="J10414" s="146" t="s">
        <v>210</v>
      </c>
    </row>
    <row r="10415" spans="10:10" ht="321" x14ac:dyDescent="0.25">
      <c r="J10415" s="146" t="s">
        <v>210</v>
      </c>
    </row>
    <row r="10416" spans="10:10" ht="321" x14ac:dyDescent="0.25">
      <c r="J10416" s="146" t="s">
        <v>210</v>
      </c>
    </row>
    <row r="10417" spans="10:10" ht="321" x14ac:dyDescent="0.25">
      <c r="J10417" s="146" t="s">
        <v>210</v>
      </c>
    </row>
    <row r="10418" spans="10:10" ht="321" x14ac:dyDescent="0.25">
      <c r="J10418" s="146" t="s">
        <v>210</v>
      </c>
    </row>
    <row r="10419" spans="10:10" ht="321" x14ac:dyDescent="0.25">
      <c r="J10419" s="146" t="s">
        <v>210</v>
      </c>
    </row>
    <row r="10420" spans="10:10" ht="321" x14ac:dyDescent="0.25">
      <c r="J10420" s="146" t="s">
        <v>210</v>
      </c>
    </row>
    <row r="10421" spans="10:10" ht="321" x14ac:dyDescent="0.25">
      <c r="J10421" s="146" t="s">
        <v>210</v>
      </c>
    </row>
    <row r="10422" spans="10:10" ht="321" x14ac:dyDescent="0.25">
      <c r="J10422" s="146" t="s">
        <v>210</v>
      </c>
    </row>
    <row r="10423" spans="10:10" ht="321" x14ac:dyDescent="0.25">
      <c r="J10423" s="146" t="s">
        <v>210</v>
      </c>
    </row>
    <row r="10424" spans="10:10" ht="321" x14ac:dyDescent="0.25">
      <c r="J10424" s="146" t="s">
        <v>210</v>
      </c>
    </row>
    <row r="10425" spans="10:10" ht="321" x14ac:dyDescent="0.25">
      <c r="J10425" s="146" t="s">
        <v>210</v>
      </c>
    </row>
    <row r="10426" spans="10:10" ht="321" x14ac:dyDescent="0.25">
      <c r="J10426" s="146" t="s">
        <v>210</v>
      </c>
    </row>
    <row r="10427" spans="10:10" ht="321" x14ac:dyDescent="0.25">
      <c r="J10427" s="146" t="s">
        <v>210</v>
      </c>
    </row>
    <row r="10428" spans="10:10" ht="321" x14ac:dyDescent="0.25">
      <c r="J10428" s="146" t="s">
        <v>210</v>
      </c>
    </row>
    <row r="10429" spans="10:10" ht="321" x14ac:dyDescent="0.25">
      <c r="J10429" s="146" t="s">
        <v>210</v>
      </c>
    </row>
    <row r="10430" spans="10:10" ht="321" x14ac:dyDescent="0.25">
      <c r="J10430" s="146" t="s">
        <v>210</v>
      </c>
    </row>
    <row r="10431" spans="10:10" ht="321" x14ac:dyDescent="0.25">
      <c r="J10431" s="146" t="s">
        <v>210</v>
      </c>
    </row>
    <row r="10432" spans="10:10" ht="321" x14ac:dyDescent="0.25">
      <c r="J10432" s="146" t="s">
        <v>210</v>
      </c>
    </row>
    <row r="10433" spans="10:10" ht="321" x14ac:dyDescent="0.25">
      <c r="J10433" s="146" t="s">
        <v>210</v>
      </c>
    </row>
    <row r="10434" spans="10:10" ht="321" x14ac:dyDescent="0.25">
      <c r="J10434" s="146" t="s">
        <v>210</v>
      </c>
    </row>
    <row r="10435" spans="10:10" ht="321" x14ac:dyDescent="0.25">
      <c r="J10435" s="146" t="s">
        <v>210</v>
      </c>
    </row>
    <row r="10436" spans="10:10" ht="321" x14ac:dyDescent="0.25">
      <c r="J10436" s="146" t="s">
        <v>210</v>
      </c>
    </row>
    <row r="10437" spans="10:10" ht="321" x14ac:dyDescent="0.25">
      <c r="J10437" s="146" t="s">
        <v>210</v>
      </c>
    </row>
    <row r="10438" spans="10:10" ht="321" x14ac:dyDescent="0.25">
      <c r="J10438" s="146" t="s">
        <v>210</v>
      </c>
    </row>
    <row r="10439" spans="10:10" ht="321" x14ac:dyDescent="0.25">
      <c r="J10439" s="146" t="s">
        <v>210</v>
      </c>
    </row>
    <row r="10440" spans="10:10" ht="321" x14ac:dyDescent="0.25">
      <c r="J10440" s="146" t="s">
        <v>210</v>
      </c>
    </row>
    <row r="10441" spans="10:10" ht="321" x14ac:dyDescent="0.25">
      <c r="J10441" s="146" t="s">
        <v>210</v>
      </c>
    </row>
    <row r="10442" spans="10:10" ht="321" x14ac:dyDescent="0.25">
      <c r="J10442" s="146" t="s">
        <v>210</v>
      </c>
    </row>
    <row r="10443" spans="10:10" ht="321" x14ac:dyDescent="0.25">
      <c r="J10443" s="146" t="s">
        <v>210</v>
      </c>
    </row>
    <row r="10444" spans="10:10" ht="321" x14ac:dyDescent="0.25">
      <c r="J10444" s="146" t="s">
        <v>210</v>
      </c>
    </row>
    <row r="10445" spans="10:10" ht="321" x14ac:dyDescent="0.25">
      <c r="J10445" s="146" t="s">
        <v>210</v>
      </c>
    </row>
    <row r="10446" spans="10:10" ht="321" x14ac:dyDescent="0.25">
      <c r="J10446" s="146" t="s">
        <v>210</v>
      </c>
    </row>
    <row r="10447" spans="10:10" ht="321" x14ac:dyDescent="0.25">
      <c r="J10447" s="146" t="s">
        <v>210</v>
      </c>
    </row>
    <row r="10448" spans="10:10" ht="321" x14ac:dyDescent="0.25">
      <c r="J10448" s="146" t="s">
        <v>210</v>
      </c>
    </row>
    <row r="10449" spans="10:10" ht="321" x14ac:dyDescent="0.25">
      <c r="J10449" s="146" t="s">
        <v>210</v>
      </c>
    </row>
    <row r="10450" spans="10:10" ht="321" x14ac:dyDescent="0.25">
      <c r="J10450" s="146" t="s">
        <v>210</v>
      </c>
    </row>
    <row r="10451" spans="10:10" ht="321" x14ac:dyDescent="0.25">
      <c r="J10451" s="146" t="s">
        <v>210</v>
      </c>
    </row>
    <row r="10452" spans="10:10" ht="321" x14ac:dyDescent="0.25">
      <c r="J10452" s="146" t="s">
        <v>210</v>
      </c>
    </row>
    <row r="10453" spans="10:10" ht="321" x14ac:dyDescent="0.25">
      <c r="J10453" s="146" t="s">
        <v>210</v>
      </c>
    </row>
    <row r="10454" spans="10:10" ht="321" x14ac:dyDescent="0.25">
      <c r="J10454" s="146" t="s">
        <v>210</v>
      </c>
    </row>
    <row r="10455" spans="10:10" ht="321" x14ac:dyDescent="0.25">
      <c r="J10455" s="146" t="s">
        <v>210</v>
      </c>
    </row>
    <row r="10456" spans="10:10" ht="321" x14ac:dyDescent="0.25">
      <c r="J10456" s="146" t="s">
        <v>210</v>
      </c>
    </row>
    <row r="10457" spans="10:10" ht="321" x14ac:dyDescent="0.25">
      <c r="J10457" s="146" t="s">
        <v>210</v>
      </c>
    </row>
    <row r="10458" spans="10:10" ht="321" x14ac:dyDescent="0.25">
      <c r="J10458" s="146" t="s">
        <v>210</v>
      </c>
    </row>
    <row r="10459" spans="10:10" ht="321" x14ac:dyDescent="0.25">
      <c r="J10459" s="146" t="s">
        <v>210</v>
      </c>
    </row>
    <row r="10460" spans="10:10" ht="321" x14ac:dyDescent="0.25">
      <c r="J10460" s="146" t="s">
        <v>210</v>
      </c>
    </row>
    <row r="10461" spans="10:10" ht="321" x14ac:dyDescent="0.25">
      <c r="J10461" s="146" t="s">
        <v>210</v>
      </c>
    </row>
    <row r="10462" spans="10:10" ht="321" x14ac:dyDescent="0.25">
      <c r="J10462" s="146" t="s">
        <v>210</v>
      </c>
    </row>
    <row r="10463" spans="10:10" ht="321" x14ac:dyDescent="0.25">
      <c r="J10463" s="146" t="s">
        <v>210</v>
      </c>
    </row>
    <row r="10464" spans="10:10" ht="321" x14ac:dyDescent="0.25">
      <c r="J10464" s="146" t="s">
        <v>210</v>
      </c>
    </row>
    <row r="10465" spans="10:10" ht="321" x14ac:dyDescent="0.25">
      <c r="J10465" s="146" t="s">
        <v>210</v>
      </c>
    </row>
    <row r="10466" spans="10:10" ht="321" x14ac:dyDescent="0.25">
      <c r="J10466" s="146" t="s">
        <v>210</v>
      </c>
    </row>
    <row r="10467" spans="10:10" ht="321" x14ac:dyDescent="0.25">
      <c r="J10467" s="146" t="s">
        <v>210</v>
      </c>
    </row>
    <row r="10468" spans="10:10" ht="321" x14ac:dyDescent="0.25">
      <c r="J10468" s="146" t="s">
        <v>210</v>
      </c>
    </row>
    <row r="10469" spans="10:10" ht="321" x14ac:dyDescent="0.25">
      <c r="J10469" s="146" t="s">
        <v>210</v>
      </c>
    </row>
    <row r="10470" spans="10:10" ht="321" x14ac:dyDescent="0.25">
      <c r="J10470" s="146" t="s">
        <v>210</v>
      </c>
    </row>
    <row r="10471" spans="10:10" ht="321" x14ac:dyDescent="0.25">
      <c r="J10471" s="146" t="s">
        <v>210</v>
      </c>
    </row>
    <row r="10472" spans="10:10" ht="321" x14ac:dyDescent="0.25">
      <c r="J10472" s="146" t="s">
        <v>210</v>
      </c>
    </row>
    <row r="10473" spans="10:10" ht="321" x14ac:dyDescent="0.25">
      <c r="J10473" s="146" t="s">
        <v>210</v>
      </c>
    </row>
    <row r="10474" spans="10:10" ht="321" x14ac:dyDescent="0.25">
      <c r="J10474" s="146" t="s">
        <v>210</v>
      </c>
    </row>
    <row r="10475" spans="10:10" ht="321" x14ac:dyDescent="0.25">
      <c r="J10475" s="146" t="s">
        <v>210</v>
      </c>
    </row>
    <row r="10476" spans="10:10" ht="321" x14ac:dyDescent="0.25">
      <c r="J10476" s="146" t="s">
        <v>210</v>
      </c>
    </row>
    <row r="10477" spans="10:10" ht="321" x14ac:dyDescent="0.25">
      <c r="J10477" s="146" t="s">
        <v>210</v>
      </c>
    </row>
    <row r="10478" spans="10:10" ht="321" x14ac:dyDescent="0.25">
      <c r="J10478" s="146" t="s">
        <v>210</v>
      </c>
    </row>
    <row r="10479" spans="10:10" ht="321" x14ac:dyDescent="0.25">
      <c r="J10479" s="146" t="s">
        <v>210</v>
      </c>
    </row>
    <row r="10480" spans="10:10" ht="321" x14ac:dyDescent="0.25">
      <c r="J10480" s="146" t="s">
        <v>210</v>
      </c>
    </row>
    <row r="10481" spans="10:10" ht="321" x14ac:dyDescent="0.25">
      <c r="J10481" s="146" t="s">
        <v>210</v>
      </c>
    </row>
    <row r="10482" spans="10:10" ht="321" x14ac:dyDescent="0.25">
      <c r="J10482" s="146" t="s">
        <v>210</v>
      </c>
    </row>
    <row r="10483" spans="10:10" ht="321" x14ac:dyDescent="0.25">
      <c r="J10483" s="146" t="s">
        <v>210</v>
      </c>
    </row>
    <row r="10484" spans="10:10" ht="321" x14ac:dyDescent="0.25">
      <c r="J10484" s="146" t="s">
        <v>210</v>
      </c>
    </row>
    <row r="10485" spans="10:10" ht="321" x14ac:dyDescent="0.25">
      <c r="J10485" s="146" t="s">
        <v>210</v>
      </c>
    </row>
    <row r="10486" spans="10:10" ht="321" x14ac:dyDescent="0.25">
      <c r="J10486" s="146" t="s">
        <v>210</v>
      </c>
    </row>
    <row r="10487" spans="10:10" ht="321" x14ac:dyDescent="0.25">
      <c r="J10487" s="146" t="s">
        <v>210</v>
      </c>
    </row>
    <row r="10488" spans="10:10" ht="321" x14ac:dyDescent="0.25">
      <c r="J10488" s="146" t="s">
        <v>210</v>
      </c>
    </row>
    <row r="10489" spans="10:10" ht="321" x14ac:dyDescent="0.25">
      <c r="J10489" s="146" t="s">
        <v>210</v>
      </c>
    </row>
    <row r="10490" spans="10:10" ht="321" x14ac:dyDescent="0.25">
      <c r="J10490" s="146" t="s">
        <v>210</v>
      </c>
    </row>
    <row r="10491" spans="10:10" ht="321" x14ac:dyDescent="0.25">
      <c r="J10491" s="146" t="s">
        <v>210</v>
      </c>
    </row>
    <row r="10492" spans="10:10" ht="321" x14ac:dyDescent="0.25">
      <c r="J10492" s="146" t="s">
        <v>210</v>
      </c>
    </row>
    <row r="10493" spans="10:10" ht="321" x14ac:dyDescent="0.25">
      <c r="J10493" s="146" t="s">
        <v>210</v>
      </c>
    </row>
    <row r="10494" spans="10:10" ht="321" x14ac:dyDescent="0.25">
      <c r="J10494" s="146" t="s">
        <v>210</v>
      </c>
    </row>
    <row r="10495" spans="10:10" ht="321" x14ac:dyDescent="0.25">
      <c r="J10495" s="146" t="s">
        <v>210</v>
      </c>
    </row>
    <row r="10496" spans="10:10" ht="321" x14ac:dyDescent="0.25">
      <c r="J10496" s="146" t="s">
        <v>210</v>
      </c>
    </row>
    <row r="10497" spans="10:10" ht="321" x14ac:dyDescent="0.25">
      <c r="J10497" s="146" t="s">
        <v>210</v>
      </c>
    </row>
    <row r="10498" spans="10:10" ht="321" x14ac:dyDescent="0.25">
      <c r="J10498" s="146" t="s">
        <v>210</v>
      </c>
    </row>
    <row r="10499" spans="10:10" ht="321" x14ac:dyDescent="0.25">
      <c r="J10499" s="146" t="s">
        <v>210</v>
      </c>
    </row>
    <row r="10500" spans="10:10" ht="321" x14ac:dyDescent="0.25">
      <c r="J10500" s="146" t="s">
        <v>210</v>
      </c>
    </row>
    <row r="10501" spans="10:10" ht="321" x14ac:dyDescent="0.25">
      <c r="J10501" s="146" t="s">
        <v>210</v>
      </c>
    </row>
    <row r="10502" spans="10:10" ht="321" x14ac:dyDescent="0.25">
      <c r="J10502" s="146" t="s">
        <v>210</v>
      </c>
    </row>
    <row r="10503" spans="10:10" ht="321" x14ac:dyDescent="0.25">
      <c r="J10503" s="146" t="s">
        <v>210</v>
      </c>
    </row>
    <row r="10504" spans="10:10" ht="321" x14ac:dyDescent="0.25">
      <c r="J10504" s="146" t="s">
        <v>210</v>
      </c>
    </row>
    <row r="10505" spans="10:10" ht="321" x14ac:dyDescent="0.25">
      <c r="J10505" s="146" t="s">
        <v>210</v>
      </c>
    </row>
    <row r="10506" spans="10:10" ht="321" x14ac:dyDescent="0.25">
      <c r="J10506" s="146" t="s">
        <v>210</v>
      </c>
    </row>
    <row r="10507" spans="10:10" ht="321" x14ac:dyDescent="0.25">
      <c r="J10507" s="146" t="s">
        <v>210</v>
      </c>
    </row>
    <row r="10508" spans="10:10" ht="321" x14ac:dyDescent="0.25">
      <c r="J10508" s="146" t="s">
        <v>210</v>
      </c>
    </row>
    <row r="10509" spans="10:10" ht="321" x14ac:dyDescent="0.25">
      <c r="J10509" s="146" t="s">
        <v>210</v>
      </c>
    </row>
    <row r="10510" spans="10:10" ht="321" x14ac:dyDescent="0.25">
      <c r="J10510" s="146" t="s">
        <v>210</v>
      </c>
    </row>
    <row r="10511" spans="10:10" ht="321" x14ac:dyDescent="0.25">
      <c r="J10511" s="146" t="s">
        <v>210</v>
      </c>
    </row>
    <row r="10512" spans="10:10" ht="321" x14ac:dyDescent="0.25">
      <c r="J10512" s="146" t="s">
        <v>210</v>
      </c>
    </row>
    <row r="10513" spans="10:10" ht="321" x14ac:dyDescent="0.25">
      <c r="J10513" s="146" t="s">
        <v>210</v>
      </c>
    </row>
    <row r="10514" spans="10:10" ht="321" x14ac:dyDescent="0.25">
      <c r="J10514" s="146" t="s">
        <v>210</v>
      </c>
    </row>
    <row r="10515" spans="10:10" ht="321" x14ac:dyDescent="0.25">
      <c r="J10515" s="146" t="s">
        <v>210</v>
      </c>
    </row>
    <row r="10516" spans="10:10" ht="321" x14ac:dyDescent="0.25">
      <c r="J10516" s="146" t="s">
        <v>210</v>
      </c>
    </row>
    <row r="10517" spans="10:10" ht="321" x14ac:dyDescent="0.25">
      <c r="J10517" s="146" t="s">
        <v>210</v>
      </c>
    </row>
    <row r="10518" spans="10:10" ht="321" x14ac:dyDescent="0.25">
      <c r="J10518" s="146" t="s">
        <v>210</v>
      </c>
    </row>
    <row r="10519" spans="10:10" ht="321" x14ac:dyDescent="0.25">
      <c r="J10519" s="146" t="s">
        <v>210</v>
      </c>
    </row>
    <row r="10520" spans="10:10" ht="321" x14ac:dyDescent="0.25">
      <c r="J10520" s="146" t="s">
        <v>210</v>
      </c>
    </row>
    <row r="10521" spans="10:10" ht="321" x14ac:dyDescent="0.25">
      <c r="J10521" s="146" t="s">
        <v>210</v>
      </c>
    </row>
    <row r="10522" spans="10:10" ht="321" x14ac:dyDescent="0.25">
      <c r="J10522" s="146" t="s">
        <v>210</v>
      </c>
    </row>
    <row r="10523" spans="10:10" ht="321" x14ac:dyDescent="0.25">
      <c r="J10523" s="146" t="s">
        <v>210</v>
      </c>
    </row>
    <row r="10524" spans="10:10" ht="321" x14ac:dyDescent="0.25">
      <c r="J10524" s="146" t="s">
        <v>210</v>
      </c>
    </row>
    <row r="10525" spans="10:10" ht="321" x14ac:dyDescent="0.25">
      <c r="J10525" s="146" t="s">
        <v>210</v>
      </c>
    </row>
    <row r="10526" spans="10:10" ht="321" x14ac:dyDescent="0.25">
      <c r="J10526" s="146" t="s">
        <v>210</v>
      </c>
    </row>
    <row r="10527" spans="10:10" ht="321" x14ac:dyDescent="0.25">
      <c r="J10527" s="146" t="s">
        <v>210</v>
      </c>
    </row>
    <row r="10528" spans="10:10" ht="321" x14ac:dyDescent="0.25">
      <c r="J10528" s="146" t="s">
        <v>210</v>
      </c>
    </row>
    <row r="10529" spans="10:10" ht="321" x14ac:dyDescent="0.25">
      <c r="J10529" s="146" t="s">
        <v>210</v>
      </c>
    </row>
    <row r="10530" spans="10:10" ht="321" x14ac:dyDescent="0.25">
      <c r="J10530" s="146" t="s">
        <v>210</v>
      </c>
    </row>
    <row r="10531" spans="10:10" ht="321" x14ac:dyDescent="0.25">
      <c r="J10531" s="146" t="s">
        <v>210</v>
      </c>
    </row>
    <row r="10532" spans="10:10" ht="321" x14ac:dyDescent="0.25">
      <c r="J10532" s="146" t="s">
        <v>210</v>
      </c>
    </row>
    <row r="10533" spans="10:10" ht="321" x14ac:dyDescent="0.25">
      <c r="J10533" s="146" t="s">
        <v>210</v>
      </c>
    </row>
    <row r="10534" spans="10:10" ht="321" x14ac:dyDescent="0.25">
      <c r="J10534" s="146" t="s">
        <v>210</v>
      </c>
    </row>
    <row r="10535" spans="10:10" ht="321" x14ac:dyDescent="0.25">
      <c r="J10535" s="146" t="s">
        <v>210</v>
      </c>
    </row>
    <row r="10536" spans="10:10" ht="321" x14ac:dyDescent="0.25">
      <c r="J10536" s="146" t="s">
        <v>210</v>
      </c>
    </row>
    <row r="10537" spans="10:10" ht="321" x14ac:dyDescent="0.25">
      <c r="J10537" s="146" t="s">
        <v>210</v>
      </c>
    </row>
    <row r="10538" spans="10:10" ht="321" x14ac:dyDescent="0.25">
      <c r="J10538" s="146" t="s">
        <v>210</v>
      </c>
    </row>
    <row r="10539" spans="10:10" ht="321" x14ac:dyDescent="0.25">
      <c r="J10539" s="146" t="s">
        <v>210</v>
      </c>
    </row>
    <row r="10540" spans="10:10" ht="321" x14ac:dyDescent="0.25">
      <c r="J10540" s="146" t="s">
        <v>210</v>
      </c>
    </row>
    <row r="10541" spans="10:10" ht="321" x14ac:dyDescent="0.25">
      <c r="J10541" s="146" t="s">
        <v>210</v>
      </c>
    </row>
    <row r="10542" spans="10:10" ht="321" x14ac:dyDescent="0.25">
      <c r="J10542" s="146" t="s">
        <v>210</v>
      </c>
    </row>
    <row r="10543" spans="10:10" ht="321" x14ac:dyDescent="0.25">
      <c r="J10543" s="146" t="s">
        <v>210</v>
      </c>
    </row>
    <row r="10544" spans="10:10" ht="321" x14ac:dyDescent="0.25">
      <c r="J10544" s="146" t="s">
        <v>210</v>
      </c>
    </row>
    <row r="10545" spans="10:10" ht="321" x14ac:dyDescent="0.25">
      <c r="J10545" s="146" t="s">
        <v>210</v>
      </c>
    </row>
    <row r="10546" spans="10:10" x14ac:dyDescent="0.25">
      <c r="J10546" s="146"/>
    </row>
    <row r="10547" spans="10:10" x14ac:dyDescent="0.25">
      <c r="J10547" s="146"/>
    </row>
    <row r="10548" spans="10:10" x14ac:dyDescent="0.25">
      <c r="J10548" s="146"/>
    </row>
    <row r="10549" spans="10:10" ht="321" x14ac:dyDescent="0.25">
      <c r="J10549" s="146" t="s">
        <v>210</v>
      </c>
    </row>
    <row r="10550" spans="10:10" ht="321" x14ac:dyDescent="0.25">
      <c r="J10550" s="146" t="s">
        <v>210</v>
      </c>
    </row>
    <row r="10551" spans="10:10" x14ac:dyDescent="0.25">
      <c r="J10551" s="146"/>
    </row>
    <row r="10552" spans="10:10" x14ac:dyDescent="0.25">
      <c r="J10552" s="146"/>
    </row>
    <row r="10553" spans="10:10" x14ac:dyDescent="0.25">
      <c r="J10553" s="146"/>
    </row>
    <row r="10554" spans="10:10" x14ac:dyDescent="0.25">
      <c r="J10554" s="146"/>
    </row>
    <row r="10555" spans="10:10" x14ac:dyDescent="0.25">
      <c r="J10555" s="146"/>
    </row>
    <row r="10556" spans="10:10" x14ac:dyDescent="0.25">
      <c r="J10556" s="146"/>
    </row>
    <row r="10557" spans="10:10" x14ac:dyDescent="0.25">
      <c r="J10557" s="146"/>
    </row>
    <row r="10558" spans="10:10" x14ac:dyDescent="0.25">
      <c r="J10558" s="146"/>
    </row>
    <row r="10559" spans="10:10" x14ac:dyDescent="0.25">
      <c r="J10559" s="146"/>
    </row>
    <row r="10560" spans="10:10" x14ac:dyDescent="0.25">
      <c r="J10560" s="146"/>
    </row>
    <row r="10561" spans="10:10" x14ac:dyDescent="0.25">
      <c r="J10561" s="146"/>
    </row>
    <row r="10562" spans="10:10" x14ac:dyDescent="0.25">
      <c r="J10562" s="146"/>
    </row>
    <row r="10563" spans="10:10" x14ac:dyDescent="0.25">
      <c r="J10563" s="146"/>
    </row>
    <row r="10564" spans="10:10" x14ac:dyDescent="0.25">
      <c r="J10564" s="146"/>
    </row>
    <row r="10565" spans="10:10" x14ac:dyDescent="0.25">
      <c r="J10565" s="146"/>
    </row>
    <row r="10566" spans="10:10" x14ac:dyDescent="0.25">
      <c r="J10566" s="146"/>
    </row>
    <row r="10567" spans="10:10" x14ac:dyDescent="0.25">
      <c r="J10567" s="146"/>
    </row>
    <row r="10568" spans="10:10" x14ac:dyDescent="0.25">
      <c r="J10568" s="146"/>
    </row>
    <row r="10569" spans="10:10" x14ac:dyDescent="0.25">
      <c r="J10569" s="146"/>
    </row>
    <row r="10570" spans="10:10" x14ac:dyDescent="0.25">
      <c r="J10570" s="146"/>
    </row>
    <row r="10571" spans="10:10" x14ac:dyDescent="0.25">
      <c r="J10571" s="146"/>
    </row>
    <row r="10572" spans="10:10" x14ac:dyDescent="0.25">
      <c r="J10572" s="146"/>
    </row>
    <row r="10573" spans="10:10" x14ac:dyDescent="0.25">
      <c r="J10573" s="146"/>
    </row>
    <row r="10574" spans="10:10" x14ac:dyDescent="0.25">
      <c r="J10574" s="146"/>
    </row>
    <row r="10575" spans="10:10" x14ac:dyDescent="0.25">
      <c r="J10575" s="146"/>
    </row>
    <row r="10576" spans="10:10" x14ac:dyDescent="0.25">
      <c r="J10576" s="146"/>
    </row>
    <row r="10577" spans="10:10" x14ac:dyDescent="0.25">
      <c r="J10577" s="146"/>
    </row>
    <row r="10578" spans="10:10" x14ac:dyDescent="0.25">
      <c r="J10578" s="146"/>
    </row>
    <row r="10579" spans="10:10" x14ac:dyDescent="0.25">
      <c r="J10579" s="146"/>
    </row>
    <row r="10580" spans="10:10" x14ac:dyDescent="0.25">
      <c r="J10580" s="146"/>
    </row>
    <row r="10581" spans="10:10" x14ac:dyDescent="0.25">
      <c r="J10581" s="146"/>
    </row>
    <row r="10582" spans="10:10" x14ac:dyDescent="0.25">
      <c r="J10582" s="146"/>
    </row>
    <row r="10583" spans="10:10" x14ac:dyDescent="0.25">
      <c r="J10583" s="146"/>
    </row>
    <row r="10584" spans="10:10" x14ac:dyDescent="0.25">
      <c r="J10584" s="146"/>
    </row>
    <row r="10585" spans="10:10" x14ac:dyDescent="0.25">
      <c r="J10585" s="146"/>
    </row>
    <row r="10586" spans="10:10" x14ac:dyDescent="0.25">
      <c r="J10586" s="146"/>
    </row>
    <row r="10587" spans="10:10" x14ac:dyDescent="0.25">
      <c r="J10587" s="146"/>
    </row>
    <row r="10588" spans="10:10" x14ac:dyDescent="0.25">
      <c r="J10588" s="146"/>
    </row>
    <row r="10589" spans="10:10" x14ac:dyDescent="0.25">
      <c r="J10589" s="146"/>
    </row>
    <row r="10590" spans="10:10" x14ac:dyDescent="0.25">
      <c r="J10590" s="146"/>
    </row>
    <row r="10591" spans="10:10" x14ac:dyDescent="0.25">
      <c r="J10591" s="146"/>
    </row>
    <row r="10592" spans="10:10" x14ac:dyDescent="0.25">
      <c r="J10592" s="146"/>
    </row>
    <row r="10593" spans="10:10" x14ac:dyDescent="0.25">
      <c r="J10593" s="146"/>
    </row>
    <row r="10594" spans="10:10" x14ac:dyDescent="0.25">
      <c r="J10594" s="146"/>
    </row>
    <row r="10595" spans="10:10" x14ac:dyDescent="0.25">
      <c r="J10595" s="146"/>
    </row>
    <row r="10596" spans="10:10" x14ac:dyDescent="0.25">
      <c r="J10596" s="146"/>
    </row>
    <row r="10597" spans="10:10" x14ac:dyDescent="0.25">
      <c r="J10597" s="146"/>
    </row>
    <row r="10598" spans="10:10" x14ac:dyDescent="0.25">
      <c r="J10598" s="146"/>
    </row>
    <row r="10599" spans="10:10" x14ac:dyDescent="0.25">
      <c r="J10599" s="146"/>
    </row>
    <row r="10600" spans="10:10" x14ac:dyDescent="0.25">
      <c r="J10600" s="146"/>
    </row>
    <row r="10601" spans="10:10" x14ac:dyDescent="0.25">
      <c r="J10601" s="146"/>
    </row>
    <row r="10602" spans="10:10" x14ac:dyDescent="0.25">
      <c r="J10602" s="146"/>
    </row>
    <row r="10603" spans="10:10" x14ac:dyDescent="0.25">
      <c r="J10603" s="146"/>
    </row>
    <row r="10604" spans="10:10" x14ac:dyDescent="0.25">
      <c r="J10604" s="146"/>
    </row>
    <row r="10605" spans="10:10" x14ac:dyDescent="0.25">
      <c r="J10605" s="146"/>
    </row>
    <row r="10606" spans="10:10" x14ac:dyDescent="0.25">
      <c r="J10606" s="146"/>
    </row>
    <row r="10607" spans="10:10" x14ac:dyDescent="0.25">
      <c r="J10607" s="146"/>
    </row>
    <row r="10608" spans="10:10" x14ac:dyDescent="0.25">
      <c r="J10608" s="146"/>
    </row>
    <row r="10609" spans="10:10" x14ac:dyDescent="0.25">
      <c r="J10609" s="146"/>
    </row>
    <row r="10610" spans="10:10" x14ac:dyDescent="0.25">
      <c r="J10610" s="146"/>
    </row>
    <row r="10611" spans="10:10" x14ac:dyDescent="0.25">
      <c r="J10611" s="146"/>
    </row>
    <row r="10612" spans="10:10" x14ac:dyDescent="0.25">
      <c r="J10612" s="146"/>
    </row>
    <row r="10613" spans="10:10" x14ac:dyDescent="0.25">
      <c r="J10613" s="146"/>
    </row>
    <row r="10614" spans="10:10" x14ac:dyDescent="0.25">
      <c r="J10614" s="146"/>
    </row>
    <row r="10615" spans="10:10" x14ac:dyDescent="0.25">
      <c r="J10615" s="146"/>
    </row>
    <row r="10616" spans="10:10" x14ac:dyDescent="0.25">
      <c r="J10616" s="146"/>
    </row>
    <row r="10617" spans="10:10" x14ac:dyDescent="0.25">
      <c r="J10617" s="146"/>
    </row>
    <row r="10618" spans="10:10" x14ac:dyDescent="0.25">
      <c r="J10618" s="146"/>
    </row>
    <row r="10619" spans="10:10" x14ac:dyDescent="0.25">
      <c r="J10619" s="146"/>
    </row>
    <row r="10620" spans="10:10" x14ac:dyDescent="0.25">
      <c r="J10620" s="146"/>
    </row>
    <row r="10621" spans="10:10" x14ac:dyDescent="0.25">
      <c r="J10621" s="146"/>
    </row>
    <row r="10622" spans="10:10" x14ac:dyDescent="0.25">
      <c r="J10622" s="146"/>
    </row>
    <row r="10623" spans="10:10" x14ac:dyDescent="0.25">
      <c r="J10623" s="146"/>
    </row>
    <row r="10624" spans="10:10" x14ac:dyDescent="0.25">
      <c r="J10624" s="146"/>
    </row>
    <row r="10625" spans="10:10" x14ac:dyDescent="0.25">
      <c r="J10625" s="146"/>
    </row>
    <row r="10626" spans="10:10" x14ac:dyDescent="0.25">
      <c r="J10626" s="146"/>
    </row>
    <row r="10627" spans="10:10" x14ac:dyDescent="0.25">
      <c r="J10627" s="146"/>
    </row>
    <row r="10628" spans="10:10" x14ac:dyDescent="0.25">
      <c r="J10628" s="146"/>
    </row>
    <row r="10629" spans="10:10" x14ac:dyDescent="0.25">
      <c r="J10629" s="146"/>
    </row>
    <row r="10630" spans="10:10" x14ac:dyDescent="0.25">
      <c r="J10630" s="146"/>
    </row>
    <row r="10631" spans="10:10" x14ac:dyDescent="0.25">
      <c r="J10631" s="146"/>
    </row>
    <row r="10632" spans="10:10" x14ac:dyDescent="0.25">
      <c r="J10632" s="146"/>
    </row>
    <row r="10633" spans="10:10" x14ac:dyDescent="0.25">
      <c r="J10633" s="146"/>
    </row>
    <row r="10634" spans="10:10" x14ac:dyDescent="0.25">
      <c r="J10634" s="146"/>
    </row>
    <row r="10635" spans="10:10" x14ac:dyDescent="0.25">
      <c r="J10635" s="146"/>
    </row>
    <row r="10636" spans="10:10" x14ac:dyDescent="0.25">
      <c r="J10636" s="146"/>
    </row>
    <row r="10637" spans="10:10" x14ac:dyDescent="0.25">
      <c r="J10637" s="146"/>
    </row>
    <row r="10638" spans="10:10" x14ac:dyDescent="0.25">
      <c r="J10638" s="146"/>
    </row>
    <row r="10639" spans="10:10" x14ac:dyDescent="0.25">
      <c r="J10639" s="146"/>
    </row>
    <row r="10640" spans="10:10" x14ac:dyDescent="0.25">
      <c r="J10640" s="146"/>
    </row>
    <row r="10641" spans="10:10" x14ac:dyDescent="0.25">
      <c r="J10641" s="146"/>
    </row>
    <row r="10642" spans="10:10" x14ac:dyDescent="0.25">
      <c r="J10642" s="146"/>
    </row>
    <row r="10643" spans="10:10" x14ac:dyDescent="0.25">
      <c r="J10643" s="146"/>
    </row>
    <row r="10644" spans="10:10" x14ac:dyDescent="0.25">
      <c r="J10644" s="146"/>
    </row>
    <row r="10645" spans="10:10" x14ac:dyDescent="0.25">
      <c r="J10645" s="146"/>
    </row>
    <row r="10646" spans="10:10" x14ac:dyDescent="0.25">
      <c r="J10646" s="146"/>
    </row>
    <row r="10647" spans="10:10" x14ac:dyDescent="0.25">
      <c r="J10647" s="146"/>
    </row>
    <row r="10648" spans="10:10" x14ac:dyDescent="0.25">
      <c r="J10648" s="146"/>
    </row>
    <row r="10649" spans="10:10" x14ac:dyDescent="0.25">
      <c r="J10649" s="146"/>
    </row>
    <row r="10650" spans="10:10" x14ac:dyDescent="0.25">
      <c r="J10650" s="146"/>
    </row>
    <row r="10651" spans="10:10" x14ac:dyDescent="0.25">
      <c r="J10651" s="146"/>
    </row>
    <row r="10652" spans="10:10" x14ac:dyDescent="0.25">
      <c r="J10652" s="146"/>
    </row>
    <row r="10653" spans="10:10" x14ac:dyDescent="0.25">
      <c r="J10653" s="146"/>
    </row>
    <row r="10654" spans="10:10" x14ac:dyDescent="0.25">
      <c r="J10654" s="146"/>
    </row>
    <row r="10655" spans="10:10" x14ac:dyDescent="0.25">
      <c r="J10655" s="146"/>
    </row>
    <row r="10656" spans="10:10" x14ac:dyDescent="0.25">
      <c r="J10656" s="146"/>
    </row>
    <row r="10657" spans="10:10" x14ac:dyDescent="0.25">
      <c r="J10657" s="146"/>
    </row>
    <row r="10658" spans="10:10" x14ac:dyDescent="0.25">
      <c r="J10658" s="146"/>
    </row>
    <row r="10659" spans="10:10" x14ac:dyDescent="0.25">
      <c r="J10659" s="146"/>
    </row>
    <row r="10660" spans="10:10" x14ac:dyDescent="0.25">
      <c r="J10660" s="146"/>
    </row>
    <row r="10661" spans="10:10" x14ac:dyDescent="0.25">
      <c r="J10661" s="146"/>
    </row>
    <row r="10662" spans="10:10" x14ac:dyDescent="0.25">
      <c r="J10662" s="146"/>
    </row>
    <row r="10663" spans="10:10" x14ac:dyDescent="0.25">
      <c r="J10663" s="146"/>
    </row>
    <row r="10664" spans="10:10" x14ac:dyDescent="0.25">
      <c r="J10664" s="146"/>
    </row>
    <row r="10665" spans="10:10" x14ac:dyDescent="0.25">
      <c r="J10665" s="146"/>
    </row>
    <row r="10666" spans="10:10" x14ac:dyDescent="0.25">
      <c r="J10666" s="146"/>
    </row>
    <row r="10667" spans="10:10" x14ac:dyDescent="0.25">
      <c r="J10667" s="146"/>
    </row>
    <row r="10668" spans="10:10" x14ac:dyDescent="0.25">
      <c r="J10668" s="146"/>
    </row>
    <row r="10669" spans="10:10" x14ac:dyDescent="0.25">
      <c r="J10669" s="146"/>
    </row>
    <row r="10670" spans="10:10" x14ac:dyDescent="0.25">
      <c r="J10670" s="146"/>
    </row>
    <row r="10671" spans="10:10" x14ac:dyDescent="0.25">
      <c r="J10671" s="146"/>
    </row>
    <row r="10672" spans="10:10" x14ac:dyDescent="0.25">
      <c r="J10672" s="146"/>
    </row>
    <row r="10673" spans="10:10" x14ac:dyDescent="0.25">
      <c r="J10673" s="146"/>
    </row>
    <row r="10674" spans="10:10" x14ac:dyDescent="0.25">
      <c r="J10674" s="146"/>
    </row>
    <row r="10675" spans="10:10" x14ac:dyDescent="0.25">
      <c r="J10675" s="146"/>
    </row>
    <row r="10676" spans="10:10" x14ac:dyDescent="0.25">
      <c r="J10676" s="146"/>
    </row>
    <row r="10677" spans="10:10" x14ac:dyDescent="0.25">
      <c r="J10677" s="146"/>
    </row>
    <row r="10678" spans="10:10" x14ac:dyDescent="0.25">
      <c r="J10678" s="146"/>
    </row>
    <row r="10679" spans="10:10" x14ac:dyDescent="0.25">
      <c r="J10679" s="146"/>
    </row>
    <row r="10680" spans="10:10" x14ac:dyDescent="0.25">
      <c r="J10680" s="146"/>
    </row>
    <row r="10681" spans="10:10" x14ac:dyDescent="0.25">
      <c r="J10681" s="146"/>
    </row>
    <row r="10682" spans="10:10" x14ac:dyDescent="0.25">
      <c r="J10682" s="146"/>
    </row>
    <row r="10683" spans="10:10" x14ac:dyDescent="0.25">
      <c r="J10683" s="146"/>
    </row>
    <row r="10684" spans="10:10" x14ac:dyDescent="0.25">
      <c r="J10684" s="146"/>
    </row>
    <row r="10685" spans="10:10" x14ac:dyDescent="0.25">
      <c r="J10685" s="146"/>
    </row>
    <row r="10686" spans="10:10" x14ac:dyDescent="0.25">
      <c r="J10686" s="146"/>
    </row>
    <row r="10687" spans="10:10" x14ac:dyDescent="0.25">
      <c r="J10687" s="146"/>
    </row>
    <row r="10688" spans="10:10" x14ac:dyDescent="0.25">
      <c r="J10688" s="146"/>
    </row>
    <row r="10689" spans="10:10" x14ac:dyDescent="0.25">
      <c r="J10689" s="146"/>
    </row>
    <row r="10690" spans="10:10" x14ac:dyDescent="0.25">
      <c r="J10690" s="146"/>
    </row>
    <row r="10691" spans="10:10" x14ac:dyDescent="0.25">
      <c r="J10691" s="146"/>
    </row>
    <row r="10692" spans="10:10" x14ac:dyDescent="0.25">
      <c r="J10692" s="146"/>
    </row>
    <row r="10693" spans="10:10" x14ac:dyDescent="0.25">
      <c r="J10693" s="146"/>
    </row>
    <row r="10694" spans="10:10" x14ac:dyDescent="0.25">
      <c r="J10694" s="146"/>
    </row>
    <row r="10695" spans="10:10" x14ac:dyDescent="0.25">
      <c r="J10695" s="146"/>
    </row>
    <row r="10696" spans="10:10" x14ac:dyDescent="0.25">
      <c r="J10696" s="146"/>
    </row>
    <row r="10697" spans="10:10" x14ac:dyDescent="0.25">
      <c r="J10697" s="146"/>
    </row>
    <row r="10698" spans="10:10" x14ac:dyDescent="0.25">
      <c r="J10698" s="146"/>
    </row>
    <row r="10699" spans="10:10" x14ac:dyDescent="0.25">
      <c r="J10699" s="146"/>
    </row>
    <row r="10700" spans="10:10" x14ac:dyDescent="0.25">
      <c r="J10700" s="146"/>
    </row>
    <row r="10701" spans="10:10" x14ac:dyDescent="0.25">
      <c r="J10701" s="146"/>
    </row>
    <row r="10702" spans="10:10" x14ac:dyDescent="0.25">
      <c r="J10702" s="146"/>
    </row>
    <row r="10703" spans="10:10" x14ac:dyDescent="0.25">
      <c r="J10703" s="146"/>
    </row>
    <row r="10704" spans="10:10" x14ac:dyDescent="0.25">
      <c r="J10704" s="146"/>
    </row>
    <row r="10705" spans="10:10" x14ac:dyDescent="0.25">
      <c r="J10705" s="146"/>
    </row>
    <row r="10706" spans="10:10" x14ac:dyDescent="0.25">
      <c r="J10706" s="146"/>
    </row>
    <row r="10707" spans="10:10" x14ac:dyDescent="0.25">
      <c r="J10707" s="146"/>
    </row>
    <row r="10708" spans="10:10" x14ac:dyDescent="0.25">
      <c r="J10708" s="146"/>
    </row>
    <row r="10709" spans="10:10" x14ac:dyDescent="0.25">
      <c r="J10709" s="146"/>
    </row>
    <row r="10710" spans="10:10" x14ac:dyDescent="0.25">
      <c r="J10710" s="146"/>
    </row>
    <row r="10711" spans="10:10" x14ac:dyDescent="0.25">
      <c r="J10711" s="146"/>
    </row>
    <row r="10712" spans="10:10" x14ac:dyDescent="0.25">
      <c r="J10712" s="146"/>
    </row>
    <row r="10713" spans="10:10" x14ac:dyDescent="0.25">
      <c r="J10713" s="146"/>
    </row>
    <row r="10714" spans="10:10" x14ac:dyDescent="0.25">
      <c r="J10714" s="146"/>
    </row>
    <row r="10715" spans="10:10" x14ac:dyDescent="0.25">
      <c r="J10715" s="146"/>
    </row>
    <row r="10716" spans="10:10" x14ac:dyDescent="0.25">
      <c r="J10716" s="146"/>
    </row>
    <row r="10717" spans="10:10" x14ac:dyDescent="0.25">
      <c r="J10717" s="146"/>
    </row>
    <row r="10718" spans="10:10" x14ac:dyDescent="0.25">
      <c r="J10718" s="146"/>
    </row>
    <row r="10719" spans="10:10" x14ac:dyDescent="0.25">
      <c r="J10719" s="146"/>
    </row>
    <row r="10720" spans="10:10" x14ac:dyDescent="0.25">
      <c r="J10720" s="146"/>
    </row>
    <row r="10721" spans="10:10" x14ac:dyDescent="0.25">
      <c r="J10721" s="146"/>
    </row>
    <row r="10722" spans="10:10" x14ac:dyDescent="0.25">
      <c r="J10722" s="146"/>
    </row>
    <row r="10723" spans="10:10" x14ac:dyDescent="0.25">
      <c r="J10723" s="146"/>
    </row>
    <row r="10724" spans="10:10" x14ac:dyDescent="0.25">
      <c r="J10724" s="146"/>
    </row>
    <row r="10725" spans="10:10" x14ac:dyDescent="0.25">
      <c r="J10725" s="146"/>
    </row>
    <row r="10726" spans="10:10" x14ac:dyDescent="0.25">
      <c r="J10726" s="146"/>
    </row>
    <row r="10727" spans="10:10" x14ac:dyDescent="0.25">
      <c r="J10727" s="146"/>
    </row>
    <row r="10728" spans="10:10" x14ac:dyDescent="0.25">
      <c r="J10728" s="146"/>
    </row>
    <row r="10729" spans="10:10" x14ac:dyDescent="0.25">
      <c r="J10729" s="146"/>
    </row>
    <row r="10730" spans="10:10" x14ac:dyDescent="0.25">
      <c r="J10730" s="146"/>
    </row>
    <row r="10731" spans="10:10" x14ac:dyDescent="0.25">
      <c r="J10731" s="146"/>
    </row>
    <row r="10732" spans="10:10" x14ac:dyDescent="0.25">
      <c r="J10732" s="146"/>
    </row>
    <row r="10733" spans="10:10" x14ac:dyDescent="0.25">
      <c r="J10733" s="146"/>
    </row>
    <row r="10734" spans="10:10" x14ac:dyDescent="0.25">
      <c r="J10734" s="146"/>
    </row>
    <row r="10735" spans="10:10" x14ac:dyDescent="0.25">
      <c r="J10735" s="146"/>
    </row>
    <row r="10736" spans="10:10" x14ac:dyDescent="0.25">
      <c r="J10736" s="146"/>
    </row>
    <row r="10737" spans="10:10" x14ac:dyDescent="0.25">
      <c r="J10737" s="146"/>
    </row>
    <row r="10738" spans="10:10" x14ac:dyDescent="0.25">
      <c r="J10738" s="146"/>
    </row>
    <row r="10739" spans="10:10" x14ac:dyDescent="0.25">
      <c r="J10739" s="146"/>
    </row>
    <row r="10740" spans="10:10" x14ac:dyDescent="0.25">
      <c r="J10740" s="146"/>
    </row>
    <row r="10741" spans="10:10" x14ac:dyDescent="0.25">
      <c r="J10741" s="146"/>
    </row>
    <row r="10742" spans="10:10" x14ac:dyDescent="0.25">
      <c r="J10742" s="146"/>
    </row>
    <row r="10743" spans="10:10" x14ac:dyDescent="0.25">
      <c r="J10743" s="146"/>
    </row>
    <row r="10744" spans="10:10" x14ac:dyDescent="0.25">
      <c r="J10744" s="146"/>
    </row>
    <row r="10745" spans="10:10" x14ac:dyDescent="0.25">
      <c r="J10745" s="146"/>
    </row>
    <row r="10746" spans="10:10" x14ac:dyDescent="0.25">
      <c r="J10746" s="146"/>
    </row>
    <row r="10747" spans="10:10" x14ac:dyDescent="0.25">
      <c r="J10747" s="146"/>
    </row>
    <row r="10748" spans="10:10" x14ac:dyDescent="0.25">
      <c r="J10748" s="146"/>
    </row>
    <row r="10749" spans="10:10" x14ac:dyDescent="0.25">
      <c r="J10749" s="146"/>
    </row>
    <row r="10750" spans="10:10" x14ac:dyDescent="0.25">
      <c r="J10750" s="146"/>
    </row>
    <row r="10751" spans="10:10" x14ac:dyDescent="0.25">
      <c r="J10751" s="146"/>
    </row>
    <row r="10752" spans="10:10" x14ac:dyDescent="0.25">
      <c r="J10752" s="146"/>
    </row>
    <row r="10753" spans="10:10" x14ac:dyDescent="0.25">
      <c r="J10753" s="146"/>
    </row>
    <row r="10754" spans="10:10" x14ac:dyDescent="0.25">
      <c r="J10754" s="146"/>
    </row>
    <row r="10755" spans="10:10" x14ac:dyDescent="0.25">
      <c r="J10755" s="146"/>
    </row>
    <row r="10756" spans="10:10" x14ac:dyDescent="0.25">
      <c r="J10756" s="146"/>
    </row>
    <row r="10757" spans="10:10" x14ac:dyDescent="0.25">
      <c r="J10757" s="146"/>
    </row>
    <row r="10758" spans="10:10" x14ac:dyDescent="0.25">
      <c r="J10758" s="146"/>
    </row>
    <row r="10759" spans="10:10" x14ac:dyDescent="0.25">
      <c r="J10759" s="146"/>
    </row>
    <row r="10760" spans="10:10" x14ac:dyDescent="0.25">
      <c r="J10760" s="146"/>
    </row>
    <row r="10761" spans="10:10" x14ac:dyDescent="0.25">
      <c r="J10761" s="146"/>
    </row>
    <row r="10762" spans="10:10" x14ac:dyDescent="0.25">
      <c r="J10762" s="146"/>
    </row>
    <row r="10763" spans="10:10" x14ac:dyDescent="0.25">
      <c r="J10763" s="146"/>
    </row>
    <row r="10764" spans="10:10" x14ac:dyDescent="0.25">
      <c r="J10764" s="146"/>
    </row>
    <row r="10765" spans="10:10" x14ac:dyDescent="0.25">
      <c r="J10765" s="146"/>
    </row>
    <row r="10766" spans="10:10" x14ac:dyDescent="0.25">
      <c r="J10766" s="146"/>
    </row>
    <row r="10767" spans="10:10" x14ac:dyDescent="0.25">
      <c r="J10767" s="146"/>
    </row>
    <row r="10768" spans="10:10" x14ac:dyDescent="0.25">
      <c r="J10768" s="146"/>
    </row>
    <row r="10769" spans="10:10" x14ac:dyDescent="0.25">
      <c r="J10769" s="146"/>
    </row>
    <row r="10770" spans="10:10" x14ac:dyDescent="0.25">
      <c r="J10770" s="146"/>
    </row>
    <row r="10771" spans="10:10" x14ac:dyDescent="0.25">
      <c r="J10771" s="146"/>
    </row>
    <row r="10772" spans="10:10" x14ac:dyDescent="0.25">
      <c r="J10772" s="146"/>
    </row>
    <row r="10773" spans="10:10" x14ac:dyDescent="0.25">
      <c r="J10773" s="146"/>
    </row>
    <row r="10774" spans="10:10" x14ac:dyDescent="0.25">
      <c r="J10774" s="146"/>
    </row>
    <row r="10775" spans="10:10" x14ac:dyDescent="0.25">
      <c r="J10775" s="146"/>
    </row>
    <row r="10776" spans="10:10" x14ac:dyDescent="0.25">
      <c r="J10776" s="146"/>
    </row>
    <row r="10777" spans="10:10" x14ac:dyDescent="0.25">
      <c r="J10777" s="146"/>
    </row>
    <row r="10778" spans="10:10" x14ac:dyDescent="0.25">
      <c r="J10778" s="146"/>
    </row>
    <row r="10779" spans="10:10" x14ac:dyDescent="0.25">
      <c r="J10779" s="146"/>
    </row>
    <row r="10780" spans="10:10" x14ac:dyDescent="0.25">
      <c r="J10780" s="146"/>
    </row>
    <row r="10781" spans="10:10" x14ac:dyDescent="0.25">
      <c r="J10781" s="146"/>
    </row>
    <row r="10782" spans="10:10" x14ac:dyDescent="0.25">
      <c r="J10782" s="146"/>
    </row>
    <row r="10783" spans="10:10" x14ac:dyDescent="0.25">
      <c r="J10783" s="146"/>
    </row>
    <row r="10784" spans="10:10" x14ac:dyDescent="0.25">
      <c r="J10784" s="146"/>
    </row>
    <row r="10785" spans="10:10" x14ac:dyDescent="0.25">
      <c r="J10785" s="146"/>
    </row>
    <row r="10786" spans="10:10" x14ac:dyDescent="0.25">
      <c r="J10786" s="146"/>
    </row>
    <row r="10787" spans="10:10" x14ac:dyDescent="0.25">
      <c r="J10787" s="146"/>
    </row>
    <row r="10788" spans="10:10" x14ac:dyDescent="0.25">
      <c r="J10788" s="146"/>
    </row>
    <row r="10789" spans="10:10" x14ac:dyDescent="0.25">
      <c r="J10789" s="146"/>
    </row>
    <row r="10790" spans="10:10" x14ac:dyDescent="0.25">
      <c r="J10790" s="146"/>
    </row>
    <row r="10791" spans="10:10" x14ac:dyDescent="0.25">
      <c r="J10791" s="146"/>
    </row>
    <row r="10792" spans="10:10" x14ac:dyDescent="0.25">
      <c r="J10792" s="146"/>
    </row>
    <row r="10793" spans="10:10" x14ac:dyDescent="0.25">
      <c r="J10793" s="146"/>
    </row>
    <row r="10794" spans="10:10" x14ac:dyDescent="0.25">
      <c r="J10794" s="146"/>
    </row>
    <row r="10795" spans="10:10" x14ac:dyDescent="0.25">
      <c r="J10795" s="146"/>
    </row>
    <row r="10796" spans="10:10" x14ac:dyDescent="0.25">
      <c r="J10796" s="146"/>
    </row>
    <row r="10797" spans="10:10" x14ac:dyDescent="0.25">
      <c r="J10797" s="146"/>
    </row>
    <row r="10798" spans="10:10" x14ac:dyDescent="0.25">
      <c r="J10798" s="146"/>
    </row>
    <row r="10799" spans="10:10" x14ac:dyDescent="0.25">
      <c r="J10799" s="146"/>
    </row>
    <row r="10800" spans="10:10" x14ac:dyDescent="0.25">
      <c r="J10800" s="146"/>
    </row>
    <row r="10801" spans="10:10" x14ac:dyDescent="0.25">
      <c r="J10801" s="146"/>
    </row>
    <row r="10802" spans="10:10" x14ac:dyDescent="0.25">
      <c r="J10802" s="146"/>
    </row>
    <row r="10803" spans="10:10" x14ac:dyDescent="0.25">
      <c r="J10803" s="146"/>
    </row>
    <row r="10804" spans="10:10" x14ac:dyDescent="0.25">
      <c r="J10804" s="146"/>
    </row>
    <row r="10805" spans="10:10" x14ac:dyDescent="0.25">
      <c r="J10805" s="146"/>
    </row>
    <row r="10806" spans="10:10" x14ac:dyDescent="0.25">
      <c r="J10806" s="146"/>
    </row>
    <row r="10807" spans="10:10" x14ac:dyDescent="0.25">
      <c r="J10807" s="146"/>
    </row>
    <row r="10808" spans="10:10" x14ac:dyDescent="0.25">
      <c r="J10808" s="146"/>
    </row>
    <row r="10809" spans="10:10" x14ac:dyDescent="0.25">
      <c r="J10809" s="146"/>
    </row>
    <row r="10810" spans="10:10" x14ac:dyDescent="0.25">
      <c r="J10810" s="146"/>
    </row>
    <row r="10811" spans="10:10" x14ac:dyDescent="0.25">
      <c r="J10811" s="146"/>
    </row>
    <row r="10812" spans="10:10" x14ac:dyDescent="0.25">
      <c r="J10812" s="146"/>
    </row>
    <row r="10813" spans="10:10" x14ac:dyDescent="0.25">
      <c r="J10813" s="146"/>
    </row>
    <row r="10814" spans="10:10" x14ac:dyDescent="0.25">
      <c r="J10814" s="146"/>
    </row>
    <row r="10815" spans="10:10" x14ac:dyDescent="0.25">
      <c r="J10815" s="146"/>
    </row>
    <row r="10816" spans="10:10" x14ac:dyDescent="0.25">
      <c r="J10816" s="146"/>
    </row>
    <row r="10817" spans="10:10" x14ac:dyDescent="0.25">
      <c r="J10817" s="146"/>
    </row>
    <row r="10818" spans="10:10" x14ac:dyDescent="0.25">
      <c r="J10818" s="146"/>
    </row>
    <row r="10819" spans="10:10" x14ac:dyDescent="0.25">
      <c r="J10819" s="146"/>
    </row>
    <row r="10820" spans="10:10" x14ac:dyDescent="0.25">
      <c r="J10820" s="146"/>
    </row>
    <row r="10821" spans="10:10" x14ac:dyDescent="0.25">
      <c r="J10821" s="146"/>
    </row>
    <row r="10822" spans="10:10" x14ac:dyDescent="0.25">
      <c r="J10822" s="146"/>
    </row>
    <row r="10823" spans="10:10" x14ac:dyDescent="0.25">
      <c r="J10823" s="146"/>
    </row>
    <row r="10824" spans="10:10" x14ac:dyDescent="0.25">
      <c r="J10824" s="146"/>
    </row>
    <row r="10825" spans="10:10" x14ac:dyDescent="0.25">
      <c r="J10825" s="146"/>
    </row>
    <row r="10826" spans="10:10" x14ac:dyDescent="0.25">
      <c r="J10826" s="146"/>
    </row>
    <row r="10827" spans="10:10" x14ac:dyDescent="0.25">
      <c r="J10827" s="146"/>
    </row>
    <row r="10828" spans="10:10" x14ac:dyDescent="0.25">
      <c r="J10828" s="146"/>
    </row>
    <row r="10829" spans="10:10" x14ac:dyDescent="0.25">
      <c r="J10829" s="146"/>
    </row>
    <row r="10830" spans="10:10" x14ac:dyDescent="0.25">
      <c r="J10830" s="146"/>
    </row>
    <row r="10831" spans="10:10" x14ac:dyDescent="0.25">
      <c r="J10831" s="146"/>
    </row>
    <row r="10832" spans="10:10" x14ac:dyDescent="0.25">
      <c r="J10832" s="146"/>
    </row>
    <row r="10833" spans="10:10" x14ac:dyDescent="0.25">
      <c r="J10833" s="146"/>
    </row>
    <row r="10834" spans="10:10" x14ac:dyDescent="0.25">
      <c r="J10834" s="146"/>
    </row>
    <row r="10835" spans="10:10" x14ac:dyDescent="0.25">
      <c r="J10835" s="146"/>
    </row>
    <row r="10836" spans="10:10" x14ac:dyDescent="0.25">
      <c r="J10836" s="146"/>
    </row>
    <row r="10837" spans="10:10" x14ac:dyDescent="0.25">
      <c r="J10837" s="146"/>
    </row>
    <row r="10838" spans="10:10" x14ac:dyDescent="0.25">
      <c r="J10838" s="146"/>
    </row>
    <row r="10839" spans="10:10" x14ac:dyDescent="0.25">
      <c r="J10839" s="146"/>
    </row>
    <row r="10840" spans="10:10" x14ac:dyDescent="0.25">
      <c r="J10840" s="146"/>
    </row>
    <row r="10841" spans="10:10" x14ac:dyDescent="0.25">
      <c r="J10841" s="146"/>
    </row>
    <row r="10842" spans="10:10" x14ac:dyDescent="0.25">
      <c r="J10842" s="146"/>
    </row>
    <row r="10843" spans="10:10" x14ac:dyDescent="0.25">
      <c r="J10843" s="146"/>
    </row>
    <row r="10844" spans="10:10" x14ac:dyDescent="0.25">
      <c r="J10844" s="146"/>
    </row>
    <row r="10845" spans="10:10" x14ac:dyDescent="0.25">
      <c r="J10845" s="146"/>
    </row>
    <row r="10846" spans="10:10" x14ac:dyDescent="0.25">
      <c r="J10846" s="146"/>
    </row>
    <row r="10847" spans="10:10" x14ac:dyDescent="0.25">
      <c r="J10847" s="146"/>
    </row>
    <row r="10848" spans="10:10" x14ac:dyDescent="0.25">
      <c r="J10848" s="146"/>
    </row>
    <row r="10849" spans="10:10" x14ac:dyDescent="0.25">
      <c r="J10849" s="146"/>
    </row>
    <row r="10850" spans="10:10" x14ac:dyDescent="0.25">
      <c r="J10850" s="146"/>
    </row>
    <row r="10851" spans="10:10" x14ac:dyDescent="0.25">
      <c r="J10851" s="146"/>
    </row>
    <row r="10852" spans="10:10" x14ac:dyDescent="0.25">
      <c r="J10852" s="146"/>
    </row>
    <row r="10853" spans="10:10" x14ac:dyDescent="0.25">
      <c r="J10853" s="146"/>
    </row>
    <row r="10854" spans="10:10" x14ac:dyDescent="0.25">
      <c r="J10854" s="146"/>
    </row>
    <row r="10855" spans="10:10" x14ac:dyDescent="0.25">
      <c r="J10855" s="146"/>
    </row>
    <row r="10856" spans="10:10" x14ac:dyDescent="0.25">
      <c r="J10856" s="146"/>
    </row>
    <row r="10857" spans="10:10" x14ac:dyDescent="0.25">
      <c r="J10857" s="146"/>
    </row>
    <row r="10858" spans="10:10" x14ac:dyDescent="0.25">
      <c r="J10858" s="146"/>
    </row>
    <row r="10859" spans="10:10" x14ac:dyDescent="0.25">
      <c r="J10859" s="146"/>
    </row>
    <row r="10860" spans="10:10" x14ac:dyDescent="0.25">
      <c r="J10860" s="146"/>
    </row>
    <row r="10861" spans="10:10" x14ac:dyDescent="0.25">
      <c r="J10861" s="146"/>
    </row>
    <row r="10862" spans="10:10" x14ac:dyDescent="0.25">
      <c r="J10862" s="146"/>
    </row>
    <row r="10863" spans="10:10" x14ac:dyDescent="0.25">
      <c r="J10863" s="146"/>
    </row>
    <row r="10864" spans="10:10" x14ac:dyDescent="0.25">
      <c r="J10864" s="146"/>
    </row>
    <row r="10865" spans="10:10" x14ac:dyDescent="0.25">
      <c r="J10865" s="146"/>
    </row>
    <row r="10866" spans="10:10" x14ac:dyDescent="0.25">
      <c r="J10866" s="146"/>
    </row>
    <row r="10867" spans="10:10" x14ac:dyDescent="0.25">
      <c r="J10867" s="146"/>
    </row>
    <row r="10868" spans="10:10" x14ac:dyDescent="0.25">
      <c r="J10868" s="146"/>
    </row>
    <row r="10869" spans="10:10" x14ac:dyDescent="0.25">
      <c r="J10869" s="146"/>
    </row>
    <row r="10870" spans="10:10" x14ac:dyDescent="0.25">
      <c r="J10870" s="146"/>
    </row>
    <row r="10871" spans="10:10" x14ac:dyDescent="0.25">
      <c r="J10871" s="146"/>
    </row>
    <row r="10872" spans="10:10" x14ac:dyDescent="0.25">
      <c r="J10872" s="146"/>
    </row>
    <row r="10873" spans="10:10" x14ac:dyDescent="0.25">
      <c r="J10873" s="146"/>
    </row>
    <row r="10874" spans="10:10" x14ac:dyDescent="0.25">
      <c r="J10874" s="146"/>
    </row>
    <row r="10875" spans="10:10" x14ac:dyDescent="0.25">
      <c r="J10875" s="146"/>
    </row>
    <row r="10876" spans="10:10" x14ac:dyDescent="0.25">
      <c r="J10876" s="146"/>
    </row>
    <row r="10877" spans="10:10" x14ac:dyDescent="0.25">
      <c r="J10877" s="146"/>
    </row>
    <row r="10878" spans="10:10" x14ac:dyDescent="0.25">
      <c r="J10878" s="146"/>
    </row>
    <row r="10879" spans="10:10" x14ac:dyDescent="0.25">
      <c r="J10879" s="146"/>
    </row>
    <row r="10880" spans="10:10" x14ac:dyDescent="0.25">
      <c r="J10880" s="146"/>
    </row>
    <row r="10881" spans="10:10" x14ac:dyDescent="0.25">
      <c r="J10881" s="146"/>
    </row>
    <row r="10882" spans="10:10" x14ac:dyDescent="0.25">
      <c r="J10882" s="146"/>
    </row>
    <row r="10883" spans="10:10" x14ac:dyDescent="0.25">
      <c r="J10883" s="146"/>
    </row>
    <row r="10884" spans="10:10" x14ac:dyDescent="0.25">
      <c r="J10884" s="146"/>
    </row>
    <row r="10885" spans="10:10" x14ac:dyDescent="0.25">
      <c r="J10885" s="146"/>
    </row>
    <row r="10886" spans="10:10" x14ac:dyDescent="0.25">
      <c r="J10886" s="146"/>
    </row>
    <row r="10887" spans="10:10" x14ac:dyDescent="0.25">
      <c r="J10887" s="146"/>
    </row>
    <row r="10888" spans="10:10" x14ac:dyDescent="0.25">
      <c r="J10888" s="146"/>
    </row>
    <row r="10889" spans="10:10" x14ac:dyDescent="0.25">
      <c r="J10889" s="146"/>
    </row>
    <row r="10890" spans="10:10" x14ac:dyDescent="0.25">
      <c r="J10890" s="146"/>
    </row>
    <row r="10891" spans="10:10" x14ac:dyDescent="0.25">
      <c r="J10891" s="146"/>
    </row>
    <row r="10892" spans="10:10" x14ac:dyDescent="0.25">
      <c r="J10892" s="146"/>
    </row>
    <row r="10893" spans="10:10" x14ac:dyDescent="0.25">
      <c r="J10893" s="146"/>
    </row>
    <row r="10894" spans="10:10" x14ac:dyDescent="0.25">
      <c r="J10894" s="146"/>
    </row>
    <row r="10895" spans="10:10" x14ac:dyDescent="0.25">
      <c r="J10895" s="146"/>
    </row>
    <row r="10896" spans="10:10" x14ac:dyDescent="0.25">
      <c r="J10896" s="146"/>
    </row>
    <row r="10897" spans="10:10" x14ac:dyDescent="0.25">
      <c r="J10897" s="146"/>
    </row>
    <row r="10898" spans="10:10" x14ac:dyDescent="0.25">
      <c r="J10898" s="146"/>
    </row>
    <row r="10899" spans="10:10" x14ac:dyDescent="0.25">
      <c r="J10899" s="146"/>
    </row>
    <row r="10900" spans="10:10" x14ac:dyDescent="0.25">
      <c r="J10900" s="146"/>
    </row>
    <row r="10901" spans="10:10" x14ac:dyDescent="0.25">
      <c r="J10901" s="146"/>
    </row>
    <row r="10902" spans="10:10" x14ac:dyDescent="0.25">
      <c r="J10902" s="146"/>
    </row>
    <row r="10903" spans="10:10" x14ac:dyDescent="0.25">
      <c r="J10903" s="146"/>
    </row>
    <row r="10904" spans="10:10" x14ac:dyDescent="0.25">
      <c r="J10904" s="146"/>
    </row>
    <row r="10905" spans="10:10" x14ac:dyDescent="0.25">
      <c r="J10905" s="146"/>
    </row>
    <row r="10906" spans="10:10" x14ac:dyDescent="0.25">
      <c r="J10906" s="146"/>
    </row>
    <row r="10907" spans="10:10" x14ac:dyDescent="0.25">
      <c r="J10907" s="146"/>
    </row>
    <row r="10908" spans="10:10" x14ac:dyDescent="0.25">
      <c r="J10908" s="146"/>
    </row>
    <row r="10909" spans="10:10" x14ac:dyDescent="0.25">
      <c r="J10909" s="146"/>
    </row>
    <row r="10910" spans="10:10" x14ac:dyDescent="0.25">
      <c r="J10910" s="146"/>
    </row>
    <row r="10911" spans="10:10" x14ac:dyDescent="0.25">
      <c r="J10911" s="146"/>
    </row>
    <row r="10912" spans="10:10" x14ac:dyDescent="0.25">
      <c r="J10912" s="146"/>
    </row>
    <row r="10913" spans="10:10" x14ac:dyDescent="0.25">
      <c r="J10913" s="146"/>
    </row>
    <row r="10914" spans="10:10" x14ac:dyDescent="0.25">
      <c r="J10914" s="146"/>
    </row>
    <row r="10915" spans="10:10" x14ac:dyDescent="0.25">
      <c r="J10915" s="146"/>
    </row>
    <row r="10916" spans="10:10" x14ac:dyDescent="0.25">
      <c r="J10916" s="146"/>
    </row>
    <row r="10917" spans="10:10" x14ac:dyDescent="0.25">
      <c r="J10917" s="146"/>
    </row>
    <row r="10918" spans="10:10" x14ac:dyDescent="0.25">
      <c r="J10918" s="146"/>
    </row>
    <row r="10919" spans="10:10" x14ac:dyDescent="0.25">
      <c r="J10919" s="146"/>
    </row>
    <row r="10920" spans="10:10" x14ac:dyDescent="0.25">
      <c r="J10920" s="146"/>
    </row>
    <row r="10921" spans="10:10" x14ac:dyDescent="0.25">
      <c r="J10921" s="146"/>
    </row>
    <row r="10922" spans="10:10" x14ac:dyDescent="0.25">
      <c r="J10922" s="146"/>
    </row>
    <row r="10923" spans="10:10" x14ac:dyDescent="0.25">
      <c r="J10923" s="146"/>
    </row>
    <row r="10924" spans="10:10" x14ac:dyDescent="0.25">
      <c r="J10924" s="146"/>
    </row>
    <row r="10925" spans="10:10" x14ac:dyDescent="0.25">
      <c r="J10925" s="146"/>
    </row>
    <row r="10926" spans="10:10" x14ac:dyDescent="0.25">
      <c r="J10926" s="146"/>
    </row>
    <row r="10927" spans="10:10" x14ac:dyDescent="0.25">
      <c r="J10927" s="146"/>
    </row>
    <row r="10928" spans="10:10" x14ac:dyDescent="0.25">
      <c r="J10928" s="146"/>
    </row>
    <row r="10929" spans="10:10" x14ac:dyDescent="0.25">
      <c r="J10929" s="146"/>
    </row>
    <row r="10930" spans="10:10" x14ac:dyDescent="0.25">
      <c r="J10930" s="146"/>
    </row>
    <row r="10931" spans="10:10" x14ac:dyDescent="0.25">
      <c r="J10931" s="146"/>
    </row>
    <row r="10932" spans="10:10" x14ac:dyDescent="0.25">
      <c r="J10932" s="146"/>
    </row>
    <row r="10933" spans="10:10" x14ac:dyDescent="0.25">
      <c r="J10933" s="146"/>
    </row>
    <row r="10934" spans="10:10" x14ac:dyDescent="0.25">
      <c r="J10934" s="146"/>
    </row>
    <row r="10935" spans="10:10" x14ac:dyDescent="0.25">
      <c r="J10935" s="146"/>
    </row>
    <row r="10936" spans="10:10" x14ac:dyDescent="0.25">
      <c r="J10936" s="146"/>
    </row>
    <row r="10937" spans="10:10" x14ac:dyDescent="0.25">
      <c r="J10937" s="146"/>
    </row>
    <row r="10938" spans="10:10" x14ac:dyDescent="0.25">
      <c r="J10938" s="146"/>
    </row>
    <row r="10939" spans="10:10" x14ac:dyDescent="0.25">
      <c r="J10939" s="146"/>
    </row>
    <row r="10940" spans="10:10" x14ac:dyDescent="0.25">
      <c r="J10940" s="146"/>
    </row>
    <row r="10941" spans="10:10" x14ac:dyDescent="0.25">
      <c r="J10941" s="146"/>
    </row>
    <row r="10942" spans="10:10" x14ac:dyDescent="0.25">
      <c r="J10942" s="146"/>
    </row>
    <row r="10943" spans="10:10" x14ac:dyDescent="0.25">
      <c r="J10943" s="146"/>
    </row>
    <row r="10944" spans="10:10" x14ac:dyDescent="0.25">
      <c r="J10944" s="146"/>
    </row>
    <row r="10945" spans="10:10" x14ac:dyDescent="0.25">
      <c r="J10945" s="146"/>
    </row>
    <row r="10946" spans="10:10" x14ac:dyDescent="0.25">
      <c r="J10946" s="146"/>
    </row>
    <row r="10947" spans="10:10" x14ac:dyDescent="0.25">
      <c r="J10947" s="146"/>
    </row>
    <row r="10948" spans="10:10" x14ac:dyDescent="0.25">
      <c r="J10948" s="146"/>
    </row>
    <row r="10949" spans="10:10" x14ac:dyDescent="0.25">
      <c r="J10949" s="146"/>
    </row>
    <row r="10950" spans="10:10" x14ac:dyDescent="0.25">
      <c r="J10950" s="146"/>
    </row>
    <row r="10951" spans="10:10" x14ac:dyDescent="0.25">
      <c r="J10951" s="146"/>
    </row>
    <row r="10952" spans="10:10" x14ac:dyDescent="0.25">
      <c r="J10952" s="146"/>
    </row>
    <row r="10953" spans="10:10" x14ac:dyDescent="0.25">
      <c r="J10953" s="146"/>
    </row>
    <row r="10954" spans="10:10" x14ac:dyDescent="0.25">
      <c r="J10954" s="146"/>
    </row>
    <row r="10955" spans="10:10" x14ac:dyDescent="0.25">
      <c r="J10955" s="146"/>
    </row>
    <row r="10956" spans="10:10" x14ac:dyDescent="0.25">
      <c r="J10956" s="146"/>
    </row>
    <row r="10957" spans="10:10" x14ac:dyDescent="0.25">
      <c r="J10957" s="146"/>
    </row>
    <row r="10958" spans="10:10" x14ac:dyDescent="0.25">
      <c r="J10958" s="146"/>
    </row>
    <row r="10959" spans="10:10" x14ac:dyDescent="0.25">
      <c r="J10959" s="146"/>
    </row>
    <row r="10960" spans="10:10" x14ac:dyDescent="0.25">
      <c r="J10960" s="146"/>
    </row>
    <row r="10961" spans="10:10" x14ac:dyDescent="0.25">
      <c r="J10961" s="146"/>
    </row>
    <row r="10962" spans="10:10" x14ac:dyDescent="0.25">
      <c r="J10962" s="146"/>
    </row>
    <row r="10963" spans="10:10" x14ac:dyDescent="0.25">
      <c r="J10963" s="146"/>
    </row>
    <row r="10964" spans="10:10" x14ac:dyDescent="0.25">
      <c r="J10964" s="146"/>
    </row>
    <row r="10965" spans="10:10" x14ac:dyDescent="0.25">
      <c r="J10965" s="146"/>
    </row>
    <row r="10966" spans="10:10" x14ac:dyDescent="0.25">
      <c r="J10966" s="146"/>
    </row>
    <row r="10967" spans="10:10" x14ac:dyDescent="0.25">
      <c r="J10967" s="146"/>
    </row>
    <row r="10968" spans="10:10" x14ac:dyDescent="0.25">
      <c r="J10968" s="146"/>
    </row>
    <row r="10969" spans="10:10" x14ac:dyDescent="0.25">
      <c r="J10969" s="146"/>
    </row>
    <row r="10970" spans="10:10" x14ac:dyDescent="0.25">
      <c r="J10970" s="146"/>
    </row>
    <row r="10971" spans="10:10" x14ac:dyDescent="0.25">
      <c r="J10971" s="146"/>
    </row>
    <row r="10972" spans="10:10" x14ac:dyDescent="0.25">
      <c r="J10972" s="146"/>
    </row>
    <row r="10973" spans="10:10" x14ac:dyDescent="0.25">
      <c r="J10973" s="146"/>
    </row>
    <row r="10974" spans="10:10" x14ac:dyDescent="0.25">
      <c r="J10974" s="146"/>
    </row>
    <row r="10975" spans="10:10" x14ac:dyDescent="0.25">
      <c r="J10975" s="146"/>
    </row>
    <row r="10976" spans="10:10" x14ac:dyDescent="0.25">
      <c r="J10976" s="146"/>
    </row>
    <row r="10977" spans="10:10" x14ac:dyDescent="0.25">
      <c r="J10977" s="146"/>
    </row>
    <row r="10978" spans="10:10" x14ac:dyDescent="0.25">
      <c r="J10978" s="146"/>
    </row>
    <row r="10979" spans="10:10" x14ac:dyDescent="0.25">
      <c r="J10979" s="146"/>
    </row>
    <row r="10980" spans="10:10" x14ac:dyDescent="0.25">
      <c r="J10980" s="146"/>
    </row>
    <row r="10981" spans="10:10" x14ac:dyDescent="0.25">
      <c r="J10981" s="146"/>
    </row>
    <row r="10982" spans="10:10" x14ac:dyDescent="0.25">
      <c r="J10982" s="146"/>
    </row>
    <row r="10983" spans="10:10" x14ac:dyDescent="0.25">
      <c r="J10983" s="146"/>
    </row>
    <row r="10984" spans="10:10" x14ac:dyDescent="0.25">
      <c r="J10984" s="146"/>
    </row>
    <row r="10985" spans="10:10" x14ac:dyDescent="0.25">
      <c r="J10985" s="146"/>
    </row>
    <row r="10986" spans="10:10" x14ac:dyDescent="0.25">
      <c r="J10986" s="146"/>
    </row>
    <row r="10987" spans="10:10" x14ac:dyDescent="0.25">
      <c r="J10987" s="146"/>
    </row>
    <row r="10988" spans="10:10" x14ac:dyDescent="0.25">
      <c r="J10988" s="146"/>
    </row>
    <row r="10989" spans="10:10" x14ac:dyDescent="0.25">
      <c r="J10989" s="146"/>
    </row>
    <row r="10990" spans="10:10" x14ac:dyDescent="0.25">
      <c r="J10990" s="146"/>
    </row>
    <row r="10991" spans="10:10" x14ac:dyDescent="0.25">
      <c r="J10991" s="146"/>
    </row>
    <row r="10992" spans="10:10" x14ac:dyDescent="0.25">
      <c r="J10992" s="146"/>
    </row>
    <row r="10993" spans="10:10" x14ac:dyDescent="0.25">
      <c r="J10993" s="146"/>
    </row>
    <row r="10994" spans="10:10" x14ac:dyDescent="0.25">
      <c r="J10994" s="146"/>
    </row>
    <row r="10995" spans="10:10" x14ac:dyDescent="0.25">
      <c r="J10995" s="146"/>
    </row>
    <row r="10996" spans="10:10" x14ac:dyDescent="0.25">
      <c r="J10996" s="146"/>
    </row>
    <row r="10997" spans="10:10" x14ac:dyDescent="0.25">
      <c r="J10997" s="146"/>
    </row>
    <row r="10998" spans="10:10" x14ac:dyDescent="0.25">
      <c r="J10998" s="146"/>
    </row>
    <row r="10999" spans="10:10" x14ac:dyDescent="0.25">
      <c r="J10999" s="146"/>
    </row>
    <row r="11000" spans="10:10" x14ac:dyDescent="0.25">
      <c r="J11000" s="146"/>
    </row>
    <row r="11001" spans="10:10" x14ac:dyDescent="0.25">
      <c r="J11001" s="146"/>
    </row>
    <row r="11002" spans="10:10" x14ac:dyDescent="0.25">
      <c r="J11002" s="146"/>
    </row>
    <row r="11003" spans="10:10" x14ac:dyDescent="0.25">
      <c r="J11003" s="146"/>
    </row>
    <row r="11004" spans="10:10" x14ac:dyDescent="0.25">
      <c r="J11004" s="146"/>
    </row>
    <row r="11005" spans="10:10" x14ac:dyDescent="0.25">
      <c r="J11005" s="146"/>
    </row>
    <row r="11006" spans="10:10" x14ac:dyDescent="0.25">
      <c r="J11006" s="146"/>
    </row>
    <row r="11007" spans="10:10" x14ac:dyDescent="0.25">
      <c r="J11007" s="146"/>
    </row>
    <row r="11008" spans="10:10" x14ac:dyDescent="0.25">
      <c r="J11008" s="146"/>
    </row>
    <row r="11009" spans="10:10" x14ac:dyDescent="0.25">
      <c r="J11009" s="146"/>
    </row>
    <row r="11010" spans="10:10" x14ac:dyDescent="0.25">
      <c r="J11010" s="146"/>
    </row>
    <row r="11011" spans="10:10" x14ac:dyDescent="0.25">
      <c r="J11011" s="146"/>
    </row>
    <row r="11012" spans="10:10" x14ac:dyDescent="0.25">
      <c r="J11012" s="146"/>
    </row>
    <row r="11013" spans="10:10" x14ac:dyDescent="0.25">
      <c r="J11013" s="146"/>
    </row>
    <row r="11014" spans="10:10" x14ac:dyDescent="0.25">
      <c r="J11014" s="146"/>
    </row>
    <row r="11015" spans="10:10" x14ac:dyDescent="0.25">
      <c r="J11015" s="146"/>
    </row>
    <row r="11016" spans="10:10" x14ac:dyDescent="0.25">
      <c r="J11016" s="146"/>
    </row>
    <row r="11017" spans="10:10" x14ac:dyDescent="0.25">
      <c r="J11017" s="146"/>
    </row>
    <row r="11018" spans="10:10" x14ac:dyDescent="0.25">
      <c r="J11018" s="146"/>
    </row>
    <row r="11019" spans="10:10" x14ac:dyDescent="0.25">
      <c r="J11019" s="146"/>
    </row>
    <row r="11020" spans="10:10" x14ac:dyDescent="0.25">
      <c r="J11020" s="146"/>
    </row>
    <row r="11021" spans="10:10" x14ac:dyDescent="0.25">
      <c r="J11021" s="146"/>
    </row>
    <row r="11022" spans="10:10" x14ac:dyDescent="0.25">
      <c r="J11022" s="146"/>
    </row>
    <row r="11023" spans="10:10" x14ac:dyDescent="0.25">
      <c r="J11023" s="146"/>
    </row>
    <row r="11024" spans="10:10" x14ac:dyDescent="0.25">
      <c r="J11024" s="146"/>
    </row>
    <row r="11025" spans="10:10" x14ac:dyDescent="0.25">
      <c r="J11025" s="146"/>
    </row>
    <row r="11026" spans="10:10" x14ac:dyDescent="0.25">
      <c r="J11026" s="146"/>
    </row>
    <row r="11027" spans="10:10" x14ac:dyDescent="0.25">
      <c r="J11027" s="146"/>
    </row>
    <row r="11028" spans="10:10" x14ac:dyDescent="0.25">
      <c r="J11028" s="146"/>
    </row>
    <row r="11029" spans="10:10" x14ac:dyDescent="0.25">
      <c r="J11029" s="146"/>
    </row>
    <row r="11030" spans="10:10" x14ac:dyDescent="0.25">
      <c r="J11030" s="146"/>
    </row>
    <row r="11031" spans="10:10" x14ac:dyDescent="0.25">
      <c r="J11031" s="146"/>
    </row>
    <row r="11032" spans="10:10" x14ac:dyDescent="0.25">
      <c r="J11032" s="146"/>
    </row>
    <row r="11033" spans="10:10" x14ac:dyDescent="0.25">
      <c r="J11033" s="146"/>
    </row>
    <row r="11034" spans="10:10" x14ac:dyDescent="0.25">
      <c r="J11034" s="146"/>
    </row>
    <row r="11035" spans="10:10" x14ac:dyDescent="0.25">
      <c r="J11035" s="146"/>
    </row>
    <row r="11036" spans="10:10" x14ac:dyDescent="0.25">
      <c r="J11036" s="146"/>
    </row>
    <row r="11037" spans="10:10" x14ac:dyDescent="0.25">
      <c r="J11037" s="146"/>
    </row>
    <row r="11038" spans="10:10" x14ac:dyDescent="0.25">
      <c r="J11038" s="146"/>
    </row>
    <row r="11039" spans="10:10" x14ac:dyDescent="0.25">
      <c r="J11039" s="146"/>
    </row>
    <row r="11040" spans="10:10" x14ac:dyDescent="0.25">
      <c r="J11040" s="146"/>
    </row>
    <row r="11041" spans="10:10" x14ac:dyDescent="0.25">
      <c r="J11041" s="146"/>
    </row>
    <row r="11042" spans="10:10" x14ac:dyDescent="0.25">
      <c r="J11042" s="146"/>
    </row>
    <row r="11043" spans="10:10" x14ac:dyDescent="0.25">
      <c r="J11043" s="146"/>
    </row>
    <row r="11044" spans="10:10" x14ac:dyDescent="0.25">
      <c r="J11044" s="146"/>
    </row>
    <row r="11045" spans="10:10" x14ac:dyDescent="0.25">
      <c r="J11045" s="146"/>
    </row>
    <row r="11046" spans="10:10" x14ac:dyDescent="0.25">
      <c r="J11046" s="146"/>
    </row>
    <row r="11047" spans="10:10" x14ac:dyDescent="0.25">
      <c r="J11047" s="146"/>
    </row>
    <row r="11048" spans="10:10" x14ac:dyDescent="0.25">
      <c r="J11048" s="146"/>
    </row>
    <row r="11049" spans="10:10" x14ac:dyDescent="0.25">
      <c r="J11049" s="146"/>
    </row>
    <row r="11050" spans="10:10" x14ac:dyDescent="0.25">
      <c r="J11050" s="146"/>
    </row>
    <row r="11051" spans="10:10" x14ac:dyDescent="0.25">
      <c r="J11051" s="146"/>
    </row>
    <row r="11052" spans="10:10" x14ac:dyDescent="0.25">
      <c r="J11052" s="146"/>
    </row>
    <row r="11053" spans="10:10" x14ac:dyDescent="0.25">
      <c r="J11053" s="146"/>
    </row>
    <row r="11054" spans="10:10" x14ac:dyDescent="0.25">
      <c r="J11054" s="146"/>
    </row>
    <row r="11055" spans="10:10" x14ac:dyDescent="0.25">
      <c r="J11055" s="146"/>
    </row>
    <row r="11056" spans="10:10" x14ac:dyDescent="0.25">
      <c r="J11056" s="146"/>
    </row>
    <row r="11057" spans="10:10" x14ac:dyDescent="0.25">
      <c r="J11057" s="146"/>
    </row>
    <row r="11058" spans="10:10" x14ac:dyDescent="0.25">
      <c r="J11058" s="146"/>
    </row>
    <row r="11059" spans="10:10" x14ac:dyDescent="0.25">
      <c r="J11059" s="146"/>
    </row>
    <row r="11060" spans="10:10" x14ac:dyDescent="0.25">
      <c r="J11060" s="146"/>
    </row>
    <row r="11061" spans="10:10" x14ac:dyDescent="0.25">
      <c r="J11061" s="146"/>
    </row>
    <row r="11062" spans="10:10" x14ac:dyDescent="0.25">
      <c r="J11062" s="146"/>
    </row>
    <row r="11063" spans="10:10" x14ac:dyDescent="0.25">
      <c r="J11063" s="146"/>
    </row>
    <row r="11064" spans="10:10" x14ac:dyDescent="0.25">
      <c r="J11064" s="146"/>
    </row>
    <row r="11065" spans="10:10" x14ac:dyDescent="0.25">
      <c r="J11065" s="146"/>
    </row>
    <row r="11066" spans="10:10" x14ac:dyDescent="0.25">
      <c r="J11066" s="146"/>
    </row>
    <row r="11067" spans="10:10" x14ac:dyDescent="0.25">
      <c r="J11067" s="146"/>
    </row>
    <row r="11068" spans="10:10" x14ac:dyDescent="0.25">
      <c r="J11068" s="146"/>
    </row>
    <row r="11069" spans="10:10" x14ac:dyDescent="0.25">
      <c r="J11069" s="146"/>
    </row>
    <row r="11070" spans="10:10" x14ac:dyDescent="0.25">
      <c r="J11070" s="146"/>
    </row>
    <row r="11071" spans="10:10" x14ac:dyDescent="0.25">
      <c r="J11071" s="146"/>
    </row>
    <row r="11072" spans="10:10" x14ac:dyDescent="0.25">
      <c r="J11072" s="146"/>
    </row>
    <row r="11073" spans="10:10" x14ac:dyDescent="0.25">
      <c r="J11073" s="146"/>
    </row>
    <row r="11074" spans="10:10" x14ac:dyDescent="0.25">
      <c r="J11074" s="146"/>
    </row>
    <row r="11075" spans="10:10" x14ac:dyDescent="0.25">
      <c r="J11075" s="146"/>
    </row>
    <row r="11076" spans="10:10" x14ac:dyDescent="0.25">
      <c r="J11076" s="146"/>
    </row>
    <row r="11077" spans="10:10" x14ac:dyDescent="0.25">
      <c r="J11077" s="146"/>
    </row>
    <row r="11078" spans="10:10" x14ac:dyDescent="0.25">
      <c r="J11078" s="146"/>
    </row>
    <row r="11079" spans="10:10" x14ac:dyDescent="0.25">
      <c r="J11079" s="146"/>
    </row>
    <row r="11080" spans="10:10" x14ac:dyDescent="0.25">
      <c r="J11080" s="146"/>
    </row>
    <row r="11081" spans="10:10" x14ac:dyDescent="0.25">
      <c r="J11081" s="146"/>
    </row>
    <row r="11082" spans="10:10" x14ac:dyDescent="0.25">
      <c r="J11082" s="146"/>
    </row>
    <row r="11083" spans="10:10" x14ac:dyDescent="0.25">
      <c r="J11083" s="146"/>
    </row>
    <row r="11084" spans="10:10" x14ac:dyDescent="0.25">
      <c r="J11084" s="146"/>
    </row>
    <row r="11085" spans="10:10" x14ac:dyDescent="0.25">
      <c r="J11085" s="146"/>
    </row>
    <row r="11086" spans="10:10" x14ac:dyDescent="0.25">
      <c r="J11086" s="146"/>
    </row>
    <row r="11087" spans="10:10" x14ac:dyDescent="0.25">
      <c r="J11087" s="146"/>
    </row>
    <row r="11088" spans="10:10" x14ac:dyDescent="0.25">
      <c r="J11088" s="146"/>
    </row>
    <row r="11089" spans="10:10" x14ac:dyDescent="0.25">
      <c r="J11089" s="146"/>
    </row>
    <row r="11090" spans="10:10" x14ac:dyDescent="0.25">
      <c r="J11090" s="146"/>
    </row>
    <row r="11091" spans="10:10" x14ac:dyDescent="0.25">
      <c r="J11091" s="146"/>
    </row>
    <row r="11092" spans="10:10" x14ac:dyDescent="0.25">
      <c r="J11092" s="146"/>
    </row>
    <row r="11093" spans="10:10" x14ac:dyDescent="0.25">
      <c r="J11093" s="146"/>
    </row>
    <row r="11094" spans="10:10" x14ac:dyDescent="0.25">
      <c r="J11094" s="146"/>
    </row>
    <row r="11095" spans="10:10" x14ac:dyDescent="0.25">
      <c r="J11095" s="146"/>
    </row>
    <row r="11096" spans="10:10" x14ac:dyDescent="0.25">
      <c r="J11096" s="146"/>
    </row>
    <row r="11097" spans="10:10" x14ac:dyDescent="0.25">
      <c r="J11097" s="146"/>
    </row>
    <row r="11098" spans="10:10" x14ac:dyDescent="0.25">
      <c r="J11098" s="146"/>
    </row>
    <row r="11099" spans="10:10" x14ac:dyDescent="0.25">
      <c r="J11099" s="146"/>
    </row>
    <row r="11100" spans="10:10" x14ac:dyDescent="0.25">
      <c r="J11100" s="146"/>
    </row>
    <row r="11101" spans="10:10" x14ac:dyDescent="0.25">
      <c r="J11101" s="146"/>
    </row>
    <row r="11102" spans="10:10" x14ac:dyDescent="0.25">
      <c r="J11102" s="146"/>
    </row>
    <row r="11103" spans="10:10" x14ac:dyDescent="0.25">
      <c r="J11103" s="146"/>
    </row>
    <row r="11104" spans="10:10" x14ac:dyDescent="0.25">
      <c r="J11104" s="146"/>
    </row>
    <row r="11105" spans="10:10" x14ac:dyDescent="0.25">
      <c r="J11105" s="146"/>
    </row>
    <row r="11106" spans="10:10" x14ac:dyDescent="0.25">
      <c r="J11106" s="146"/>
    </row>
    <row r="11107" spans="10:10" x14ac:dyDescent="0.25">
      <c r="J11107" s="146"/>
    </row>
    <row r="11108" spans="10:10" x14ac:dyDescent="0.25">
      <c r="J11108" s="146"/>
    </row>
    <row r="11109" spans="10:10" x14ac:dyDescent="0.25">
      <c r="J11109" s="146"/>
    </row>
    <row r="11110" spans="10:10" x14ac:dyDescent="0.25">
      <c r="J11110" s="146"/>
    </row>
    <row r="11111" spans="10:10" x14ac:dyDescent="0.25">
      <c r="J11111" s="146"/>
    </row>
    <row r="11112" spans="10:10" x14ac:dyDescent="0.25">
      <c r="J11112" s="146"/>
    </row>
    <row r="11113" spans="10:10" x14ac:dyDescent="0.25">
      <c r="J11113" s="146"/>
    </row>
    <row r="11114" spans="10:10" x14ac:dyDescent="0.25">
      <c r="J11114" s="146"/>
    </row>
    <row r="11115" spans="10:10" x14ac:dyDescent="0.25">
      <c r="J11115" s="146"/>
    </row>
    <row r="11116" spans="10:10" x14ac:dyDescent="0.25">
      <c r="J11116" s="146"/>
    </row>
    <row r="11117" spans="10:10" x14ac:dyDescent="0.25">
      <c r="J11117" s="146"/>
    </row>
    <row r="11118" spans="10:10" x14ac:dyDescent="0.25">
      <c r="J11118" s="146"/>
    </row>
    <row r="11119" spans="10:10" x14ac:dyDescent="0.25">
      <c r="J11119" s="146"/>
    </row>
    <row r="11120" spans="10:10" x14ac:dyDescent="0.25">
      <c r="J11120" s="146"/>
    </row>
    <row r="11121" spans="10:10" x14ac:dyDescent="0.25">
      <c r="J11121" s="146"/>
    </row>
    <row r="11122" spans="10:10" x14ac:dyDescent="0.25">
      <c r="J11122" s="146"/>
    </row>
    <row r="11123" spans="10:10" x14ac:dyDescent="0.25">
      <c r="J11123" s="146"/>
    </row>
    <row r="11124" spans="10:10" x14ac:dyDescent="0.25">
      <c r="J11124" s="146"/>
    </row>
    <row r="11125" spans="10:10" x14ac:dyDescent="0.25">
      <c r="J11125" s="146"/>
    </row>
    <row r="11126" spans="10:10" x14ac:dyDescent="0.25">
      <c r="J11126" s="146"/>
    </row>
    <row r="11127" spans="10:10" x14ac:dyDescent="0.25">
      <c r="J11127" s="146"/>
    </row>
    <row r="11128" spans="10:10" x14ac:dyDescent="0.25">
      <c r="J11128" s="146"/>
    </row>
    <row r="11129" spans="10:10" x14ac:dyDescent="0.25">
      <c r="J11129" s="146"/>
    </row>
    <row r="11130" spans="10:10" x14ac:dyDescent="0.25">
      <c r="J11130" s="146"/>
    </row>
    <row r="11131" spans="10:10" x14ac:dyDescent="0.25">
      <c r="J11131" s="146"/>
    </row>
    <row r="11132" spans="10:10" x14ac:dyDescent="0.25">
      <c r="J11132" s="146"/>
    </row>
    <row r="11133" spans="10:10" x14ac:dyDescent="0.25">
      <c r="J11133" s="146"/>
    </row>
    <row r="11134" spans="10:10" x14ac:dyDescent="0.25">
      <c r="J11134" s="146"/>
    </row>
    <row r="11135" spans="10:10" x14ac:dyDescent="0.25">
      <c r="J11135" s="146"/>
    </row>
    <row r="11136" spans="10:10" x14ac:dyDescent="0.25">
      <c r="J11136" s="146"/>
    </row>
    <row r="11137" spans="10:10" x14ac:dyDescent="0.25">
      <c r="J11137" s="146"/>
    </row>
    <row r="11138" spans="10:10" x14ac:dyDescent="0.25">
      <c r="J11138" s="146"/>
    </row>
    <row r="11139" spans="10:10" x14ac:dyDescent="0.25">
      <c r="J11139" s="146"/>
    </row>
    <row r="11140" spans="10:10" x14ac:dyDescent="0.25">
      <c r="J11140" s="146"/>
    </row>
    <row r="11141" spans="10:10" x14ac:dyDescent="0.25">
      <c r="J11141" s="146"/>
    </row>
    <row r="11142" spans="10:10" x14ac:dyDescent="0.25">
      <c r="J11142" s="146"/>
    </row>
    <row r="11143" spans="10:10" x14ac:dyDescent="0.25">
      <c r="J11143" s="146"/>
    </row>
  </sheetData>
  <sheetProtection password="CC6F" sheet="1" objects="1" scenarios="1" selectLockedCells="1"/>
  <mergeCells count="11">
    <mergeCell ref="CL2:CY2"/>
    <mergeCell ref="DB2:EF2"/>
    <mergeCell ref="A1:CU1"/>
    <mergeCell ref="A2:A3"/>
    <mergeCell ref="B2:B3"/>
    <mergeCell ref="C2:C3"/>
    <mergeCell ref="D2:W2"/>
    <mergeCell ref="Z2:AK2"/>
    <mergeCell ref="AN2:AY2"/>
    <mergeCell ref="BB2:BS2"/>
    <mergeCell ref="BV2:CI2"/>
  </mergeCells>
  <conditionalFormatting sqref="BA29:BS31 BV29:CI31 CK29:CK31 D4:BA38">
    <cfRule type="containsText" dxfId="126" priority="78" operator="containsText" text="норма, средний, 3 уровень">
      <formula>NOT(ISERROR(SEARCH("норма, средний, 3 уровень",D4)))</formula>
    </cfRule>
  </conditionalFormatting>
  <conditionalFormatting sqref="BA29:BS31 BV29:CI31 CK29:CK31 D4:BA38">
    <cfRule type="containsText" dxfId="125" priority="71" operator="containsText" text="низкий">
      <formula>NOT(ISERROR(SEARCH("низкий",D4)))</formula>
    </cfRule>
    <cfRule type="containsText" dxfId="124" priority="72" operator="containsText" text="сниженный">
      <formula>NOT(ISERROR(SEARCH("сниженный",D4)))</formula>
    </cfRule>
    <cfRule type="containsText" dxfId="123" priority="73" operator="containsText" text="очень высокий">
      <formula>NOT(ISERROR(SEARCH("очень высокий",D4)))</formula>
    </cfRule>
    <cfRule type="containsText" dxfId="122" priority="74" operator="containsText" text="высокий">
      <formula>NOT(ISERROR(SEARCH("высокий",D4)))</formula>
    </cfRule>
    <cfRule type="containsText" dxfId="121" priority="75" operator="containsText" text="средний">
      <formula>NOT(ISERROR(SEARCH("средний",D4)))</formula>
    </cfRule>
    <cfRule type="containsText" dxfId="120" priority="76" operator="containsText" text="3 уровень">
      <formula>NOT(ISERROR(SEARCH("3 уровень",D4)))</formula>
    </cfRule>
    <cfRule type="containsText" dxfId="119" priority="77" operator="containsText" text="норма">
      <formula>NOT(ISERROR(SEARCH("норма",D4)))</formula>
    </cfRule>
  </conditionalFormatting>
  <conditionalFormatting sqref="BA29:BS31 BV29:CI31 CK29:CK31 D4:BA38">
    <cfRule type="containsText" dxfId="118" priority="70" operator="containsText" text="очень высокий">
      <formula>NOT(ISERROR(SEARCH("очень высокий",D4)))</formula>
    </cfRule>
  </conditionalFormatting>
  <conditionalFormatting sqref="AN4:BA38">
    <cfRule type="containsText" dxfId="117" priority="69" stopIfTrue="1" operator="containsText" text="ниже среднего">
      <formula>NOT(ISERROR(SEARCH("ниже среднего",AN4)))</formula>
    </cfRule>
  </conditionalFormatting>
  <conditionalFormatting sqref="BA29:BS31 BV29:CI31 CK29:CK31 D4:BA38">
    <cfRule type="containsText" dxfId="116" priority="66" operator="containsText" text="низкий">
      <formula>NOT(ISERROR(SEARCH("низкий",D4)))</formula>
    </cfRule>
    <cfRule type="containsText" dxfId="115" priority="67" operator="containsText" text="норма">
      <formula>NOT(ISERROR(SEARCH("норма",D4)))</formula>
    </cfRule>
    <cfRule type="containsText" dxfId="114" priority="68" operator="containsText" text="низкий">
      <formula>NOT(ISERROR(SEARCH("низкий",D4)))</formula>
    </cfRule>
  </conditionalFormatting>
  <conditionalFormatting sqref="BA29:BS31 BV29:CI31 CK29:CK31 D4:BA38">
    <cfRule type="containsText" dxfId="113" priority="61" operator="containsText" text="высокий">
      <formula>NOT(ISERROR(SEARCH("высокий",D4)))</formula>
    </cfRule>
    <cfRule type="containsText" dxfId="112" priority="62" operator="containsText" text="низкий">
      <formula>NOT(ISERROR(SEARCH("низкий",D4)))</formula>
    </cfRule>
  </conditionalFormatting>
  <conditionalFormatting sqref="D4:X38">
    <cfRule type="containsText" dxfId="111" priority="42" operator="containsText" text="не сформирован">
      <formula>NOT(ISERROR(SEARCH("не сформирован",D4)))</formula>
    </cfRule>
    <cfRule type="containsText" dxfId="110" priority="43" operator="containsText" text="сформирован">
      <formula>NOT(ISERROR(SEARCH("сформирован",D4)))</formula>
    </cfRule>
    <cfRule type="containsText" dxfId="109" priority="44" operator="containsText" text="в стадии формирования">
      <formula>NOT(ISERROR(SEARCH("в стадии формирования",D4)))</formula>
    </cfRule>
    <cfRule type="containsText" dxfId="108" priority="45" operator="containsText" text="не сформирован">
      <formula>NOT(ISERROR(SEARCH("не сформирован",D4)))</formula>
    </cfRule>
    <cfRule type="containsText" dxfId="107" priority="58" operator="containsText" text="сформирован">
      <formula>NOT(ISERROR(SEARCH("сформирован",D4)))</formula>
    </cfRule>
    <cfRule type="containsText" dxfId="106" priority="59" operator="containsText" text="в стадии формирования">
      <formula>NOT(ISERROR(SEARCH("в стадии формирования",D4)))</formula>
    </cfRule>
    <cfRule type="containsText" dxfId="105" priority="60" operator="containsText" text="не сформирован">
      <formula>NOT(ISERROR(SEARCH("не сформирован",D4)))</formula>
    </cfRule>
  </conditionalFormatting>
  <conditionalFormatting sqref="BV4:CJ4 BV5:CI28 BB4:BT38 BV5:BY38 BV5:CE37 CA5:CJ38 Z4:AZ38">
    <cfRule type="containsText" dxfId="104" priority="41" operator="containsText" text="не сформирован">
      <formula>NOT(ISERROR(SEARCH("не сформирован",Z4)))</formula>
    </cfRule>
    <cfRule type="containsText" dxfId="103" priority="55" operator="containsText" text="сформирован">
      <formula>NOT(ISERROR(SEARCH("сформирован",Z4)))</formula>
    </cfRule>
    <cfRule type="containsText" dxfId="102" priority="56" operator="containsText" text="в стадии формирования">
      <formula>NOT(ISERROR(SEARCH("в стадии формирования",Z4)))</formula>
    </cfRule>
    <cfRule type="containsText" dxfId="101" priority="57" operator="containsText" text="не сформирован">
      <formula>NOT(ISERROR(SEARCH("не сформирован",Z4)))</formula>
    </cfRule>
  </conditionalFormatting>
  <conditionalFormatting sqref="D4:D38 DS5:DZ38 DH4:EG4 DH5:DP39 DQ5:DQ40 DR5:DR41 EA5:EG39">
    <cfRule type="cellIs" dxfId="100" priority="35" operator="equal">
      <formula>"в стадии формирования"</formula>
    </cfRule>
    <cfRule type="cellIs" dxfId="99" priority="36" operator="equal">
      <formula>"сформирован"</formula>
    </cfRule>
    <cfRule type="cellIs" dxfId="98" priority="37" operator="equal">
      <formula>"не сформирован"</formula>
    </cfRule>
  </conditionalFormatting>
  <conditionalFormatting sqref="Y4:Y38">
    <cfRule type="cellIs" dxfId="97" priority="32" operator="equal">
      <formula>"в стадии формирования"</formula>
    </cfRule>
    <cfRule type="cellIs" dxfId="96" priority="33" operator="equal">
      <formula>"сформирован"</formula>
    </cfRule>
    <cfRule type="cellIs" dxfId="95" priority="34" operator="equal">
      <formula>"не сформирован"</formula>
    </cfRule>
  </conditionalFormatting>
  <conditionalFormatting sqref="BA4:BA38">
    <cfRule type="cellIs" dxfId="94" priority="28" operator="equal">
      <formula>"сформирован"</formula>
    </cfRule>
    <cfRule type="cellIs" dxfId="93" priority="29" operator="equal">
      <formula>"в стадии формирования"</formula>
    </cfRule>
    <cfRule type="cellIs" dxfId="92" priority="30" operator="equal">
      <formula>"не сформирован"</formula>
    </cfRule>
  </conditionalFormatting>
  <conditionalFormatting sqref="CL4:CY38">
    <cfRule type="cellIs" dxfId="91" priority="25" operator="equal">
      <formula>"в стадии формирования"</formula>
    </cfRule>
    <cfRule type="cellIs" dxfId="90" priority="26" operator="equal">
      <formula>"сформирован"</formula>
    </cfRule>
    <cfRule type="cellIs" dxfId="89" priority="27" operator="equal">
      <formula>"не сформирован"</formula>
    </cfRule>
  </conditionalFormatting>
  <conditionalFormatting sqref="DB4:DG38">
    <cfRule type="cellIs" dxfId="88" priority="22" operator="equal">
      <formula>"в стадии формирования"</formula>
    </cfRule>
    <cfRule type="cellIs" dxfId="87" priority="23" operator="equal">
      <formula>"сформирован"</formula>
    </cfRule>
    <cfRule type="cellIs" dxfId="86" priority="24" operator="equal">
      <formula>"не сформирован"</formula>
    </cfRule>
  </conditionalFormatting>
  <conditionalFormatting sqref="BV4:BV38">
    <cfRule type="cellIs" dxfId="85" priority="16" operator="equal">
      <formula>"в стадии формирования"</formula>
    </cfRule>
    <cfRule type="cellIs" dxfId="84" priority="17" operator="equal">
      <formula>"сформирован"</formula>
    </cfRule>
    <cfRule type="cellIs" dxfId="83" priority="18" operator="equal">
      <formula>"не сформирован"</formula>
    </cfRule>
  </conditionalFormatting>
  <conditionalFormatting sqref="BU4:BV38">
    <cfRule type="cellIs" dxfId="82" priority="13" operator="equal">
      <formula>"в стадии формирования"</formula>
    </cfRule>
    <cfRule type="cellIs" dxfId="81" priority="14" operator="equal">
      <formula>"сформирован"</formula>
    </cfRule>
    <cfRule type="cellIs" dxfId="80" priority="15" operator="equal">
      <formula>"не сформирован"</formula>
    </cfRule>
  </conditionalFormatting>
  <conditionalFormatting sqref="CK4:CK38">
    <cfRule type="cellIs" dxfId="79" priority="9" operator="equal">
      <formula>"в стадии формирования"</formula>
    </cfRule>
    <cfRule type="cellIs" dxfId="78" priority="10" operator="equal">
      <formula>"сформирован"</formula>
    </cfRule>
    <cfRule type="cellIs" dxfId="77" priority="11" operator="equal">
      <formula>"не сформирован"</formula>
    </cfRule>
    <cfRule type="cellIs" dxfId="76" priority="12" operator="equal">
      <formula>"yt cajhvbhjdfy"</formula>
    </cfRule>
  </conditionalFormatting>
  <conditionalFormatting sqref="DA4:DA38">
    <cfRule type="cellIs" dxfId="75" priority="5" operator="equal">
      <formula>"в стадии формирования"</formula>
    </cfRule>
    <cfRule type="cellIs" dxfId="74" priority="6" operator="equal">
      <formula>"сформирован"</formula>
    </cfRule>
    <cfRule type="cellIs" dxfId="73" priority="7" operator="equal">
      <formula>"не сформирован"</formula>
    </cfRule>
    <cfRule type="cellIs" dxfId="72" priority="8" operator="equal">
      <formula>"yt cajhvbhjdfy"</formula>
    </cfRule>
  </conditionalFormatting>
  <conditionalFormatting sqref="EH4:EH38">
    <cfRule type="cellIs" dxfId="71" priority="2" operator="equal">
      <formula>"сформирован"</formula>
    </cfRule>
    <cfRule type="cellIs" dxfId="70" priority="3" operator="equal">
      <formula>"в стадии формирования"</formula>
    </cfRule>
    <cfRule type="cellIs" dxfId="69" priority="4" operator="equal">
      <formula>"несформирован"</formula>
    </cfRule>
  </conditionalFormatting>
  <conditionalFormatting sqref="EH4:EH38">
    <cfRule type="cellIs" dxfId="68" priority="1" operator="equal">
      <formula>"не сформирован"</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B40"/>
  <sheetViews>
    <sheetView topLeftCell="A3" zoomScale="70" zoomScaleNormal="70" workbookViewId="0">
      <selection activeCell="D5" sqref="D5:M33"/>
    </sheetView>
  </sheetViews>
  <sheetFormatPr defaultRowHeight="15" x14ac:dyDescent="0.25"/>
  <cols>
    <col min="1" max="1" width="9.140625" style="94"/>
    <col min="2" max="2" width="22.5703125" style="94" customWidth="1"/>
    <col min="3" max="5" width="9.140625" style="94"/>
    <col min="6" max="6" width="14.42578125" style="94" customWidth="1"/>
    <col min="7" max="7" width="11.42578125" style="94" customWidth="1"/>
    <col min="8" max="16" width="9.140625" style="94"/>
    <col min="17" max="17" width="15" style="94" customWidth="1"/>
    <col min="18" max="27" width="9.140625" style="94"/>
    <col min="28" max="16384" width="9.140625" style="105"/>
  </cols>
  <sheetData>
    <row r="1" spans="1:28" x14ac:dyDescent="0.25">
      <c r="A1" s="369" t="s">
        <v>119</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row>
    <row r="2" spans="1:28" ht="60.75" customHeight="1" x14ac:dyDescent="0.25">
      <c r="A2" s="372" t="str">
        <f>список!A1</f>
        <v>№</v>
      </c>
      <c r="B2" s="375" t="str">
        <f>список!B1</f>
        <v>Фамилия, имя воспитанника</v>
      </c>
      <c r="C2" s="372" t="str">
        <f>список!C1</f>
        <v xml:space="preserve">дата </v>
      </c>
      <c r="D2" s="370" t="s">
        <v>120</v>
      </c>
      <c r="E2" s="370"/>
      <c r="F2" s="370"/>
      <c r="G2" s="370"/>
      <c r="H2" s="370"/>
      <c r="I2" s="370"/>
      <c r="J2" s="370"/>
      <c r="K2" s="370"/>
      <c r="L2" s="370"/>
      <c r="M2" s="370"/>
      <c r="N2" s="370"/>
      <c r="O2" s="370"/>
      <c r="P2" s="371" t="s">
        <v>135</v>
      </c>
      <c r="Q2" s="371"/>
      <c r="R2" s="371"/>
      <c r="S2" s="371"/>
      <c r="T2" s="370" t="s">
        <v>136</v>
      </c>
      <c r="U2" s="370"/>
      <c r="V2" s="370"/>
      <c r="W2" s="370"/>
      <c r="X2" s="370"/>
      <c r="Y2" s="370"/>
      <c r="Z2" s="370"/>
      <c r="AA2" s="370"/>
    </row>
    <row r="3" spans="1:28" ht="18" customHeight="1" x14ac:dyDescent="0.25">
      <c r="A3" s="373"/>
      <c r="B3" s="376"/>
      <c r="C3" s="373"/>
      <c r="D3" s="378" t="s">
        <v>121</v>
      </c>
      <c r="E3" s="378"/>
      <c r="F3" s="378"/>
      <c r="G3" s="378"/>
      <c r="H3" s="378"/>
      <c r="I3" s="378"/>
      <c r="J3" s="378" t="s">
        <v>122</v>
      </c>
      <c r="K3" s="378"/>
      <c r="L3" s="378"/>
      <c r="M3" s="378"/>
      <c r="N3" s="379" t="s">
        <v>0</v>
      </c>
      <c r="O3" s="380"/>
      <c r="P3" s="367" t="s">
        <v>133</v>
      </c>
      <c r="Q3" s="367" t="s">
        <v>272</v>
      </c>
      <c r="R3" s="379" t="s">
        <v>0</v>
      </c>
      <c r="S3" s="380"/>
      <c r="T3" s="383" t="s">
        <v>137</v>
      </c>
      <c r="U3" s="383" t="s">
        <v>138</v>
      </c>
      <c r="V3" s="383" t="s">
        <v>139</v>
      </c>
      <c r="W3" s="383" t="s">
        <v>140</v>
      </c>
      <c r="X3" s="383" t="s">
        <v>141</v>
      </c>
      <c r="Y3" s="383" t="s">
        <v>142</v>
      </c>
      <c r="Z3" s="379" t="s">
        <v>0</v>
      </c>
      <c r="AA3" s="380"/>
    </row>
    <row r="4" spans="1:28" ht="183.75" customHeight="1" thickBot="1" x14ac:dyDescent="0.3">
      <c r="A4" s="374"/>
      <c r="B4" s="377"/>
      <c r="C4" s="374"/>
      <c r="D4" s="197" t="s">
        <v>269</v>
      </c>
      <c r="E4" s="197" t="s">
        <v>125</v>
      </c>
      <c r="F4" s="197" t="s">
        <v>123</v>
      </c>
      <c r="G4" s="197" t="s">
        <v>270</v>
      </c>
      <c r="H4" s="197" t="s">
        <v>127</v>
      </c>
      <c r="I4" s="197" t="s">
        <v>128</v>
      </c>
      <c r="J4" s="197" t="s">
        <v>132</v>
      </c>
      <c r="K4" s="197" t="s">
        <v>129</v>
      </c>
      <c r="L4" s="197" t="s">
        <v>271</v>
      </c>
      <c r="M4" s="197" t="s">
        <v>131</v>
      </c>
      <c r="N4" s="381"/>
      <c r="O4" s="382"/>
      <c r="P4" s="368"/>
      <c r="Q4" s="368"/>
      <c r="R4" s="381"/>
      <c r="S4" s="382"/>
      <c r="T4" s="384"/>
      <c r="U4" s="384"/>
      <c r="V4" s="384"/>
      <c r="W4" s="384"/>
      <c r="X4" s="384"/>
      <c r="Y4" s="384"/>
      <c r="Z4" s="381"/>
      <c r="AA4" s="382"/>
    </row>
    <row r="5" spans="1:28" x14ac:dyDescent="0.25">
      <c r="A5" s="94">
        <f>список!A2</f>
        <v>1</v>
      </c>
      <c r="B5" s="154" t="str">
        <f>IF(список!B2="","",список!B2)</f>
        <v/>
      </c>
      <c r="C5" s="94" t="str">
        <f>IF(список!C2="","",список!C2)</f>
        <v/>
      </c>
      <c r="D5" s="333"/>
      <c r="E5" s="334"/>
      <c r="F5" s="334"/>
      <c r="G5" s="334"/>
      <c r="H5" s="334"/>
      <c r="I5" s="334"/>
      <c r="J5" s="334"/>
      <c r="K5" s="334"/>
      <c r="L5" s="334"/>
      <c r="M5" s="335"/>
      <c r="N5" s="158" t="str">
        <f t="shared" ref="N5:N39" si="0">IF(D5="","",IF(E5="","",IF(F5="","",IF(G5="","",IF(H5="","",IF(I5="","",IF(J5="","",IF(K5="","",IF(L5="","",IF(M5="","",SUM(D5:M5)/10))))))))))</f>
        <v/>
      </c>
      <c r="O5" s="159" t="str">
        <f>IF(N5="","",IF(N5&gt;1.5,"сформирован",IF(N5&lt;0.5,"не сформирован", "в стадии формирования")))</f>
        <v/>
      </c>
      <c r="P5" s="348"/>
      <c r="Q5" s="355"/>
      <c r="R5" s="322" t="str">
        <f>IF(P5="","",IF(Q5="","",SUM(P5:Q5)/2))</f>
        <v/>
      </c>
      <c r="S5" s="323" t="str">
        <f>IF(R5="","",IF(R5&gt;1.5,"сформирован",IF(R5&lt;0.5,"не сформирован","в стадии формирования")))</f>
        <v/>
      </c>
      <c r="T5" s="348"/>
      <c r="U5" s="348"/>
      <c r="V5" s="348"/>
      <c r="W5" s="348"/>
      <c r="X5" s="348"/>
      <c r="Y5" s="349"/>
      <c r="Z5" s="161" t="str">
        <f>IF(T5="","",IF(U5="","",IF(V5="","",IF(W5="","",IF(Y5="","",IF(X5="","",(SUM(T5:Y5)/6)))))))</f>
        <v/>
      </c>
      <c r="AA5" s="159" t="str">
        <f>IF(Z5="","",IF(Z5&gt;1.5,"сформирован",IF(Z5&lt;0.5,"не сформирован", "в стадии формирования")))</f>
        <v/>
      </c>
      <c r="AB5" s="160"/>
    </row>
    <row r="6" spans="1:28" x14ac:dyDescent="0.25">
      <c r="A6" s="94">
        <f>список!A3</f>
        <v>2</v>
      </c>
      <c r="B6" s="154" t="str">
        <f>IF(список!B3="","",список!B3)</f>
        <v/>
      </c>
      <c r="C6" s="94">
        <f>IF(список!C3="","",список!C3)</f>
        <v>0</v>
      </c>
      <c r="D6" s="328"/>
      <c r="E6" s="295"/>
      <c r="F6" s="295"/>
      <c r="G6" s="295"/>
      <c r="H6" s="295"/>
      <c r="I6" s="295"/>
      <c r="J6" s="295"/>
      <c r="K6" s="295"/>
      <c r="L6" s="295"/>
      <c r="M6" s="296"/>
      <c r="N6" s="150" t="str">
        <f t="shared" si="0"/>
        <v/>
      </c>
      <c r="O6" s="151" t="str">
        <f t="shared" ref="O6:O39" si="1">IF(N6="","",IF(N6&gt;1.5,"сформирован",IF(N6&lt;0.5,"не сформирован", "в стадии формирования")))</f>
        <v/>
      </c>
      <c r="P6" s="352"/>
      <c r="Q6" s="353"/>
      <c r="R6" s="324" t="str">
        <f t="shared" ref="R6:R39" si="2">IF(P6="","",IF(Q6="","",SUM(P6:Q6)/2))</f>
        <v/>
      </c>
      <c r="S6" s="325" t="str">
        <f t="shared" ref="S6:S39" si="3">IF(R6="","",IF(R6&gt;1.5,"сформирован",IF(R6&lt;0.5,"не сформирован","в стадии формирования")))</f>
        <v/>
      </c>
      <c r="T6" s="352"/>
      <c r="U6" s="352"/>
      <c r="V6" s="352"/>
      <c r="W6" s="352"/>
      <c r="X6" s="352"/>
      <c r="Y6" s="353"/>
      <c r="Z6" s="162" t="str">
        <f t="shared" ref="Z6:Z39" si="4">IF(T6="","",IF(U6="","",IF(V6="","",IF(W6="","",IF(Y6="","",IF(X6="","",(SUM(T6:Y6)/6)))))))</f>
        <v/>
      </c>
      <c r="AA6" s="151" t="str">
        <f t="shared" ref="AA6:AA39" si="5">IF(Z6="","",IF(Z6&gt;1.5,"сформирован",IF(Z6&lt;0.5,"не сформирован", "в стадии формирования")))</f>
        <v/>
      </c>
      <c r="AB6" s="160"/>
    </row>
    <row r="7" spans="1:28" x14ac:dyDescent="0.25">
      <c r="A7" s="94">
        <f>список!A4</f>
        <v>3</v>
      </c>
      <c r="B7" s="154" t="str">
        <f>IF(список!B4="","",список!B4)</f>
        <v/>
      </c>
      <c r="C7" s="94">
        <f>IF(список!C4="","",список!C4)</f>
        <v>0</v>
      </c>
      <c r="D7" s="328"/>
      <c r="E7" s="295"/>
      <c r="F7" s="295"/>
      <c r="G7" s="295"/>
      <c r="H7" s="295"/>
      <c r="I7" s="295"/>
      <c r="J7" s="295"/>
      <c r="K7" s="295"/>
      <c r="L7" s="295"/>
      <c r="M7" s="296"/>
      <c r="N7" s="150" t="str">
        <f t="shared" si="0"/>
        <v/>
      </c>
      <c r="O7" s="151" t="str">
        <f t="shared" si="1"/>
        <v/>
      </c>
      <c r="P7" s="352"/>
      <c r="Q7" s="353"/>
      <c r="R7" s="324" t="str">
        <f t="shared" si="2"/>
        <v/>
      </c>
      <c r="S7" s="325" t="str">
        <f t="shared" si="3"/>
        <v/>
      </c>
      <c r="T7" s="352"/>
      <c r="U7" s="352"/>
      <c r="V7" s="352"/>
      <c r="W7" s="352"/>
      <c r="X7" s="352"/>
      <c r="Y7" s="353"/>
      <c r="Z7" s="162" t="str">
        <f t="shared" si="4"/>
        <v/>
      </c>
      <c r="AA7" s="151" t="str">
        <f t="shared" si="5"/>
        <v/>
      </c>
      <c r="AB7" s="160"/>
    </row>
    <row r="8" spans="1:28" x14ac:dyDescent="0.25">
      <c r="A8" s="94">
        <f>список!A5</f>
        <v>4</v>
      </c>
      <c r="B8" s="154" t="str">
        <f>IF(список!B5="","",список!B5)</f>
        <v/>
      </c>
      <c r="C8" s="94">
        <f>IF(список!C5="","",список!C5)</f>
        <v>0</v>
      </c>
      <c r="D8" s="328"/>
      <c r="E8" s="295"/>
      <c r="F8" s="295"/>
      <c r="G8" s="295"/>
      <c r="H8" s="295"/>
      <c r="I8" s="295"/>
      <c r="J8" s="295"/>
      <c r="K8" s="295"/>
      <c r="L8" s="295"/>
      <c r="M8" s="296"/>
      <c r="N8" s="150" t="str">
        <f t="shared" si="0"/>
        <v/>
      </c>
      <c r="O8" s="151" t="str">
        <f t="shared" si="1"/>
        <v/>
      </c>
      <c r="P8" s="352"/>
      <c r="Q8" s="353"/>
      <c r="R8" s="324" t="str">
        <f t="shared" si="2"/>
        <v/>
      </c>
      <c r="S8" s="325" t="str">
        <f t="shared" si="3"/>
        <v/>
      </c>
      <c r="T8" s="352"/>
      <c r="U8" s="352"/>
      <c r="V8" s="352"/>
      <c r="W8" s="352"/>
      <c r="X8" s="352"/>
      <c r="Y8" s="353"/>
      <c r="Z8" s="162" t="str">
        <f t="shared" si="4"/>
        <v/>
      </c>
      <c r="AA8" s="151" t="str">
        <f t="shared" si="5"/>
        <v/>
      </c>
      <c r="AB8" s="160"/>
    </row>
    <row r="9" spans="1:28" x14ac:dyDescent="0.25">
      <c r="A9" s="94">
        <f>список!A6</f>
        <v>5</v>
      </c>
      <c r="B9" s="154" t="str">
        <f>IF(список!B6="","",список!B6)</f>
        <v/>
      </c>
      <c r="C9" s="94">
        <f>IF(список!C6="","",список!C6)</f>
        <v>0</v>
      </c>
      <c r="D9" s="328"/>
      <c r="E9" s="295"/>
      <c r="F9" s="295"/>
      <c r="G9" s="295"/>
      <c r="H9" s="295"/>
      <c r="I9" s="295"/>
      <c r="J9" s="295"/>
      <c r="K9" s="295"/>
      <c r="L9" s="295"/>
      <c r="M9" s="296"/>
      <c r="N9" s="150" t="str">
        <f t="shared" si="0"/>
        <v/>
      </c>
      <c r="O9" s="151" t="str">
        <f t="shared" si="1"/>
        <v/>
      </c>
      <c r="P9" s="352"/>
      <c r="Q9" s="353"/>
      <c r="R9" s="324" t="str">
        <f t="shared" si="2"/>
        <v/>
      </c>
      <c r="S9" s="325" t="str">
        <f t="shared" si="3"/>
        <v/>
      </c>
      <c r="T9" s="352"/>
      <c r="U9" s="352"/>
      <c r="V9" s="352"/>
      <c r="W9" s="352"/>
      <c r="X9" s="352"/>
      <c r="Y9" s="353"/>
      <c r="Z9" s="162" t="str">
        <f t="shared" si="4"/>
        <v/>
      </c>
      <c r="AA9" s="151" t="str">
        <f t="shared" si="5"/>
        <v/>
      </c>
      <c r="AB9" s="160"/>
    </row>
    <row r="10" spans="1:28" x14ac:dyDescent="0.25">
      <c r="A10" s="94">
        <f>список!A7</f>
        <v>6</v>
      </c>
      <c r="B10" s="154" t="str">
        <f>IF(список!B7="","",список!B7)</f>
        <v/>
      </c>
      <c r="C10" s="94">
        <f>IF(список!C7="","",список!C7)</f>
        <v>0</v>
      </c>
      <c r="D10" s="328"/>
      <c r="E10" s="295"/>
      <c r="F10" s="295"/>
      <c r="G10" s="295"/>
      <c r="H10" s="295"/>
      <c r="I10" s="295"/>
      <c r="J10" s="295"/>
      <c r="K10" s="295"/>
      <c r="L10" s="295"/>
      <c r="M10" s="296"/>
      <c r="N10" s="150" t="str">
        <f t="shared" si="0"/>
        <v/>
      </c>
      <c r="O10" s="151" t="str">
        <f t="shared" si="1"/>
        <v/>
      </c>
      <c r="P10" s="352"/>
      <c r="Q10" s="353"/>
      <c r="R10" s="324" t="str">
        <f t="shared" si="2"/>
        <v/>
      </c>
      <c r="S10" s="325" t="str">
        <f t="shared" si="3"/>
        <v/>
      </c>
      <c r="T10" s="352"/>
      <c r="U10" s="352"/>
      <c r="V10" s="352"/>
      <c r="W10" s="352"/>
      <c r="X10" s="352"/>
      <c r="Y10" s="353"/>
      <c r="Z10" s="162" t="str">
        <f t="shared" si="4"/>
        <v/>
      </c>
      <c r="AA10" s="151" t="str">
        <f t="shared" si="5"/>
        <v/>
      </c>
      <c r="AB10" s="160"/>
    </row>
    <row r="11" spans="1:28" x14ac:dyDescent="0.25">
      <c r="A11" s="94">
        <f>список!A8</f>
        <v>7</v>
      </c>
      <c r="B11" s="154" t="str">
        <f>IF(список!B8="","",список!B8)</f>
        <v/>
      </c>
      <c r="C11" s="94">
        <f>IF(список!C8="","",список!C8)</f>
        <v>0</v>
      </c>
      <c r="D11" s="328"/>
      <c r="E11" s="295"/>
      <c r="F11" s="295"/>
      <c r="G11" s="295"/>
      <c r="H11" s="295"/>
      <c r="I11" s="295"/>
      <c r="J11" s="295"/>
      <c r="K11" s="295"/>
      <c r="L11" s="295"/>
      <c r="M11" s="296"/>
      <c r="N11" s="150" t="str">
        <f t="shared" si="0"/>
        <v/>
      </c>
      <c r="O11" s="151" t="str">
        <f t="shared" si="1"/>
        <v/>
      </c>
      <c r="P11" s="352"/>
      <c r="Q11" s="353"/>
      <c r="R11" s="324" t="str">
        <f t="shared" si="2"/>
        <v/>
      </c>
      <c r="S11" s="325" t="str">
        <f t="shared" si="3"/>
        <v/>
      </c>
      <c r="T11" s="352"/>
      <c r="U11" s="352"/>
      <c r="V11" s="352"/>
      <c r="W11" s="352"/>
      <c r="X11" s="352"/>
      <c r="Y11" s="353"/>
      <c r="Z11" s="162" t="str">
        <f t="shared" si="4"/>
        <v/>
      </c>
      <c r="AA11" s="151" t="str">
        <f t="shared" si="5"/>
        <v/>
      </c>
      <c r="AB11" s="160"/>
    </row>
    <row r="12" spans="1:28" x14ac:dyDescent="0.25">
      <c r="A12" s="94">
        <f>список!A9</f>
        <v>8</v>
      </c>
      <c r="B12" s="154" t="str">
        <f>IF(список!B9="","",список!B9)</f>
        <v/>
      </c>
      <c r="C12" s="94">
        <f>IF(список!C9="","",список!C9)</f>
        <v>0</v>
      </c>
      <c r="D12" s="328"/>
      <c r="E12" s="295"/>
      <c r="F12" s="295"/>
      <c r="G12" s="295"/>
      <c r="H12" s="295"/>
      <c r="I12" s="295"/>
      <c r="J12" s="295"/>
      <c r="K12" s="295"/>
      <c r="L12" s="295"/>
      <c r="M12" s="296"/>
      <c r="N12" s="150" t="str">
        <f t="shared" si="0"/>
        <v/>
      </c>
      <c r="O12" s="151" t="str">
        <f t="shared" si="1"/>
        <v/>
      </c>
      <c r="P12" s="352"/>
      <c r="Q12" s="353"/>
      <c r="R12" s="324" t="str">
        <f t="shared" si="2"/>
        <v/>
      </c>
      <c r="S12" s="325" t="str">
        <f t="shared" si="3"/>
        <v/>
      </c>
      <c r="T12" s="352"/>
      <c r="U12" s="352"/>
      <c r="V12" s="352"/>
      <c r="W12" s="352"/>
      <c r="X12" s="352"/>
      <c r="Y12" s="353"/>
      <c r="Z12" s="162" t="str">
        <f t="shared" si="4"/>
        <v/>
      </c>
      <c r="AA12" s="151" t="str">
        <f t="shared" si="5"/>
        <v/>
      </c>
      <c r="AB12" s="160"/>
    </row>
    <row r="13" spans="1:28" x14ac:dyDescent="0.25">
      <c r="A13" s="94">
        <f>список!A10</f>
        <v>9</v>
      </c>
      <c r="B13" s="154" t="str">
        <f>IF(список!B10="","",список!B10)</f>
        <v/>
      </c>
      <c r="C13" s="94">
        <f>IF(список!C10="","",список!C10)</f>
        <v>0</v>
      </c>
      <c r="D13" s="328"/>
      <c r="E13" s="295"/>
      <c r="F13" s="295"/>
      <c r="G13" s="295"/>
      <c r="H13" s="295"/>
      <c r="I13" s="295"/>
      <c r="J13" s="295"/>
      <c r="K13" s="295"/>
      <c r="L13" s="295"/>
      <c r="M13" s="296"/>
      <c r="N13" s="150" t="str">
        <f t="shared" si="0"/>
        <v/>
      </c>
      <c r="O13" s="151" t="str">
        <f t="shared" si="1"/>
        <v/>
      </c>
      <c r="P13" s="352"/>
      <c r="Q13" s="353"/>
      <c r="R13" s="324" t="str">
        <f t="shared" si="2"/>
        <v/>
      </c>
      <c r="S13" s="325" t="str">
        <f t="shared" si="3"/>
        <v/>
      </c>
      <c r="T13" s="352"/>
      <c r="U13" s="352"/>
      <c r="V13" s="352"/>
      <c r="W13" s="352"/>
      <c r="X13" s="352"/>
      <c r="Y13" s="353"/>
      <c r="Z13" s="162" t="str">
        <f t="shared" si="4"/>
        <v/>
      </c>
      <c r="AA13" s="151" t="str">
        <f t="shared" si="5"/>
        <v/>
      </c>
      <c r="AB13" s="160"/>
    </row>
    <row r="14" spans="1:28" x14ac:dyDescent="0.25">
      <c r="A14" s="94">
        <f>список!A11</f>
        <v>10</v>
      </c>
      <c r="B14" s="154" t="str">
        <f>IF(список!B11="","",список!B11)</f>
        <v/>
      </c>
      <c r="C14" s="94">
        <f>IF(список!C11="","",список!C11)</f>
        <v>0</v>
      </c>
      <c r="D14" s="328"/>
      <c r="E14" s="295"/>
      <c r="F14" s="295"/>
      <c r="G14" s="295"/>
      <c r="H14" s="295"/>
      <c r="I14" s="295"/>
      <c r="J14" s="295"/>
      <c r="K14" s="295"/>
      <c r="L14" s="295"/>
      <c r="M14" s="296"/>
      <c r="N14" s="150" t="str">
        <f t="shared" si="0"/>
        <v/>
      </c>
      <c r="O14" s="151" t="str">
        <f t="shared" si="1"/>
        <v/>
      </c>
      <c r="P14" s="352"/>
      <c r="Q14" s="353"/>
      <c r="R14" s="324" t="str">
        <f t="shared" si="2"/>
        <v/>
      </c>
      <c r="S14" s="325" t="str">
        <f t="shared" si="3"/>
        <v/>
      </c>
      <c r="T14" s="352"/>
      <c r="U14" s="352"/>
      <c r="V14" s="352"/>
      <c r="W14" s="352"/>
      <c r="X14" s="352"/>
      <c r="Y14" s="353"/>
      <c r="Z14" s="162" t="str">
        <f t="shared" si="4"/>
        <v/>
      </c>
      <c r="AA14" s="151" t="str">
        <f t="shared" si="5"/>
        <v/>
      </c>
      <c r="AB14" s="160"/>
    </row>
    <row r="15" spans="1:28" x14ac:dyDescent="0.25">
      <c r="A15" s="94">
        <f>список!A12</f>
        <v>11</v>
      </c>
      <c r="B15" s="154" t="str">
        <f>IF(список!B12="","",список!B12)</f>
        <v/>
      </c>
      <c r="C15" s="94">
        <f>IF(список!C12="","",список!C12)</f>
        <v>0</v>
      </c>
      <c r="D15" s="328"/>
      <c r="E15" s="295"/>
      <c r="F15" s="295"/>
      <c r="G15" s="295"/>
      <c r="H15" s="295"/>
      <c r="I15" s="295"/>
      <c r="J15" s="295"/>
      <c r="K15" s="295"/>
      <c r="L15" s="295"/>
      <c r="M15" s="296"/>
      <c r="N15" s="150" t="str">
        <f t="shared" si="0"/>
        <v/>
      </c>
      <c r="O15" s="151" t="str">
        <f t="shared" si="1"/>
        <v/>
      </c>
      <c r="P15" s="352"/>
      <c r="Q15" s="353"/>
      <c r="R15" s="324" t="str">
        <f t="shared" si="2"/>
        <v/>
      </c>
      <c r="S15" s="325" t="str">
        <f t="shared" si="3"/>
        <v/>
      </c>
      <c r="T15" s="352"/>
      <c r="U15" s="352"/>
      <c r="V15" s="352"/>
      <c r="W15" s="352"/>
      <c r="X15" s="352"/>
      <c r="Y15" s="353"/>
      <c r="Z15" s="162" t="str">
        <f t="shared" si="4"/>
        <v/>
      </c>
      <c r="AA15" s="151" t="str">
        <f t="shared" si="5"/>
        <v/>
      </c>
      <c r="AB15" s="160"/>
    </row>
    <row r="16" spans="1:28" x14ac:dyDescent="0.25">
      <c r="A16" s="94">
        <f>список!A13</f>
        <v>12</v>
      </c>
      <c r="B16" s="154" t="str">
        <f>IF(список!B13="","",список!B13)</f>
        <v/>
      </c>
      <c r="C16" s="94">
        <f>IF(список!C13="","",список!C13)</f>
        <v>0</v>
      </c>
      <c r="D16" s="328"/>
      <c r="E16" s="295"/>
      <c r="F16" s="295"/>
      <c r="G16" s="295"/>
      <c r="H16" s="295"/>
      <c r="I16" s="295"/>
      <c r="J16" s="295"/>
      <c r="K16" s="295"/>
      <c r="L16" s="295"/>
      <c r="M16" s="296"/>
      <c r="N16" s="150" t="str">
        <f t="shared" si="0"/>
        <v/>
      </c>
      <c r="O16" s="151" t="str">
        <f t="shared" si="1"/>
        <v/>
      </c>
      <c r="P16" s="352"/>
      <c r="Q16" s="353"/>
      <c r="R16" s="324" t="str">
        <f t="shared" si="2"/>
        <v/>
      </c>
      <c r="S16" s="325" t="str">
        <f t="shared" si="3"/>
        <v/>
      </c>
      <c r="T16" s="352"/>
      <c r="U16" s="352"/>
      <c r="V16" s="352"/>
      <c r="W16" s="352"/>
      <c r="X16" s="352"/>
      <c r="Y16" s="353"/>
      <c r="Z16" s="162" t="str">
        <f t="shared" si="4"/>
        <v/>
      </c>
      <c r="AA16" s="151" t="str">
        <f t="shared" si="5"/>
        <v/>
      </c>
      <c r="AB16" s="160"/>
    </row>
    <row r="17" spans="1:28" x14ac:dyDescent="0.25">
      <c r="A17" s="94">
        <f>список!A14</f>
        <v>13</v>
      </c>
      <c r="B17" s="154" t="str">
        <f>IF(список!B14="","",список!B14)</f>
        <v/>
      </c>
      <c r="C17" s="94">
        <f>IF(список!C14="","",список!C14)</f>
        <v>0</v>
      </c>
      <c r="D17" s="328"/>
      <c r="E17" s="295"/>
      <c r="F17" s="295"/>
      <c r="G17" s="295"/>
      <c r="H17" s="295"/>
      <c r="I17" s="295"/>
      <c r="J17" s="295"/>
      <c r="K17" s="295"/>
      <c r="L17" s="295"/>
      <c r="M17" s="296"/>
      <c r="N17" s="150" t="str">
        <f t="shared" si="0"/>
        <v/>
      </c>
      <c r="O17" s="151" t="str">
        <f t="shared" si="1"/>
        <v/>
      </c>
      <c r="P17" s="352"/>
      <c r="Q17" s="353"/>
      <c r="R17" s="324" t="str">
        <f t="shared" si="2"/>
        <v/>
      </c>
      <c r="S17" s="325" t="str">
        <f t="shared" si="3"/>
        <v/>
      </c>
      <c r="T17" s="352"/>
      <c r="U17" s="352"/>
      <c r="V17" s="352"/>
      <c r="W17" s="352"/>
      <c r="X17" s="352"/>
      <c r="Y17" s="353"/>
      <c r="Z17" s="162" t="str">
        <f t="shared" si="4"/>
        <v/>
      </c>
      <c r="AA17" s="151" t="str">
        <f t="shared" si="5"/>
        <v/>
      </c>
      <c r="AB17" s="160"/>
    </row>
    <row r="18" spans="1:28" x14ac:dyDescent="0.25">
      <c r="A18" s="94">
        <f>список!A15</f>
        <v>14</v>
      </c>
      <c r="B18" s="154" t="str">
        <f>IF(список!B15="","",список!B15)</f>
        <v/>
      </c>
      <c r="C18" s="94">
        <f>IF(список!C15="","",список!C15)</f>
        <v>0</v>
      </c>
      <c r="D18" s="328"/>
      <c r="E18" s="295"/>
      <c r="F18" s="295"/>
      <c r="G18" s="295"/>
      <c r="H18" s="295"/>
      <c r="I18" s="295"/>
      <c r="J18" s="295"/>
      <c r="K18" s="295"/>
      <c r="L18" s="295"/>
      <c r="M18" s="296"/>
      <c r="N18" s="150" t="str">
        <f t="shared" si="0"/>
        <v/>
      </c>
      <c r="O18" s="151" t="str">
        <f t="shared" si="1"/>
        <v/>
      </c>
      <c r="P18" s="352"/>
      <c r="Q18" s="353"/>
      <c r="R18" s="324" t="str">
        <f t="shared" si="2"/>
        <v/>
      </c>
      <c r="S18" s="325" t="str">
        <f t="shared" si="3"/>
        <v/>
      </c>
      <c r="T18" s="352"/>
      <c r="U18" s="352"/>
      <c r="V18" s="352"/>
      <c r="W18" s="352"/>
      <c r="X18" s="352"/>
      <c r="Y18" s="353"/>
      <c r="Z18" s="162" t="str">
        <f t="shared" si="4"/>
        <v/>
      </c>
      <c r="AA18" s="151" t="str">
        <f t="shared" si="5"/>
        <v/>
      </c>
      <c r="AB18" s="160"/>
    </row>
    <row r="19" spans="1:28" x14ac:dyDescent="0.25">
      <c r="A19" s="94">
        <f>список!A16</f>
        <v>15</v>
      </c>
      <c r="B19" s="154" t="str">
        <f>IF(список!B16="","",список!B16)</f>
        <v/>
      </c>
      <c r="C19" s="94">
        <f>IF(список!C16="","",список!C16)</f>
        <v>0</v>
      </c>
      <c r="D19" s="328"/>
      <c r="E19" s="295"/>
      <c r="F19" s="295"/>
      <c r="G19" s="295"/>
      <c r="H19" s="295"/>
      <c r="I19" s="295"/>
      <c r="J19" s="295"/>
      <c r="K19" s="295"/>
      <c r="L19" s="295"/>
      <c r="M19" s="296"/>
      <c r="N19" s="150" t="str">
        <f t="shared" si="0"/>
        <v/>
      </c>
      <c r="O19" s="151" t="str">
        <f t="shared" si="1"/>
        <v/>
      </c>
      <c r="P19" s="352"/>
      <c r="Q19" s="353"/>
      <c r="R19" s="324" t="str">
        <f t="shared" si="2"/>
        <v/>
      </c>
      <c r="S19" s="325" t="str">
        <f t="shared" si="3"/>
        <v/>
      </c>
      <c r="T19" s="352"/>
      <c r="U19" s="352"/>
      <c r="V19" s="352"/>
      <c r="W19" s="352"/>
      <c r="X19" s="352"/>
      <c r="Y19" s="353"/>
      <c r="Z19" s="162" t="str">
        <f t="shared" si="4"/>
        <v/>
      </c>
      <c r="AA19" s="151" t="str">
        <f t="shared" si="5"/>
        <v/>
      </c>
      <c r="AB19" s="160"/>
    </row>
    <row r="20" spans="1:28" x14ac:dyDescent="0.25">
      <c r="A20" s="94">
        <f>список!A17</f>
        <v>16</v>
      </c>
      <c r="B20" s="154" t="str">
        <f>IF(список!B17="","",список!B17)</f>
        <v/>
      </c>
      <c r="C20" s="94">
        <f>IF(список!C17="","",список!C17)</f>
        <v>0</v>
      </c>
      <c r="D20" s="328"/>
      <c r="E20" s="295"/>
      <c r="F20" s="295"/>
      <c r="G20" s="295"/>
      <c r="H20" s="295"/>
      <c r="I20" s="295"/>
      <c r="J20" s="295"/>
      <c r="K20" s="295"/>
      <c r="L20" s="295"/>
      <c r="M20" s="296"/>
      <c r="N20" s="150" t="str">
        <f t="shared" si="0"/>
        <v/>
      </c>
      <c r="O20" s="151" t="str">
        <f t="shared" si="1"/>
        <v/>
      </c>
      <c r="P20" s="352"/>
      <c r="Q20" s="353"/>
      <c r="R20" s="324" t="str">
        <f t="shared" si="2"/>
        <v/>
      </c>
      <c r="S20" s="325" t="str">
        <f t="shared" si="3"/>
        <v/>
      </c>
      <c r="T20" s="352"/>
      <c r="U20" s="352"/>
      <c r="V20" s="352"/>
      <c r="W20" s="352"/>
      <c r="X20" s="352"/>
      <c r="Y20" s="353"/>
      <c r="Z20" s="162" t="str">
        <f t="shared" si="4"/>
        <v/>
      </c>
      <c r="AA20" s="151" t="str">
        <f t="shared" si="5"/>
        <v/>
      </c>
      <c r="AB20" s="160"/>
    </row>
    <row r="21" spans="1:28" x14ac:dyDescent="0.25">
      <c r="A21" s="94">
        <f>список!A18</f>
        <v>17</v>
      </c>
      <c r="B21" s="154" t="str">
        <f>IF(список!B18="","",список!B18)</f>
        <v/>
      </c>
      <c r="C21" s="94">
        <f>IF(список!C18="","",список!C18)</f>
        <v>0</v>
      </c>
      <c r="D21" s="328"/>
      <c r="E21" s="295"/>
      <c r="F21" s="295"/>
      <c r="G21" s="295"/>
      <c r="H21" s="295"/>
      <c r="I21" s="295"/>
      <c r="J21" s="295"/>
      <c r="K21" s="295"/>
      <c r="L21" s="295"/>
      <c r="M21" s="296"/>
      <c r="N21" s="150" t="str">
        <f t="shared" si="0"/>
        <v/>
      </c>
      <c r="O21" s="151" t="str">
        <f t="shared" si="1"/>
        <v/>
      </c>
      <c r="P21" s="352"/>
      <c r="Q21" s="353"/>
      <c r="R21" s="324" t="str">
        <f t="shared" si="2"/>
        <v/>
      </c>
      <c r="S21" s="325" t="str">
        <f t="shared" si="3"/>
        <v/>
      </c>
      <c r="T21" s="352"/>
      <c r="U21" s="352"/>
      <c r="V21" s="352"/>
      <c r="W21" s="352"/>
      <c r="X21" s="352"/>
      <c r="Y21" s="353"/>
      <c r="Z21" s="162" t="str">
        <f t="shared" si="4"/>
        <v/>
      </c>
      <c r="AA21" s="151" t="str">
        <f t="shared" si="5"/>
        <v/>
      </c>
      <c r="AB21" s="160"/>
    </row>
    <row r="22" spans="1:28" x14ac:dyDescent="0.25">
      <c r="A22" s="94">
        <f>список!A19</f>
        <v>18</v>
      </c>
      <c r="B22" s="154" t="str">
        <f>IF(список!B19="","",список!B19)</f>
        <v/>
      </c>
      <c r="C22" s="94">
        <f>IF(список!C19="","",список!C19)</f>
        <v>0</v>
      </c>
      <c r="D22" s="328"/>
      <c r="E22" s="295"/>
      <c r="F22" s="295"/>
      <c r="G22" s="295"/>
      <c r="H22" s="295"/>
      <c r="I22" s="295"/>
      <c r="J22" s="295"/>
      <c r="K22" s="295"/>
      <c r="L22" s="295"/>
      <c r="M22" s="296"/>
      <c r="N22" s="150" t="str">
        <f t="shared" si="0"/>
        <v/>
      </c>
      <c r="O22" s="151" t="str">
        <f t="shared" si="1"/>
        <v/>
      </c>
      <c r="P22" s="352"/>
      <c r="Q22" s="353"/>
      <c r="R22" s="324" t="str">
        <f t="shared" si="2"/>
        <v/>
      </c>
      <c r="S22" s="325" t="str">
        <f t="shared" si="3"/>
        <v/>
      </c>
      <c r="T22" s="352"/>
      <c r="U22" s="352"/>
      <c r="V22" s="352"/>
      <c r="W22" s="352"/>
      <c r="X22" s="352"/>
      <c r="Y22" s="353"/>
      <c r="Z22" s="162" t="str">
        <f t="shared" si="4"/>
        <v/>
      </c>
      <c r="AA22" s="151" t="str">
        <f t="shared" si="5"/>
        <v/>
      </c>
      <c r="AB22" s="160"/>
    </row>
    <row r="23" spans="1:28" x14ac:dyDescent="0.25">
      <c r="A23" s="94">
        <f>список!A20</f>
        <v>19</v>
      </c>
      <c r="B23" s="154" t="str">
        <f>IF(список!B20="","",список!B20)</f>
        <v/>
      </c>
      <c r="C23" s="94">
        <f>IF(список!C20="","",список!C20)</f>
        <v>0</v>
      </c>
      <c r="D23" s="328"/>
      <c r="E23" s="295"/>
      <c r="F23" s="295"/>
      <c r="G23" s="295"/>
      <c r="H23" s="295"/>
      <c r="I23" s="295"/>
      <c r="J23" s="295"/>
      <c r="K23" s="295"/>
      <c r="L23" s="295"/>
      <c r="M23" s="296"/>
      <c r="N23" s="150" t="str">
        <f t="shared" si="0"/>
        <v/>
      </c>
      <c r="O23" s="151" t="str">
        <f t="shared" si="1"/>
        <v/>
      </c>
      <c r="P23" s="352"/>
      <c r="Q23" s="353"/>
      <c r="R23" s="324" t="str">
        <f t="shared" si="2"/>
        <v/>
      </c>
      <c r="S23" s="325" t="str">
        <f t="shared" si="3"/>
        <v/>
      </c>
      <c r="T23" s="352"/>
      <c r="U23" s="352"/>
      <c r="V23" s="352"/>
      <c r="W23" s="352"/>
      <c r="X23" s="352"/>
      <c r="Y23" s="353"/>
      <c r="Z23" s="162" t="str">
        <f t="shared" si="4"/>
        <v/>
      </c>
      <c r="AA23" s="151" t="str">
        <f t="shared" si="5"/>
        <v/>
      </c>
      <c r="AB23" s="160"/>
    </row>
    <row r="24" spans="1:28" x14ac:dyDescent="0.25">
      <c r="A24" s="94">
        <f>список!A21</f>
        <v>20</v>
      </c>
      <c r="B24" s="154" t="str">
        <f>IF(список!B21="","",список!B21)</f>
        <v/>
      </c>
      <c r="C24" s="94">
        <f>IF(список!C21="","",список!C21)</f>
        <v>0</v>
      </c>
      <c r="D24" s="328"/>
      <c r="E24" s="295"/>
      <c r="F24" s="295"/>
      <c r="G24" s="295"/>
      <c r="H24" s="295"/>
      <c r="I24" s="295"/>
      <c r="J24" s="295"/>
      <c r="K24" s="295"/>
      <c r="L24" s="295"/>
      <c r="M24" s="296"/>
      <c r="N24" s="150" t="str">
        <f t="shared" si="0"/>
        <v/>
      </c>
      <c r="O24" s="151" t="str">
        <f t="shared" si="1"/>
        <v/>
      </c>
      <c r="P24" s="352"/>
      <c r="Q24" s="353"/>
      <c r="R24" s="324" t="str">
        <f t="shared" si="2"/>
        <v/>
      </c>
      <c r="S24" s="325" t="str">
        <f t="shared" si="3"/>
        <v/>
      </c>
      <c r="T24" s="352"/>
      <c r="U24" s="352"/>
      <c r="V24" s="352"/>
      <c r="W24" s="352"/>
      <c r="X24" s="352"/>
      <c r="Y24" s="353"/>
      <c r="Z24" s="162" t="str">
        <f t="shared" si="4"/>
        <v/>
      </c>
      <c r="AA24" s="151" t="str">
        <f t="shared" si="5"/>
        <v/>
      </c>
      <c r="AB24" s="160"/>
    </row>
    <row r="25" spans="1:28" x14ac:dyDescent="0.25">
      <c r="A25" s="94">
        <f>список!A22</f>
        <v>21</v>
      </c>
      <c r="B25" s="154" t="str">
        <f>IF(список!B22="","",список!B22)</f>
        <v/>
      </c>
      <c r="C25" s="94">
        <f>IF(список!C22="","",список!C22)</f>
        <v>0</v>
      </c>
      <c r="D25" s="328"/>
      <c r="E25" s="295"/>
      <c r="F25" s="295"/>
      <c r="G25" s="295"/>
      <c r="H25" s="295"/>
      <c r="I25" s="295"/>
      <c r="J25" s="295"/>
      <c r="K25" s="295"/>
      <c r="L25" s="295"/>
      <c r="M25" s="296"/>
      <c r="N25" s="150" t="str">
        <f t="shared" si="0"/>
        <v/>
      </c>
      <c r="O25" s="151" t="str">
        <f t="shared" si="1"/>
        <v/>
      </c>
      <c r="P25" s="352"/>
      <c r="Q25" s="353"/>
      <c r="R25" s="324" t="str">
        <f t="shared" si="2"/>
        <v/>
      </c>
      <c r="S25" s="325" t="str">
        <f t="shared" si="3"/>
        <v/>
      </c>
      <c r="T25" s="352"/>
      <c r="U25" s="352"/>
      <c r="V25" s="352"/>
      <c r="W25" s="352"/>
      <c r="X25" s="352"/>
      <c r="Y25" s="353"/>
      <c r="Z25" s="162" t="str">
        <f t="shared" si="4"/>
        <v/>
      </c>
      <c r="AA25" s="151" t="str">
        <f t="shared" si="5"/>
        <v/>
      </c>
      <c r="AB25" s="160"/>
    </row>
    <row r="26" spans="1:28" x14ac:dyDescent="0.25">
      <c r="A26" s="94">
        <f>список!A23</f>
        <v>22</v>
      </c>
      <c r="B26" s="154" t="str">
        <f>IF(список!B23="","",список!B23)</f>
        <v/>
      </c>
      <c r="C26" s="94">
        <f>IF(список!C23="","",список!C23)</f>
        <v>0</v>
      </c>
      <c r="D26" s="328"/>
      <c r="E26" s="295"/>
      <c r="F26" s="295"/>
      <c r="G26" s="295"/>
      <c r="H26" s="295"/>
      <c r="I26" s="295"/>
      <c r="J26" s="295"/>
      <c r="K26" s="295"/>
      <c r="L26" s="295"/>
      <c r="M26" s="295"/>
      <c r="N26" s="150" t="str">
        <f t="shared" si="0"/>
        <v/>
      </c>
      <c r="O26" s="151" t="str">
        <f t="shared" si="1"/>
        <v/>
      </c>
      <c r="P26" s="352"/>
      <c r="Q26" s="353"/>
      <c r="R26" s="324" t="str">
        <f t="shared" si="2"/>
        <v/>
      </c>
      <c r="S26" s="325" t="str">
        <f t="shared" si="3"/>
        <v/>
      </c>
      <c r="T26" s="352"/>
      <c r="U26" s="352"/>
      <c r="V26" s="352"/>
      <c r="W26" s="352"/>
      <c r="X26" s="352"/>
      <c r="Y26" s="353"/>
      <c r="Z26" s="162" t="str">
        <f t="shared" si="4"/>
        <v/>
      </c>
      <c r="AA26" s="151" t="str">
        <f t="shared" si="5"/>
        <v/>
      </c>
      <c r="AB26" s="160"/>
    </row>
    <row r="27" spans="1:28" x14ac:dyDescent="0.25">
      <c r="A27" s="94">
        <f>список!A24</f>
        <v>23</v>
      </c>
      <c r="B27" s="154" t="str">
        <f>IF(список!B24="","",список!B24)</f>
        <v/>
      </c>
      <c r="C27" s="94">
        <f>IF(список!C24="","",список!C24)</f>
        <v>0</v>
      </c>
      <c r="D27" s="328"/>
      <c r="E27" s="295"/>
      <c r="F27" s="295"/>
      <c r="G27" s="295"/>
      <c r="H27" s="295"/>
      <c r="I27" s="295"/>
      <c r="J27" s="295"/>
      <c r="K27" s="295"/>
      <c r="L27" s="295"/>
      <c r="M27" s="296"/>
      <c r="N27" s="150" t="str">
        <f t="shared" si="0"/>
        <v/>
      </c>
      <c r="O27" s="151" t="str">
        <f t="shared" si="1"/>
        <v/>
      </c>
      <c r="P27" s="352"/>
      <c r="Q27" s="353"/>
      <c r="R27" s="324" t="str">
        <f t="shared" si="2"/>
        <v/>
      </c>
      <c r="S27" s="325" t="str">
        <f t="shared" si="3"/>
        <v/>
      </c>
      <c r="T27" s="352"/>
      <c r="U27" s="352"/>
      <c r="V27" s="352"/>
      <c r="W27" s="352"/>
      <c r="X27" s="352"/>
      <c r="Y27" s="353"/>
      <c r="Z27" s="162" t="str">
        <f t="shared" si="4"/>
        <v/>
      </c>
      <c r="AA27" s="151" t="str">
        <f t="shared" si="5"/>
        <v/>
      </c>
      <c r="AB27" s="160"/>
    </row>
    <row r="28" spans="1:28" x14ac:dyDescent="0.25">
      <c r="A28" s="94">
        <f>список!A25</f>
        <v>24</v>
      </c>
      <c r="B28" s="154" t="str">
        <f>IF(список!B25="","",список!B25)</f>
        <v/>
      </c>
      <c r="C28" s="94">
        <f>IF(список!C25="","",список!C25)</f>
        <v>0</v>
      </c>
      <c r="D28" s="328"/>
      <c r="E28" s="295"/>
      <c r="F28" s="295"/>
      <c r="G28" s="295"/>
      <c r="H28" s="295"/>
      <c r="I28" s="295"/>
      <c r="J28" s="295"/>
      <c r="K28" s="295"/>
      <c r="L28" s="295"/>
      <c r="M28" s="296"/>
      <c r="N28" s="150" t="str">
        <f t="shared" si="0"/>
        <v/>
      </c>
      <c r="O28" s="151" t="str">
        <f t="shared" si="1"/>
        <v/>
      </c>
      <c r="P28" s="352"/>
      <c r="Q28" s="353"/>
      <c r="R28" s="324" t="str">
        <f t="shared" si="2"/>
        <v/>
      </c>
      <c r="S28" s="325" t="str">
        <f t="shared" si="3"/>
        <v/>
      </c>
      <c r="T28" s="352"/>
      <c r="U28" s="352"/>
      <c r="V28" s="352"/>
      <c r="W28" s="352"/>
      <c r="X28" s="352"/>
      <c r="Y28" s="353"/>
      <c r="Z28" s="162" t="str">
        <f t="shared" si="4"/>
        <v/>
      </c>
      <c r="AA28" s="151" t="str">
        <f t="shared" si="5"/>
        <v/>
      </c>
      <c r="AB28" s="160"/>
    </row>
    <row r="29" spans="1:28" x14ac:dyDescent="0.25">
      <c r="A29" s="94">
        <f>список!A26</f>
        <v>25</v>
      </c>
      <c r="B29" s="154" t="str">
        <f>IF(список!B26="","",список!B26)</f>
        <v/>
      </c>
      <c r="C29" s="94">
        <f>IF(список!C26="","",список!C26)</f>
        <v>0</v>
      </c>
      <c r="D29" s="328"/>
      <c r="E29" s="295"/>
      <c r="F29" s="295"/>
      <c r="G29" s="295"/>
      <c r="H29" s="295"/>
      <c r="I29" s="295"/>
      <c r="J29" s="295"/>
      <c r="K29" s="295"/>
      <c r="L29" s="295"/>
      <c r="M29" s="295"/>
      <c r="N29" s="150" t="str">
        <f t="shared" si="0"/>
        <v/>
      </c>
      <c r="O29" s="151" t="str">
        <f t="shared" si="1"/>
        <v/>
      </c>
      <c r="P29" s="352"/>
      <c r="Q29" s="353"/>
      <c r="R29" s="324" t="str">
        <f t="shared" si="2"/>
        <v/>
      </c>
      <c r="S29" s="325" t="str">
        <f t="shared" si="3"/>
        <v/>
      </c>
      <c r="T29" s="352"/>
      <c r="U29" s="352"/>
      <c r="V29" s="352"/>
      <c r="W29" s="352"/>
      <c r="X29" s="352"/>
      <c r="Y29" s="353"/>
      <c r="Z29" s="162" t="str">
        <f t="shared" si="4"/>
        <v/>
      </c>
      <c r="AA29" s="151" t="str">
        <f t="shared" si="5"/>
        <v/>
      </c>
      <c r="AB29" s="160"/>
    </row>
    <row r="30" spans="1:28" x14ac:dyDescent="0.25">
      <c r="A30" s="94">
        <f>список!A27</f>
        <v>26</v>
      </c>
      <c r="B30" s="154" t="str">
        <f>IF(список!B27="","",список!B27)</f>
        <v/>
      </c>
      <c r="C30" s="94">
        <f>IF(список!C27="","",список!C27)</f>
        <v>0</v>
      </c>
      <c r="D30" s="328"/>
      <c r="E30" s="295"/>
      <c r="F30" s="295"/>
      <c r="G30" s="295"/>
      <c r="H30" s="295"/>
      <c r="I30" s="295"/>
      <c r="J30" s="295"/>
      <c r="K30" s="295"/>
      <c r="L30" s="295"/>
      <c r="M30" s="296"/>
      <c r="N30" s="150" t="str">
        <f t="shared" si="0"/>
        <v/>
      </c>
      <c r="O30" s="151" t="str">
        <f t="shared" si="1"/>
        <v/>
      </c>
      <c r="P30" s="295"/>
      <c r="Q30" s="296"/>
      <c r="R30" s="324" t="str">
        <f t="shared" si="2"/>
        <v/>
      </c>
      <c r="S30" s="325" t="str">
        <f t="shared" si="3"/>
        <v/>
      </c>
      <c r="T30" s="295"/>
      <c r="U30" s="295"/>
      <c r="V30" s="295"/>
      <c r="W30" s="295"/>
      <c r="X30" s="295"/>
      <c r="Y30" s="296"/>
      <c r="Z30" s="162" t="str">
        <f t="shared" si="4"/>
        <v/>
      </c>
      <c r="AA30" s="151" t="str">
        <f t="shared" si="5"/>
        <v/>
      </c>
      <c r="AB30" s="160"/>
    </row>
    <row r="31" spans="1:28" x14ac:dyDescent="0.25">
      <c r="A31" s="94">
        <f>список!A28</f>
        <v>27</v>
      </c>
      <c r="B31" s="154" t="str">
        <f>IF(список!B28="","",список!B28)</f>
        <v/>
      </c>
      <c r="C31" s="94">
        <f>IF(список!C28="","",список!C28)</f>
        <v>0</v>
      </c>
      <c r="D31" s="328"/>
      <c r="E31" s="295"/>
      <c r="F31" s="295"/>
      <c r="G31" s="295"/>
      <c r="H31" s="295"/>
      <c r="I31" s="295"/>
      <c r="J31" s="295"/>
      <c r="K31" s="295"/>
      <c r="L31" s="295"/>
      <c r="M31" s="296"/>
      <c r="N31" s="150" t="str">
        <f t="shared" si="0"/>
        <v/>
      </c>
      <c r="O31" s="151" t="str">
        <f t="shared" si="1"/>
        <v/>
      </c>
      <c r="P31" s="295"/>
      <c r="Q31" s="296"/>
      <c r="R31" s="324" t="str">
        <f t="shared" si="2"/>
        <v/>
      </c>
      <c r="S31" s="325" t="str">
        <f t="shared" si="3"/>
        <v/>
      </c>
      <c r="T31" s="295"/>
      <c r="U31" s="295"/>
      <c r="V31" s="295"/>
      <c r="W31" s="295"/>
      <c r="X31" s="295"/>
      <c r="Y31" s="296"/>
      <c r="Z31" s="162" t="str">
        <f t="shared" si="4"/>
        <v/>
      </c>
      <c r="AA31" s="151" t="str">
        <f t="shared" si="5"/>
        <v/>
      </c>
      <c r="AB31" s="160"/>
    </row>
    <row r="32" spans="1:28" x14ac:dyDescent="0.25">
      <c r="A32" s="94">
        <f>список!A29</f>
        <v>28</v>
      </c>
      <c r="B32" s="154" t="str">
        <f>IF(список!B29="","",список!B29)</f>
        <v/>
      </c>
      <c r="C32" s="94">
        <f>IF(список!C29="","",список!C29)</f>
        <v>0</v>
      </c>
      <c r="D32" s="328"/>
      <c r="E32" s="295"/>
      <c r="F32" s="295"/>
      <c r="G32" s="295"/>
      <c r="H32" s="295"/>
      <c r="I32" s="295"/>
      <c r="J32" s="295"/>
      <c r="K32" s="295"/>
      <c r="L32" s="295"/>
      <c r="M32" s="295"/>
      <c r="N32" s="150" t="str">
        <f t="shared" si="0"/>
        <v/>
      </c>
      <c r="O32" s="151" t="str">
        <f t="shared" si="1"/>
        <v/>
      </c>
      <c r="P32" s="295"/>
      <c r="Q32" s="296"/>
      <c r="R32" s="324" t="str">
        <f t="shared" si="2"/>
        <v/>
      </c>
      <c r="S32" s="325" t="str">
        <f t="shared" si="3"/>
        <v/>
      </c>
      <c r="T32" s="295"/>
      <c r="U32" s="295"/>
      <c r="V32" s="295"/>
      <c r="W32" s="295"/>
      <c r="X32" s="295"/>
      <c r="Y32" s="296"/>
      <c r="Z32" s="162" t="str">
        <f t="shared" si="4"/>
        <v/>
      </c>
      <c r="AA32" s="151" t="str">
        <f t="shared" si="5"/>
        <v/>
      </c>
      <c r="AB32" s="160"/>
    </row>
    <row r="33" spans="1:28" x14ac:dyDescent="0.25">
      <c r="A33" s="94">
        <f>список!A30</f>
        <v>29</v>
      </c>
      <c r="B33" s="154" t="str">
        <f>IF(список!B30="","",список!B30)</f>
        <v/>
      </c>
      <c r="C33" s="94">
        <f>IF(список!C30="","",список!C30)</f>
        <v>0</v>
      </c>
      <c r="D33" s="328"/>
      <c r="E33" s="295"/>
      <c r="F33" s="295"/>
      <c r="G33" s="295"/>
      <c r="H33" s="295"/>
      <c r="I33" s="295"/>
      <c r="J33" s="295"/>
      <c r="K33" s="295"/>
      <c r="L33" s="295"/>
      <c r="M33" s="296"/>
      <c r="N33" s="150" t="str">
        <f t="shared" si="0"/>
        <v/>
      </c>
      <c r="O33" s="151" t="str">
        <f t="shared" si="1"/>
        <v/>
      </c>
      <c r="P33" s="295"/>
      <c r="Q33" s="296"/>
      <c r="R33" s="324" t="str">
        <f t="shared" si="2"/>
        <v/>
      </c>
      <c r="S33" s="325" t="str">
        <f t="shared" si="3"/>
        <v/>
      </c>
      <c r="T33" s="295"/>
      <c r="U33" s="295"/>
      <c r="V33" s="295"/>
      <c r="W33" s="295"/>
      <c r="X33" s="295"/>
      <c r="Y33" s="296"/>
      <c r="Z33" s="162" t="str">
        <f t="shared" si="4"/>
        <v/>
      </c>
      <c r="AA33" s="151" t="str">
        <f t="shared" si="5"/>
        <v/>
      </c>
      <c r="AB33" s="160"/>
    </row>
    <row r="34" spans="1:28" x14ac:dyDescent="0.25">
      <c r="A34" s="94">
        <f>список!A31</f>
        <v>30</v>
      </c>
      <c r="B34" s="154" t="str">
        <f>IF(список!B31="","",список!B31)</f>
        <v/>
      </c>
      <c r="C34" s="94">
        <f>IF(список!C31="","",список!C31)</f>
        <v>0</v>
      </c>
      <c r="D34" s="328"/>
      <c r="E34" s="295"/>
      <c r="F34" s="295"/>
      <c r="G34" s="295"/>
      <c r="H34" s="295"/>
      <c r="I34" s="295"/>
      <c r="J34" s="295"/>
      <c r="K34" s="295"/>
      <c r="L34" s="295"/>
      <c r="M34" s="296"/>
      <c r="N34" s="150" t="str">
        <f t="shared" si="0"/>
        <v/>
      </c>
      <c r="O34" s="151" t="str">
        <f t="shared" si="1"/>
        <v/>
      </c>
      <c r="P34" s="295"/>
      <c r="Q34" s="296"/>
      <c r="R34" s="324" t="str">
        <f t="shared" si="2"/>
        <v/>
      </c>
      <c r="S34" s="325" t="str">
        <f t="shared" si="3"/>
        <v/>
      </c>
      <c r="T34" s="295"/>
      <c r="U34" s="295"/>
      <c r="V34" s="295"/>
      <c r="W34" s="295"/>
      <c r="X34" s="295"/>
      <c r="Y34" s="296"/>
      <c r="Z34" s="162" t="str">
        <f t="shared" si="4"/>
        <v/>
      </c>
      <c r="AA34" s="151" t="str">
        <f t="shared" si="5"/>
        <v/>
      </c>
      <c r="AB34" s="160"/>
    </row>
    <row r="35" spans="1:28" x14ac:dyDescent="0.25">
      <c r="A35" s="94">
        <f>список!A32</f>
        <v>31</v>
      </c>
      <c r="B35" s="154" t="str">
        <f>IF(список!B32="","",список!B32)</f>
        <v/>
      </c>
      <c r="C35" s="94">
        <f>IF(список!C32="","",список!C32)</f>
        <v>0</v>
      </c>
      <c r="D35" s="328"/>
      <c r="E35" s="295"/>
      <c r="F35" s="295"/>
      <c r="G35" s="295"/>
      <c r="H35" s="295"/>
      <c r="I35" s="295"/>
      <c r="J35" s="295"/>
      <c r="K35" s="295"/>
      <c r="L35" s="295"/>
      <c r="M35" s="295"/>
      <c r="N35" s="150" t="str">
        <f t="shared" si="0"/>
        <v/>
      </c>
      <c r="O35" s="151" t="str">
        <f t="shared" si="1"/>
        <v/>
      </c>
      <c r="P35" s="295"/>
      <c r="Q35" s="296"/>
      <c r="R35" s="324" t="str">
        <f t="shared" si="2"/>
        <v/>
      </c>
      <c r="S35" s="325" t="str">
        <f t="shared" si="3"/>
        <v/>
      </c>
      <c r="T35" s="295"/>
      <c r="U35" s="295"/>
      <c r="V35" s="295"/>
      <c r="W35" s="295"/>
      <c r="X35" s="295"/>
      <c r="Y35" s="296"/>
      <c r="Z35" s="162" t="str">
        <f t="shared" si="4"/>
        <v/>
      </c>
      <c r="AA35" s="151" t="str">
        <f t="shared" si="5"/>
        <v/>
      </c>
      <c r="AB35" s="160"/>
    </row>
    <row r="36" spans="1:28" x14ac:dyDescent="0.25">
      <c r="A36" s="94">
        <f>список!A33</f>
        <v>32</v>
      </c>
      <c r="B36" s="154" t="str">
        <f>IF(список!B33="","",список!B33)</f>
        <v/>
      </c>
      <c r="C36" s="94">
        <f>IF(список!C33="","",список!C33)</f>
        <v>0</v>
      </c>
      <c r="D36" s="328"/>
      <c r="E36" s="295"/>
      <c r="F36" s="295"/>
      <c r="G36" s="295"/>
      <c r="H36" s="295"/>
      <c r="I36" s="295"/>
      <c r="J36" s="295"/>
      <c r="K36" s="295"/>
      <c r="L36" s="295"/>
      <c r="M36" s="296"/>
      <c r="N36" s="150" t="str">
        <f t="shared" si="0"/>
        <v/>
      </c>
      <c r="O36" s="151" t="str">
        <f t="shared" si="1"/>
        <v/>
      </c>
      <c r="P36" s="295"/>
      <c r="Q36" s="296"/>
      <c r="R36" s="324" t="str">
        <f t="shared" si="2"/>
        <v/>
      </c>
      <c r="S36" s="325" t="str">
        <f t="shared" si="3"/>
        <v/>
      </c>
      <c r="T36" s="295"/>
      <c r="U36" s="295"/>
      <c r="V36" s="295"/>
      <c r="W36" s="295"/>
      <c r="X36" s="295"/>
      <c r="Y36" s="296"/>
      <c r="Z36" s="162" t="str">
        <f t="shared" si="4"/>
        <v/>
      </c>
      <c r="AA36" s="151" t="str">
        <f t="shared" si="5"/>
        <v/>
      </c>
      <c r="AB36" s="160"/>
    </row>
    <row r="37" spans="1:28" x14ac:dyDescent="0.25">
      <c r="A37" s="94">
        <f>список!A34</f>
        <v>33</v>
      </c>
      <c r="B37" s="154" t="str">
        <f>IF(список!B34="","",список!B34)</f>
        <v/>
      </c>
      <c r="C37" s="94">
        <f>IF(список!C34="","",список!C34)</f>
        <v>0</v>
      </c>
      <c r="D37" s="328"/>
      <c r="E37" s="295"/>
      <c r="F37" s="295"/>
      <c r="G37" s="295"/>
      <c r="H37" s="295"/>
      <c r="I37" s="295"/>
      <c r="J37" s="295"/>
      <c r="K37" s="295"/>
      <c r="L37" s="295"/>
      <c r="M37" s="296"/>
      <c r="N37" s="150" t="str">
        <f t="shared" si="0"/>
        <v/>
      </c>
      <c r="O37" s="151" t="str">
        <f t="shared" si="1"/>
        <v/>
      </c>
      <c r="P37" s="295"/>
      <c r="Q37" s="296"/>
      <c r="R37" s="324" t="str">
        <f t="shared" si="2"/>
        <v/>
      </c>
      <c r="S37" s="325" t="str">
        <f t="shared" si="3"/>
        <v/>
      </c>
      <c r="T37" s="295"/>
      <c r="U37" s="295"/>
      <c r="V37" s="295"/>
      <c r="W37" s="295"/>
      <c r="X37" s="295"/>
      <c r="Y37" s="296"/>
      <c r="Z37" s="162" t="str">
        <f t="shared" si="4"/>
        <v/>
      </c>
      <c r="AA37" s="151" t="str">
        <f t="shared" si="5"/>
        <v/>
      </c>
      <c r="AB37" s="160"/>
    </row>
    <row r="38" spans="1:28" x14ac:dyDescent="0.25">
      <c r="A38" s="94">
        <f>список!A35</f>
        <v>34</v>
      </c>
      <c r="B38" s="154" t="str">
        <f>IF(список!B35="","",список!B35)</f>
        <v/>
      </c>
      <c r="C38" s="94">
        <f>IF(список!C35="","",список!C35)</f>
        <v>0</v>
      </c>
      <c r="D38" s="95"/>
      <c r="E38" s="95"/>
      <c r="F38" s="95"/>
      <c r="G38" s="95"/>
      <c r="H38" s="95"/>
      <c r="I38" s="95"/>
      <c r="J38" s="95"/>
      <c r="K38" s="95"/>
      <c r="L38" s="95"/>
      <c r="M38" s="156"/>
      <c r="N38" s="150" t="str">
        <f t="shared" si="0"/>
        <v/>
      </c>
      <c r="O38" s="151" t="str">
        <f t="shared" si="1"/>
        <v/>
      </c>
      <c r="P38" s="157"/>
      <c r="Q38" s="156"/>
      <c r="R38" s="324" t="str">
        <f t="shared" si="2"/>
        <v/>
      </c>
      <c r="S38" s="325" t="str">
        <f t="shared" si="3"/>
        <v/>
      </c>
      <c r="T38" s="157"/>
      <c r="U38" s="95"/>
      <c r="V38" s="95"/>
      <c r="W38" s="95"/>
      <c r="X38" s="95"/>
      <c r="Y38" s="156"/>
      <c r="Z38" s="162" t="str">
        <f t="shared" si="4"/>
        <v/>
      </c>
      <c r="AA38" s="151" t="str">
        <f t="shared" si="5"/>
        <v/>
      </c>
      <c r="AB38" s="160"/>
    </row>
    <row r="39" spans="1:28" ht="15.75" thickBot="1" x14ac:dyDescent="0.3">
      <c r="A39" s="94">
        <f>список!A36</f>
        <v>35</v>
      </c>
      <c r="B39" s="154" t="str">
        <f>IF(список!B36="","",список!B36)</f>
        <v/>
      </c>
      <c r="C39" s="94">
        <f>IF(список!C36="","",список!C36)</f>
        <v>0</v>
      </c>
      <c r="D39" s="95"/>
      <c r="E39" s="95"/>
      <c r="F39" s="95"/>
      <c r="G39" s="95"/>
      <c r="H39" s="95"/>
      <c r="I39" s="95"/>
      <c r="J39" s="95"/>
      <c r="K39" s="95"/>
      <c r="L39" s="95"/>
      <c r="M39" s="156"/>
      <c r="N39" s="152" t="str">
        <f t="shared" si="0"/>
        <v/>
      </c>
      <c r="O39" s="153" t="str">
        <f t="shared" si="1"/>
        <v/>
      </c>
      <c r="P39" s="157"/>
      <c r="Q39" s="156"/>
      <c r="R39" s="326" t="str">
        <f t="shared" si="2"/>
        <v/>
      </c>
      <c r="S39" s="327" t="str">
        <f t="shared" si="3"/>
        <v/>
      </c>
      <c r="T39" s="157"/>
      <c r="U39" s="95"/>
      <c r="V39" s="95"/>
      <c r="W39" s="95"/>
      <c r="X39" s="95"/>
      <c r="Y39" s="156"/>
      <c r="Z39" s="163" t="str">
        <f t="shared" si="4"/>
        <v/>
      </c>
      <c r="AA39" s="153" t="str">
        <f t="shared" si="5"/>
        <v/>
      </c>
      <c r="AB39" s="160"/>
    </row>
    <row r="40" spans="1:28" x14ac:dyDescent="0.25">
      <c r="N40" s="96"/>
      <c r="O40" s="96"/>
      <c r="R40" s="96"/>
      <c r="S40" s="96"/>
      <c r="Z40" s="96"/>
      <c r="AA40" s="96"/>
    </row>
  </sheetData>
  <sheetProtection password="CC6F" sheet="1" objects="1" scenarios="1" selectLockedCells="1"/>
  <mergeCells count="20">
    <mergeCell ref="V3:V4"/>
    <mergeCell ref="W3:W4"/>
    <mergeCell ref="X3:X4"/>
    <mergeCell ref="Y3:Y4"/>
    <mergeCell ref="P3:P4"/>
    <mergeCell ref="Q3:Q4"/>
    <mergeCell ref="A1:AA1"/>
    <mergeCell ref="D2:O2"/>
    <mergeCell ref="P2:S2"/>
    <mergeCell ref="T2:AA2"/>
    <mergeCell ref="A2:A4"/>
    <mergeCell ref="B2:B4"/>
    <mergeCell ref="C2:C4"/>
    <mergeCell ref="D3:I3"/>
    <mergeCell ref="J3:M3"/>
    <mergeCell ref="N3:O4"/>
    <mergeCell ref="R3:S4"/>
    <mergeCell ref="Z3:AA4"/>
    <mergeCell ref="T3:T4"/>
    <mergeCell ref="U3:U4"/>
  </mergeCells>
  <phoneticPr fontId="0"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11148"/>
  <sheetViews>
    <sheetView topLeftCell="AA14" zoomScale="70" zoomScaleNormal="70" workbookViewId="0">
      <selection activeCell="EP45" sqref="EP45:EP47"/>
    </sheetView>
  </sheetViews>
  <sheetFormatPr defaultRowHeight="15" x14ac:dyDescent="0.25"/>
  <cols>
    <col min="1" max="1" width="9.140625" style="94"/>
    <col min="2" max="2" width="27.5703125" style="94" customWidth="1"/>
    <col min="3" max="3" width="11" style="94" customWidth="1"/>
    <col min="4" max="4" width="10.7109375" style="94" hidden="1" customWidth="1"/>
    <col min="5" max="6" width="6.140625" style="94" hidden="1" customWidth="1"/>
    <col min="7" max="7" width="6" style="94" hidden="1" customWidth="1"/>
    <col min="8" max="8" width="5.42578125" style="94" hidden="1" customWidth="1"/>
    <col min="9" max="9" width="5.28515625" style="94" hidden="1" customWidth="1"/>
    <col min="10" max="10" width="5.5703125" style="94" hidden="1" customWidth="1"/>
    <col min="11" max="11" width="5.7109375" style="94" hidden="1" customWidth="1"/>
    <col min="12" max="12" width="6.42578125" style="94" hidden="1" customWidth="1"/>
    <col min="13" max="13" width="5.140625" style="94" hidden="1" customWidth="1"/>
    <col min="14" max="14" width="6.5703125" style="94" hidden="1" customWidth="1"/>
    <col min="15" max="15" width="9.5703125" style="94" hidden="1" customWidth="1"/>
    <col min="16" max="16" width="6.140625" style="94" hidden="1" customWidth="1"/>
    <col min="17" max="18" width="5.28515625" style="94" hidden="1" customWidth="1"/>
    <col min="19" max="19" width="7.5703125" style="94" hidden="1" customWidth="1"/>
    <col min="20" max="20" width="7.7109375" style="94" hidden="1" customWidth="1"/>
    <col min="21" max="24" width="9.42578125" style="94" hidden="1" customWidth="1"/>
    <col min="25" max="25" width="9.140625" style="94" hidden="1" customWidth="1"/>
    <col min="26" max="26" width="5.5703125" style="94" hidden="1" customWidth="1"/>
    <col min="27" max="27" width="42" style="94" customWidth="1"/>
    <col min="28" max="28" width="8.28515625" style="94" hidden="1" customWidth="1"/>
    <col min="29" max="29" width="7.7109375" style="94" hidden="1" customWidth="1"/>
    <col min="30" max="30" width="5.5703125" style="94" hidden="1" customWidth="1"/>
    <col min="31" max="31" width="6" style="94" hidden="1" customWidth="1"/>
    <col min="32" max="32" width="11" style="94" hidden="1" customWidth="1"/>
    <col min="33" max="33" width="8.28515625" style="94" hidden="1" customWidth="1"/>
    <col min="34" max="34" width="6.5703125" style="94" hidden="1" customWidth="1"/>
    <col min="35" max="36" width="6.85546875" style="94" hidden="1" customWidth="1"/>
    <col min="37" max="37" width="0" style="94" hidden="1" customWidth="1"/>
    <col min="38" max="38" width="6.140625" style="94" hidden="1" customWidth="1"/>
    <col min="39" max="39" width="6.28515625" style="94" hidden="1" customWidth="1"/>
    <col min="40" max="40" width="9.42578125" style="94" hidden="1" customWidth="1"/>
    <col min="41" max="41" width="43.85546875" style="94" customWidth="1"/>
    <col min="42" max="42" width="9.28515625" style="94" hidden="1" customWidth="1"/>
    <col min="43" max="43" width="10" style="94" hidden="1" customWidth="1"/>
    <col min="44" max="44" width="7" style="94" hidden="1" customWidth="1"/>
    <col min="45" max="45" width="6.7109375" style="94" hidden="1" customWidth="1"/>
    <col min="46" max="46" width="5.140625" style="94" hidden="1" customWidth="1"/>
    <col min="47" max="47" width="7.85546875" style="94" hidden="1" customWidth="1"/>
    <col min="48" max="48" width="6.5703125" style="94" hidden="1" customWidth="1"/>
    <col min="49" max="50" width="5.7109375" style="94" hidden="1" customWidth="1"/>
    <col min="51" max="52" width="8" style="94" hidden="1" customWidth="1"/>
    <col min="53" max="53" width="6.28515625" style="94" hidden="1" customWidth="1"/>
    <col min="54" max="54" width="6.85546875" style="94" hidden="1" customWidth="1"/>
    <col min="55" max="55" width="40.42578125" style="94" customWidth="1"/>
    <col min="56" max="56" width="6.85546875" style="94" hidden="1" customWidth="1"/>
    <col min="57" max="57" width="11.85546875" style="94" hidden="1" customWidth="1"/>
    <col min="58" max="58" width="7.85546875" style="94" hidden="1" customWidth="1"/>
    <col min="59" max="59" width="9" style="94" hidden="1" customWidth="1"/>
    <col min="60" max="60" width="7.5703125" style="94" hidden="1" customWidth="1"/>
    <col min="61" max="61" width="7.42578125" style="94" hidden="1" customWidth="1"/>
    <col min="62" max="62" width="9.85546875" style="94" hidden="1" customWidth="1"/>
    <col min="63" max="63" width="7.5703125" style="94" hidden="1" customWidth="1"/>
    <col min="64" max="64" width="6.42578125" style="94" hidden="1" customWidth="1"/>
    <col min="65" max="65" width="5.28515625" style="94" hidden="1" customWidth="1"/>
    <col min="66" max="66" width="5.42578125" style="94" hidden="1" customWidth="1"/>
    <col min="67" max="67" width="5.5703125" style="94" hidden="1" customWidth="1"/>
    <col min="68" max="68" width="9" style="94" hidden="1" customWidth="1"/>
    <col min="69" max="69" width="7" style="94" hidden="1" customWidth="1"/>
    <col min="70" max="70" width="5.7109375" style="94" hidden="1" customWidth="1"/>
    <col min="71" max="71" width="6" style="94" hidden="1" customWidth="1"/>
    <col min="72" max="72" width="5.85546875" style="94" hidden="1" customWidth="1"/>
    <col min="73" max="73" width="7.5703125" style="94" hidden="1" customWidth="1"/>
    <col min="74" max="75" width="7.28515625" style="94" hidden="1" customWidth="1"/>
    <col min="76" max="76" width="41.42578125" style="94" customWidth="1"/>
    <col min="77" max="77" width="8.42578125" style="94" hidden="1" customWidth="1"/>
    <col min="78" max="78" width="10.7109375" style="94" hidden="1" customWidth="1"/>
    <col min="79" max="79" width="8.28515625" style="94" hidden="1" customWidth="1"/>
    <col min="80" max="80" width="9.5703125" style="94" hidden="1" customWidth="1"/>
    <col min="81" max="81" width="8.28515625" style="94" hidden="1" customWidth="1"/>
    <col min="82" max="82" width="5.7109375" style="94" hidden="1" customWidth="1"/>
    <col min="83" max="83" width="8.85546875" style="94" hidden="1" customWidth="1"/>
    <col min="84" max="84" width="6.7109375" style="94" hidden="1" customWidth="1"/>
    <col min="85" max="85" width="7.5703125" style="94" hidden="1" customWidth="1"/>
    <col min="86" max="86" width="6.140625" style="94" hidden="1" customWidth="1"/>
    <col min="87" max="87" width="15.7109375" style="94" hidden="1" customWidth="1"/>
    <col min="88" max="90" width="9.42578125" style="94" hidden="1" customWidth="1"/>
    <col min="91" max="92" width="8" style="94" hidden="1" customWidth="1"/>
    <col min="93" max="93" width="40.5703125" style="94" customWidth="1"/>
    <col min="94" max="94" width="11.28515625" style="94" hidden="1" customWidth="1"/>
    <col min="95" max="95" width="6" style="94" hidden="1" customWidth="1"/>
    <col min="96" max="96" width="7" style="94" hidden="1" customWidth="1"/>
    <col min="97" max="97" width="7.140625" style="94" hidden="1" customWidth="1"/>
    <col min="98" max="98" width="12" style="94" hidden="1" customWidth="1"/>
    <col min="99" max="99" width="6.85546875" style="94" hidden="1" customWidth="1"/>
    <col min="100" max="100" width="6" style="94" hidden="1" customWidth="1"/>
    <col min="101" max="102" width="0" style="94" hidden="1" customWidth="1"/>
    <col min="103" max="103" width="6.7109375" style="94" hidden="1" customWidth="1"/>
    <col min="104" max="104" width="6.85546875" style="94" hidden="1" customWidth="1"/>
    <col min="105" max="105" width="6.7109375" style="94" hidden="1" customWidth="1"/>
    <col min="106" max="106" width="7.28515625" style="94" hidden="1" customWidth="1"/>
    <col min="107" max="108" width="0" style="94" hidden="1" customWidth="1"/>
    <col min="109" max="109" width="39.28515625" style="94" customWidth="1"/>
    <col min="110" max="110" width="6.42578125" style="94" hidden="1" customWidth="1"/>
    <col min="111" max="111" width="6.7109375" style="94" hidden="1" customWidth="1"/>
    <col min="112" max="112" width="7.7109375" style="94" hidden="1" customWidth="1"/>
    <col min="113" max="113" width="0" style="94" hidden="1" customWidth="1"/>
    <col min="114" max="114" width="6.7109375" style="94" hidden="1" customWidth="1"/>
    <col min="115" max="115" width="0" style="94" hidden="1" customWidth="1"/>
    <col min="116" max="116" width="6.42578125" style="94" hidden="1" customWidth="1"/>
    <col min="117" max="117" width="7.28515625" style="94" hidden="1" customWidth="1"/>
    <col min="118" max="118" width="6.85546875" style="94" hidden="1" customWidth="1"/>
    <col min="119" max="119" width="0" style="94" hidden="1" customWidth="1"/>
    <col min="120" max="120" width="8.140625" style="94" hidden="1" customWidth="1"/>
    <col min="121" max="121" width="9.85546875" style="94" hidden="1" customWidth="1"/>
    <col min="122" max="122" width="0" style="94" hidden="1" customWidth="1"/>
    <col min="123" max="123" width="7.140625" style="94" hidden="1" customWidth="1"/>
    <col min="124" max="124" width="6" style="94" hidden="1" customWidth="1"/>
    <col min="125" max="125" width="6.7109375" style="94" hidden="1" customWidth="1"/>
    <col min="126" max="128" width="0" style="94" hidden="1" customWidth="1"/>
    <col min="129" max="129" width="6.7109375" style="94" hidden="1" customWidth="1"/>
    <col min="130" max="130" width="6.85546875" style="94" hidden="1" customWidth="1"/>
    <col min="131" max="136" width="0" style="94" hidden="1" customWidth="1"/>
    <col min="137" max="137" width="6.42578125" style="94" hidden="1" customWidth="1"/>
    <col min="138" max="140" width="0" style="94" hidden="1" customWidth="1"/>
    <col min="141" max="141" width="7.28515625" style="94" hidden="1" customWidth="1"/>
    <col min="142" max="142" width="6" style="94" hidden="1" customWidth="1"/>
    <col min="143" max="143" width="7.28515625" style="94" hidden="1" customWidth="1"/>
    <col min="144" max="144" width="7.7109375" style="94" hidden="1" customWidth="1"/>
    <col min="145" max="145" width="16" style="94" hidden="1" customWidth="1"/>
    <col min="146" max="146" width="41.140625" style="94" customWidth="1"/>
    <col min="147" max="16384" width="9.140625" style="94"/>
  </cols>
  <sheetData>
    <row r="1" spans="1:146" ht="19.5" hidden="1" thickBot="1" x14ac:dyDescent="0.3">
      <c r="A1" s="524" t="s">
        <v>246</v>
      </c>
      <c r="B1" s="525"/>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c r="DY1" s="525"/>
      <c r="DZ1" s="525"/>
      <c r="EA1" s="525"/>
      <c r="EB1" s="525"/>
      <c r="EC1" s="525"/>
      <c r="ED1" s="525"/>
      <c r="EE1" s="525"/>
      <c r="EF1" s="525"/>
      <c r="EG1" s="525"/>
      <c r="EH1" s="525"/>
      <c r="EI1" s="525"/>
      <c r="EJ1" s="525"/>
      <c r="EK1" s="525"/>
      <c r="EL1" s="525"/>
      <c r="EM1" s="525"/>
      <c r="EN1" s="525"/>
      <c r="EO1" s="525"/>
      <c r="EP1" s="526"/>
    </row>
    <row r="2" spans="1:146" ht="129" customHeight="1" x14ac:dyDescent="0.25">
      <c r="A2" s="478" t="str">
        <f>список!A1</f>
        <v>№</v>
      </c>
      <c r="B2" s="478" t="str">
        <f>список!B1</f>
        <v>Фамилия, имя воспитанника</v>
      </c>
      <c r="C2" s="478" t="str">
        <f>список!C1</f>
        <v xml:space="preserve">дата </v>
      </c>
      <c r="E2" s="210"/>
      <c r="F2" s="210"/>
      <c r="G2" s="210"/>
      <c r="H2" s="210"/>
      <c r="I2" s="210"/>
      <c r="J2" s="210"/>
      <c r="K2" s="210"/>
      <c r="L2" s="210"/>
      <c r="M2" s="210"/>
      <c r="N2" s="210"/>
      <c r="O2" s="210"/>
      <c r="P2" s="210"/>
      <c r="Q2" s="210"/>
      <c r="R2" s="210"/>
      <c r="S2" s="210"/>
      <c r="T2" s="210"/>
      <c r="U2" s="210"/>
      <c r="V2" s="210"/>
      <c r="W2" s="210"/>
      <c r="X2" s="210"/>
      <c r="Y2" s="210"/>
      <c r="Z2" s="210"/>
      <c r="AA2" s="527" t="s">
        <v>247</v>
      </c>
      <c r="AB2" s="211"/>
      <c r="AC2" s="212"/>
      <c r="AD2" s="212"/>
      <c r="AE2" s="212"/>
      <c r="AF2" s="212"/>
      <c r="AG2" s="212"/>
      <c r="AH2" s="212"/>
      <c r="AI2" s="212"/>
      <c r="AJ2" s="212"/>
      <c r="AK2" s="212"/>
      <c r="AL2" s="212"/>
      <c r="AM2" s="212"/>
      <c r="AN2" s="212"/>
      <c r="AO2" s="529" t="s">
        <v>248</v>
      </c>
      <c r="AP2" s="211"/>
      <c r="AQ2" s="212"/>
      <c r="AR2" s="212"/>
      <c r="AS2" s="212"/>
      <c r="AT2" s="212"/>
      <c r="AU2" s="212"/>
      <c r="AV2" s="212"/>
      <c r="AW2" s="212"/>
      <c r="AX2" s="212"/>
      <c r="AY2" s="212"/>
      <c r="AZ2" s="212"/>
      <c r="BA2" s="212"/>
      <c r="BB2" s="212"/>
      <c r="BC2" s="527" t="s">
        <v>249</v>
      </c>
      <c r="BD2" s="211"/>
      <c r="BE2" s="213"/>
      <c r="BF2" s="213"/>
      <c r="BG2" s="213"/>
      <c r="BH2" s="213"/>
      <c r="BI2" s="213"/>
      <c r="BJ2" s="213"/>
      <c r="BK2" s="213"/>
      <c r="BL2" s="213"/>
      <c r="BM2" s="213"/>
      <c r="BN2" s="213"/>
      <c r="BO2" s="213"/>
      <c r="BP2" s="213"/>
      <c r="BQ2" s="213"/>
      <c r="BR2" s="213"/>
      <c r="BS2" s="213"/>
      <c r="BT2" s="213"/>
      <c r="BU2" s="213"/>
      <c r="BV2" s="213"/>
      <c r="BW2" s="213"/>
      <c r="BX2" s="531" t="s">
        <v>250</v>
      </c>
      <c r="BY2" s="211"/>
      <c r="BZ2" s="214"/>
      <c r="CA2" s="214"/>
      <c r="CB2" s="214"/>
      <c r="CC2" s="214"/>
      <c r="CD2" s="214"/>
      <c r="CE2" s="214"/>
      <c r="CF2" s="214"/>
      <c r="CG2" s="214"/>
      <c r="CH2" s="214"/>
      <c r="CI2" s="214"/>
      <c r="CJ2" s="214"/>
      <c r="CK2" s="214"/>
      <c r="CL2" s="214"/>
      <c r="CM2" s="214"/>
      <c r="CN2" s="214"/>
      <c r="CO2" s="531" t="s">
        <v>251</v>
      </c>
      <c r="CP2" s="211"/>
      <c r="CQ2" s="214"/>
      <c r="CR2" s="214"/>
      <c r="CS2" s="214"/>
      <c r="CT2" s="214"/>
      <c r="CU2" s="214"/>
      <c r="CV2" s="214"/>
      <c r="CW2" s="214"/>
      <c r="CX2" s="214"/>
      <c r="CY2" s="214"/>
      <c r="CZ2" s="214"/>
      <c r="DA2" s="214"/>
      <c r="DB2" s="214"/>
      <c r="DC2" s="214"/>
      <c r="DD2" s="214"/>
      <c r="DE2" s="532" t="s">
        <v>252</v>
      </c>
      <c r="DF2" s="211"/>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1"/>
      <c r="EP2" s="532" t="s">
        <v>253</v>
      </c>
    </row>
    <row r="3" spans="1:146" ht="197.25" hidden="1" customHeight="1" thickBot="1" x14ac:dyDescent="0.3">
      <c r="A3" s="479"/>
      <c r="B3" s="479"/>
      <c r="C3" s="518"/>
      <c r="D3" s="193" t="s">
        <v>126</v>
      </c>
      <c r="E3" s="193" t="s">
        <v>128</v>
      </c>
      <c r="F3" s="193" t="s">
        <v>129</v>
      </c>
      <c r="G3" s="193" t="s">
        <v>130</v>
      </c>
      <c r="H3" s="194" t="s">
        <v>146</v>
      </c>
      <c r="I3" s="194" t="s">
        <v>149</v>
      </c>
      <c r="J3" s="194" t="s">
        <v>210</v>
      </c>
      <c r="K3" s="194" t="s">
        <v>150</v>
      </c>
      <c r="L3" s="202" t="s">
        <v>211</v>
      </c>
      <c r="M3" s="202" t="s">
        <v>151</v>
      </c>
      <c r="N3" s="202" t="s">
        <v>215</v>
      </c>
      <c r="O3" s="202" t="s">
        <v>218</v>
      </c>
      <c r="P3" s="197" t="s">
        <v>176</v>
      </c>
      <c r="Q3" s="197" t="s">
        <v>177</v>
      </c>
      <c r="R3" s="197" t="s">
        <v>202</v>
      </c>
      <c r="S3" s="193" t="s">
        <v>162</v>
      </c>
      <c r="T3" s="197" t="s">
        <v>206</v>
      </c>
      <c r="U3" s="193" t="s">
        <v>164</v>
      </c>
      <c r="V3" s="193" t="s">
        <v>165</v>
      </c>
      <c r="W3" s="199" t="s">
        <v>192</v>
      </c>
      <c r="X3" s="197" t="s">
        <v>199</v>
      </c>
      <c r="Y3" s="197" t="s">
        <v>193</v>
      </c>
      <c r="Z3" s="197"/>
      <c r="AA3" s="528"/>
      <c r="AB3" s="215" t="s">
        <v>125</v>
      </c>
      <c r="AC3" s="215" t="s">
        <v>126</v>
      </c>
      <c r="AD3" s="215" t="s">
        <v>127</v>
      </c>
      <c r="AE3" s="140" t="s">
        <v>130</v>
      </c>
      <c r="AF3" s="215" t="s">
        <v>134</v>
      </c>
      <c r="AG3" s="216" t="s">
        <v>147</v>
      </c>
      <c r="AH3" s="217" t="s">
        <v>211</v>
      </c>
      <c r="AI3" s="140" t="s">
        <v>175</v>
      </c>
      <c r="AJ3" s="140" t="s">
        <v>177</v>
      </c>
      <c r="AK3" s="218" t="s">
        <v>179</v>
      </c>
      <c r="AL3" s="140" t="s">
        <v>181</v>
      </c>
      <c r="AM3" s="219" t="s">
        <v>203</v>
      </c>
      <c r="AN3" s="220"/>
      <c r="AO3" s="529"/>
      <c r="AP3" s="215" t="s">
        <v>125</v>
      </c>
      <c r="AQ3" s="215" t="s">
        <v>126</v>
      </c>
      <c r="AR3" s="215" t="s">
        <v>127</v>
      </c>
      <c r="AS3" s="215" t="s">
        <v>129</v>
      </c>
      <c r="AT3" s="140" t="s">
        <v>130</v>
      </c>
      <c r="AU3" s="140" t="s">
        <v>131</v>
      </c>
      <c r="AV3" s="216" t="s">
        <v>150</v>
      </c>
      <c r="AW3" s="221" t="s">
        <v>176</v>
      </c>
      <c r="AX3" s="222" t="s">
        <v>203</v>
      </c>
      <c r="AY3" s="215" t="s">
        <v>162</v>
      </c>
      <c r="AZ3" s="215" t="s">
        <v>164</v>
      </c>
      <c r="BA3" s="215" t="s">
        <v>171</v>
      </c>
      <c r="BB3" s="215"/>
      <c r="BC3" s="530"/>
      <c r="BD3" s="140" t="s">
        <v>124</v>
      </c>
      <c r="BE3" s="140" t="s">
        <v>123</v>
      </c>
      <c r="BF3" s="140" t="s">
        <v>132</v>
      </c>
      <c r="BG3" s="221" t="s">
        <v>212</v>
      </c>
      <c r="BH3" s="221" t="s">
        <v>213</v>
      </c>
      <c r="BI3" s="221" t="s">
        <v>223</v>
      </c>
      <c r="BJ3" s="221" t="s">
        <v>221</v>
      </c>
      <c r="BK3" s="140" t="s">
        <v>175</v>
      </c>
      <c r="BL3" s="140" t="s">
        <v>176</v>
      </c>
      <c r="BM3" s="140" t="s">
        <v>177</v>
      </c>
      <c r="BN3" s="140" t="s">
        <v>201</v>
      </c>
      <c r="BO3" s="219" t="s">
        <v>178</v>
      </c>
      <c r="BP3" s="218" t="s">
        <v>179</v>
      </c>
      <c r="BQ3" s="140" t="s">
        <v>180</v>
      </c>
      <c r="BR3" s="140" t="s">
        <v>181</v>
      </c>
      <c r="BS3" s="140" t="s">
        <v>202</v>
      </c>
      <c r="BT3" s="219" t="s">
        <v>203</v>
      </c>
      <c r="BU3" s="140" t="s">
        <v>160</v>
      </c>
      <c r="BV3" s="140" t="s">
        <v>161</v>
      </c>
      <c r="BW3" s="140"/>
      <c r="BX3" s="530"/>
      <c r="BY3" s="221" t="s">
        <v>225</v>
      </c>
      <c r="BZ3" s="215" t="s">
        <v>205</v>
      </c>
      <c r="CA3" s="140" t="s">
        <v>206</v>
      </c>
      <c r="CB3" s="215" t="s">
        <v>172</v>
      </c>
      <c r="CC3" s="223" t="s">
        <v>184</v>
      </c>
      <c r="CD3" s="223" t="s">
        <v>185</v>
      </c>
      <c r="CE3" s="223" t="s">
        <v>186</v>
      </c>
      <c r="CF3" s="223" t="s">
        <v>187</v>
      </c>
      <c r="CG3" s="223" t="s">
        <v>196</v>
      </c>
      <c r="CH3" s="223" t="s">
        <v>197</v>
      </c>
      <c r="CI3" s="223" t="s">
        <v>198</v>
      </c>
      <c r="CJ3" s="223" t="s">
        <v>188</v>
      </c>
      <c r="CK3" s="223" t="s">
        <v>189</v>
      </c>
      <c r="CL3" s="223" t="s">
        <v>190</v>
      </c>
      <c r="CM3" s="223" t="s">
        <v>192</v>
      </c>
      <c r="CN3" s="223"/>
      <c r="CO3" s="530"/>
      <c r="CP3" s="215" t="s">
        <v>126</v>
      </c>
      <c r="CQ3" s="215" t="s">
        <v>127</v>
      </c>
      <c r="CR3" s="140" t="s">
        <v>130</v>
      </c>
      <c r="CS3" s="140" t="s">
        <v>133</v>
      </c>
      <c r="CT3" s="140" t="s">
        <v>134</v>
      </c>
      <c r="CU3" s="140" t="s">
        <v>137</v>
      </c>
      <c r="CV3" s="140" t="s">
        <v>138</v>
      </c>
      <c r="CW3" s="140" t="s">
        <v>139</v>
      </c>
      <c r="CX3" s="140" t="s">
        <v>140</v>
      </c>
      <c r="CY3" s="140" t="s">
        <v>141</v>
      </c>
      <c r="CZ3" s="140" t="s">
        <v>142</v>
      </c>
      <c r="DA3" s="218" t="s">
        <v>199</v>
      </c>
      <c r="DB3" s="140" t="s">
        <v>193</v>
      </c>
      <c r="DC3" s="219" t="s">
        <v>200</v>
      </c>
      <c r="DD3" s="219"/>
      <c r="DE3" s="533"/>
      <c r="DF3" s="221" t="s">
        <v>137</v>
      </c>
      <c r="DG3" s="224" t="s">
        <v>138</v>
      </c>
      <c r="DH3" s="224" t="s">
        <v>139</v>
      </c>
      <c r="DI3" s="224" t="s">
        <v>140</v>
      </c>
      <c r="DJ3" s="224" t="s">
        <v>141</v>
      </c>
      <c r="DK3" s="224" t="s">
        <v>142</v>
      </c>
      <c r="DL3" s="221" t="s">
        <v>207</v>
      </c>
      <c r="DM3" s="224" t="s">
        <v>226</v>
      </c>
      <c r="DN3" s="224" t="s">
        <v>208</v>
      </c>
      <c r="DO3" s="224" t="s">
        <v>209</v>
      </c>
      <c r="DP3" s="222" t="s">
        <v>225</v>
      </c>
      <c r="DQ3" s="224" t="s">
        <v>146</v>
      </c>
      <c r="DR3" s="224" t="s">
        <v>147</v>
      </c>
      <c r="DS3" s="224" t="s">
        <v>148</v>
      </c>
      <c r="DT3" s="222" t="s">
        <v>149</v>
      </c>
      <c r="DU3" s="225" t="s">
        <v>210</v>
      </c>
      <c r="DV3" s="221" t="s">
        <v>212</v>
      </c>
      <c r="DW3" s="224" t="s">
        <v>213</v>
      </c>
      <c r="DX3" s="224" t="s">
        <v>214</v>
      </c>
      <c r="DY3" s="224" t="s">
        <v>152</v>
      </c>
      <c r="DZ3" s="224" t="s">
        <v>216</v>
      </c>
      <c r="EA3" s="224" t="s">
        <v>217</v>
      </c>
      <c r="EB3" s="224" t="s">
        <v>223</v>
      </c>
      <c r="EC3" s="224" t="s">
        <v>222</v>
      </c>
      <c r="ED3" s="224" t="s">
        <v>221</v>
      </c>
      <c r="EE3" s="224" t="s">
        <v>220</v>
      </c>
      <c r="EF3" s="224" t="s">
        <v>224</v>
      </c>
      <c r="EG3" s="224" t="s">
        <v>219</v>
      </c>
      <c r="EH3" s="222" t="s">
        <v>218</v>
      </c>
      <c r="EI3" s="221" t="s">
        <v>175</v>
      </c>
      <c r="EJ3" s="224" t="s">
        <v>179</v>
      </c>
      <c r="EK3" s="224" t="s">
        <v>180</v>
      </c>
      <c r="EL3" s="224" t="s">
        <v>181</v>
      </c>
      <c r="EM3" s="224" t="s">
        <v>202</v>
      </c>
      <c r="EN3" s="222" t="s">
        <v>203</v>
      </c>
      <c r="EO3" s="222"/>
      <c r="EP3" s="533"/>
    </row>
    <row r="4" spans="1:146" ht="16.5" customHeight="1" x14ac:dyDescent="0.25">
      <c r="A4" s="125">
        <f>список!A2</f>
        <v>1</v>
      </c>
      <c r="B4" s="141" t="str">
        <f>IF(список!B2="","",список!B2)</f>
        <v/>
      </c>
      <c r="C4" s="126" t="str">
        <f>IF(список!C2="","",список!C2)</f>
        <v/>
      </c>
      <c r="D4" s="94" t="str">
        <f>IF('Социально-коммуникативное разви'!G5="","",IF('Социально-коммуникативное разви'!G5=2,"сформирован",IF('Социально-коммуникативное разви'!G5=0,"не сформирован", "в стадии формирования")))</f>
        <v/>
      </c>
      <c r="E4" s="94" t="str">
        <f>IF('Социально-коммуникативное разви'!I5="","",IF('Социально-коммуникативное разви'!I5=2,"сформирован",IF('Социально-коммуникативное разви'!I5=0,"не сформирован", "в стадии формирования")))</f>
        <v/>
      </c>
      <c r="F4" s="94" t="str">
        <f>IF('Социально-коммуникативное разви'!K5="","",IF('Социально-коммуникативное разви'!K5=2,"сформирован",IF('Социально-коммуникативное разви'!K5=0,"не сформирован", "в стадии формирования")))</f>
        <v/>
      </c>
      <c r="G4" s="94" t="str">
        <f>IF('Социально-коммуникативное разви'!L5="","",IF('Социально-коммуникативное разви'!L5=2,"сформирован",IF('Социально-коммуникативное разви'!L5=0,"не сформирован", "в стадии формирования")))</f>
        <v/>
      </c>
      <c r="H4" s="94" t="str">
        <f>IF('Познавательное развитие'!K5="","",IF('Познавательное развитие'!K5=2,"сформирован",IF('Познавательное развитие'!K5=0,"не сформирован", "в стадии формирования")))</f>
        <v/>
      </c>
      <c r="I4" s="94" t="e">
        <f>IF('Познавательное развитие'!#REF!="","",IF('Познавательное развитие'!#REF!=2,"сформирован",IF('Познавательное развитие'!#REF!=0,"не сформирован", "в стадии формирования")))</f>
        <v>#REF!</v>
      </c>
      <c r="J4" s="94" t="str">
        <f>IF('Познавательное развитие'!O5="","",IF('Познавательное развитие'!O5=2,"сформирован",IF('Познавательное развитие'!O5=0,"не сформирован", "в стадии формирования")))</f>
        <v/>
      </c>
      <c r="K4" s="94" t="str">
        <f>IF('Познавательное развитие'!P5="","",IF('Познавательное развитие'!P5=2,"сформирован",IF('Познавательное развитие'!P5=0,"не сформирован", "в стадии формирования")))</f>
        <v/>
      </c>
      <c r="L4" s="94" t="e">
        <f>IF('Познавательное развитие'!#REF!="","",IF('Познавательное развитие'!#REF!=2,"сформирован",IF('Познавательное развитие'!#REF!=0,"не сформирован", "в стадии формирования")))</f>
        <v>#REF!</v>
      </c>
      <c r="M4" s="94" t="str">
        <f>IF('Познавательное развитие'!T5="","",IF('Познавательное развитие'!T5=2,"сформирован",IF('Познавательное развитие'!T5=0,"не сформирован", "в стадии формирования")))</f>
        <v/>
      </c>
      <c r="N4" s="94" t="str">
        <f>IF('Познавательное развитие'!W5="","",IF('Познавательное развитие'!W5=2,"сформирован",IF('Познавательное развитие'!W5=0,"не сформирован", "в стадии формирования")))</f>
        <v/>
      </c>
      <c r="O4" s="94" t="str">
        <f>IF('Познавательное развитие'!AH5="","",IF('Познавательное развитие'!AH5=2,"сформирован",IF('Познавательное развитие'!AH5=0,"не сформирован", "в стадии формирования")))</f>
        <v/>
      </c>
      <c r="P4" s="94" t="str">
        <f>IF('Речевое развитие'!E4="","",IF('Речевое развитие'!E4=2,"сформирован",IF('Речевое развитие'!E4=0,"не сформирован", "в стадии формирования")))</f>
        <v/>
      </c>
      <c r="Q4" s="94" t="str">
        <f>IF('Речевое развитие'!F4="","",IF('Речевое развитие'!F4=2,"сформирован",IF('Речевое развитие'!F4=0,"не сформирован", "в стадии формирования")))</f>
        <v/>
      </c>
      <c r="R4" s="94" t="str">
        <f>IF('Речевое развитие'!M4="","",IF('Речевое развитие'!M4=2,"сформирован",IF('Речевое развитие'!M4=0,"не сформирован", "в стадии формирования")))</f>
        <v/>
      </c>
      <c r="S4" s="94" t="str">
        <f>IF('Художественно-эстетическое разв'!F5="","",IF('Художественно-эстетическое разв'!F5=2,"сформирован",IF('Художественно-эстетическое разв'!F5=0,"не сформирован", "в стадии формирования")))</f>
        <v/>
      </c>
      <c r="T4" s="94" t="str">
        <f>IF('Художественно-эстетическое разв'!L5="","",IF('Художественно-эстетическое разв'!L5=2,"сформирован",IF('Художественно-эстетическое разв'!L5=0,"не сформирован", "в стадии формирования")))</f>
        <v/>
      </c>
      <c r="U4" s="94" t="str">
        <f>IF('Художественно-эстетическое разв'!O5="","",IF('Художественно-эстетическое разв'!O5=2,"сформирован",IF('Художественно-эстетическое разв'!O5=0,"не сформирован", "в стадии формирования")))</f>
        <v/>
      </c>
      <c r="V4" s="94" t="str">
        <f>IF('Художественно-эстетическое разв'!P5="","",IF('Художественно-эстетическое разв'!P5=2,"сформирован",IF('Художественно-эстетическое разв'!P5=0,"не сформирован", "в стадии формирования")))</f>
        <v/>
      </c>
      <c r="W4" s="94" t="str">
        <f>IF('Физическое развитие'!N4="","",IF('Физическое развитие'!N4=2,"сформирован",IF('Физическое развитие'!N4=0,"не сформирован", "в стадии формирования")))</f>
        <v/>
      </c>
      <c r="X4" s="94" t="str">
        <f>IF('Физическое развитие'!Q4="","",IF('Физическое развитие'!Q4=2,"сформирован",IF('Физическое развитие'!Q4=0,"не сформирован", "в стадии формирования")))</f>
        <v/>
      </c>
      <c r="Y4" s="94" t="str">
        <f>IF('Физическое развитие'!R4="","",IF('Физическое развитие'!R4=2,"сформирован",IF('Физическое развитие'!R4=0,"не сформирован", "в стадии формирования")))</f>
        <v/>
      </c>
      <c r="Z4" s="206" t="str">
        <f>IF('Социально-коммуникативное разви'!G5="","",IF('Социально-коммуникативное разви'!I5="","",IF('Социально-коммуникативное разви'!K5="","",IF('Социально-коммуникативное разви'!L5="","",IF('Познавательное развитие'!K5="","",IF('Познавательное развитие'!#REF!="","",IF('Познавательное развитие'!O5="","",IF('Познавательное развитие'!P5="","",IF('Познавательное развитие'!#REF!="","",IF('Познавательное развитие'!T5="","",IF('Познавательное развитие'!W5="","",IF('Познавательное развитие'!AH5="","",IF('Речевое развитие'!E4="","",IF('Речевое развитие'!F4="","",IF('Речевое развитие'!M4="","",IF('Художественно-эстетическое разв'!F5="","",IF('Художественно-эстетическое разв'!L5="","",IF('Художественно-эстетическое разв'!O5="","",IF('Художественно-эстетическое разв'!P5="","",IF('Физическое развитие'!N4="","",IF('Физическое развитие'!Q4="","",IF('Физическое развитие'!R4="","",('Социально-коммуникативное разви'!G5+'Социально-коммуникативное разви'!I5+'Социально-коммуникативное разви'!K5+'Социально-коммуникативное разви'!L5+'Познавательное развитие'!K5+'Познавательное развитие'!#REF!+'Познавательное развитие'!O5+'Познавательное развитие'!P5+'Познавательное развитие'!#REF!+'Познавательное развитие'!T5+'Познавательное развитие'!W5+'Познавательное развитие'!AH5+'Речевое развитие'!E4+'Речевое развитие'!F4+'Художественно-эстетическое разв'!F5+'Художественно-эстетическое разв'!L5+'Художественно-эстетическое разв'!O5+'Художественно-эстетическое разв'!P5+'Физическое развитие'!N4+'Физическое развитие'!Q4+'Физическое развитие'!R4)/22))))))))))))))))))))))</f>
        <v/>
      </c>
      <c r="AA4" s="233" t="str">
        <f>'Целевые ориентиры'!Y4</f>
        <v/>
      </c>
      <c r="AB4" s="236" t="str">
        <f>IF('Социально-коммуникативное разви'!E5="","",IF('Социально-коммуникативное разви'!E5=2,"сформирован",IF('Социально-коммуникативное разви'!E5=0,"не сформирован", "в стадии формирования")))</f>
        <v/>
      </c>
      <c r="AC4" s="232" t="str">
        <f>IF('Социально-коммуникативное разви'!G5="","",IF('Социально-коммуникативное разви'!G5=2,"сформирован",IF('Социально-коммуникативное разви'!G5=0,"не сформирован", "в стадии формирования")))</f>
        <v/>
      </c>
      <c r="AD4" s="232" t="str">
        <f>IF('Социально-коммуникативное разви'!H5="","",IF('Социально-коммуникативное разви'!H5=2,"сформирован",IF('Социально-коммуникативное разви'!H5=0,"не сформирован", "в стадии формирования")))</f>
        <v/>
      </c>
      <c r="AE4" s="232" t="str">
        <f>IF('Социально-коммуникативное разви'!L5="","",IF('Социально-коммуникативное разви'!L5=2,"сформирован",IF('Социально-коммуникативное разви'!L5=0,"не сформирован", "в стадии формирования")))</f>
        <v/>
      </c>
      <c r="AF4" s="232" t="str">
        <f>IF('Социально-коммуникативное разви'!Q5="","",IF('Социально-коммуникативное разви'!Q5=2,"сформирован",IF('Социально-коммуникативное разви'!Q5=0,"не сформирован", "в стадии формирования")))</f>
        <v/>
      </c>
      <c r="AG4" s="237" t="str">
        <f>IF('Познавательное развитие'!L5="","",IF('Познавательное развитие'!L5=2,"сформирован",IF('Познавательное развитие'!L5=0,"не сформирован", "в стадии формирования")))</f>
        <v/>
      </c>
      <c r="AH4" s="237" t="e">
        <f>IF('Познавательное развитие'!#REF!="","",IF('Познавательное развитие'!#REF!=2,"сформирован",IF('Познавательное развитие'!#REF!=0,"не сформирован", "в стадии формирования")))</f>
        <v>#REF!</v>
      </c>
      <c r="AI4" s="237" t="str">
        <f>IF('Речевое развитие'!D4="","",IF('Речевое развитие'!D4=2,"сформирован",IF('Речевое развитие'!D4=0,"не сформирован", "в стадии формирования")))</f>
        <v/>
      </c>
      <c r="AJ4" s="237" t="str">
        <f>IF('Речевое развитие'!F4="","",IF('Речевое развитие'!F4=2,"сформирован",IF('Речевое развитие'!F4=0,"не сформирован", "в стадии формирования")))</f>
        <v/>
      </c>
      <c r="AK4" s="237" t="str">
        <f>IF('Речевое развитие'!J4="","",IF('Речевое развитие'!J4=2,"сформирован",IF('Речевое развитие'!J4=0,"не сформирован", "в стадии формирования")))</f>
        <v/>
      </c>
      <c r="AL4" s="237" t="str">
        <f>IF('Речевое развитие'!L4="","",IF('Речевое развитие'!L4=2,"сформирован",IF('Речевое развитие'!L4=0,"не сформирован", "в стадии формирования")))</f>
        <v/>
      </c>
      <c r="AM4" s="237" t="str">
        <f>IF('Речевое развитие'!N4="","",IF('Речевое развитие'!N4=2,"сформирован",IF('Речевое развитие'!N4=0,"не сформирован", "в стадии формирования")))</f>
        <v/>
      </c>
      <c r="AN4" s="238" t="str">
        <f>IF('Социально-коммуникативное разви'!E5="","",IF('Социально-коммуникативное разви'!G5="","",IF('Социально-коммуникативное разви'!H5="","",IF('Социально-коммуникативное разви'!L5="","",IF('Социально-коммуникативное разви'!Q5="","",IF('Познавательное развитие'!L5="","",IF('Познавательное развитие'!#REF!="","",IF('Речевое развитие'!D4="","",IF('Речевое развитие'!F4="","",IF('Речевое развитие'!J4="","",IF('Речевое развитие'!L4="","",IF('Речевое развитие'!N4="","",('Социально-коммуникативное разви'!E5+'Социально-коммуникативное разви'!G5+'Социально-коммуникативное разви'!H5+'Социально-коммуникативное разви'!L5+'Социально-коммуникативное разви'!Q5+'Познавательное развитие'!L5+'Познавательное развитие'!#REF!+'Речевое развитие'!D4+'Речевое развитие'!F4+'Речевое развитие'!J4+'Речевое развитие'!L4+'Речевое развитие'!N4)/12))))))))))))</f>
        <v/>
      </c>
      <c r="AO4" s="235" t="str">
        <f>'Целевые ориентиры'!AM4</f>
        <v/>
      </c>
      <c r="AP4" s="190" t="str">
        <f>IF('Социально-коммуникативное разви'!E5="","",IF('Социально-коммуникативное разви'!E5=2,"сформирован",IF('Социально-коммуникативное разви'!E5=0,"не сформирован", "в стадии формирования")))</f>
        <v/>
      </c>
      <c r="AQ4" s="240" t="str">
        <f>IF('Социально-коммуникативное разви'!G5="","",IF('Социально-коммуникативное разви'!G5=2,"сформирован",IF('Социально-коммуникативное разви'!G5=0,"не сформирован", "в стадии формирования")))</f>
        <v/>
      </c>
      <c r="AR4" s="241" t="str">
        <f>IF('Социально-коммуникативное разви'!H5="","",IF('Социально-коммуникативное разви'!H5=2,"сформирован",IF('Социально-коммуникативное разви'!H5=0,"не сформирован", "в стадии формирования")))</f>
        <v/>
      </c>
      <c r="AS4" s="241" t="str">
        <f>IF('Социально-коммуникативное разви'!K5="","",IF('Социально-коммуникативное разви'!K5=2,"сформирован",IF('Социально-коммуникативное разви'!K5=0,"не сформирован", "в стадии формирования")))</f>
        <v/>
      </c>
      <c r="AT4" s="241" t="str">
        <f>IF('Социально-коммуникативное разви'!L5="","",IF('Социально-коммуникативное разви'!L5=2,"сформирован",IF('Социально-коммуникативное разви'!L5=0,"не сформирован", "в стадии формирования")))</f>
        <v/>
      </c>
      <c r="AU4" s="241" t="str">
        <f>IF('Социально-коммуникативное разви'!M5="","",IF('Социально-коммуникативное разви'!M5=2,"сформирован",IF('Социально-коммуникативное разви'!M5=0,"не сформирован", "в стадии формирования")))</f>
        <v/>
      </c>
      <c r="AV4" s="241" t="str">
        <f>IF('Познавательное развитие'!P5="","",IF('Познавательное развитие'!P5=2,"сформирован",IF('Познавательное развитие'!P5=0,"не сформирован", "в стадии формирования")))</f>
        <v/>
      </c>
      <c r="AW4" s="241" t="str">
        <f>IF('Речевое развитие'!E4="","",IF('Речевое развитие'!E4=2,"сформирован",IF('Речевое развитие'!E4=0,"не сформирован", "в стадии формирования")))</f>
        <v/>
      </c>
      <c r="AX4" s="241" t="str">
        <f>IF('Речевое развитие'!N4="","",IF('Речевое развитие'!N4=2,"сформирован",IF('Речевое развитие'!N4=0,"не сформирован", "в стадии формирования")))</f>
        <v/>
      </c>
      <c r="AY4" s="241" t="str">
        <f>IF('Художественно-эстетическое разв'!F5="","",IF('Художественно-эстетическое разв'!F5=2,"сформирован",IF('Художественно-эстетическое разв'!F5=0,"не сформирован", "в стадии формирования")))</f>
        <v/>
      </c>
      <c r="AZ4" s="233" t="str">
        <f>IF('Художественно-эстетическое разв'!O5="","",IF('Художественно-эстетическое разв'!O5=2,"сформирован",IF('Художественно-эстетическое разв'!O5=0,"не сформирован", "в стадии формирования")))</f>
        <v/>
      </c>
      <c r="BA4" s="233" t="str">
        <f>IF('Художественно-эстетическое разв'!Y5="","",IF('Художественно-эстетическое разв'!Y5=2,"сформирован",IF('Художественно-эстетическое разв'!Y5=0,"не сформирован", "в стадии формирования")))</f>
        <v/>
      </c>
      <c r="BB4" s="209" t="str">
        <f>IF('Социально-коммуникативное разви'!E5="","",IF('Социально-коммуникативное разви'!G5="","",IF('Социально-коммуникативное разви'!H5="","",IF('Социально-коммуникативное разви'!K5="","",IF('Социально-коммуникативное разви'!L5="","",IF('Социально-коммуникативное разви'!M5="","",IF('Познавательное развитие'!P5="","",IF('Речевое развитие'!E4="","",IF('Речевое развитие'!N4="","",IF('Художественно-эстетическое разв'!F5="","",IF('Художественно-эстетическое разв'!O5="","",IF('Художественно-эстетическое разв'!Y5="","",('Социально-коммуникативное разви'!E5+'Социально-коммуникативное разви'!G5+'Социально-коммуникативное разви'!H5+'Социально-коммуникативное разви'!L5+'Социально-коммуникативное разви'!Q5+'Познавательное развитие'!L5+'Познавательное развитие'!#REF!+'Речевое развитие'!D4+'Речевое развитие'!F4+'Речевое развитие'!J4+'Речевое развитие'!L4+'Речевое развитие'!N4)/12))))))))))))</f>
        <v/>
      </c>
      <c r="BC4" s="233" t="str">
        <f>'Целевые ориентиры'!BA4</f>
        <v/>
      </c>
      <c r="BD4" s="233" t="str">
        <f>IF('Социально-коммуникативное разви'!D5="","",IF('Социально-коммуникативное разви'!D5=2,"сформирован",IF('Социально-коммуникативное разви'!D5=0,"не сформирован", "в стадии формирования")))</f>
        <v/>
      </c>
      <c r="BE4" s="233" t="str">
        <f>IF('Социально-коммуникативное разви'!F5="","",IF('Социально-коммуникативное разви'!F5=2,"сформирован",IF('Социально-коммуникативное разви'!F5=0,"не сформирован", "в стадии формирования")))</f>
        <v/>
      </c>
      <c r="BF4" s="233" t="str">
        <f>IF('Социально-коммуникативное разви'!J5="","",IF('Социально-коммуникативное разви'!J5=2,"сформирован",IF('Социально-коммуникативное разви'!J5=0,"не сформирован", "в стадии формирования")))</f>
        <v/>
      </c>
      <c r="BG4" s="233" t="str">
        <f>IF('Познавательное развитие'!U5="","",IF('Познавательное развитие'!U5=2,"сформирован",IF('Познавательное развитие'!U5=0,"не сформирован", "в стадии формирования")))</f>
        <v/>
      </c>
      <c r="BH4" s="233" t="str">
        <f>IF('Познавательное развитие'!V5="","",IF('Познавательное развитие'!V5=2,"сформирован",IF('Познавательное развитие'!V5=0,"не сформирован", "в стадии формирования")))</f>
        <v/>
      </c>
      <c r="BI4" s="233" t="str">
        <f>IF('Познавательное развитие'!AB5="","",IF('Познавательное развитие'!AB5=2,"сформирован",IF('Познавательное развитие'!AB5=0,"не сформирован", "в стадии формирования")))</f>
        <v/>
      </c>
      <c r="BJ4" s="233" t="str">
        <f>IF('Познавательное развитие'!AD5="","",IF('Познавательное развитие'!AD5=2,"сформирован",IF('Познавательное развитие'!AD5=0,"не сформирован", "в стадии формирования")))</f>
        <v/>
      </c>
      <c r="BK4" s="233" t="str">
        <f>IF('Речевое развитие'!D4="","",IF('Речевое развитие'!D4=2,"сформирован",IF('Речевое развитие'!D4=0,"не сформирован", "в стадии формирования")))</f>
        <v/>
      </c>
      <c r="BL4" s="233" t="str">
        <f>IF('Речевое развитие'!E4="","",IF('Речевое развитие'!E4=2,"сформирован",IF('Речевое развитие'!E4=0,"не сформирован", "в стадии формирования")))</f>
        <v/>
      </c>
      <c r="BM4" s="233" t="str">
        <f>IF('Речевое развитие'!F4="","",IF('Речевое развитие'!F4=2,"сформирован",IF('Речевое развитие'!F4=0,"не сформирован", "в стадии формирования")))</f>
        <v/>
      </c>
      <c r="BN4" s="233" t="str">
        <f>IF('Речевое развитие'!G4="","",IF('Речевое развитие'!G4=2,"сформирован",IF('Речевое развитие'!G4=0,"не сформирован", "в стадии формирования")))</f>
        <v/>
      </c>
      <c r="BO4" s="233" t="e">
        <f>IF('Речевое развитие'!#REF!="","",IF('Речевое развитие'!#REF!=2,"сформирован",IF('Речевое развитие'!#REF!=0,"не сформирован", "в стадии формирования")))</f>
        <v>#REF!</v>
      </c>
      <c r="BP4" s="233" t="str">
        <f>IF('Речевое развитие'!J4="","",IF('Речевое развитие'!J4=2,"сформирован",IF('Речевое развитие'!J4=0,"не сформирован", "в стадии формирования")))</f>
        <v/>
      </c>
      <c r="BQ4" s="233" t="str">
        <f>IF('Речевое развитие'!K4="","",IF('Речевое развитие'!K4=2,"сформирован",IF('Речевое развитие'!K4=0,"не сформирован", "в стадии формирования")))</f>
        <v/>
      </c>
      <c r="BR4" s="233" t="str">
        <f>IF('Речевое развитие'!L4="","",IF('Речевое развитие'!L4=2,"сформирован",IF('Речевое развитие'!L4=0,"не сформирован", "в стадии формирования")))</f>
        <v/>
      </c>
      <c r="BS4" s="233" t="str">
        <f>IF('Речевое развитие'!M4="","",IF('Речевое развитие'!M4=2,"сформирован",IF('Речевое развитие'!M4=0,"не сформирован", "в стадии формирования")))</f>
        <v/>
      </c>
      <c r="BT4" s="233" t="str">
        <f>IF('Речевое развитие'!N4="","",IF('Речевое развитие'!N4=2,"сформирован",IF('Речевое развитие'!N4=0,"не сформирован", "в стадии формирования")))</f>
        <v/>
      </c>
      <c r="BU4" s="233" t="str">
        <f>IF('Художественно-эстетическое разв'!D5="","",IF('Художественно-эстетическое разв'!D5=2,"сформирован",IF('Художественно-эстетическое разв'!D5=0,"не сформирован", "в стадии формирования")))</f>
        <v/>
      </c>
      <c r="BV4" s="233" t="str">
        <f>IF('Художественно-эстетическое разв'!E5="","",IF('Художественно-эстетическое разв'!E5=2,"сформирован",IF('Художественно-эстетическое разв'!E5=0,"не сформирован", "в стадии формирования")))</f>
        <v/>
      </c>
      <c r="BW4" s="242" t="str">
        <f>IF('Социально-коммуникативное разви'!D5="","",IF('Социально-коммуникативное разви'!F5="","",IF('Социально-коммуникативное разви'!J5="","",IF('Познавательное развитие'!U5="","",IF('Познавательное развитие'!V5="","",IF('Познавательное развитие'!AB5="","",IF('Познавательное развитие'!AD5="","",IF('Речевое развитие'!D4="","",IF('Речевое развитие'!E4="","",IF('Речевое развитие'!F4="","",IF('Речевое развитие'!G4="","",IF('Речевое развитие'!#REF!="","",IF('Речевое развитие'!J4="","",IF('Речевое развитие'!K4="","",IF('Речевое развитие'!L4="","",IF('Речевое развитие'!M4="","",IF('Речевое развитие'!N4="","",IF('Художественно-эстетическое разв'!D5="","",IF('Художественно-эстетическое разв'!E5="","",('Социально-коммуникативное разви'!D5+'Социально-коммуникативное разви'!F5+'Социально-коммуникативное разви'!J5+'Познавательное развитие'!U5+'Познавательное развитие'!V5+'Познавательное развитие'!AB5+'Познавательное развитие'!AD5+'Речевое развитие'!D4+'Речевое развитие'!E4+'Речевое развитие'!F4+'Речевое развитие'!G4+'Речевое развитие'!#REF!+'Речевое развитие'!J4+'Речевое развитие'!K4+'Речевое развитие'!L4+'Речевое развитие'!M4+'Речевое развитие'!N4+'Художественно-эстетическое разв'!D5+'Художественно-эстетическое разв'!E5)/19)))))))))))))))))))</f>
        <v/>
      </c>
      <c r="BX4" s="233" t="str">
        <f>'Целевые ориентиры'!BU4</f>
        <v/>
      </c>
      <c r="BY4" s="233" t="str">
        <f>IF('Познавательное развитие'!H5="","",IF('Познавательное развитие'!H5=2,"сформирован",IF('Познавательное развитие'!H5=0,"не сформирован", "в стадии формирования")))</f>
        <v/>
      </c>
      <c r="BZ4" s="233" t="str">
        <f>IF('Художественно-эстетическое разв'!K5="","",IF('Художественно-эстетическое разв'!K5=2,"сформирован",IF('Художественно-эстетическое разв'!K5=0,"не сформирован", "в стадии формирования")))</f>
        <v/>
      </c>
      <c r="CA4" s="233" t="str">
        <f>IF('Художественно-эстетическое разв'!L5="","",IF('Художественно-эстетическое разв'!L5=2,"сформирован",IF('Художественно-эстетическое разв'!L5=0,"не сформирован", "в стадии формирования")))</f>
        <v/>
      </c>
      <c r="CB4" s="233" t="str">
        <f>IF('Художественно-эстетическое разв'!Z5="","",IF('Художественно-эстетическое разв'!Z5=2,"сформирован",IF('Художественно-эстетическое разв'!Z5=0,"не сформирован", "в стадии формирования")))</f>
        <v/>
      </c>
      <c r="CC4" s="190" t="e">
        <f>IF('Физическое развитие'!#REF!="","",IF('Физическое развитие'!#REF!=2,"сформирован",IF('Физическое развитие'!#REF!=0,"не сформирован", "в стадии формирования")))</f>
        <v>#REF!</v>
      </c>
      <c r="CD4" s="190" t="str">
        <f>IF('Физическое развитие'!D4="","",IF('Физическое развитие'!D4=2,"сформирован",IF('Физическое развитие'!D4=0,"не сформирован", "в стадии формирования")))</f>
        <v/>
      </c>
      <c r="CE4" s="190" t="str">
        <f>IF('Физическое развитие'!E4="","",IF('Физическое развитие'!E4=2,"сформирован",IF('Физическое развитие'!E4=0,"не сформирован", "в стадии формирования")))</f>
        <v/>
      </c>
      <c r="CF4" s="190" t="str">
        <f>IF('Физическое развитие'!F4="","",IF('Физическое развитие'!F4=2,"сформирован",IF('Физическое развитие'!F4=0,"не сформирован", "в стадии формирования")))</f>
        <v/>
      </c>
      <c r="CG4" s="190" t="str">
        <f>IF('Физическое развитие'!G4="","",IF('Физическое развитие'!G4=2,"сформирован",IF('Физическое развитие'!G4=0,"не сформирован", "в стадии формирования")))</f>
        <v/>
      </c>
      <c r="CH4" s="233" t="str">
        <f>IF('Физическое развитие'!H4="","",IF('Физическое развитие'!H4=2,"сформирован",IF('Физическое развитие'!H4=0,"не сформирован", "в стадии формирования")))</f>
        <v/>
      </c>
      <c r="CI4" s="233" t="str">
        <f>IF('Физическое развитие'!I4="","",IF('Физическое развитие'!I4=2,"сформирован",IF('Физическое развитие'!I4=0,"не сформирован", "в стадии формирования")))</f>
        <v/>
      </c>
      <c r="CJ4" s="233" t="str">
        <f>IF('Физическое развитие'!J4="","",IF('Физическое развитие'!J4=2,"сформирован",IF('Физическое развитие'!J4=0,"не сформирован", "в стадии формирования")))</f>
        <v/>
      </c>
      <c r="CK4" s="233" t="str">
        <f>IF('Физическое развитие'!K4="","",IF('Физическое развитие'!K4=2,"сформирован",IF('Физическое развитие'!K4=0,"не сформирован", "в стадии формирования")))</f>
        <v/>
      </c>
      <c r="CL4" s="233" t="str">
        <f>IF('Физическое развитие'!L4="","",IF('Физическое развитие'!L4=2,"сформирован",IF('Физическое развитие'!L4=0,"не сформирован", "в стадии формирования")))</f>
        <v/>
      </c>
      <c r="CM4" s="233" t="str">
        <f>IF('Физическое развитие'!N4="","",IF('Физическое развитие'!N4=2,"сформирован",IF('Физическое развитие'!N4=0,"не сформирован", "в стадии формирования")))</f>
        <v/>
      </c>
      <c r="CN4" s="242" t="str">
        <f>IF('Познавательное развитие'!H5="","",IF('Художественно-эстетическое разв'!K5="","",IF('Художественно-эстетическое разв'!L5="","",IF('Художественно-эстетическое разв'!Z5="","",IF('Физическое развитие'!#REF!="","",IF('Физическое развитие'!D4="","",IF('Физическое развитие'!E4="","",IF('Физическое развитие'!F4="","",IF('Физическое развитие'!G4="","",IF('Физическое развитие'!H4="","",IF('Физическое развитие'!I4="","",IF('Физическое развитие'!J4="","",IF('Физическое развитие'!K4="","",IF('Физическое развитие'!L4="","",IF('Физическое развитие'!N4="","",('Познавательное развитие'!H5+'Художественно-эстетическое разв'!K5+'Художественно-эстетическое разв'!L5+'Художественно-эстетическое разв'!Z5+'Физическое развитие'!#REF!+'Физическое развитие'!D4+'Физическое развитие'!E4+'Физическое развитие'!F4+'Физическое развитие'!G4+'Физическое развитие'!H4+'Физическое развитие'!I4+'Физическое развитие'!J4+'Физическое развитие'!K4+'Физическое развитие'!L4+'Физическое развитие'!N4)/15)))))))))))))))</f>
        <v/>
      </c>
      <c r="CO4" s="233" t="str">
        <f>'Целевые ориентиры'!CK4</f>
        <v/>
      </c>
      <c r="CP4" s="233" t="str">
        <f>IF('Социально-коммуникативное разви'!G5="","",IF('Социально-коммуникативное разви'!G5=2,"сформирован",IF('Социально-коммуникативное разви'!G5=0,"не сформирован", "в стадии формирования")))</f>
        <v/>
      </c>
      <c r="CQ4" s="233" t="str">
        <f>IF('Социально-коммуникативное разви'!H5="","",IF('Социально-коммуникативное разви'!H5=2,"сформирован",IF('Социально-коммуникативное разви'!H5=0,"не сформирован", "в стадии формирования")))</f>
        <v/>
      </c>
      <c r="CR4" s="233" t="str">
        <f>IF('Социально-коммуникативное разви'!L5="","",IF('Социально-коммуникативное разви'!L5=2,"сформирован",IF('Социально-коммуникативное разви'!L5=0,"не сформирован", "в стадии формирования")))</f>
        <v/>
      </c>
      <c r="CS4" s="233" t="str">
        <f>IF('Социально-коммуникативное разви'!P5="","",IF('Социально-коммуникативное разви'!P5=2,"сформирован",IF('Социально-коммуникативное разви'!P5=0,"не сформирован", "в стадии формирования")))</f>
        <v/>
      </c>
      <c r="CT4" s="233" t="str">
        <f>IF('Социально-коммуникативное разви'!Q5="","",IF('Социально-коммуникативное разви'!Q5=2,"сформирован",IF('Социально-коммуникативное разви'!Q5=0,"не сформирован", "в стадии формирования")))</f>
        <v/>
      </c>
      <c r="CU4" s="233" t="str">
        <f>IF('Социально-коммуникативное разви'!T5="","",IF('Социально-коммуникативное разви'!T5=2,"сформирован",IF('Социально-коммуникативное разви'!T5=0,"не сформирован", "в стадии формирования")))</f>
        <v/>
      </c>
      <c r="CV4" s="233" t="str">
        <f>IF('Социально-коммуникативное разви'!U5="","",IF('Социально-коммуникативное разви'!U5=2,"сформирован",IF('Социально-коммуникативное разви'!U5=0,"не сформирован", "в стадии формирования")))</f>
        <v/>
      </c>
      <c r="CW4" s="233" t="str">
        <f>IF('Социально-коммуникативное разви'!V5="","",IF('Социально-коммуникативное разви'!V5=2,"сформирован",IF('Социально-коммуникативное разви'!V5=0,"не сформирован", "в стадии формирования")))</f>
        <v/>
      </c>
      <c r="CX4" s="233" t="str">
        <f>IF('Социально-коммуникативное разви'!W5="","",IF('Социально-коммуникативное разви'!W5=2,"сформирован",IF('Социально-коммуникативное разви'!W5=0,"не сформирован", "в стадии формирования")))</f>
        <v/>
      </c>
      <c r="CY4" s="233" t="str">
        <f>IF('Социально-коммуникативное разви'!X5="","",IF('Социально-коммуникативное разви'!X5=2,"сформирован",IF('Социально-коммуникативное разви'!X5=0,"не сформирован", "в стадии формирования")))</f>
        <v/>
      </c>
      <c r="CZ4" s="233" t="str">
        <f>IF('Социально-коммуникативное разви'!Y5="","",IF('Социально-коммуникативное разви'!Y5=2,"сформирован",IF('Социально-коммуникативное разви'!Y5=0,"не сформирован", "в стадии формирования")))</f>
        <v/>
      </c>
      <c r="DA4" s="233" t="str">
        <f>IF('Физическое развитие'!Q4="","",IF('Физическое развитие'!Q4=2,"сформирован",IF('Физическое развитие'!Q4=0,"не сформирован", "в стадии формирования")))</f>
        <v/>
      </c>
      <c r="DB4" s="233" t="str">
        <f>IF('Физическое развитие'!R4="","",IF('Физическое развитие'!R4=2,"сформирован",IF('Физическое развитие'!R4=0,"не сформирован", "в стадии формирования")))</f>
        <v/>
      </c>
      <c r="DC4" s="233" t="str">
        <f>IF('Физическое развитие'!S4="","",IF('Физическое развитие'!S4=2,"сформирован",IF('Физическое развитие'!S4=0,"не сформирован", "в стадии формирования")))</f>
        <v/>
      </c>
      <c r="DD4" s="242" t="str">
        <f>IF('Социально-коммуникативное разви'!G5="","",IF('Социально-коммуникативное разви'!H5="","",IF('Социально-коммуникативное разви'!L5="","",IF('Социально-коммуникативное разви'!P5="","",IF('Социально-коммуникативное разви'!Q5="","",IF('Социально-коммуникативное разви'!T5="","",IF('Социально-коммуникативное разви'!U5="","",IF('Социально-коммуникативное разви'!V5="","",IF('Социально-коммуникативное разви'!W5="","",IF('Социально-коммуникативное разви'!X5="","",IF('Социально-коммуникативное разви'!Y5="","",IF('Физическое развитие'!Q4="","",IF('Физическое развитие'!R4="","",IF('Физическое развитие'!S4="","",('Социально-коммуникативное разви'!G5+'Социально-коммуникативное разви'!H5+'Социально-коммуникативное разви'!L5+'Социально-коммуникативное разви'!P5+'Социально-коммуникативное разви'!Q5+'Социально-коммуникативное разви'!T5+'Социально-коммуникативное разви'!U5+'Социально-коммуникативное разви'!V5+'Социально-коммуникативное разви'!W5+'Социально-коммуникативное разви'!X5+'Социально-коммуникативное разви'!Y5+'Физическое развитие'!Q4+'Физическое развитие'!R4+'Физическое развитие'!S4)/14))))))))))))))</f>
        <v/>
      </c>
      <c r="DE4" s="233" t="str">
        <f>'Целевые ориентиры'!DA4</f>
        <v/>
      </c>
      <c r="DF4" s="233" t="str">
        <f>IF('Социально-коммуникативное разви'!T5="","",IF('Социально-коммуникативное разви'!T5=2,"сформирован",IF('Социально-коммуникативное разви'!T5=0,"не сформирован", "в стадии формирования")))</f>
        <v/>
      </c>
      <c r="DG4" s="233" t="str">
        <f>IF('Социально-коммуникативное разви'!U5="","",IF('Социально-коммуникативное разви'!U5=2,"сформирован",IF('Социально-коммуникативное разви'!U5=0,"не сформирован", "в стадии формирования")))</f>
        <v/>
      </c>
      <c r="DH4" s="233" t="str">
        <f>IF('Социально-коммуникативное разви'!V5="","",IF('Социально-коммуникативное разви'!V5=2,"сформирован",IF('Социально-коммуникативное разви'!V5=0,"не сформирован", "в стадии формирования")))</f>
        <v/>
      </c>
      <c r="DI4" s="233" t="str">
        <f>IF('Социально-коммуникативное разви'!W5="","",IF('Социально-коммуникативное разви'!W5=2,"сформирован",IF('Социально-коммуникативное разви'!W5=0,"не сформирован", "в стадии формирования")))</f>
        <v/>
      </c>
      <c r="DJ4" s="233" t="str">
        <f>IF('Социально-коммуникативное разви'!X5="","",IF('Социально-коммуникативное разви'!X5=2,"сформирован",IF('Социально-коммуникативное разви'!X5=0,"не сформирован", "в стадии формирования")))</f>
        <v/>
      </c>
      <c r="DK4" s="233" t="str">
        <f>IF('Социально-коммуникативное разви'!Y5="","",IF('Социально-коммуникативное разви'!Y5=2,"сформирован",IF('Социально-коммуникативное разви'!Y5=0,"не сформирован", "в стадии формирования")))</f>
        <v/>
      </c>
      <c r="DL4" s="233" t="str">
        <f>IF('Познавательное развитие'!D5="","",IF('Познавательное развитие'!D5=2,"сформирован",IF('Познавательное развитие'!D5=0,"не сформирован", "в стадии формирования")))</f>
        <v/>
      </c>
      <c r="DM4" s="233" t="str">
        <f>IF('Познавательное развитие'!E5="","",IF('Познавательное развитие'!E5=2,"сформирован",IF('Познавательное развитие'!E5=0,"не сформирован", "в стадии формирования")))</f>
        <v/>
      </c>
      <c r="DN4" s="233" t="str">
        <f>IF('Познавательное развитие'!F5="","",IF('Познавательное развитие'!F5=2,"сформирован",IF('Познавательное развитие'!F5=0,"не сформирован", "в стадии формирования")))</f>
        <v/>
      </c>
      <c r="DO4" s="233" t="str">
        <f>IF('Познавательное развитие'!G5="","",IF('Познавательное развитие'!G5=2,"сформирован",IF('Познавательное развитие'!G5=0,"не сформирован", "в стадии формирования")))</f>
        <v/>
      </c>
      <c r="DP4" s="233" t="str">
        <f>IF('Познавательное развитие'!H5="","",IF('Познавательное развитие'!H5=2,"сформирован",IF('Познавательное развитие'!H5=0,"не сформирован", "в стадии формирования")))</f>
        <v/>
      </c>
      <c r="DQ4" s="233" t="str">
        <f>IF('Познавательное развитие'!I5="","",IF('Познавательное развитие'!I5=2,"сформирован",IF('Познавательное развитие'!I5=0,"не сформирован", "в стадии формирования")))</f>
        <v/>
      </c>
      <c r="DR4" s="233" t="str">
        <f>IF('Познавательное развитие'!J5="","",IF('Познавательное развитие'!J5=2,"сформирован",IF('Познавательное развитие'!J5=0,"не сформирован", "в стадии формирования")))</f>
        <v/>
      </c>
      <c r="DS4" s="233" t="str">
        <f>IF('Познавательное развитие'!K5="","",IF('Познавательное развитие'!K5=2,"сформирован",IF('Познавательное развитие'!K5=0,"не сформирован", "в стадии формирования")))</f>
        <v/>
      </c>
      <c r="DT4" s="233" t="str">
        <f>IF('Познавательное развитие'!L5="","",IF('Познавательное развитие'!L5=2,"сформирован",IF('Познавательное развитие'!L5=0,"не сформирован", "в стадии формирования")))</f>
        <v/>
      </c>
      <c r="DU4" s="233" t="e">
        <f>IF('Познавательное развитие'!#REF!="","",IF('Познавательное развитие'!#REF!=2,"сформирован",IF('Познавательное развитие'!#REF!=0,"не сформирован", "в стадии формирования")))</f>
        <v>#REF!</v>
      </c>
      <c r="DV4" s="233" t="e">
        <f>IF('Познавательное развитие'!#REF!="","",IF('Познавательное развитие'!#REF!=2,"сформирован",IF('Познавательное развитие'!#REF!=0,"не сформирован", "в стадии формирования")))</f>
        <v>#REF!</v>
      </c>
      <c r="DW4" s="233" t="str">
        <f>IF('Познавательное развитие'!M5="","",IF('Познавательное развитие'!M5=2,"сформирован",IF('Познавательное развитие'!M5=0,"не сформирован", "в стадии формирования")))</f>
        <v/>
      </c>
      <c r="DX4" s="233" t="str">
        <f>IF('Познавательное развитие'!N5="","",IF('Познавательное развитие'!N5=2,"сформирован",IF('Познавательное развитие'!N5=0,"не сформирован", "в стадии формирования")))</f>
        <v/>
      </c>
      <c r="DY4" s="233" t="str">
        <f>IF('Познавательное развитие'!O5="","",IF('Познавательное развитие'!O5=2,"сформирован",IF('Познавательное развитие'!O5=0,"не сформирован", "в стадии формирования")))</f>
        <v/>
      </c>
      <c r="DZ4" s="233" t="str">
        <f>IF('Познавательное развитие'!P5="","",IF('Познавательное развитие'!P5=2,"сформирован",IF('Познавательное развитие'!P5=0,"не сформирован", "в стадии формирования")))</f>
        <v/>
      </c>
      <c r="EA4" s="233" t="e">
        <f>IF('Познавательное развитие'!#REF!="","",IF('Познавательное развитие'!#REF!=2,"сформирован",IF('Познавательное развитие'!#REF!=0,"не сформирован", "в стадии формирования")))</f>
        <v>#REF!</v>
      </c>
      <c r="EB4" s="233" t="str">
        <f>IF('Познавательное развитие'!R5="","",IF('Познавательное развитие'!R5=2,"сформирован",IF('Познавательное развитие'!R5=0,"не сформирован", "в стадии формирования")))</f>
        <v/>
      </c>
      <c r="EC4" s="233" t="str">
        <f>IF('Познавательное развитие'!S5="","",IF('Познавательное развитие'!S5=2,"сформирован",IF('Познавательное развитие'!S5=0,"не сформирован", "в стадии формирования")))</f>
        <v/>
      </c>
      <c r="ED4" s="233" t="str">
        <f>IF('Познавательное развитие'!T5="","",IF('Познавательное развитие'!T5=2,"сформирован",IF('Познавательное развитие'!T5=0,"не сформирован", "в стадии формирования")))</f>
        <v/>
      </c>
      <c r="EE4" s="233" t="str">
        <f>IF('Познавательное развитие'!U5="","",IF('Познавательное развитие'!U5=2,"сформирован",IF('Познавательное развитие'!U5=0,"не сформирован", "в стадии формирования")))</f>
        <v/>
      </c>
      <c r="EF4" s="233" t="str">
        <f>IF('Познавательное развитие'!V5="","",IF('Познавательное развитие'!V5=2,"сформирован",IF('Познавательное развитие'!V5=0,"не сформирован", "в стадии формирования")))</f>
        <v/>
      </c>
      <c r="EG4" s="233" t="e">
        <f>IF('Познавательное развитие'!#REF!="","",IF('Познавательное развитие'!#REF!=2,"сформирован",IF('Познавательное развитие'!#REF!=0,"не сформирован", "в стадии формирования")))</f>
        <v>#REF!</v>
      </c>
      <c r="EH4" s="233" t="e">
        <f>IF('Познавательное развитие'!#REF!="","",IF('Познавательное развитие'!#REF!=2,"сформирован",IF('Познавательное развитие'!#REF!=0,"не сформирован", "в стадии формирования")))</f>
        <v>#REF!</v>
      </c>
      <c r="EI4" s="233" t="str">
        <f>IF('Познавательное развитие'!W5="","",IF('Познавательное развитие'!W5=2,"сформирован",IF('Познавательное развитие'!W5=0,"не сформирован", "в стадии формирования")))</f>
        <v/>
      </c>
      <c r="EJ4" s="233" t="str">
        <f>IF('Познавательное развитие'!X5="","",IF('Познавательное развитие'!X5=2,"сформирован",IF('Познавательное развитие'!X5=0,"не сформирован", "в стадии формирования")))</f>
        <v/>
      </c>
      <c r="EK4" s="233" t="str">
        <f>IF('Познавательное развитие'!Y5="","",IF('Познавательное развитие'!Y5=2,"сформирован",IF('Познавательное развитие'!Y5=0,"не сформирован", "в стадии формирования")))</f>
        <v/>
      </c>
      <c r="EL4" s="233" t="str">
        <f>IF('Познавательное развитие'!Z5="","",IF('Познавательное развитие'!Z5=2,"сформирован",IF('Познавательное развитие'!Z5=0,"не сформирован", "в стадии формирования")))</f>
        <v/>
      </c>
      <c r="EM4" s="233" t="str">
        <f>IF('Познавательное развитие'!AA5="","",IF('Познавательное развитие'!AA5=2,"сформирован",IF('Познавательное развитие'!AA5=0,"не сформирован", "в стадии формирования")))</f>
        <v/>
      </c>
      <c r="EN4" s="233" t="str">
        <f>IF('Познавательное развитие'!AB5="","",IF('Познавательное развитие'!AB5=2,"сформирован",IF('Познавательное развитие'!AB5=0,"не сформирован", "в стадии формирования")))</f>
        <v/>
      </c>
      <c r="EO4" s="242" t="str">
        <f>IF('Социально-коммуникативное разви'!T5="","",IF('Социально-коммуникативное разви'!U5="","",IF('Социально-коммуникативное разви'!V5="","",IF('Социально-коммуникативное разви'!W5="","",IF('Социально-коммуникативное разви'!X5="","",IF('Социально-коммуникативное разви'!Y5="","",IF('Познавательное развитие'!D5="","",IF('Познавательное развитие'!E5="","",IF('Познавательное развитие'!F5="","",IF('Познавательное развитие'!G5="","",IF('Познавательное развитие'!H5="","",IF('Познавательное развитие'!K5="","",IF('Познавательное развитие'!L5="","",IF('Познавательное развитие'!#REF!="","",IF('Познавательное развитие'!#REF!="","",IF('Познавательное развитие'!O5="","",IF('Познавательное развитие'!U5="","",IF('Познавательное развитие'!V5="","",IF('Познавательное развитие'!#REF!="","",IF('Познавательное развитие'!#REF!="","",IF('Познавательное развитие'!Z5="","",IF('Познавательное развитие'!AA5="","",IF('Познавательное развитие'!AB5="","",IF('Познавательное развитие'!AC5="","",IF('Познавательное развитие'!AD5="","",IF('Познавательное развитие'!AE5="","",IF('Познавательное развитие'!AF5="","",IF('Познавательное развитие'!AG5="","",IF('Познавательное развитие'!AH5="","",IF('Речевое развитие'!D4="","",IF('Речевое развитие'!J4="","",IF('Речевое развитие'!K4="","",IF('Речевое развитие'!L4="","",IF('Речевое развитие'!M4="","",IF('Речевое развитие'!N4="","",('Социально-коммуникативное разви'!T5+'Социально-коммуникативное разви'!U5+'Социально-коммуникативное разви'!V5+'Социально-коммуникативное разви'!W5+'Социально-коммуникативное разви'!X5+'Социально-коммуникативное разви'!Y5+'Познавательное развитие'!D5+'Познавательное развитие'!E5+'Познавательное развитие'!F5+'Познавательное развитие'!G5+'Познавательное развитие'!H5+'Познавательное развитие'!K5+'Познавательное развитие'!L5+'Познавательное развитие'!#REF!+'Познавательное развитие'!#REF!+'Познавательное развитие'!O5+'Познавательное развитие'!U5+'Познавательное развитие'!V5+'Познавательное развитие'!#REF!+'Познавательное развитие'!#REF!+'Познавательное развитие'!Z5+'Познавательное развитие'!AA5+'Познавательное развитие'!AB5+'Познавательное развитие'!AC5+'Познавательное развитие'!AD5+'Познавательное развитие'!AE5+'Познавательное развитие'!AF5+'Познавательное развитие'!AG5+'Познавательное развитие'!AH5+'Речевое развитие'!D4+'Речевое развитие'!J4+'Речевое развитие'!K4+'Речевое развитие'!L4+'Речевое развитие'!M4)/35)))))))))))))))))))))))))))))))))))</f>
        <v/>
      </c>
      <c r="EP4" s="233" t="str">
        <f>'Целевые ориентиры'!EH4</f>
        <v/>
      </c>
    </row>
    <row r="5" spans="1:146" ht="15.75" x14ac:dyDescent="0.25">
      <c r="A5" s="107">
        <f>список!A3</f>
        <v>2</v>
      </c>
      <c r="B5" s="141" t="str">
        <f>IF(список!B3="","",список!B3)</f>
        <v/>
      </c>
      <c r="C5" s="97">
        <f>IF(список!C3="","",список!C3)</f>
        <v>0</v>
      </c>
      <c r="D5" s="94" t="str">
        <f>IF('Социально-коммуникативное разви'!G6="","",IF('Социально-коммуникативное разви'!G6=2,"сформирован",IF('Социально-коммуникативное разви'!G6=0,"не сформирован", "в стадии формирования")))</f>
        <v/>
      </c>
      <c r="E5" s="94" t="str">
        <f>IF('Социально-коммуникативное разви'!I6="","",IF('Социально-коммуникативное разви'!I6=2,"сформирован",IF('Социально-коммуникативное разви'!I6=0,"не сформирован", "в стадии формирования")))</f>
        <v/>
      </c>
      <c r="F5" s="94" t="str">
        <f>IF('Социально-коммуникативное разви'!K6="","",IF('Социально-коммуникативное разви'!K6=2,"сформирован",IF('Социально-коммуникативное разви'!K6=0,"не сформирован", "в стадии формирования")))</f>
        <v/>
      </c>
      <c r="G5" s="94" t="str">
        <f>IF('Социально-коммуникативное разви'!L6="","",IF('Социально-коммуникативное разви'!L6=2,"сформирован",IF('Социально-коммуникативное разви'!L6=0,"не сформирован", "в стадии формирования")))</f>
        <v/>
      </c>
      <c r="H5" s="94" t="str">
        <f>IF('Познавательное развитие'!K6="","",IF('Познавательное развитие'!K6=2,"сформирован",IF('Познавательное развитие'!K6=0,"не сформирован", "в стадии формирования")))</f>
        <v/>
      </c>
      <c r="I5" s="94" t="e">
        <f>IF('Познавательное развитие'!#REF!="","",IF('Познавательное развитие'!#REF!=2,"сформирован",IF('Познавательное развитие'!#REF!=0,"не сформирован", "в стадии формирования")))</f>
        <v>#REF!</v>
      </c>
      <c r="J5" s="94" t="str">
        <f>IF('Познавательное развитие'!O6="","",IF('Познавательное развитие'!O6=2,"сформирован",IF('Познавательное развитие'!O6=0,"не сформирован", "в стадии формирования")))</f>
        <v/>
      </c>
      <c r="K5" s="94" t="str">
        <f>IF('Познавательное развитие'!P6="","",IF('Познавательное развитие'!P6=2,"сформирован",IF('Познавательное развитие'!P6=0,"не сформирован", "в стадии формирования")))</f>
        <v/>
      </c>
      <c r="L5" s="94" t="e">
        <f>IF('Познавательное развитие'!#REF!="","",IF('Познавательное развитие'!#REF!=2,"сформирован",IF('Познавательное развитие'!#REF!=0,"не сформирован", "в стадии формирования")))</f>
        <v>#REF!</v>
      </c>
      <c r="M5" s="94" t="str">
        <f>IF('Познавательное развитие'!T6="","",IF('Познавательное развитие'!T6=2,"сформирован",IF('Познавательное развитие'!T6=0,"не сформирован", "в стадии формирования")))</f>
        <v/>
      </c>
      <c r="N5" s="94" t="str">
        <f>IF('Познавательное развитие'!W6="","",IF('Познавательное развитие'!W6=2,"сформирован",IF('Познавательное развитие'!W6=0,"не сформирован", "в стадии формирования")))</f>
        <v/>
      </c>
      <c r="O5" s="94" t="str">
        <f>IF('Познавательное развитие'!AH6="","",IF('Познавательное развитие'!AH6=2,"сформирован",IF('Познавательное развитие'!AH6=0,"не сформирован", "в стадии формирования")))</f>
        <v/>
      </c>
      <c r="P5" s="94" t="str">
        <f>IF('Речевое развитие'!E5="","",IF('Речевое развитие'!E5=2,"сформирован",IF('Речевое развитие'!E5=0,"не сформирован", "в стадии формирования")))</f>
        <v/>
      </c>
      <c r="Q5" s="94" t="str">
        <f>IF('Речевое развитие'!F5="","",IF('Речевое развитие'!F5=2,"сформирован",IF('Речевое развитие'!F5=0,"не сформирован", "в стадии формирования")))</f>
        <v/>
      </c>
      <c r="R5" s="94" t="str">
        <f>IF('Речевое развитие'!M5="","",IF('Речевое развитие'!M5=2,"сформирован",IF('Речевое развитие'!M5=0,"не сформирован", "в стадии формирования")))</f>
        <v/>
      </c>
      <c r="S5" s="94" t="str">
        <f>IF('Художественно-эстетическое разв'!F6="","",IF('Художественно-эстетическое разв'!F6=2,"сформирован",IF('Художественно-эстетическое разв'!F6=0,"не сформирован", "в стадии формирования")))</f>
        <v/>
      </c>
      <c r="T5" s="94" t="str">
        <f>IF('Художественно-эстетическое разв'!L6="","",IF('Художественно-эстетическое разв'!L6=2,"сформирован",IF('Художественно-эстетическое разв'!L6=0,"не сформирован", "в стадии формирования")))</f>
        <v/>
      </c>
      <c r="U5" s="94" t="str">
        <f>IF('Художественно-эстетическое разв'!O6="","",IF('Художественно-эстетическое разв'!O6=2,"сформирован",IF('Художественно-эстетическое разв'!O6=0,"не сформирован", "в стадии формирования")))</f>
        <v/>
      </c>
      <c r="V5" s="94" t="str">
        <f>IF('Художественно-эстетическое разв'!P6="","",IF('Художественно-эстетическое разв'!P6=2,"сформирован",IF('Художественно-эстетическое разв'!P6=0,"не сформирован", "в стадии формирования")))</f>
        <v/>
      </c>
      <c r="W5" s="94" t="str">
        <f>IF('Физическое развитие'!N5="","",IF('Физическое развитие'!N5=2,"сформирован",IF('Физическое развитие'!N5=0,"не сформирован", "в стадии формирования")))</f>
        <v/>
      </c>
      <c r="X5" s="94" t="str">
        <f>IF('Физическое развитие'!Q5="","",IF('Физическое развитие'!Q5=2,"сформирован",IF('Физическое развитие'!Q5=0,"не сформирован", "в стадии формирования")))</f>
        <v/>
      </c>
      <c r="Y5" s="94" t="str">
        <f>IF('Физическое развитие'!R5="","",IF('Физическое развитие'!R5=2,"сформирован",IF('Физическое развитие'!R5=0,"не сформирован", "в стадии формирования")))</f>
        <v/>
      </c>
      <c r="Z5" s="206" t="str">
        <f>IF('Социально-коммуникативное разви'!G6="","",IF('Социально-коммуникативное разви'!I6="","",IF('Социально-коммуникативное разви'!K6="","",IF('Социально-коммуникативное разви'!L6="","",IF('Познавательное развитие'!K6="","",IF('Познавательное развитие'!#REF!="","",IF('Познавательное развитие'!O6="","",IF('Познавательное развитие'!P6="","",IF('Познавательное развитие'!#REF!="","",IF('Познавательное развитие'!T6="","",IF('Познавательное развитие'!W6="","",IF('Познавательное развитие'!AH6="","",IF('Речевое развитие'!E5="","",IF('Речевое развитие'!F5="","",IF('Речевое развитие'!M5="","",IF('Художественно-эстетическое разв'!F6="","",IF('Художественно-эстетическое разв'!L6="","",IF('Художественно-эстетическое разв'!O6="","",IF('Художественно-эстетическое разв'!P6="","",IF('Физическое развитие'!N5="","",IF('Физическое развитие'!Q5="","",IF('Физическое развитие'!R5="","",('Социально-коммуникативное разви'!G6+'Социально-коммуникативное разви'!I6+'Социально-коммуникативное разви'!K6+'Социально-коммуникативное разви'!L6+'Познавательное развитие'!K6+'Познавательное развитие'!#REF!+'Познавательное развитие'!O6+'Познавательное развитие'!P6+'Познавательное развитие'!#REF!+'Познавательное развитие'!T6+'Познавательное развитие'!W6+'Познавательное развитие'!AH6+'Речевое развитие'!E5+'Речевое развитие'!F5+'Художественно-эстетическое разв'!F6+'Художественно-эстетическое разв'!L6+'Художественно-эстетическое разв'!O6+'Художественно-эстетическое разв'!P6+'Физическое развитие'!N5+'Физическое развитие'!Q5+'Физическое развитие'!R5)/22))))))))))))))))))))))</f>
        <v/>
      </c>
      <c r="AA5" s="235" t="str">
        <f>'Целевые ориентиры'!Y5</f>
        <v/>
      </c>
      <c r="AB5" s="236" t="str">
        <f>IF('Социально-коммуникативное разви'!E6="","",IF('Социально-коммуникативное разви'!E6=2,"сформирован",IF('Социально-коммуникативное разви'!E6=0,"не сформирован", "в стадии формирования")))</f>
        <v/>
      </c>
      <c r="AC5" s="232" t="str">
        <f>IF('Социально-коммуникативное разви'!G6="","",IF('Социально-коммуникативное разви'!G6=2,"сформирован",IF('Социально-коммуникативное разви'!G6=0,"не сформирован", "в стадии формирования")))</f>
        <v/>
      </c>
      <c r="AD5" s="232" t="str">
        <f>IF('Социально-коммуникативное разви'!H6="","",IF('Социально-коммуникативное разви'!H6=2,"сформирован",IF('Социально-коммуникативное разви'!H6=0,"не сформирован", "в стадии формирования")))</f>
        <v/>
      </c>
      <c r="AE5" s="232" t="str">
        <f>IF('Социально-коммуникативное разви'!L6="","",IF('Социально-коммуникативное разви'!L6=2,"сформирован",IF('Социально-коммуникативное разви'!L6=0,"не сформирован", "в стадии формирования")))</f>
        <v/>
      </c>
      <c r="AF5" s="232" t="str">
        <f>IF('Социально-коммуникативное разви'!Q6="","",IF('Социально-коммуникативное разви'!Q6=2,"сформирован",IF('Социально-коммуникативное разви'!Q6=0,"не сформирован", "в стадии формирования")))</f>
        <v/>
      </c>
      <c r="AG5" s="237" t="str">
        <f>IF('Познавательное развитие'!L6="","",IF('Познавательное развитие'!L6=2,"сформирован",IF('Познавательное развитие'!L6=0,"не сформирован", "в стадии формирования")))</f>
        <v/>
      </c>
      <c r="AH5" s="237" t="e">
        <f>IF('Познавательное развитие'!#REF!="","",IF('Познавательное развитие'!#REF!=2,"сформирован",IF('Познавательное развитие'!#REF!=0,"не сформирован", "в стадии формирования")))</f>
        <v>#REF!</v>
      </c>
      <c r="AI5" s="237" t="str">
        <f>IF('Речевое развитие'!D5="","",IF('Речевое развитие'!D5=2,"сформирован",IF('Речевое развитие'!D5=0,"не сформирован", "в стадии формирования")))</f>
        <v/>
      </c>
      <c r="AJ5" s="237" t="str">
        <f>IF('Речевое развитие'!F5="","",IF('Речевое развитие'!F5=2,"сформирован",IF('Речевое развитие'!F5=0,"не сформирован", "в стадии формирования")))</f>
        <v/>
      </c>
      <c r="AK5" s="237" t="str">
        <f>IF('Речевое развитие'!J5="","",IF('Речевое развитие'!J5=2,"сформирован",IF('Речевое развитие'!J5=0,"не сформирован", "в стадии формирования")))</f>
        <v/>
      </c>
      <c r="AL5" s="237" t="str">
        <f>IF('Речевое развитие'!L5="","",IF('Речевое развитие'!L5=2,"сформирован",IF('Речевое развитие'!L5=0,"не сформирован", "в стадии формирования")))</f>
        <v/>
      </c>
      <c r="AM5" s="237" t="str">
        <f>IF('Речевое развитие'!N5="","",IF('Речевое развитие'!N5=2,"сформирован",IF('Речевое развитие'!N5=0,"не сформирован", "в стадии формирования")))</f>
        <v/>
      </c>
      <c r="AN5" s="238" t="str">
        <f>IF('Социально-коммуникативное разви'!E6="","",IF('Социально-коммуникативное разви'!G6="","",IF('Социально-коммуникативное разви'!H6="","",IF('Социально-коммуникативное разви'!L6="","",IF('Социально-коммуникативное разви'!Q6="","",IF('Познавательное развитие'!L6="","",IF('Познавательное развитие'!#REF!="","",IF('Речевое развитие'!D5="","",IF('Речевое развитие'!F5="","",IF('Речевое развитие'!J5="","",IF('Речевое развитие'!L5="","",IF('Речевое развитие'!N5="","",('Социально-коммуникативное разви'!E6+'Социально-коммуникативное разви'!G6+'Социально-коммуникативное разви'!H6+'Социально-коммуникативное разви'!L6+'Социально-коммуникативное разви'!Q6+'Познавательное развитие'!L6+'Познавательное развитие'!#REF!+'Речевое развитие'!D5+'Речевое развитие'!F5+'Речевое развитие'!J5+'Речевое развитие'!L5+'Речевое развитие'!N5)/12))))))))))))</f>
        <v/>
      </c>
      <c r="AO5" s="235" t="str">
        <f>'Целевые ориентиры'!AM5</f>
        <v/>
      </c>
      <c r="AP5" s="239" t="str">
        <f>IF('Социально-коммуникативное разви'!E6="","",IF('Социально-коммуникативное разви'!E6=2,"сформирован",IF('Социально-коммуникативное разви'!E6=0,"не сформирован", "в стадии формирования")))</f>
        <v/>
      </c>
      <c r="AQ5" s="240" t="str">
        <f>IF('Социально-коммуникативное разви'!G6="","",IF('Социально-коммуникативное разви'!G6=2,"сформирован",IF('Социально-коммуникативное разви'!G6=0,"не сформирован", "в стадии формирования")))</f>
        <v/>
      </c>
      <c r="AR5" s="241" t="str">
        <f>IF('Социально-коммуникативное разви'!H6="","",IF('Социально-коммуникативное разви'!H6=2,"сформирован",IF('Социально-коммуникативное разви'!H6=0,"не сформирован", "в стадии формирования")))</f>
        <v/>
      </c>
      <c r="AS5" s="241" t="str">
        <f>IF('Социально-коммуникативное разви'!K6="","",IF('Социально-коммуникативное разви'!K6=2,"сформирован",IF('Социально-коммуникативное разви'!K6=0,"не сформирован", "в стадии формирования")))</f>
        <v/>
      </c>
      <c r="AT5" s="241" t="str">
        <f>IF('Социально-коммуникативное разви'!L6="","",IF('Социально-коммуникативное разви'!L6=2,"сформирован",IF('Социально-коммуникативное разви'!L6=0,"не сформирован", "в стадии формирования")))</f>
        <v/>
      </c>
      <c r="AU5" s="241" t="str">
        <f>IF('Социально-коммуникативное разви'!M6="","",IF('Социально-коммуникативное разви'!M6=2,"сформирован",IF('Социально-коммуникативное разви'!M6=0,"не сформирован", "в стадии формирования")))</f>
        <v/>
      </c>
      <c r="AV5" s="241" t="str">
        <f>IF('Познавательное развитие'!P6="","",IF('Познавательное развитие'!P6=2,"сформирован",IF('Познавательное развитие'!P6=0,"не сформирован", "в стадии формирования")))</f>
        <v/>
      </c>
      <c r="AW5" s="241" t="str">
        <f>IF('Речевое развитие'!E5="","",IF('Речевое развитие'!E5=2,"сформирован",IF('Речевое развитие'!E5=0,"не сформирован", "в стадии формирования")))</f>
        <v/>
      </c>
      <c r="AX5" s="241" t="str">
        <f>IF('Речевое развитие'!N5="","",IF('Речевое развитие'!N5=2,"сформирован",IF('Речевое развитие'!N5=0,"не сформирован", "в стадии формирования")))</f>
        <v/>
      </c>
      <c r="AY5" s="241" t="str">
        <f>IF('Художественно-эстетическое разв'!F6="","",IF('Художественно-эстетическое разв'!F6=2,"сформирован",IF('Художественно-эстетическое разв'!F6=0,"не сформирован", "в стадии формирования")))</f>
        <v/>
      </c>
      <c r="AZ5" s="233" t="str">
        <f>IF('Художественно-эстетическое разв'!O6="","",IF('Художественно-эстетическое разв'!O6=2,"сформирован",IF('Художественно-эстетическое разв'!O6=0,"не сформирован", "в стадии формирования")))</f>
        <v/>
      </c>
      <c r="BA5" s="241"/>
      <c r="BB5" s="208" t="str">
        <f>IF('Социально-коммуникативное разви'!E6="","",IF('Социально-коммуникативное разви'!G6="","",IF('Социально-коммуникативное разви'!H6="","",IF('Социально-коммуникативное разви'!K6="","",IF('Социально-коммуникативное разви'!L6="","",IF('Социально-коммуникативное разви'!M6="","",IF('Познавательное развитие'!P6="","",IF('Речевое развитие'!E5="","",IF('Речевое развитие'!N5="","",IF('Художественно-эстетическое разв'!F6="","",IF('Художественно-эстетическое разв'!O6="","",IF('Художественно-эстетическое разв'!Y6="","",('Социально-коммуникативное разви'!E6+'Социально-коммуникативное разви'!G6+'Социально-коммуникативное разви'!H6+'Социально-коммуникативное разви'!L6+'Социально-коммуникативное разви'!Q6+'Познавательное развитие'!L6+'Познавательное развитие'!#REF!+'Речевое развитие'!D5+'Речевое развитие'!F5+'Речевое развитие'!J5+'Речевое развитие'!L5+'Речевое развитие'!N5)/12))))))))))))</f>
        <v/>
      </c>
      <c r="BC5" s="235" t="str">
        <f>'Целевые ориентиры'!BA5</f>
        <v/>
      </c>
      <c r="BD5" s="233" t="str">
        <f>IF('Социально-коммуникативное разви'!D6="","",IF('Социально-коммуникативное разви'!D6=2,"сформирован",IF('Социально-коммуникативное разви'!D6=0,"не сформирован", "в стадии формирования")))</f>
        <v/>
      </c>
      <c r="BE5" s="233" t="str">
        <f>IF('Социально-коммуникативное разви'!F6="","",IF('Социально-коммуникативное разви'!F6=2,"сформирован",IF('Социально-коммуникативное разви'!F6=0,"не сформирован", "в стадии формирования")))</f>
        <v/>
      </c>
      <c r="BF5" s="233" t="str">
        <f>IF('Социально-коммуникативное разви'!J6="","",IF('Социально-коммуникативное разви'!J6=2,"сформирован",IF('Социально-коммуникативное разви'!J6=0,"не сформирован", "в стадии формирования")))</f>
        <v/>
      </c>
      <c r="BG5" s="233" t="str">
        <f>IF('Познавательное развитие'!U6="","",IF('Познавательное развитие'!U6=2,"сформирован",IF('Познавательное развитие'!U6=0,"не сформирован", "в стадии формирования")))</f>
        <v/>
      </c>
      <c r="BH5" s="233" t="str">
        <f>IF('Познавательное развитие'!V6="","",IF('Познавательное развитие'!V6=2,"сформирован",IF('Познавательное развитие'!V6=0,"не сформирован", "в стадии формирования")))</f>
        <v/>
      </c>
      <c r="BI5" s="233" t="str">
        <f>IF('Познавательное развитие'!AB6="","",IF('Познавательное развитие'!AB6=2,"сформирован",IF('Познавательное развитие'!AB6=0,"не сформирован", "в стадии формирования")))</f>
        <v/>
      </c>
      <c r="BJ5" s="233" t="str">
        <f>IF('Познавательное развитие'!AD6="","",IF('Познавательное развитие'!AD6=2,"сформирован",IF('Познавательное развитие'!AD6=0,"не сформирован", "в стадии формирования")))</f>
        <v/>
      </c>
      <c r="BK5" s="233" t="str">
        <f>IF('Речевое развитие'!D5="","",IF('Речевое развитие'!D5=2,"сформирован",IF('Речевое развитие'!D5=0,"не сформирован", "в стадии формирования")))</f>
        <v/>
      </c>
      <c r="BL5" s="233" t="str">
        <f>IF('Речевое развитие'!E5="","",IF('Речевое развитие'!E5=2,"сформирован",IF('Речевое развитие'!E5=0,"не сформирован", "в стадии формирования")))</f>
        <v/>
      </c>
      <c r="BM5" s="233" t="str">
        <f>IF('Речевое развитие'!F5="","",IF('Речевое развитие'!F5=2,"сформирован",IF('Речевое развитие'!F5=0,"не сформирован", "в стадии формирования")))</f>
        <v/>
      </c>
      <c r="BN5" s="233" t="str">
        <f>IF('Речевое развитие'!G5="","",IF('Речевое развитие'!G5=2,"сформирован",IF('Речевое развитие'!G5=0,"не сформирован", "в стадии формирования")))</f>
        <v/>
      </c>
      <c r="BO5" s="233" t="e">
        <f>IF('Речевое развитие'!#REF!="","",IF('Речевое развитие'!#REF!=2,"сформирован",IF('Речевое развитие'!#REF!=0,"не сформирован", "в стадии формирования")))</f>
        <v>#REF!</v>
      </c>
      <c r="BP5" s="233" t="str">
        <f>IF('Речевое развитие'!J5="","",IF('Речевое развитие'!J5=2,"сформирован",IF('Речевое развитие'!J5=0,"не сформирован", "в стадии формирования")))</f>
        <v/>
      </c>
      <c r="BQ5" s="233" t="str">
        <f>IF('Речевое развитие'!K5="","",IF('Речевое развитие'!K5=2,"сформирован",IF('Речевое развитие'!K5=0,"не сформирован", "в стадии формирования")))</f>
        <v/>
      </c>
      <c r="BR5" s="233" t="str">
        <f>IF('Речевое развитие'!L5="","",IF('Речевое развитие'!L5=2,"сформирован",IF('Речевое развитие'!L5=0,"не сформирован", "в стадии формирования")))</f>
        <v/>
      </c>
      <c r="BS5" s="233" t="str">
        <f>IF('Речевое развитие'!M5="","",IF('Речевое развитие'!M5=2,"сформирован",IF('Речевое развитие'!M5=0,"не сформирован", "в стадии формирования")))</f>
        <v/>
      </c>
      <c r="BT5" s="233" t="str">
        <f>IF('Речевое развитие'!N5="","",IF('Речевое развитие'!N5=2,"сформирован",IF('Речевое развитие'!N5=0,"не сформирован", "в стадии формирования")))</f>
        <v/>
      </c>
      <c r="BU5" s="233" t="str">
        <f>IF('Художественно-эстетическое разв'!D6="","",IF('Художественно-эстетическое разв'!D6=2,"сформирован",IF('Художественно-эстетическое разв'!D6=0,"не сформирован", "в стадии формирования")))</f>
        <v/>
      </c>
      <c r="BV5" s="233" t="str">
        <f>IF('Художественно-эстетическое разв'!E6="","",IF('Художественно-эстетическое разв'!E6=2,"сформирован",IF('Художественно-эстетическое разв'!E6=0,"не сформирован", "в стадии формирования")))</f>
        <v/>
      </c>
      <c r="BW5" s="242" t="str">
        <f>IF('Социально-коммуникативное разви'!D6="","",IF('Социально-коммуникативное разви'!F6="","",IF('Социально-коммуникативное разви'!J6="","",IF('Познавательное развитие'!U6="","",IF('Познавательное развитие'!V6="","",IF('Познавательное развитие'!AB6="","",IF('Познавательное развитие'!AD6="","",IF('Речевое развитие'!D5="","",IF('Речевое развитие'!E5="","",IF('Речевое развитие'!F5="","",IF('Речевое развитие'!G5="","",IF('Речевое развитие'!#REF!="","",IF('Речевое развитие'!J5="","",IF('Речевое развитие'!K5="","",IF('Речевое развитие'!L5="","",IF('Речевое развитие'!M5="","",IF('Речевое развитие'!N5="","",IF('Художественно-эстетическое разв'!D6="","",IF('Художественно-эстетическое разв'!E6="","",('Социально-коммуникативное разви'!D6+'Социально-коммуникативное разви'!F6+'Социально-коммуникативное разви'!J6+'Познавательное развитие'!U6+'Познавательное развитие'!V6+'Познавательное развитие'!AB6+'Познавательное развитие'!AD6+'Речевое развитие'!D5+'Речевое развитие'!E5+'Речевое развитие'!F5+'Речевое развитие'!G5+'Речевое развитие'!#REF!+'Речевое развитие'!J5+'Речевое развитие'!K5+'Речевое развитие'!L5+'Речевое развитие'!M5+'Речевое развитие'!N5+'Художественно-эстетическое разв'!D6+'Художественно-эстетическое разв'!E6)/19)))))))))))))))))))</f>
        <v/>
      </c>
      <c r="BX5" s="321" t="str">
        <f>'Целевые ориентиры'!BU5</f>
        <v/>
      </c>
      <c r="BY5" s="233" t="str">
        <f t="shared" ref="BY5:BY20" si="0">IF(BX5="","",IF(BX5=2,"сформирован",IF(BX5=0,"не сформирован","в стадии формирования")))</f>
        <v/>
      </c>
      <c r="BZ5" s="233" t="str">
        <f>IF('Художественно-эстетическое разв'!K6="","",IF('Художественно-эстетическое разв'!K6=2,"сформирован",IF('Художественно-эстетическое разв'!K6=0,"не сформирован", "в стадии формирования")))</f>
        <v/>
      </c>
      <c r="CA5" s="233" t="str">
        <f>IF('Художественно-эстетическое разв'!L6="","",IF('Художественно-эстетическое разв'!L6=2,"сформирован",IF('Художественно-эстетическое разв'!L6=0,"не сформирован", "в стадии формирования")))</f>
        <v/>
      </c>
      <c r="CB5" s="233" t="str">
        <f>IF('Художественно-эстетическое разв'!Z6="","",IF('Художественно-эстетическое разв'!Z6=2,"сформирован",IF('Художественно-эстетическое разв'!Z6=0,"не сформирован", "в стадии формирования")))</f>
        <v/>
      </c>
      <c r="CC5" s="190" t="e">
        <f>IF('Физическое развитие'!#REF!="","",IF('Физическое развитие'!#REF!=2,"сформирован",IF('Физическое развитие'!#REF!=0,"не сформирован", "в стадии формирования")))</f>
        <v>#REF!</v>
      </c>
      <c r="CD5" s="190" t="str">
        <f>IF('Физическое развитие'!D5="","",IF('Физическое развитие'!D5=2,"сформирован",IF('Физическое развитие'!D5=0,"не сформирован", "в стадии формирования")))</f>
        <v/>
      </c>
      <c r="CE5" s="190" t="str">
        <f>IF('Физическое развитие'!E5="","",IF('Физическое развитие'!E5=2,"сформирован",IF('Физическое развитие'!E5=0,"не сформирован", "в стадии формирования")))</f>
        <v/>
      </c>
      <c r="CF5" s="190" t="str">
        <f>IF('Физическое развитие'!F5="","",IF('Физическое развитие'!F5=2,"сформирован",IF('Физическое развитие'!F5=0,"не сформирован", "в стадии формирования")))</f>
        <v/>
      </c>
      <c r="CG5" s="190" t="str">
        <f>IF('Физическое развитие'!G5="","",IF('Физическое развитие'!G5=2,"сформирован",IF('Физическое развитие'!G5=0,"не сформирован", "в стадии формирования")))</f>
        <v/>
      </c>
      <c r="CH5" s="233" t="str">
        <f>IF('Физическое развитие'!H5="","",IF('Физическое развитие'!H5=2,"сформирован",IF('Физическое развитие'!H5=0,"не сформирован", "в стадии формирования")))</f>
        <v/>
      </c>
      <c r="CI5" s="233" t="str">
        <f>IF('Физическое развитие'!I5="","",IF('Физическое развитие'!I5=2,"сформирован",IF('Физическое развитие'!I5=0,"не сформирован", "в стадии формирования")))</f>
        <v/>
      </c>
      <c r="CJ5" s="233" t="str">
        <f>IF('Физическое развитие'!J5="","",IF('Физическое развитие'!J5=2,"сформирован",IF('Физическое развитие'!J5=0,"не сформирован", "в стадии формирования")))</f>
        <v/>
      </c>
      <c r="CK5" s="233" t="str">
        <f>IF('Физическое развитие'!K5="","",IF('Физическое развитие'!K5=2,"сформирован",IF('Физическое развитие'!K5=0,"не сформирован", "в стадии формирования")))</f>
        <v/>
      </c>
      <c r="CL5" s="233" t="str">
        <f>IF('Физическое развитие'!L5="","",IF('Физическое развитие'!L5=2,"сформирован",IF('Физическое развитие'!L5=0,"не сформирован", "в стадии формирования")))</f>
        <v/>
      </c>
      <c r="CM5" s="233" t="str">
        <f>IF('Физическое развитие'!N5="","",IF('Физическое развитие'!N5=2,"сформирован",IF('Физическое развитие'!N5=0,"не сформирован", "в стадии формирования")))</f>
        <v/>
      </c>
      <c r="CN5" s="242" t="str">
        <f>IF('Познавательное развитие'!H6="","",IF('Художественно-эстетическое разв'!K6="","",IF('Художественно-эстетическое разв'!L6="","",IF('Художественно-эстетическое разв'!Z6="","",IF('Физическое развитие'!#REF!="","",IF('Физическое развитие'!D5="","",IF('Физическое развитие'!E5="","",IF('Физическое развитие'!F5="","",IF('Физическое развитие'!G5="","",IF('Физическое развитие'!H5="","",IF('Физическое развитие'!I5="","",IF('Физическое развитие'!J5="","",IF('Физическое развитие'!K5="","",IF('Физическое развитие'!L5="","",IF('Физическое развитие'!N5="","",('Познавательное развитие'!H6+'Художественно-эстетическое разв'!K6+'Художественно-эстетическое разв'!L6+'Художественно-эстетическое разв'!Z6+'Физическое развитие'!#REF!+'Физическое развитие'!D5+'Физическое развитие'!E5+'Физическое развитие'!F5+'Физическое развитие'!G5+'Физическое развитие'!H5+'Физическое развитие'!I5+'Физическое развитие'!J5+'Физическое развитие'!K5+'Физическое развитие'!L5+'Физическое развитие'!N5)/15)))))))))))))))</f>
        <v/>
      </c>
      <c r="CO5" s="321" t="str">
        <f>'Целевые ориентиры'!CK5</f>
        <v/>
      </c>
      <c r="CP5" s="233" t="str">
        <f>IF('Социально-коммуникативное разви'!G6="","",IF('Социально-коммуникативное разви'!G6=2,"сформирован",IF('Социально-коммуникативное разви'!G6=0,"не сформирован", "в стадии формирования")))</f>
        <v/>
      </c>
      <c r="CQ5" s="233" t="str">
        <f>IF('Социально-коммуникативное разви'!H6="","",IF('Социально-коммуникативное разви'!H6=2,"сформирован",IF('Социально-коммуникативное разви'!H6=0,"не сформирован", "в стадии формирования")))</f>
        <v/>
      </c>
      <c r="CR5" s="233" t="str">
        <f>IF('Социально-коммуникативное разви'!L6="","",IF('Социально-коммуникативное разви'!L6=2,"сформирован",IF('Социально-коммуникативное разви'!L6=0,"не сформирован", "в стадии формирования")))</f>
        <v/>
      </c>
      <c r="CS5" s="233" t="str">
        <f>IF('Социально-коммуникативное разви'!P6="","",IF('Социально-коммуникативное разви'!P6=2,"сформирован",IF('Социально-коммуникативное разви'!P6=0,"не сформирован", "в стадии формирования")))</f>
        <v/>
      </c>
      <c r="CT5" s="233" t="str">
        <f>IF('Социально-коммуникативное разви'!Q6="","",IF('Социально-коммуникативное разви'!Q6=2,"сформирован",IF('Социально-коммуникативное разви'!Q6=0,"не сформирован", "в стадии формирования")))</f>
        <v/>
      </c>
      <c r="CU5" s="233" t="str">
        <f>IF('Социально-коммуникативное разви'!T6="","",IF('Социально-коммуникативное разви'!T6=2,"сформирован",IF('Социально-коммуникативное разви'!T6=0,"не сформирован", "в стадии формирования")))</f>
        <v/>
      </c>
      <c r="CV5" s="233" t="str">
        <f>IF('Социально-коммуникативное разви'!U6="","",IF('Социально-коммуникативное разви'!U6=2,"сформирован",IF('Социально-коммуникативное разви'!U6=0,"не сформирован", "в стадии формирования")))</f>
        <v/>
      </c>
      <c r="CW5" s="233" t="str">
        <f>IF('Социально-коммуникативное разви'!V6="","",IF('Социально-коммуникативное разви'!V6=2,"сформирован",IF('Социально-коммуникативное разви'!V6=0,"не сформирован", "в стадии формирования")))</f>
        <v/>
      </c>
      <c r="CX5" s="233" t="str">
        <f>IF('Социально-коммуникативное разви'!W6="","",IF('Социально-коммуникативное разви'!W6=2,"сформирован",IF('Социально-коммуникативное разви'!W6=0,"не сформирован", "в стадии формирования")))</f>
        <v/>
      </c>
      <c r="CY5" s="233" t="str">
        <f>IF('Социально-коммуникативное разви'!X6="","",IF('Социально-коммуникативное разви'!X6=2,"сформирован",IF('Социально-коммуникативное разви'!X6=0,"не сформирован", "в стадии формирования")))</f>
        <v/>
      </c>
      <c r="CZ5" s="233" t="str">
        <f>IF('Социально-коммуникативное разви'!Y6="","",IF('Социально-коммуникативное разви'!Y6=2,"сформирован",IF('Социально-коммуникативное разви'!Y6=0,"не сформирован", "в стадии формирования")))</f>
        <v/>
      </c>
      <c r="DA5" s="233" t="str">
        <f>IF('Физическое развитие'!Q5="","",IF('Физическое развитие'!Q5=2,"сформирован",IF('Физическое развитие'!Q5=0,"не сформирован", "в стадии формирования")))</f>
        <v/>
      </c>
      <c r="DB5" s="233" t="str">
        <f>IF('Физическое развитие'!R5="","",IF('Физическое развитие'!R5=2,"сформирован",IF('Физическое развитие'!R5=0,"не сформирован", "в стадии формирования")))</f>
        <v/>
      </c>
      <c r="DC5" s="233" t="str">
        <f>IF('Физическое развитие'!S5="","",IF('Физическое развитие'!S5=2,"сформирован",IF('Физическое развитие'!S5=0,"не сформирован", "в стадии формирования")))</f>
        <v/>
      </c>
      <c r="DD5" s="242" t="str">
        <f>IF('Социально-коммуникативное разви'!G6="","",IF('Социально-коммуникативное разви'!H6="","",IF('Социально-коммуникативное разви'!L6="","",IF('Социально-коммуникативное разви'!P6="","",IF('Социально-коммуникативное разви'!Q6="","",IF('Социально-коммуникативное разви'!T6="","",IF('Социально-коммуникативное разви'!U6="","",IF('Социально-коммуникативное разви'!V6="","",IF('Социально-коммуникативное разви'!W6="","",IF('Социально-коммуникативное разви'!X6="","",IF('Социально-коммуникативное разви'!Y6="","",IF('Физическое развитие'!Q5="","",IF('Физическое развитие'!R5="","",IF('Физическое развитие'!S5="","",('Социально-коммуникативное разви'!G6+'Социально-коммуникативное разви'!H6+'Социально-коммуникативное разви'!L6+'Социально-коммуникативное разви'!P6+'Социально-коммуникативное разви'!Q6+'Социально-коммуникативное разви'!T6+'Социально-коммуникативное разви'!U6+'Социально-коммуникативное разви'!V6+'Социально-коммуникативное разви'!W6+'Социально-коммуникативное разви'!X6+'Социально-коммуникативное разви'!Y6+'Физическое развитие'!Q5+'Физическое развитие'!R5+'Физическое развитие'!S5)/14))))))))))))))</f>
        <v/>
      </c>
      <c r="DE5" s="235" t="str">
        <f>'Целевые ориентиры'!DA5</f>
        <v/>
      </c>
      <c r="DF5" s="233" t="str">
        <f>IF('Социально-коммуникативное разви'!T6="","",IF('Социально-коммуникативное разви'!T6=2,"сформирован",IF('Социально-коммуникативное разви'!T6=0,"не сформирован", "в стадии формирования")))</f>
        <v/>
      </c>
      <c r="DG5" s="233" t="str">
        <f>IF('Социально-коммуникативное разви'!U6="","",IF('Социально-коммуникативное разви'!U6=2,"сформирован",IF('Социально-коммуникативное разви'!U6=0,"не сформирован", "в стадии формирования")))</f>
        <v/>
      </c>
      <c r="DH5" s="233" t="str">
        <f>IF('Социально-коммуникативное разви'!V6="","",IF('Социально-коммуникативное разви'!V6=2,"сформирован",IF('Социально-коммуникативное разви'!V6=0,"не сформирован", "в стадии формирования")))</f>
        <v/>
      </c>
      <c r="DI5" s="233" t="str">
        <f>IF('Социально-коммуникативное разви'!W6="","",IF('Социально-коммуникативное разви'!W6=2,"сформирован",IF('Социально-коммуникативное разви'!W6=0,"не сформирован", "в стадии формирования")))</f>
        <v/>
      </c>
      <c r="DJ5" s="233" t="str">
        <f>IF('Социально-коммуникативное разви'!X6="","",IF('Социально-коммуникативное разви'!X6=2,"сформирован",IF('Социально-коммуникативное разви'!X6=0,"не сформирован", "в стадии формирования")))</f>
        <v/>
      </c>
      <c r="DK5" s="233" t="str">
        <f>IF('Социально-коммуникативное разви'!Y6="","",IF('Социально-коммуникативное разви'!Y6=2,"сформирован",IF('Социально-коммуникативное разви'!Y6=0,"не сформирован", "в стадии формирования")))</f>
        <v/>
      </c>
      <c r="DL5" s="233" t="str">
        <f>IF('Познавательное развитие'!D6="","",IF('Познавательное развитие'!D6=2,"сформирован",IF('Познавательное развитие'!D6=0,"не сформирован", "в стадии формирования")))</f>
        <v/>
      </c>
      <c r="DM5" s="233" t="str">
        <f>IF('Познавательное развитие'!E6="","",IF('Познавательное развитие'!E6=2,"сформирован",IF('Познавательное развитие'!E6=0,"не сформирован", "в стадии формирования")))</f>
        <v/>
      </c>
      <c r="DN5" s="233" t="str">
        <f>IF('Познавательное развитие'!F6="","",IF('Познавательное развитие'!F6=2,"сформирован",IF('Познавательное развитие'!F6=0,"не сформирован", "в стадии формирования")))</f>
        <v/>
      </c>
      <c r="DO5" s="233" t="str">
        <f>IF('Познавательное развитие'!G6="","",IF('Познавательное развитие'!G6=2,"сформирован",IF('Познавательное развитие'!G6=0,"не сформирован", "в стадии формирования")))</f>
        <v/>
      </c>
      <c r="DP5" s="233" t="str">
        <f>IF('Познавательное развитие'!H6="","",IF('Познавательное развитие'!H6=2,"сформирован",IF('Познавательное развитие'!H6=0,"не сформирован", "в стадии формирования")))</f>
        <v/>
      </c>
      <c r="DQ5" s="233" t="str">
        <f>IF('Познавательное развитие'!I6="","",IF('Познавательное развитие'!I6=2,"сформирован",IF('Познавательное развитие'!I6=0,"не сформирован", "в стадии формирования")))</f>
        <v/>
      </c>
      <c r="DR5" s="233" t="str">
        <f>IF('Познавательное развитие'!J6="","",IF('Познавательное развитие'!J6=2,"сформирован",IF('Познавательное развитие'!J6=0,"не сформирован", "в стадии формирования")))</f>
        <v/>
      </c>
      <c r="DS5" s="233" t="str">
        <f>IF('Познавательное развитие'!K6="","",IF('Познавательное развитие'!K6=2,"сформирован",IF('Познавательное развитие'!K6=0,"не сформирован", "в стадии формирования")))</f>
        <v/>
      </c>
      <c r="DT5" s="233" t="str">
        <f>IF('Познавательное развитие'!L6="","",IF('Познавательное развитие'!L6=2,"сформирован",IF('Познавательное развитие'!L6=0,"не сформирован", "в стадии формирования")))</f>
        <v/>
      </c>
      <c r="DU5" s="233" t="e">
        <f>IF('Познавательное развитие'!#REF!="","",IF('Познавательное развитие'!#REF!=2,"сформирован",IF('Познавательное развитие'!#REF!=0,"не сформирован", "в стадии формирования")))</f>
        <v>#REF!</v>
      </c>
      <c r="DV5" s="233" t="e">
        <f>IF('Познавательное развитие'!#REF!="","",IF('Познавательное развитие'!#REF!=2,"сформирован",IF('Познавательное развитие'!#REF!=0,"не сформирован", "в стадии формирования")))</f>
        <v>#REF!</v>
      </c>
      <c r="DW5" s="233" t="str">
        <f>IF('Познавательное развитие'!M6="","",IF('Познавательное развитие'!M6=2,"сформирован",IF('Познавательное развитие'!M6=0,"не сформирован", "в стадии формирования")))</f>
        <v/>
      </c>
      <c r="DX5" s="233" t="str">
        <f>IF('Познавательное развитие'!N6="","",IF('Познавательное развитие'!N6=2,"сформирован",IF('Познавательное развитие'!N6=0,"не сформирован", "в стадии формирования")))</f>
        <v/>
      </c>
      <c r="DY5" s="233" t="str">
        <f>IF('Познавательное развитие'!O6="","",IF('Познавательное развитие'!O6=2,"сформирован",IF('Познавательное развитие'!O6=0,"не сформирован", "в стадии формирования")))</f>
        <v/>
      </c>
      <c r="DZ5" s="233" t="str">
        <f>IF('Познавательное развитие'!P6="","",IF('Познавательное развитие'!P6=2,"сформирован",IF('Познавательное развитие'!P6=0,"не сформирован", "в стадии формирования")))</f>
        <v/>
      </c>
      <c r="EA5" s="233" t="e">
        <f>IF('Познавательное развитие'!#REF!="","",IF('Познавательное развитие'!#REF!=2,"сформирован",IF('Познавательное развитие'!#REF!=0,"не сформирован", "в стадии формирования")))</f>
        <v>#REF!</v>
      </c>
      <c r="EB5" s="233" t="str">
        <f>IF('Познавательное развитие'!R6="","",IF('Познавательное развитие'!R6=2,"сформирован",IF('Познавательное развитие'!R6=0,"не сформирован", "в стадии формирования")))</f>
        <v/>
      </c>
      <c r="EC5" s="233" t="str">
        <f>IF('Познавательное развитие'!S6="","",IF('Познавательное развитие'!S6=2,"сформирован",IF('Познавательное развитие'!S6=0,"не сформирован", "в стадии формирования")))</f>
        <v/>
      </c>
      <c r="ED5" s="233" t="str">
        <f>IF('Познавательное развитие'!T6="","",IF('Познавательное развитие'!T6=2,"сформирован",IF('Познавательное развитие'!T6=0,"не сформирован", "в стадии формирования")))</f>
        <v/>
      </c>
      <c r="EE5" s="233" t="str">
        <f>IF('Познавательное развитие'!U6="","",IF('Познавательное развитие'!U6=2,"сформирован",IF('Познавательное развитие'!U6=0,"не сформирован", "в стадии формирования")))</f>
        <v/>
      </c>
      <c r="EF5" s="233" t="str">
        <f>IF('Познавательное развитие'!V6="","",IF('Познавательное развитие'!V6=2,"сформирован",IF('Познавательное развитие'!V6=0,"не сформирован", "в стадии формирования")))</f>
        <v/>
      </c>
      <c r="EG5" s="233" t="e">
        <f>IF('Познавательное развитие'!#REF!="","",IF('Познавательное развитие'!#REF!=2,"сформирован",IF('Познавательное развитие'!#REF!=0,"не сформирован", "в стадии формирования")))</f>
        <v>#REF!</v>
      </c>
      <c r="EH5" s="233" t="e">
        <f>IF('Познавательное развитие'!#REF!="","",IF('Познавательное развитие'!#REF!=2,"сформирован",IF('Познавательное развитие'!#REF!=0,"не сформирован", "в стадии формирования")))</f>
        <v>#REF!</v>
      </c>
      <c r="EI5" s="233" t="str">
        <f>IF('Познавательное развитие'!W6="","",IF('Познавательное развитие'!W6=2,"сформирован",IF('Познавательное развитие'!W6=0,"не сформирован", "в стадии формирования")))</f>
        <v/>
      </c>
      <c r="EJ5" s="233" t="str">
        <f>IF('Познавательное развитие'!X6="","",IF('Познавательное развитие'!X6=2,"сформирован",IF('Познавательное развитие'!X6=0,"не сформирован", "в стадии формирования")))</f>
        <v/>
      </c>
      <c r="EK5" s="233" t="str">
        <f>IF('Познавательное развитие'!Y6="","",IF('Познавательное развитие'!Y6=2,"сформирован",IF('Познавательное развитие'!Y6=0,"не сформирован", "в стадии формирования")))</f>
        <v/>
      </c>
      <c r="EL5" s="233" t="str">
        <f>IF('Познавательное развитие'!Z6="","",IF('Познавательное развитие'!Z6=2,"сформирован",IF('Познавательное развитие'!Z6=0,"не сформирован", "в стадии формирования")))</f>
        <v/>
      </c>
      <c r="EM5" s="233" t="str">
        <f>IF('Познавательное развитие'!AA6="","",IF('Познавательное развитие'!AA6=2,"сформирован",IF('Познавательное развитие'!AA6=0,"не сформирован", "в стадии формирования")))</f>
        <v/>
      </c>
      <c r="EN5" s="233" t="str">
        <f>IF('Познавательное развитие'!AB6="","",IF('Познавательное развитие'!AB6=2,"сформирован",IF('Познавательное развитие'!AB6=0,"не сформирован", "в стадии формирования")))</f>
        <v/>
      </c>
      <c r="EO5" s="233"/>
      <c r="EP5" s="235" t="str">
        <f>'Целевые ориентиры'!EH5</f>
        <v/>
      </c>
    </row>
    <row r="6" spans="1:146" ht="15.75" x14ac:dyDescent="0.25">
      <c r="A6" s="107">
        <f>список!A4</f>
        <v>3</v>
      </c>
      <c r="B6" s="141" t="str">
        <f>IF(список!B4="","",список!B4)</f>
        <v/>
      </c>
      <c r="C6" s="97">
        <f>IF(список!C4="","",список!C4)</f>
        <v>0</v>
      </c>
      <c r="D6" s="94" t="str">
        <f>IF('Социально-коммуникативное разви'!G7="","",IF('Социально-коммуникативное разви'!G7=2,"сформирован",IF('Социально-коммуникативное разви'!G7=0,"не сформирован", "в стадии формирования")))</f>
        <v/>
      </c>
      <c r="E6" s="94" t="str">
        <f>IF('Социально-коммуникативное разви'!I7="","",IF('Социально-коммуникативное разви'!I7=2,"сформирован",IF('Социально-коммуникативное разви'!I7=0,"не сформирован", "в стадии формирования")))</f>
        <v/>
      </c>
      <c r="F6" s="94" t="str">
        <f>IF('Социально-коммуникативное разви'!K7="","",IF('Социально-коммуникативное разви'!K7=2,"сформирован",IF('Социально-коммуникативное разви'!K7=0,"не сформирован", "в стадии формирования")))</f>
        <v/>
      </c>
      <c r="G6" s="94" t="str">
        <f>IF('Социально-коммуникативное разви'!L7="","",IF('Социально-коммуникативное разви'!L7=2,"сформирован",IF('Социально-коммуникативное разви'!L7=0,"не сформирован", "в стадии формирования")))</f>
        <v/>
      </c>
      <c r="H6" s="94" t="str">
        <f>IF('Познавательное развитие'!K7="","",IF('Познавательное развитие'!K7=2,"сформирован",IF('Познавательное развитие'!K7=0,"не сформирован", "в стадии формирования")))</f>
        <v/>
      </c>
      <c r="I6" s="94" t="e">
        <f>IF('Познавательное развитие'!#REF!="","",IF('Познавательное развитие'!#REF!=2,"сформирован",IF('Познавательное развитие'!#REF!=0,"не сформирован", "в стадии формирования")))</f>
        <v>#REF!</v>
      </c>
      <c r="J6" s="94" t="str">
        <f>IF('Познавательное развитие'!O7="","",IF('Познавательное развитие'!O7=2,"сформирован",IF('Познавательное развитие'!O7=0,"не сформирован", "в стадии формирования")))</f>
        <v/>
      </c>
      <c r="K6" s="94" t="str">
        <f>IF('Познавательное развитие'!P7="","",IF('Познавательное развитие'!P7=2,"сформирован",IF('Познавательное развитие'!P7=0,"не сформирован", "в стадии формирования")))</f>
        <v/>
      </c>
      <c r="L6" s="94" t="e">
        <f>IF('Познавательное развитие'!#REF!="","",IF('Познавательное развитие'!#REF!=2,"сформирован",IF('Познавательное развитие'!#REF!=0,"не сформирован", "в стадии формирования")))</f>
        <v>#REF!</v>
      </c>
      <c r="M6" s="94" t="str">
        <f>IF('Познавательное развитие'!T7="","",IF('Познавательное развитие'!T7=2,"сформирован",IF('Познавательное развитие'!T7=0,"не сформирован", "в стадии формирования")))</f>
        <v/>
      </c>
      <c r="N6" s="94" t="str">
        <f>IF('Познавательное развитие'!W7="","",IF('Познавательное развитие'!W7=2,"сформирован",IF('Познавательное развитие'!W7=0,"не сформирован", "в стадии формирования")))</f>
        <v/>
      </c>
      <c r="O6" s="94" t="str">
        <f>IF('Познавательное развитие'!AH7="","",IF('Познавательное развитие'!AH7=2,"сформирован",IF('Познавательное развитие'!AH7=0,"не сформирован", "в стадии формирования")))</f>
        <v/>
      </c>
      <c r="P6" s="94" t="str">
        <f>IF('Речевое развитие'!E6="","",IF('Речевое развитие'!E6=2,"сформирован",IF('Речевое развитие'!E6=0,"не сформирован", "в стадии формирования")))</f>
        <v/>
      </c>
      <c r="Q6" s="94" t="str">
        <f>IF('Речевое развитие'!F6="","",IF('Речевое развитие'!F6=2,"сформирован",IF('Речевое развитие'!F6=0,"не сформирован", "в стадии формирования")))</f>
        <v/>
      </c>
      <c r="R6" s="94" t="str">
        <f>IF('Речевое развитие'!M6="","",IF('Речевое развитие'!M6=2,"сформирован",IF('Речевое развитие'!M6=0,"не сформирован", "в стадии формирования")))</f>
        <v/>
      </c>
      <c r="S6" s="94" t="str">
        <f>IF('Художественно-эстетическое разв'!F7="","",IF('Художественно-эстетическое разв'!F7=2,"сформирован",IF('Художественно-эстетическое разв'!F7=0,"не сформирован", "в стадии формирования")))</f>
        <v/>
      </c>
      <c r="T6" s="94" t="str">
        <f>IF('Художественно-эстетическое разв'!L7="","",IF('Художественно-эстетическое разв'!L7=2,"сформирован",IF('Художественно-эстетическое разв'!L7=0,"не сформирован", "в стадии формирования")))</f>
        <v/>
      </c>
      <c r="U6" s="94" t="str">
        <f>IF('Художественно-эстетическое разв'!O7="","",IF('Художественно-эстетическое разв'!O7=2,"сформирован",IF('Художественно-эстетическое разв'!O7=0,"не сформирован", "в стадии формирования")))</f>
        <v/>
      </c>
      <c r="V6" s="94" t="str">
        <f>IF('Художественно-эстетическое разв'!P7="","",IF('Художественно-эстетическое разв'!P7=2,"сформирован",IF('Художественно-эстетическое разв'!P7=0,"не сформирован", "в стадии формирования")))</f>
        <v/>
      </c>
      <c r="W6" s="94" t="str">
        <f>IF('Физическое развитие'!N6="","",IF('Физическое развитие'!N6=2,"сформирован",IF('Физическое развитие'!N6=0,"не сформирован", "в стадии формирования")))</f>
        <v/>
      </c>
      <c r="X6" s="94" t="str">
        <f>IF('Физическое развитие'!Q6="","",IF('Физическое развитие'!Q6=2,"сформирован",IF('Физическое развитие'!Q6=0,"не сформирован", "в стадии формирования")))</f>
        <v/>
      </c>
      <c r="Y6" s="94" t="str">
        <f>IF('Физическое развитие'!R6="","",IF('Физическое развитие'!R6=2,"сформирован",IF('Физическое развитие'!R6=0,"не сформирован", "в стадии формирования")))</f>
        <v/>
      </c>
      <c r="Z6" s="206" t="str">
        <f>IF('Социально-коммуникативное разви'!G7="","",IF('Социально-коммуникативное разви'!I7="","",IF('Социально-коммуникативное разви'!K7="","",IF('Социально-коммуникативное разви'!L7="","",IF('Познавательное развитие'!K7="","",IF('Познавательное развитие'!#REF!="","",IF('Познавательное развитие'!O7="","",IF('Познавательное развитие'!P7="","",IF('Познавательное развитие'!#REF!="","",IF('Познавательное развитие'!T7="","",IF('Познавательное развитие'!W7="","",IF('Познавательное развитие'!AH7="","",IF('Речевое развитие'!E6="","",IF('Речевое развитие'!F6="","",IF('Речевое развитие'!M6="","",IF('Художественно-эстетическое разв'!F7="","",IF('Художественно-эстетическое разв'!L7="","",IF('Художественно-эстетическое разв'!O7="","",IF('Художественно-эстетическое разв'!P7="","",IF('Физическое развитие'!N6="","",IF('Физическое развитие'!Q6="","",IF('Физическое развитие'!R6="","",('Социально-коммуникативное разви'!G7+'Социально-коммуникативное разви'!I7+'Социально-коммуникативное разви'!K7+'Социально-коммуникативное разви'!L7+'Познавательное развитие'!K7+'Познавательное развитие'!#REF!+'Познавательное развитие'!O7+'Познавательное развитие'!P7+'Познавательное развитие'!#REF!+'Познавательное развитие'!T7+'Познавательное развитие'!W7+'Познавательное развитие'!AH7+'Речевое развитие'!E6+'Речевое развитие'!F6+'Художественно-эстетическое разв'!F7+'Художественно-эстетическое разв'!L7+'Художественно-эстетическое разв'!O7+'Художественно-эстетическое разв'!P7+'Физическое развитие'!N6+'Физическое развитие'!Q6+'Физическое развитие'!R6)/22))))))))))))))))))))))</f>
        <v/>
      </c>
      <c r="AA6" s="235" t="str">
        <f>'Целевые ориентиры'!Y6</f>
        <v/>
      </c>
      <c r="AB6" s="236" t="str">
        <f>IF('Социально-коммуникативное разви'!E7="","",IF('Социально-коммуникативное разви'!E7=2,"сформирован",IF('Социально-коммуникативное разви'!E7=0,"не сформирован", "в стадии формирования")))</f>
        <v/>
      </c>
      <c r="AC6" s="232" t="str">
        <f>IF('Социально-коммуникативное разви'!G7="","",IF('Социально-коммуникативное разви'!G7=2,"сформирован",IF('Социально-коммуникативное разви'!G7=0,"не сформирован", "в стадии формирования")))</f>
        <v/>
      </c>
      <c r="AD6" s="232" t="str">
        <f>IF('Социально-коммуникативное разви'!H7="","",IF('Социально-коммуникативное разви'!H7=2,"сформирован",IF('Социально-коммуникативное разви'!H7=0,"не сформирован", "в стадии формирования")))</f>
        <v/>
      </c>
      <c r="AE6" s="232" t="str">
        <f>IF('Социально-коммуникативное разви'!L7="","",IF('Социально-коммуникативное разви'!L7=2,"сформирован",IF('Социально-коммуникативное разви'!L7=0,"не сформирован", "в стадии формирования")))</f>
        <v/>
      </c>
      <c r="AF6" s="232" t="str">
        <f>IF('Социально-коммуникативное разви'!Q7="","",IF('Социально-коммуникативное разви'!Q7=2,"сформирован",IF('Социально-коммуникативное разви'!Q7=0,"не сформирован", "в стадии формирования")))</f>
        <v/>
      </c>
      <c r="AG6" s="237" t="str">
        <f>IF('Познавательное развитие'!L7="","",IF('Познавательное развитие'!L7=2,"сформирован",IF('Познавательное развитие'!L7=0,"не сформирован", "в стадии формирования")))</f>
        <v/>
      </c>
      <c r="AH6" s="237" t="e">
        <f>IF('Познавательное развитие'!#REF!="","",IF('Познавательное развитие'!#REF!=2,"сформирован",IF('Познавательное развитие'!#REF!=0,"не сформирован", "в стадии формирования")))</f>
        <v>#REF!</v>
      </c>
      <c r="AI6" s="237" t="str">
        <f>IF('Речевое развитие'!D6="","",IF('Речевое развитие'!D6=2,"сформирован",IF('Речевое развитие'!D6=0,"не сформирован", "в стадии формирования")))</f>
        <v/>
      </c>
      <c r="AJ6" s="237" t="str">
        <f>IF('Речевое развитие'!F6="","",IF('Речевое развитие'!F6=2,"сформирован",IF('Речевое развитие'!F6=0,"не сформирован", "в стадии формирования")))</f>
        <v/>
      </c>
      <c r="AK6" s="237" t="str">
        <f>IF('Речевое развитие'!J6="","",IF('Речевое развитие'!J6=2,"сформирован",IF('Речевое развитие'!J6=0,"не сформирован", "в стадии формирования")))</f>
        <v/>
      </c>
      <c r="AL6" s="237" t="str">
        <f>IF('Речевое развитие'!L6="","",IF('Речевое развитие'!L6=2,"сформирован",IF('Речевое развитие'!L6=0,"не сформирован", "в стадии формирования")))</f>
        <v/>
      </c>
      <c r="AM6" s="237" t="str">
        <f>IF('Речевое развитие'!N6="","",IF('Речевое развитие'!N6=2,"сформирован",IF('Речевое развитие'!N6=0,"не сформирован", "в стадии формирования")))</f>
        <v/>
      </c>
      <c r="AN6" s="238" t="str">
        <f>IF('Социально-коммуникативное разви'!E7="","",IF('Социально-коммуникативное разви'!G7="","",IF('Социально-коммуникативное разви'!H7="","",IF('Социально-коммуникативное разви'!L7="","",IF('Социально-коммуникативное разви'!Q7="","",IF('Познавательное развитие'!L7="","",IF('Познавательное развитие'!#REF!="","",IF('Речевое развитие'!D6="","",IF('Речевое развитие'!F6="","",IF('Речевое развитие'!J6="","",IF('Речевое развитие'!L6="","",IF('Речевое развитие'!N6="","",('Социально-коммуникативное разви'!E7+'Социально-коммуникативное разви'!G7+'Социально-коммуникативное разви'!H7+'Социально-коммуникативное разви'!L7+'Социально-коммуникативное разви'!Q7+'Познавательное развитие'!L7+'Познавательное развитие'!#REF!+'Речевое развитие'!D6+'Речевое развитие'!F6+'Речевое развитие'!J6+'Речевое развитие'!L6+'Речевое развитие'!N6)/12))))))))))))</f>
        <v/>
      </c>
      <c r="AO6" s="235" t="str">
        <f>'Целевые ориентиры'!AM6</f>
        <v/>
      </c>
      <c r="AP6" s="239" t="str">
        <f>IF('Социально-коммуникативное разви'!E7="","",IF('Социально-коммуникативное разви'!E7=2,"сформирован",IF('Социально-коммуникативное разви'!E7=0,"не сформирован", "в стадии формирования")))</f>
        <v/>
      </c>
      <c r="AQ6" s="240" t="str">
        <f>IF('Социально-коммуникативное разви'!G7="","",IF('Социально-коммуникативное разви'!G7=2,"сформирован",IF('Социально-коммуникативное разви'!G7=0,"не сформирован", "в стадии формирования")))</f>
        <v/>
      </c>
      <c r="AR6" s="241" t="str">
        <f>IF('Социально-коммуникативное разви'!H7="","",IF('Социально-коммуникативное разви'!H7=2,"сформирован",IF('Социально-коммуникативное разви'!H7=0,"не сформирован", "в стадии формирования")))</f>
        <v/>
      </c>
      <c r="AS6" s="241" t="str">
        <f>IF('Социально-коммуникативное разви'!K7="","",IF('Социально-коммуникативное разви'!K7=2,"сформирован",IF('Социально-коммуникативное разви'!K7=0,"не сформирован", "в стадии формирования")))</f>
        <v/>
      </c>
      <c r="AT6" s="241" t="str">
        <f>IF('Социально-коммуникативное разви'!L7="","",IF('Социально-коммуникативное разви'!L7=2,"сформирован",IF('Социально-коммуникативное разви'!L7=0,"не сформирован", "в стадии формирования")))</f>
        <v/>
      </c>
      <c r="AU6" s="241" t="str">
        <f>IF('Социально-коммуникативное разви'!M7="","",IF('Социально-коммуникативное разви'!M7=2,"сформирован",IF('Социально-коммуникативное разви'!M7=0,"не сформирован", "в стадии формирования")))</f>
        <v/>
      </c>
      <c r="AV6" s="241" t="str">
        <f>IF('Познавательное развитие'!P7="","",IF('Познавательное развитие'!P7=2,"сформирован",IF('Познавательное развитие'!P7=0,"не сформирован", "в стадии формирования")))</f>
        <v/>
      </c>
      <c r="AW6" s="241" t="str">
        <f>IF('Речевое развитие'!E6="","",IF('Речевое развитие'!E6=2,"сформирован",IF('Речевое развитие'!E6=0,"не сформирован", "в стадии формирования")))</f>
        <v/>
      </c>
      <c r="AX6" s="241" t="str">
        <f>IF('Речевое развитие'!N6="","",IF('Речевое развитие'!N6=2,"сформирован",IF('Речевое развитие'!N6=0,"не сформирован", "в стадии формирования")))</f>
        <v/>
      </c>
      <c r="AY6" s="241" t="str">
        <f>IF('Художественно-эстетическое разв'!F7="","",IF('Художественно-эстетическое разв'!F7=2,"сформирован",IF('Художественно-эстетическое разв'!F7=0,"не сформирован", "в стадии формирования")))</f>
        <v/>
      </c>
      <c r="AZ6" s="233" t="str">
        <f>IF('Художественно-эстетическое разв'!O7="","",IF('Художественно-эстетическое разв'!O7=2,"сформирован",IF('Художественно-эстетическое разв'!O7=0,"не сформирован", "в стадии формирования")))</f>
        <v/>
      </c>
      <c r="BA6" s="241"/>
      <c r="BB6" s="208" t="str">
        <f>IF('Социально-коммуникативное разви'!E7="","",IF('Социально-коммуникативное разви'!G7="","",IF('Социально-коммуникативное разви'!H7="","",IF('Социально-коммуникативное разви'!K7="","",IF('Социально-коммуникативное разви'!L7="","",IF('Социально-коммуникативное разви'!M7="","",IF('Познавательное развитие'!P7="","",IF('Речевое развитие'!E6="","",IF('Речевое развитие'!N6="","",IF('Художественно-эстетическое разв'!F7="","",IF('Художественно-эстетическое разв'!O7="","",IF('Художественно-эстетическое разв'!Y7="","",('Социально-коммуникативное разви'!E7+'Социально-коммуникативное разви'!G7+'Социально-коммуникативное разви'!H7+'Социально-коммуникативное разви'!L7+'Социально-коммуникативное разви'!Q7+'Познавательное развитие'!L7+'Познавательное развитие'!#REF!+'Речевое развитие'!D6+'Речевое развитие'!F6+'Речевое развитие'!J6+'Речевое развитие'!L6+'Речевое развитие'!N6)/12))))))))))))</f>
        <v/>
      </c>
      <c r="BC6" s="235" t="str">
        <f>'Целевые ориентиры'!BA6</f>
        <v/>
      </c>
      <c r="BD6" s="233" t="str">
        <f>IF('Социально-коммуникативное разви'!D7="","",IF('Социально-коммуникативное разви'!D7=2,"сформирован",IF('Социально-коммуникативное разви'!D7=0,"не сформирован", "в стадии формирования")))</f>
        <v/>
      </c>
      <c r="BE6" s="233" t="str">
        <f>IF('Социально-коммуникативное разви'!F7="","",IF('Социально-коммуникативное разви'!F7=2,"сформирован",IF('Социально-коммуникативное разви'!F7=0,"не сформирован", "в стадии формирования")))</f>
        <v/>
      </c>
      <c r="BF6" s="233" t="str">
        <f>IF('Социально-коммуникативное разви'!J7="","",IF('Социально-коммуникативное разви'!J7=2,"сформирован",IF('Социально-коммуникативное разви'!J7=0,"не сформирован", "в стадии формирования")))</f>
        <v/>
      </c>
      <c r="BG6" s="233" t="str">
        <f>IF('Познавательное развитие'!U7="","",IF('Познавательное развитие'!U7=2,"сформирован",IF('Познавательное развитие'!U7=0,"не сформирован", "в стадии формирования")))</f>
        <v/>
      </c>
      <c r="BH6" s="233" t="str">
        <f>IF('Познавательное развитие'!V7="","",IF('Познавательное развитие'!V7=2,"сформирован",IF('Познавательное развитие'!V7=0,"не сформирован", "в стадии формирования")))</f>
        <v/>
      </c>
      <c r="BI6" s="233" t="str">
        <f>IF('Познавательное развитие'!AB7="","",IF('Познавательное развитие'!AB7=2,"сформирован",IF('Познавательное развитие'!AB7=0,"не сформирован", "в стадии формирования")))</f>
        <v/>
      </c>
      <c r="BJ6" s="233" t="str">
        <f>IF('Познавательное развитие'!AD7="","",IF('Познавательное развитие'!AD7=2,"сформирован",IF('Познавательное развитие'!AD7=0,"не сформирован", "в стадии формирования")))</f>
        <v/>
      </c>
      <c r="BK6" s="233" t="str">
        <f>IF('Речевое развитие'!D6="","",IF('Речевое развитие'!D6=2,"сформирован",IF('Речевое развитие'!D6=0,"не сформирован", "в стадии формирования")))</f>
        <v/>
      </c>
      <c r="BL6" s="233" t="str">
        <f>IF('Речевое развитие'!E6="","",IF('Речевое развитие'!E6=2,"сформирован",IF('Речевое развитие'!E6=0,"не сформирован", "в стадии формирования")))</f>
        <v/>
      </c>
      <c r="BM6" s="233" t="str">
        <f>IF('Речевое развитие'!F6="","",IF('Речевое развитие'!F6=2,"сформирован",IF('Речевое развитие'!F6=0,"не сформирован", "в стадии формирования")))</f>
        <v/>
      </c>
      <c r="BN6" s="233" t="str">
        <f>IF('Речевое развитие'!G6="","",IF('Речевое развитие'!G6=2,"сформирован",IF('Речевое развитие'!G6=0,"не сформирован", "в стадии формирования")))</f>
        <v/>
      </c>
      <c r="BO6" s="233" t="e">
        <f>IF('Речевое развитие'!#REF!="","",IF('Речевое развитие'!#REF!=2,"сформирован",IF('Речевое развитие'!#REF!=0,"не сформирован", "в стадии формирования")))</f>
        <v>#REF!</v>
      </c>
      <c r="BP6" s="233" t="str">
        <f>IF('Речевое развитие'!J6="","",IF('Речевое развитие'!J6=2,"сформирован",IF('Речевое развитие'!J6=0,"не сформирован", "в стадии формирования")))</f>
        <v/>
      </c>
      <c r="BQ6" s="233" t="str">
        <f>IF('Речевое развитие'!K6="","",IF('Речевое развитие'!K6=2,"сформирован",IF('Речевое развитие'!K6=0,"не сформирован", "в стадии формирования")))</f>
        <v/>
      </c>
      <c r="BR6" s="233" t="str">
        <f>IF('Речевое развитие'!L6="","",IF('Речевое развитие'!L6=2,"сформирован",IF('Речевое развитие'!L6=0,"не сформирован", "в стадии формирования")))</f>
        <v/>
      </c>
      <c r="BS6" s="233" t="str">
        <f>IF('Речевое развитие'!M6="","",IF('Речевое развитие'!M6=2,"сформирован",IF('Речевое развитие'!M6=0,"не сформирован", "в стадии формирования")))</f>
        <v/>
      </c>
      <c r="BT6" s="233" t="str">
        <f>IF('Речевое развитие'!N6="","",IF('Речевое развитие'!N6=2,"сформирован",IF('Речевое развитие'!N6=0,"не сформирован", "в стадии формирования")))</f>
        <v/>
      </c>
      <c r="BU6" s="233" t="str">
        <f>IF('Художественно-эстетическое разв'!D7="","",IF('Художественно-эстетическое разв'!D7=2,"сформирован",IF('Художественно-эстетическое разв'!D7=0,"не сформирован", "в стадии формирования")))</f>
        <v/>
      </c>
      <c r="BV6" s="233" t="str">
        <f>IF('Художественно-эстетическое разв'!E7="","",IF('Художественно-эстетическое разв'!E7=2,"сформирован",IF('Художественно-эстетическое разв'!E7=0,"не сформирован", "в стадии формирования")))</f>
        <v/>
      </c>
      <c r="BW6" s="242" t="str">
        <f>IF('Социально-коммуникативное разви'!D7="","",IF('Социально-коммуникативное разви'!F7="","",IF('Социально-коммуникативное разви'!J7="","",IF('Познавательное развитие'!U7="","",IF('Познавательное развитие'!V7="","",IF('Познавательное развитие'!AB7="","",IF('Познавательное развитие'!AD7="","",IF('Речевое развитие'!D6="","",IF('Речевое развитие'!E6="","",IF('Речевое развитие'!F6="","",IF('Речевое развитие'!G6="","",IF('Речевое развитие'!#REF!="","",IF('Речевое развитие'!J6="","",IF('Речевое развитие'!K6="","",IF('Речевое развитие'!L6="","",IF('Речевое развитие'!M6="","",IF('Речевое развитие'!N6="","",IF('Художественно-эстетическое разв'!D7="","",IF('Художественно-эстетическое разв'!E7="","",('Социально-коммуникативное разви'!D7+'Социально-коммуникативное разви'!F7+'Социально-коммуникативное разви'!J7+'Познавательное развитие'!U7+'Познавательное развитие'!V7+'Познавательное развитие'!AB7+'Познавательное развитие'!AD7+'Речевое развитие'!D6+'Речевое развитие'!E6+'Речевое развитие'!F6+'Речевое развитие'!G6+'Речевое развитие'!#REF!+'Речевое развитие'!J6+'Речевое развитие'!K6+'Речевое развитие'!L6+'Речевое развитие'!M6+'Речевое развитие'!N6+'Художественно-эстетическое разв'!D7+'Художественно-эстетическое разв'!E7)/19)))))))))))))))))))</f>
        <v/>
      </c>
      <c r="BX6" s="321" t="str">
        <f>'Целевые ориентиры'!BU6</f>
        <v/>
      </c>
      <c r="BY6" s="233" t="str">
        <f t="shared" si="0"/>
        <v/>
      </c>
      <c r="BZ6" s="233" t="str">
        <f>IF('Художественно-эстетическое разв'!K7="","",IF('Художественно-эстетическое разв'!K7=2,"сформирован",IF('Художественно-эстетическое разв'!K7=0,"не сформирован", "в стадии формирования")))</f>
        <v/>
      </c>
      <c r="CA6" s="233" t="str">
        <f>IF('Художественно-эстетическое разв'!L7="","",IF('Художественно-эстетическое разв'!L7=2,"сформирован",IF('Художественно-эстетическое разв'!L7=0,"не сформирован", "в стадии формирования")))</f>
        <v/>
      </c>
      <c r="CB6" s="233" t="str">
        <f>IF('Художественно-эстетическое разв'!Z7="","",IF('Художественно-эстетическое разв'!Z7=2,"сформирован",IF('Художественно-эстетическое разв'!Z7=0,"не сформирован", "в стадии формирования")))</f>
        <v/>
      </c>
      <c r="CC6" s="190" t="e">
        <f>IF('Физическое развитие'!#REF!="","",IF('Физическое развитие'!#REF!=2,"сформирован",IF('Физическое развитие'!#REF!=0,"не сформирован", "в стадии формирования")))</f>
        <v>#REF!</v>
      </c>
      <c r="CD6" s="190" t="str">
        <f>IF('Физическое развитие'!D6="","",IF('Физическое развитие'!D6=2,"сформирован",IF('Физическое развитие'!D6=0,"не сформирован", "в стадии формирования")))</f>
        <v/>
      </c>
      <c r="CE6" s="190" t="str">
        <f>IF('Физическое развитие'!E6="","",IF('Физическое развитие'!E6=2,"сформирован",IF('Физическое развитие'!E6=0,"не сформирован", "в стадии формирования")))</f>
        <v/>
      </c>
      <c r="CF6" s="190" t="str">
        <f>IF('Физическое развитие'!F6="","",IF('Физическое развитие'!F6=2,"сформирован",IF('Физическое развитие'!F6=0,"не сформирован", "в стадии формирования")))</f>
        <v/>
      </c>
      <c r="CG6" s="190" t="str">
        <f>IF('Физическое развитие'!G6="","",IF('Физическое развитие'!G6=2,"сформирован",IF('Физическое развитие'!G6=0,"не сформирован", "в стадии формирования")))</f>
        <v/>
      </c>
      <c r="CH6" s="233" t="str">
        <f>IF('Физическое развитие'!H6="","",IF('Физическое развитие'!H6=2,"сформирован",IF('Физическое развитие'!H6=0,"не сформирован", "в стадии формирования")))</f>
        <v/>
      </c>
      <c r="CI6" s="233" t="str">
        <f>IF('Физическое развитие'!I6="","",IF('Физическое развитие'!I6=2,"сформирован",IF('Физическое развитие'!I6=0,"не сформирован", "в стадии формирования")))</f>
        <v/>
      </c>
      <c r="CJ6" s="233" t="str">
        <f>IF('Физическое развитие'!J6="","",IF('Физическое развитие'!J6=2,"сформирован",IF('Физическое развитие'!J6=0,"не сформирован", "в стадии формирования")))</f>
        <v/>
      </c>
      <c r="CK6" s="233" t="str">
        <f>IF('Физическое развитие'!K6="","",IF('Физическое развитие'!K6=2,"сформирован",IF('Физическое развитие'!K6=0,"не сформирован", "в стадии формирования")))</f>
        <v/>
      </c>
      <c r="CL6" s="233" t="str">
        <f>IF('Физическое развитие'!L6="","",IF('Физическое развитие'!L6=2,"сформирован",IF('Физическое развитие'!L6=0,"не сформирован", "в стадии формирования")))</f>
        <v/>
      </c>
      <c r="CM6" s="233" t="str">
        <f>IF('Физическое развитие'!N6="","",IF('Физическое развитие'!N6=2,"сформирован",IF('Физическое развитие'!N6=0,"не сформирован", "в стадии формирования")))</f>
        <v/>
      </c>
      <c r="CN6" s="242" t="str">
        <f>IF('Познавательное развитие'!H7="","",IF('Художественно-эстетическое разв'!K7="","",IF('Художественно-эстетическое разв'!L7="","",IF('Художественно-эстетическое разв'!Z7="","",IF('Физическое развитие'!#REF!="","",IF('Физическое развитие'!D6="","",IF('Физическое развитие'!E6="","",IF('Физическое развитие'!F6="","",IF('Физическое развитие'!G6="","",IF('Физическое развитие'!H6="","",IF('Физическое развитие'!I6="","",IF('Физическое развитие'!J6="","",IF('Физическое развитие'!K6="","",IF('Физическое развитие'!L6="","",IF('Физическое развитие'!N6="","",('Познавательное развитие'!H7+'Художественно-эстетическое разв'!K7+'Художественно-эстетическое разв'!L7+'Художественно-эстетическое разв'!Z7+'Физическое развитие'!#REF!+'Физическое развитие'!D6+'Физическое развитие'!E6+'Физическое развитие'!F6+'Физическое развитие'!G6+'Физическое развитие'!H6+'Физическое развитие'!I6+'Физическое развитие'!J6+'Физическое развитие'!K6+'Физическое развитие'!L6+'Физическое развитие'!N6)/15)))))))))))))))</f>
        <v/>
      </c>
      <c r="CO6" s="321" t="str">
        <f>'Целевые ориентиры'!CK6</f>
        <v/>
      </c>
      <c r="CP6" s="233" t="str">
        <f>IF('Социально-коммуникативное разви'!G7="","",IF('Социально-коммуникативное разви'!G7=2,"сформирован",IF('Социально-коммуникативное разви'!G7=0,"не сформирован", "в стадии формирования")))</f>
        <v/>
      </c>
      <c r="CQ6" s="233" t="str">
        <f>IF('Социально-коммуникативное разви'!H7="","",IF('Социально-коммуникативное разви'!H7=2,"сформирован",IF('Социально-коммуникативное разви'!H7=0,"не сформирован", "в стадии формирования")))</f>
        <v/>
      </c>
      <c r="CR6" s="233" t="str">
        <f>IF('Социально-коммуникативное разви'!L7="","",IF('Социально-коммуникативное разви'!L7=2,"сформирован",IF('Социально-коммуникативное разви'!L7=0,"не сформирован", "в стадии формирования")))</f>
        <v/>
      </c>
      <c r="CS6" s="233" t="str">
        <f>IF('Социально-коммуникативное разви'!P7="","",IF('Социально-коммуникативное разви'!P7=2,"сформирован",IF('Социально-коммуникативное разви'!P7=0,"не сформирован", "в стадии формирования")))</f>
        <v/>
      </c>
      <c r="CT6" s="233" t="str">
        <f>IF('Социально-коммуникативное разви'!Q7="","",IF('Социально-коммуникативное разви'!Q7=2,"сформирован",IF('Социально-коммуникативное разви'!Q7=0,"не сформирован", "в стадии формирования")))</f>
        <v/>
      </c>
      <c r="CU6" s="233" t="str">
        <f>IF('Социально-коммуникативное разви'!T7="","",IF('Социально-коммуникативное разви'!T7=2,"сформирован",IF('Социально-коммуникативное разви'!T7=0,"не сформирован", "в стадии формирования")))</f>
        <v/>
      </c>
      <c r="CV6" s="233" t="str">
        <f>IF('Социально-коммуникативное разви'!U7="","",IF('Социально-коммуникативное разви'!U7=2,"сформирован",IF('Социально-коммуникативное разви'!U7=0,"не сформирован", "в стадии формирования")))</f>
        <v/>
      </c>
      <c r="CW6" s="233" t="str">
        <f>IF('Социально-коммуникативное разви'!V7="","",IF('Социально-коммуникативное разви'!V7=2,"сформирован",IF('Социально-коммуникативное разви'!V7=0,"не сформирован", "в стадии формирования")))</f>
        <v/>
      </c>
      <c r="CX6" s="233" t="str">
        <f>IF('Социально-коммуникативное разви'!W7="","",IF('Социально-коммуникативное разви'!W7=2,"сформирован",IF('Социально-коммуникативное разви'!W7=0,"не сформирован", "в стадии формирования")))</f>
        <v/>
      </c>
      <c r="CY6" s="233" t="str">
        <f>IF('Социально-коммуникативное разви'!X7="","",IF('Социально-коммуникативное разви'!X7=2,"сформирован",IF('Социально-коммуникативное разви'!X7=0,"не сформирован", "в стадии формирования")))</f>
        <v/>
      </c>
      <c r="CZ6" s="233" t="str">
        <f>IF('Социально-коммуникативное разви'!Y7="","",IF('Социально-коммуникативное разви'!Y7=2,"сформирован",IF('Социально-коммуникативное разви'!Y7=0,"не сформирован", "в стадии формирования")))</f>
        <v/>
      </c>
      <c r="DA6" s="233" t="str">
        <f>IF('Физическое развитие'!Q6="","",IF('Физическое развитие'!Q6=2,"сформирован",IF('Физическое развитие'!Q6=0,"не сформирован", "в стадии формирования")))</f>
        <v/>
      </c>
      <c r="DB6" s="233" t="str">
        <f>IF('Физическое развитие'!R6="","",IF('Физическое развитие'!R6=2,"сформирован",IF('Физическое развитие'!R6=0,"не сформирован", "в стадии формирования")))</f>
        <v/>
      </c>
      <c r="DC6" s="233" t="str">
        <f>IF('Физическое развитие'!S6="","",IF('Физическое развитие'!S6=2,"сформирован",IF('Физическое развитие'!S6=0,"не сформирован", "в стадии формирования")))</f>
        <v/>
      </c>
      <c r="DD6" s="242" t="str">
        <f>IF('Социально-коммуникативное разви'!G7="","",IF('Социально-коммуникативное разви'!H7="","",IF('Социально-коммуникативное разви'!L7="","",IF('Социально-коммуникативное разви'!P7="","",IF('Социально-коммуникативное разви'!Q7="","",IF('Социально-коммуникативное разви'!T7="","",IF('Социально-коммуникативное разви'!U7="","",IF('Социально-коммуникативное разви'!V7="","",IF('Социально-коммуникативное разви'!W7="","",IF('Социально-коммуникативное разви'!X7="","",IF('Социально-коммуникативное разви'!Y7="","",IF('Физическое развитие'!Q6="","",IF('Физическое развитие'!R6="","",IF('Физическое развитие'!S6="","",('Социально-коммуникативное разви'!G7+'Социально-коммуникативное разви'!H7+'Социально-коммуникативное разви'!L7+'Социально-коммуникативное разви'!P7+'Социально-коммуникативное разви'!Q7+'Социально-коммуникативное разви'!T7+'Социально-коммуникативное разви'!U7+'Социально-коммуникативное разви'!V7+'Социально-коммуникативное разви'!W7+'Социально-коммуникативное разви'!X7+'Социально-коммуникативное разви'!Y7+'Физическое развитие'!Q6+'Физическое развитие'!R6+'Физическое развитие'!S6)/14))))))))))))))</f>
        <v/>
      </c>
      <c r="DE6" s="235" t="str">
        <f>'Целевые ориентиры'!DA6</f>
        <v/>
      </c>
      <c r="DF6" s="233" t="str">
        <f>IF('Социально-коммуникативное разви'!T7="","",IF('Социально-коммуникативное разви'!T7=2,"сформирован",IF('Социально-коммуникативное разви'!T7=0,"не сформирован", "в стадии формирования")))</f>
        <v/>
      </c>
      <c r="DG6" s="233" t="str">
        <f>IF('Социально-коммуникативное разви'!U7="","",IF('Социально-коммуникативное разви'!U7=2,"сформирован",IF('Социально-коммуникативное разви'!U7=0,"не сформирован", "в стадии формирования")))</f>
        <v/>
      </c>
      <c r="DH6" s="233" t="str">
        <f>IF('Социально-коммуникативное разви'!V7="","",IF('Социально-коммуникативное разви'!V7=2,"сформирован",IF('Социально-коммуникативное разви'!V7=0,"не сформирован", "в стадии формирования")))</f>
        <v/>
      </c>
      <c r="DI6" s="233" t="str">
        <f>IF('Социально-коммуникативное разви'!W7="","",IF('Социально-коммуникативное разви'!W7=2,"сформирован",IF('Социально-коммуникативное разви'!W7=0,"не сформирован", "в стадии формирования")))</f>
        <v/>
      </c>
      <c r="DJ6" s="233" t="str">
        <f>IF('Социально-коммуникативное разви'!X7="","",IF('Социально-коммуникативное разви'!X7=2,"сформирован",IF('Социально-коммуникативное разви'!X7=0,"не сформирован", "в стадии формирования")))</f>
        <v/>
      </c>
      <c r="DK6" s="233" t="str">
        <f>IF('Социально-коммуникативное разви'!Y7="","",IF('Социально-коммуникативное разви'!Y7=2,"сформирован",IF('Социально-коммуникативное разви'!Y7=0,"не сформирован", "в стадии формирования")))</f>
        <v/>
      </c>
      <c r="DL6" s="233" t="str">
        <f>IF('Познавательное развитие'!D7="","",IF('Познавательное развитие'!D7=2,"сформирован",IF('Познавательное развитие'!D7=0,"не сформирован", "в стадии формирования")))</f>
        <v/>
      </c>
      <c r="DM6" s="233" t="str">
        <f>IF('Познавательное развитие'!E7="","",IF('Познавательное развитие'!E7=2,"сформирован",IF('Познавательное развитие'!E7=0,"не сформирован", "в стадии формирования")))</f>
        <v/>
      </c>
      <c r="DN6" s="233" t="str">
        <f>IF('Познавательное развитие'!F7="","",IF('Познавательное развитие'!F7=2,"сформирован",IF('Познавательное развитие'!F7=0,"не сформирован", "в стадии формирования")))</f>
        <v/>
      </c>
      <c r="DO6" s="233" t="str">
        <f>IF('Познавательное развитие'!G7="","",IF('Познавательное развитие'!G7=2,"сформирован",IF('Познавательное развитие'!G7=0,"не сформирован", "в стадии формирования")))</f>
        <v/>
      </c>
      <c r="DP6" s="233" t="str">
        <f>IF('Познавательное развитие'!H7="","",IF('Познавательное развитие'!H7=2,"сформирован",IF('Познавательное развитие'!H7=0,"не сформирован", "в стадии формирования")))</f>
        <v/>
      </c>
      <c r="DQ6" s="233" t="str">
        <f>IF('Познавательное развитие'!I7="","",IF('Познавательное развитие'!I7=2,"сформирован",IF('Познавательное развитие'!I7=0,"не сформирован", "в стадии формирования")))</f>
        <v/>
      </c>
      <c r="DR6" s="233" t="str">
        <f>IF('Познавательное развитие'!J7="","",IF('Познавательное развитие'!J7=2,"сформирован",IF('Познавательное развитие'!J7=0,"не сформирован", "в стадии формирования")))</f>
        <v/>
      </c>
      <c r="DS6" s="233" t="str">
        <f>IF('Познавательное развитие'!K7="","",IF('Познавательное развитие'!K7=2,"сформирован",IF('Познавательное развитие'!K7=0,"не сформирован", "в стадии формирования")))</f>
        <v/>
      </c>
      <c r="DT6" s="233" t="str">
        <f>IF('Познавательное развитие'!L7="","",IF('Познавательное развитие'!L7=2,"сформирован",IF('Познавательное развитие'!L7=0,"не сформирован", "в стадии формирования")))</f>
        <v/>
      </c>
      <c r="DU6" s="233" t="e">
        <f>IF('Познавательное развитие'!#REF!="","",IF('Познавательное развитие'!#REF!=2,"сформирован",IF('Познавательное развитие'!#REF!=0,"не сформирован", "в стадии формирования")))</f>
        <v>#REF!</v>
      </c>
      <c r="DV6" s="233" t="e">
        <f>IF('Познавательное развитие'!#REF!="","",IF('Познавательное развитие'!#REF!=2,"сформирован",IF('Познавательное развитие'!#REF!=0,"не сформирован", "в стадии формирования")))</f>
        <v>#REF!</v>
      </c>
      <c r="DW6" s="233" t="str">
        <f>IF('Познавательное развитие'!M7="","",IF('Познавательное развитие'!M7=2,"сформирован",IF('Познавательное развитие'!M7=0,"не сформирован", "в стадии формирования")))</f>
        <v/>
      </c>
      <c r="DX6" s="233" t="str">
        <f>IF('Познавательное развитие'!N7="","",IF('Познавательное развитие'!N7=2,"сформирован",IF('Познавательное развитие'!N7=0,"не сформирован", "в стадии формирования")))</f>
        <v/>
      </c>
      <c r="DY6" s="233" t="str">
        <f>IF('Познавательное развитие'!O7="","",IF('Познавательное развитие'!O7=2,"сформирован",IF('Познавательное развитие'!O7=0,"не сформирован", "в стадии формирования")))</f>
        <v/>
      </c>
      <c r="DZ6" s="233" t="str">
        <f>IF('Познавательное развитие'!P7="","",IF('Познавательное развитие'!P7=2,"сформирован",IF('Познавательное развитие'!P7=0,"не сформирован", "в стадии формирования")))</f>
        <v/>
      </c>
      <c r="EA6" s="233" t="e">
        <f>IF('Познавательное развитие'!#REF!="","",IF('Познавательное развитие'!#REF!=2,"сформирован",IF('Познавательное развитие'!#REF!=0,"не сформирован", "в стадии формирования")))</f>
        <v>#REF!</v>
      </c>
      <c r="EB6" s="233" t="str">
        <f>IF('Познавательное развитие'!R7="","",IF('Познавательное развитие'!R7=2,"сформирован",IF('Познавательное развитие'!R7=0,"не сформирован", "в стадии формирования")))</f>
        <v/>
      </c>
      <c r="EC6" s="233" t="str">
        <f>IF('Познавательное развитие'!S7="","",IF('Познавательное развитие'!S7=2,"сформирован",IF('Познавательное развитие'!S7=0,"не сформирован", "в стадии формирования")))</f>
        <v/>
      </c>
      <c r="ED6" s="233" t="str">
        <f>IF('Познавательное развитие'!T7="","",IF('Познавательное развитие'!T7=2,"сформирован",IF('Познавательное развитие'!T7=0,"не сформирован", "в стадии формирования")))</f>
        <v/>
      </c>
      <c r="EE6" s="233" t="str">
        <f>IF('Познавательное развитие'!U7="","",IF('Познавательное развитие'!U7=2,"сформирован",IF('Познавательное развитие'!U7=0,"не сформирован", "в стадии формирования")))</f>
        <v/>
      </c>
      <c r="EF6" s="233" t="str">
        <f>IF('Познавательное развитие'!V7="","",IF('Познавательное развитие'!V7=2,"сформирован",IF('Познавательное развитие'!V7=0,"не сформирован", "в стадии формирования")))</f>
        <v/>
      </c>
      <c r="EG6" s="233" t="e">
        <f>IF('Познавательное развитие'!#REF!="","",IF('Познавательное развитие'!#REF!=2,"сформирован",IF('Познавательное развитие'!#REF!=0,"не сформирован", "в стадии формирования")))</f>
        <v>#REF!</v>
      </c>
      <c r="EH6" s="233" t="e">
        <f>IF('Познавательное развитие'!#REF!="","",IF('Познавательное развитие'!#REF!=2,"сформирован",IF('Познавательное развитие'!#REF!=0,"не сформирован", "в стадии формирования")))</f>
        <v>#REF!</v>
      </c>
      <c r="EI6" s="233" t="str">
        <f>IF('Познавательное развитие'!W7="","",IF('Познавательное развитие'!W7=2,"сформирован",IF('Познавательное развитие'!W7=0,"не сформирован", "в стадии формирования")))</f>
        <v/>
      </c>
      <c r="EJ6" s="233" t="str">
        <f>IF('Познавательное развитие'!X7="","",IF('Познавательное развитие'!X7=2,"сформирован",IF('Познавательное развитие'!X7=0,"не сформирован", "в стадии формирования")))</f>
        <v/>
      </c>
      <c r="EK6" s="233" t="str">
        <f>IF('Познавательное развитие'!Y7="","",IF('Познавательное развитие'!Y7=2,"сформирован",IF('Познавательное развитие'!Y7=0,"не сформирован", "в стадии формирования")))</f>
        <v/>
      </c>
      <c r="EL6" s="233" t="str">
        <f>IF('Познавательное развитие'!Z7="","",IF('Познавательное развитие'!Z7=2,"сформирован",IF('Познавательное развитие'!Z7=0,"не сформирован", "в стадии формирования")))</f>
        <v/>
      </c>
      <c r="EM6" s="233" t="str">
        <f>IF('Познавательное развитие'!AA7="","",IF('Познавательное развитие'!AA7=2,"сформирован",IF('Познавательное развитие'!AA7=0,"не сформирован", "в стадии формирования")))</f>
        <v/>
      </c>
      <c r="EN6" s="233" t="str">
        <f>IF('Познавательное развитие'!AB7="","",IF('Познавательное развитие'!AB7=2,"сформирован",IF('Познавательное развитие'!AB7=0,"не сформирован", "в стадии формирования")))</f>
        <v/>
      </c>
      <c r="EO6" s="233"/>
      <c r="EP6" s="235" t="str">
        <f>'Целевые ориентиры'!EH6</f>
        <v/>
      </c>
    </row>
    <row r="7" spans="1:146" ht="15.75" x14ac:dyDescent="0.25">
      <c r="A7" s="107">
        <f>список!A5</f>
        <v>4</v>
      </c>
      <c r="B7" s="141" t="str">
        <f>IF(список!B5="","",список!B5)</f>
        <v/>
      </c>
      <c r="C7" s="97">
        <f>IF(список!C5="","",список!C5)</f>
        <v>0</v>
      </c>
      <c r="D7" s="94" t="str">
        <f>IF('Социально-коммуникативное разви'!G8="","",IF('Социально-коммуникативное разви'!G8=2,"сформирован",IF('Социально-коммуникативное разви'!G8=0,"не сформирован", "в стадии формирования")))</f>
        <v/>
      </c>
      <c r="E7" s="94" t="str">
        <f>IF('Социально-коммуникативное разви'!I8="","",IF('Социально-коммуникативное разви'!I8=2,"сформирован",IF('Социально-коммуникативное разви'!I8=0,"не сформирован", "в стадии формирования")))</f>
        <v/>
      </c>
      <c r="F7" s="94" t="str">
        <f>IF('Социально-коммуникативное разви'!K8="","",IF('Социально-коммуникативное разви'!K8=2,"сформирован",IF('Социально-коммуникативное разви'!K8=0,"не сформирован", "в стадии формирования")))</f>
        <v/>
      </c>
      <c r="G7" s="94" t="str">
        <f>IF('Социально-коммуникативное разви'!L8="","",IF('Социально-коммуникативное разви'!L8=2,"сформирован",IF('Социально-коммуникативное разви'!L8=0,"не сформирован", "в стадии формирования")))</f>
        <v/>
      </c>
      <c r="H7" s="94" t="str">
        <f>IF('Познавательное развитие'!K8="","",IF('Познавательное развитие'!K8=2,"сформирован",IF('Познавательное развитие'!K8=0,"не сформирован", "в стадии формирования")))</f>
        <v/>
      </c>
      <c r="I7" s="94" t="e">
        <f>IF('Познавательное развитие'!#REF!="","",IF('Познавательное развитие'!#REF!=2,"сформирован",IF('Познавательное развитие'!#REF!=0,"не сформирован", "в стадии формирования")))</f>
        <v>#REF!</v>
      </c>
      <c r="J7" s="94" t="str">
        <f>IF('Познавательное развитие'!O8="","",IF('Познавательное развитие'!O8=2,"сформирован",IF('Познавательное развитие'!O8=0,"не сформирован", "в стадии формирования")))</f>
        <v/>
      </c>
      <c r="K7" s="94" t="str">
        <f>IF('Познавательное развитие'!P8="","",IF('Познавательное развитие'!P8=2,"сформирован",IF('Познавательное развитие'!P8=0,"не сформирован", "в стадии формирования")))</f>
        <v/>
      </c>
      <c r="L7" s="94" t="e">
        <f>IF('Познавательное развитие'!#REF!="","",IF('Познавательное развитие'!#REF!=2,"сформирован",IF('Познавательное развитие'!#REF!=0,"не сформирован", "в стадии формирования")))</f>
        <v>#REF!</v>
      </c>
      <c r="M7" s="94" t="str">
        <f>IF('Познавательное развитие'!T8="","",IF('Познавательное развитие'!T8=2,"сформирован",IF('Познавательное развитие'!T8=0,"не сформирован", "в стадии формирования")))</f>
        <v/>
      </c>
      <c r="N7" s="94" t="str">
        <f>IF('Познавательное развитие'!W8="","",IF('Познавательное развитие'!W8=2,"сформирован",IF('Познавательное развитие'!W8=0,"не сформирован", "в стадии формирования")))</f>
        <v/>
      </c>
      <c r="O7" s="94" t="str">
        <f>IF('Познавательное развитие'!AH8="","",IF('Познавательное развитие'!AH8=2,"сформирован",IF('Познавательное развитие'!AH8=0,"не сформирован", "в стадии формирования")))</f>
        <v/>
      </c>
      <c r="P7" s="94" t="str">
        <f>IF('Речевое развитие'!E7="","",IF('Речевое развитие'!E7=2,"сформирован",IF('Речевое развитие'!E7=0,"не сформирован", "в стадии формирования")))</f>
        <v/>
      </c>
      <c r="Q7" s="94" t="str">
        <f>IF('Речевое развитие'!F7="","",IF('Речевое развитие'!F7=2,"сформирован",IF('Речевое развитие'!F7=0,"не сформирован", "в стадии формирования")))</f>
        <v/>
      </c>
      <c r="R7" s="94" t="str">
        <f>IF('Речевое развитие'!M7="","",IF('Речевое развитие'!M7=2,"сформирован",IF('Речевое развитие'!M7=0,"не сформирован", "в стадии формирования")))</f>
        <v/>
      </c>
      <c r="S7" s="94" t="str">
        <f>IF('Художественно-эстетическое разв'!F8="","",IF('Художественно-эстетическое разв'!F8=2,"сформирован",IF('Художественно-эстетическое разв'!F8=0,"не сформирован", "в стадии формирования")))</f>
        <v/>
      </c>
      <c r="T7" s="94" t="str">
        <f>IF('Художественно-эстетическое разв'!L8="","",IF('Художественно-эстетическое разв'!L8=2,"сформирован",IF('Художественно-эстетическое разв'!L8=0,"не сформирован", "в стадии формирования")))</f>
        <v/>
      </c>
      <c r="U7" s="94" t="str">
        <f>IF('Художественно-эстетическое разв'!O8="","",IF('Художественно-эстетическое разв'!O8=2,"сформирован",IF('Художественно-эстетическое разв'!O8=0,"не сформирован", "в стадии формирования")))</f>
        <v/>
      </c>
      <c r="V7" s="94" t="str">
        <f>IF('Художественно-эстетическое разв'!P8="","",IF('Художественно-эстетическое разв'!P8=2,"сформирован",IF('Художественно-эстетическое разв'!P8=0,"не сформирован", "в стадии формирования")))</f>
        <v/>
      </c>
      <c r="W7" s="94" t="str">
        <f>IF('Физическое развитие'!N7="","",IF('Физическое развитие'!N7=2,"сформирован",IF('Физическое развитие'!N7=0,"не сформирован", "в стадии формирования")))</f>
        <v/>
      </c>
      <c r="X7" s="94" t="str">
        <f>IF('Физическое развитие'!Q7="","",IF('Физическое развитие'!Q7=2,"сформирован",IF('Физическое развитие'!Q7=0,"не сформирован", "в стадии формирования")))</f>
        <v/>
      </c>
      <c r="Y7" s="94" t="str">
        <f>IF('Физическое развитие'!R7="","",IF('Физическое развитие'!R7=2,"сформирован",IF('Физическое развитие'!R7=0,"не сформирован", "в стадии формирования")))</f>
        <v/>
      </c>
      <c r="Z7" s="206" t="str">
        <f>IF('Социально-коммуникативное разви'!G8="","",IF('Социально-коммуникативное разви'!I8="","",IF('Социально-коммуникативное разви'!K8="","",IF('Социально-коммуникативное разви'!L8="","",IF('Познавательное развитие'!K8="","",IF('Познавательное развитие'!#REF!="","",IF('Познавательное развитие'!O8="","",IF('Познавательное развитие'!P8="","",IF('Познавательное развитие'!#REF!="","",IF('Познавательное развитие'!T8="","",IF('Познавательное развитие'!W8="","",IF('Познавательное развитие'!AH8="","",IF('Речевое развитие'!E7="","",IF('Речевое развитие'!F7="","",IF('Речевое развитие'!M7="","",IF('Художественно-эстетическое разв'!F8="","",IF('Художественно-эстетическое разв'!L8="","",IF('Художественно-эстетическое разв'!O8="","",IF('Художественно-эстетическое разв'!P8="","",IF('Физическое развитие'!N7="","",IF('Физическое развитие'!Q7="","",IF('Физическое развитие'!R7="","",('Социально-коммуникативное разви'!G8+'Социально-коммуникативное разви'!I8+'Социально-коммуникативное разви'!K8+'Социально-коммуникативное разви'!L8+'Познавательное развитие'!K8+'Познавательное развитие'!#REF!+'Познавательное развитие'!O8+'Познавательное развитие'!P8+'Познавательное развитие'!#REF!+'Познавательное развитие'!T8+'Познавательное развитие'!W8+'Познавательное развитие'!AH8+'Речевое развитие'!E7+'Речевое развитие'!F7+'Художественно-эстетическое разв'!F8+'Художественно-эстетическое разв'!L8+'Художественно-эстетическое разв'!O8+'Художественно-эстетическое разв'!P8+'Физическое развитие'!N7+'Физическое развитие'!Q7+'Физическое развитие'!R7)/22))))))))))))))))))))))</f>
        <v/>
      </c>
      <c r="AA7" s="235" t="str">
        <f>'Целевые ориентиры'!Y7</f>
        <v/>
      </c>
      <c r="AB7" s="236" t="str">
        <f>IF('Социально-коммуникативное разви'!E8="","",IF('Социально-коммуникативное разви'!E8=2,"сформирован",IF('Социально-коммуникативное разви'!E8=0,"не сформирован", "в стадии формирования")))</f>
        <v/>
      </c>
      <c r="AC7" s="232" t="str">
        <f>IF('Социально-коммуникативное разви'!G8="","",IF('Социально-коммуникативное разви'!G8=2,"сформирован",IF('Социально-коммуникативное разви'!G8=0,"не сформирован", "в стадии формирования")))</f>
        <v/>
      </c>
      <c r="AD7" s="232" t="str">
        <f>IF('Социально-коммуникативное разви'!H8="","",IF('Социально-коммуникативное разви'!H8=2,"сформирован",IF('Социально-коммуникативное разви'!H8=0,"не сформирован", "в стадии формирования")))</f>
        <v/>
      </c>
      <c r="AE7" s="232" t="str">
        <f>IF('Социально-коммуникативное разви'!L8="","",IF('Социально-коммуникативное разви'!L8=2,"сформирован",IF('Социально-коммуникативное разви'!L8=0,"не сформирован", "в стадии формирования")))</f>
        <v/>
      </c>
      <c r="AF7" s="232" t="str">
        <f>IF('Социально-коммуникативное разви'!Q8="","",IF('Социально-коммуникативное разви'!Q8=2,"сформирован",IF('Социально-коммуникативное разви'!Q8=0,"не сформирован", "в стадии формирования")))</f>
        <v/>
      </c>
      <c r="AG7" s="237" t="str">
        <f>IF('Познавательное развитие'!L8="","",IF('Познавательное развитие'!L8=2,"сформирован",IF('Познавательное развитие'!L8=0,"не сформирован", "в стадии формирования")))</f>
        <v/>
      </c>
      <c r="AH7" s="237" t="e">
        <f>IF('Познавательное развитие'!#REF!="","",IF('Познавательное развитие'!#REF!=2,"сформирован",IF('Познавательное развитие'!#REF!=0,"не сформирован", "в стадии формирования")))</f>
        <v>#REF!</v>
      </c>
      <c r="AI7" s="237" t="str">
        <f>IF('Речевое развитие'!D7="","",IF('Речевое развитие'!D7=2,"сформирован",IF('Речевое развитие'!D7=0,"не сформирован", "в стадии формирования")))</f>
        <v/>
      </c>
      <c r="AJ7" s="237" t="str">
        <f>IF('Речевое развитие'!F7="","",IF('Речевое развитие'!F7=2,"сформирован",IF('Речевое развитие'!F7=0,"не сформирован", "в стадии формирования")))</f>
        <v/>
      </c>
      <c r="AK7" s="237" t="str">
        <f>IF('Речевое развитие'!J7="","",IF('Речевое развитие'!J7=2,"сформирован",IF('Речевое развитие'!J7=0,"не сформирован", "в стадии формирования")))</f>
        <v/>
      </c>
      <c r="AL7" s="237" t="str">
        <f>IF('Речевое развитие'!L7="","",IF('Речевое развитие'!L7=2,"сформирован",IF('Речевое развитие'!L7=0,"не сформирован", "в стадии формирования")))</f>
        <v/>
      </c>
      <c r="AM7" s="237" t="str">
        <f>IF('Речевое развитие'!N7="","",IF('Речевое развитие'!N7=2,"сформирован",IF('Речевое развитие'!N7=0,"не сформирован", "в стадии формирования")))</f>
        <v/>
      </c>
      <c r="AN7" s="238" t="str">
        <f>IF('Социально-коммуникативное разви'!E8="","",IF('Социально-коммуникативное разви'!G8="","",IF('Социально-коммуникативное разви'!H8="","",IF('Социально-коммуникативное разви'!L8="","",IF('Социально-коммуникативное разви'!Q8="","",IF('Познавательное развитие'!L8="","",IF('Познавательное развитие'!#REF!="","",IF('Речевое развитие'!D7="","",IF('Речевое развитие'!F7="","",IF('Речевое развитие'!J7="","",IF('Речевое развитие'!L7="","",IF('Речевое развитие'!N7="","",('Социально-коммуникативное разви'!E8+'Социально-коммуникативное разви'!G8+'Социально-коммуникативное разви'!H8+'Социально-коммуникативное разви'!L8+'Социально-коммуникативное разви'!Q8+'Познавательное развитие'!L8+'Познавательное развитие'!#REF!+'Речевое развитие'!D7+'Речевое развитие'!F7+'Речевое развитие'!J7+'Речевое развитие'!L7+'Речевое развитие'!N7)/12))))))))))))</f>
        <v/>
      </c>
      <c r="AO7" s="235" t="str">
        <f>'Целевые ориентиры'!AM7</f>
        <v/>
      </c>
      <c r="AP7" s="239" t="str">
        <f>IF('Социально-коммуникативное разви'!E8="","",IF('Социально-коммуникативное разви'!E8=2,"сформирован",IF('Социально-коммуникативное разви'!E8=0,"не сформирован", "в стадии формирования")))</f>
        <v/>
      </c>
      <c r="AQ7" s="240" t="str">
        <f>IF('Социально-коммуникативное разви'!G8="","",IF('Социально-коммуникативное разви'!G8=2,"сформирован",IF('Социально-коммуникативное разви'!G8=0,"не сформирован", "в стадии формирования")))</f>
        <v/>
      </c>
      <c r="AR7" s="241" t="str">
        <f>IF('Социально-коммуникативное разви'!H8="","",IF('Социально-коммуникативное разви'!H8=2,"сформирован",IF('Социально-коммуникативное разви'!H8=0,"не сформирован", "в стадии формирования")))</f>
        <v/>
      </c>
      <c r="AS7" s="241" t="str">
        <f>IF('Социально-коммуникативное разви'!K8="","",IF('Социально-коммуникативное разви'!K8=2,"сформирован",IF('Социально-коммуникативное разви'!K8=0,"не сформирован", "в стадии формирования")))</f>
        <v/>
      </c>
      <c r="AT7" s="241" t="str">
        <f>IF('Социально-коммуникативное разви'!L8="","",IF('Социально-коммуникативное разви'!L8=2,"сформирован",IF('Социально-коммуникативное разви'!L8=0,"не сформирован", "в стадии формирования")))</f>
        <v/>
      </c>
      <c r="AU7" s="241" t="str">
        <f>IF('Социально-коммуникативное разви'!M8="","",IF('Социально-коммуникативное разви'!M8=2,"сформирован",IF('Социально-коммуникативное разви'!M8=0,"не сформирован", "в стадии формирования")))</f>
        <v/>
      </c>
      <c r="AV7" s="241" t="str">
        <f>IF('Познавательное развитие'!P8="","",IF('Познавательное развитие'!P8=2,"сформирован",IF('Познавательное развитие'!P8=0,"не сформирован", "в стадии формирования")))</f>
        <v/>
      </c>
      <c r="AW7" s="241" t="str">
        <f>IF('Речевое развитие'!E7="","",IF('Речевое развитие'!E7=2,"сформирован",IF('Речевое развитие'!E7=0,"не сформирован", "в стадии формирования")))</f>
        <v/>
      </c>
      <c r="AX7" s="241" t="str">
        <f>IF('Речевое развитие'!N7="","",IF('Речевое развитие'!N7=2,"сформирован",IF('Речевое развитие'!N7=0,"не сформирован", "в стадии формирования")))</f>
        <v/>
      </c>
      <c r="AY7" s="241" t="str">
        <f>IF('Художественно-эстетическое разв'!F8="","",IF('Художественно-эстетическое разв'!F8=2,"сформирован",IF('Художественно-эстетическое разв'!F8=0,"не сформирован", "в стадии формирования")))</f>
        <v/>
      </c>
      <c r="AZ7" s="233" t="str">
        <f>IF('Художественно-эстетическое разв'!O8="","",IF('Художественно-эстетическое разв'!O8=2,"сформирован",IF('Художественно-эстетическое разв'!O8=0,"не сформирован", "в стадии формирования")))</f>
        <v/>
      </c>
      <c r="BA7" s="241"/>
      <c r="BB7" s="208" t="str">
        <f>IF('Социально-коммуникативное разви'!E8="","",IF('Социально-коммуникативное разви'!G8="","",IF('Социально-коммуникативное разви'!H8="","",IF('Социально-коммуникативное разви'!K8="","",IF('Социально-коммуникативное разви'!L8="","",IF('Социально-коммуникативное разви'!M8="","",IF('Познавательное развитие'!P8="","",IF('Речевое развитие'!E7="","",IF('Речевое развитие'!N7="","",IF('Художественно-эстетическое разв'!F8="","",IF('Художественно-эстетическое разв'!O8="","",IF('Художественно-эстетическое разв'!Y8="","",('Социально-коммуникативное разви'!E8+'Социально-коммуникативное разви'!G8+'Социально-коммуникативное разви'!H8+'Социально-коммуникативное разви'!L8+'Социально-коммуникативное разви'!Q8+'Познавательное развитие'!L8+'Познавательное развитие'!#REF!+'Речевое развитие'!D7+'Речевое развитие'!F7+'Речевое развитие'!J7+'Речевое развитие'!L7+'Речевое развитие'!N7)/12))))))))))))</f>
        <v/>
      </c>
      <c r="BC7" s="235" t="str">
        <f>'Целевые ориентиры'!BA7</f>
        <v/>
      </c>
      <c r="BD7" s="233" t="str">
        <f>IF('Социально-коммуникативное разви'!D8="","",IF('Социально-коммуникативное разви'!D8=2,"сформирован",IF('Социально-коммуникативное разви'!D8=0,"не сформирован", "в стадии формирования")))</f>
        <v/>
      </c>
      <c r="BE7" s="233" t="str">
        <f>IF('Социально-коммуникативное разви'!F8="","",IF('Социально-коммуникативное разви'!F8=2,"сформирован",IF('Социально-коммуникативное разви'!F8=0,"не сформирован", "в стадии формирования")))</f>
        <v/>
      </c>
      <c r="BF7" s="233" t="str">
        <f>IF('Социально-коммуникативное разви'!J8="","",IF('Социально-коммуникативное разви'!J8=2,"сформирован",IF('Социально-коммуникативное разви'!J8=0,"не сформирован", "в стадии формирования")))</f>
        <v/>
      </c>
      <c r="BG7" s="233" t="str">
        <f>IF('Познавательное развитие'!U8="","",IF('Познавательное развитие'!U8=2,"сформирован",IF('Познавательное развитие'!U8=0,"не сформирован", "в стадии формирования")))</f>
        <v/>
      </c>
      <c r="BH7" s="233" t="str">
        <f>IF('Познавательное развитие'!V8="","",IF('Познавательное развитие'!V8=2,"сформирован",IF('Познавательное развитие'!V8=0,"не сформирован", "в стадии формирования")))</f>
        <v/>
      </c>
      <c r="BI7" s="233" t="str">
        <f>IF('Познавательное развитие'!AB8="","",IF('Познавательное развитие'!AB8=2,"сформирован",IF('Познавательное развитие'!AB8=0,"не сформирован", "в стадии формирования")))</f>
        <v/>
      </c>
      <c r="BJ7" s="233" t="str">
        <f>IF('Познавательное развитие'!AD8="","",IF('Познавательное развитие'!AD8=2,"сформирован",IF('Познавательное развитие'!AD8=0,"не сформирован", "в стадии формирования")))</f>
        <v/>
      </c>
      <c r="BK7" s="233" t="str">
        <f>IF('Речевое развитие'!D7="","",IF('Речевое развитие'!D7=2,"сформирован",IF('Речевое развитие'!D7=0,"не сформирован", "в стадии формирования")))</f>
        <v/>
      </c>
      <c r="BL7" s="233" t="str">
        <f>IF('Речевое развитие'!E7="","",IF('Речевое развитие'!E7=2,"сформирован",IF('Речевое развитие'!E7=0,"не сформирован", "в стадии формирования")))</f>
        <v/>
      </c>
      <c r="BM7" s="233" t="str">
        <f>IF('Речевое развитие'!F7="","",IF('Речевое развитие'!F7=2,"сформирован",IF('Речевое развитие'!F7=0,"не сформирован", "в стадии формирования")))</f>
        <v/>
      </c>
      <c r="BN7" s="233" t="str">
        <f>IF('Речевое развитие'!G7="","",IF('Речевое развитие'!G7=2,"сформирован",IF('Речевое развитие'!G7=0,"не сформирован", "в стадии формирования")))</f>
        <v/>
      </c>
      <c r="BO7" s="233" t="e">
        <f>IF('Речевое развитие'!#REF!="","",IF('Речевое развитие'!#REF!=2,"сформирован",IF('Речевое развитие'!#REF!=0,"не сформирован", "в стадии формирования")))</f>
        <v>#REF!</v>
      </c>
      <c r="BP7" s="233" t="str">
        <f>IF('Речевое развитие'!J7="","",IF('Речевое развитие'!J7=2,"сформирован",IF('Речевое развитие'!J7=0,"не сформирован", "в стадии формирования")))</f>
        <v/>
      </c>
      <c r="BQ7" s="233" t="str">
        <f>IF('Речевое развитие'!K7="","",IF('Речевое развитие'!K7=2,"сформирован",IF('Речевое развитие'!K7=0,"не сформирован", "в стадии формирования")))</f>
        <v/>
      </c>
      <c r="BR7" s="233" t="str">
        <f>IF('Речевое развитие'!L7="","",IF('Речевое развитие'!L7=2,"сформирован",IF('Речевое развитие'!L7=0,"не сформирован", "в стадии формирования")))</f>
        <v/>
      </c>
      <c r="BS7" s="233" t="str">
        <f>IF('Речевое развитие'!M7="","",IF('Речевое развитие'!M7=2,"сформирован",IF('Речевое развитие'!M7=0,"не сформирован", "в стадии формирования")))</f>
        <v/>
      </c>
      <c r="BT7" s="233" t="str">
        <f>IF('Речевое развитие'!N7="","",IF('Речевое развитие'!N7=2,"сформирован",IF('Речевое развитие'!N7=0,"не сформирован", "в стадии формирования")))</f>
        <v/>
      </c>
      <c r="BU7" s="233" t="str">
        <f>IF('Художественно-эстетическое разв'!D8="","",IF('Художественно-эстетическое разв'!D8=2,"сформирован",IF('Художественно-эстетическое разв'!D8=0,"не сформирован", "в стадии формирования")))</f>
        <v/>
      </c>
      <c r="BV7" s="233" t="str">
        <f>IF('Художественно-эстетическое разв'!E8="","",IF('Художественно-эстетическое разв'!E8=2,"сформирован",IF('Художественно-эстетическое разв'!E8=0,"не сформирован", "в стадии формирования")))</f>
        <v/>
      </c>
      <c r="BW7" s="242" t="str">
        <f>IF('Социально-коммуникативное разви'!D8="","",IF('Социально-коммуникативное разви'!F8="","",IF('Социально-коммуникативное разви'!J8="","",IF('Познавательное развитие'!U8="","",IF('Познавательное развитие'!V8="","",IF('Познавательное развитие'!AB8="","",IF('Познавательное развитие'!AD8="","",IF('Речевое развитие'!D7="","",IF('Речевое развитие'!E7="","",IF('Речевое развитие'!F7="","",IF('Речевое развитие'!G7="","",IF('Речевое развитие'!#REF!="","",IF('Речевое развитие'!J7="","",IF('Речевое развитие'!K7="","",IF('Речевое развитие'!L7="","",IF('Речевое развитие'!M7="","",IF('Речевое развитие'!N7="","",IF('Художественно-эстетическое разв'!D8="","",IF('Художественно-эстетическое разв'!E8="","",('Социально-коммуникативное разви'!D8+'Социально-коммуникативное разви'!F8+'Социально-коммуникативное разви'!J8+'Познавательное развитие'!U8+'Познавательное развитие'!V8+'Познавательное развитие'!AB8+'Познавательное развитие'!AD8+'Речевое развитие'!D7+'Речевое развитие'!E7+'Речевое развитие'!F7+'Речевое развитие'!G7+'Речевое развитие'!#REF!+'Речевое развитие'!J7+'Речевое развитие'!K7+'Речевое развитие'!L7+'Речевое развитие'!M7+'Речевое развитие'!N7+'Художественно-эстетическое разв'!D8+'Художественно-эстетическое разв'!E8)/19)))))))))))))))))))</f>
        <v/>
      </c>
      <c r="BX7" s="321" t="str">
        <f>'Целевые ориентиры'!BU7</f>
        <v/>
      </c>
      <c r="BY7" s="233" t="str">
        <f t="shared" si="0"/>
        <v/>
      </c>
      <c r="BZ7" s="233" t="str">
        <f>IF('Художественно-эстетическое разв'!K8="","",IF('Художественно-эстетическое разв'!K8=2,"сформирован",IF('Художественно-эстетическое разв'!K8=0,"не сформирован", "в стадии формирования")))</f>
        <v/>
      </c>
      <c r="CA7" s="233" t="str">
        <f>IF('Художественно-эстетическое разв'!L8="","",IF('Художественно-эстетическое разв'!L8=2,"сформирован",IF('Художественно-эстетическое разв'!L8=0,"не сформирован", "в стадии формирования")))</f>
        <v/>
      </c>
      <c r="CB7" s="233" t="str">
        <f>IF('Художественно-эстетическое разв'!Z8="","",IF('Художественно-эстетическое разв'!Z8=2,"сформирован",IF('Художественно-эстетическое разв'!Z8=0,"не сформирован", "в стадии формирования")))</f>
        <v/>
      </c>
      <c r="CC7" s="190" t="e">
        <f>IF('Физическое развитие'!#REF!="","",IF('Физическое развитие'!#REF!=2,"сформирован",IF('Физическое развитие'!#REF!=0,"не сформирован", "в стадии формирования")))</f>
        <v>#REF!</v>
      </c>
      <c r="CD7" s="190" t="str">
        <f>IF('Физическое развитие'!D7="","",IF('Физическое развитие'!D7=2,"сформирован",IF('Физическое развитие'!D7=0,"не сформирован", "в стадии формирования")))</f>
        <v/>
      </c>
      <c r="CE7" s="190" t="str">
        <f>IF('Физическое развитие'!E7="","",IF('Физическое развитие'!E7=2,"сформирован",IF('Физическое развитие'!E7=0,"не сформирован", "в стадии формирования")))</f>
        <v/>
      </c>
      <c r="CF7" s="190" t="str">
        <f>IF('Физическое развитие'!F7="","",IF('Физическое развитие'!F7=2,"сформирован",IF('Физическое развитие'!F7=0,"не сформирован", "в стадии формирования")))</f>
        <v/>
      </c>
      <c r="CG7" s="190" t="str">
        <f>IF('Физическое развитие'!G7="","",IF('Физическое развитие'!G7=2,"сформирован",IF('Физическое развитие'!G7=0,"не сформирован", "в стадии формирования")))</f>
        <v/>
      </c>
      <c r="CH7" s="233" t="str">
        <f>IF('Физическое развитие'!H7="","",IF('Физическое развитие'!H7=2,"сформирован",IF('Физическое развитие'!H7=0,"не сформирован", "в стадии формирования")))</f>
        <v/>
      </c>
      <c r="CI7" s="233" t="str">
        <f>IF('Физическое развитие'!I7="","",IF('Физическое развитие'!I7=2,"сформирован",IF('Физическое развитие'!I7=0,"не сформирован", "в стадии формирования")))</f>
        <v/>
      </c>
      <c r="CJ7" s="233" t="str">
        <f>IF('Физическое развитие'!J7="","",IF('Физическое развитие'!J7=2,"сформирован",IF('Физическое развитие'!J7=0,"не сформирован", "в стадии формирования")))</f>
        <v/>
      </c>
      <c r="CK7" s="233" t="str">
        <f>IF('Физическое развитие'!K7="","",IF('Физическое развитие'!K7=2,"сформирован",IF('Физическое развитие'!K7=0,"не сформирован", "в стадии формирования")))</f>
        <v/>
      </c>
      <c r="CL7" s="233" t="str">
        <f>IF('Физическое развитие'!L7="","",IF('Физическое развитие'!L7=2,"сформирован",IF('Физическое развитие'!L7=0,"не сформирован", "в стадии формирования")))</f>
        <v/>
      </c>
      <c r="CM7" s="233" t="str">
        <f>IF('Физическое развитие'!N7="","",IF('Физическое развитие'!N7=2,"сформирован",IF('Физическое развитие'!N7=0,"не сформирован", "в стадии формирования")))</f>
        <v/>
      </c>
      <c r="CN7" s="242" t="str">
        <f>IF('Познавательное развитие'!H8="","",IF('Художественно-эстетическое разв'!K8="","",IF('Художественно-эстетическое разв'!L8="","",IF('Художественно-эстетическое разв'!Z8="","",IF('Физическое развитие'!#REF!="","",IF('Физическое развитие'!D7="","",IF('Физическое развитие'!E7="","",IF('Физическое развитие'!F7="","",IF('Физическое развитие'!G7="","",IF('Физическое развитие'!H7="","",IF('Физическое развитие'!I7="","",IF('Физическое развитие'!J7="","",IF('Физическое развитие'!K7="","",IF('Физическое развитие'!L7="","",IF('Физическое развитие'!N7="","",('Познавательное развитие'!H8+'Художественно-эстетическое разв'!K8+'Художественно-эстетическое разв'!L8+'Художественно-эстетическое разв'!Z8+'Физическое развитие'!#REF!+'Физическое развитие'!D7+'Физическое развитие'!E7+'Физическое развитие'!F7+'Физическое развитие'!G7+'Физическое развитие'!H7+'Физическое развитие'!I7+'Физическое развитие'!J7+'Физическое развитие'!K7+'Физическое развитие'!L7+'Физическое развитие'!N7)/15)))))))))))))))</f>
        <v/>
      </c>
      <c r="CO7" s="321" t="str">
        <f>'Целевые ориентиры'!CK7</f>
        <v/>
      </c>
      <c r="CP7" s="233" t="str">
        <f>IF('Социально-коммуникативное разви'!G8="","",IF('Социально-коммуникативное разви'!G8=2,"сформирован",IF('Социально-коммуникативное разви'!G8=0,"не сформирован", "в стадии формирования")))</f>
        <v/>
      </c>
      <c r="CQ7" s="233" t="str">
        <f>IF('Социально-коммуникативное разви'!H8="","",IF('Социально-коммуникативное разви'!H8=2,"сформирован",IF('Социально-коммуникативное разви'!H8=0,"не сформирован", "в стадии формирования")))</f>
        <v/>
      </c>
      <c r="CR7" s="233" t="str">
        <f>IF('Социально-коммуникативное разви'!L8="","",IF('Социально-коммуникативное разви'!L8=2,"сформирован",IF('Социально-коммуникативное разви'!L8=0,"не сформирован", "в стадии формирования")))</f>
        <v/>
      </c>
      <c r="CS7" s="233" t="str">
        <f>IF('Социально-коммуникативное разви'!P8="","",IF('Социально-коммуникативное разви'!P8=2,"сформирован",IF('Социально-коммуникативное разви'!P8=0,"не сформирован", "в стадии формирования")))</f>
        <v/>
      </c>
      <c r="CT7" s="233" t="str">
        <f>IF('Социально-коммуникативное разви'!Q8="","",IF('Социально-коммуникативное разви'!Q8=2,"сформирован",IF('Социально-коммуникативное разви'!Q8=0,"не сформирован", "в стадии формирования")))</f>
        <v/>
      </c>
      <c r="CU7" s="233" t="str">
        <f>IF('Социально-коммуникативное разви'!T8="","",IF('Социально-коммуникативное разви'!T8=2,"сформирован",IF('Социально-коммуникативное разви'!T8=0,"не сформирован", "в стадии формирования")))</f>
        <v/>
      </c>
      <c r="CV7" s="233" t="str">
        <f>IF('Социально-коммуникативное разви'!U8="","",IF('Социально-коммуникативное разви'!U8=2,"сформирован",IF('Социально-коммуникативное разви'!U8=0,"не сформирован", "в стадии формирования")))</f>
        <v/>
      </c>
      <c r="CW7" s="233" t="str">
        <f>IF('Социально-коммуникативное разви'!V8="","",IF('Социально-коммуникативное разви'!V8=2,"сформирован",IF('Социально-коммуникативное разви'!V8=0,"не сформирован", "в стадии формирования")))</f>
        <v/>
      </c>
      <c r="CX7" s="233" t="str">
        <f>IF('Социально-коммуникативное разви'!W8="","",IF('Социально-коммуникативное разви'!W8=2,"сформирован",IF('Социально-коммуникативное разви'!W8=0,"не сформирован", "в стадии формирования")))</f>
        <v/>
      </c>
      <c r="CY7" s="233" t="str">
        <f>IF('Социально-коммуникативное разви'!X8="","",IF('Социально-коммуникативное разви'!X8=2,"сформирован",IF('Социально-коммуникативное разви'!X8=0,"не сформирован", "в стадии формирования")))</f>
        <v/>
      </c>
      <c r="CZ7" s="233" t="str">
        <f>IF('Социально-коммуникативное разви'!Y8="","",IF('Социально-коммуникативное разви'!Y8=2,"сформирован",IF('Социально-коммуникативное разви'!Y8=0,"не сформирован", "в стадии формирования")))</f>
        <v/>
      </c>
      <c r="DA7" s="233" t="str">
        <f>IF('Физическое развитие'!Q7="","",IF('Физическое развитие'!Q7=2,"сформирован",IF('Физическое развитие'!Q7=0,"не сформирован", "в стадии формирования")))</f>
        <v/>
      </c>
      <c r="DB7" s="233" t="str">
        <f>IF('Физическое развитие'!R7="","",IF('Физическое развитие'!R7=2,"сформирован",IF('Физическое развитие'!R7=0,"не сформирован", "в стадии формирования")))</f>
        <v/>
      </c>
      <c r="DC7" s="233" t="str">
        <f>IF('Физическое развитие'!S7="","",IF('Физическое развитие'!S7=2,"сформирован",IF('Физическое развитие'!S7=0,"не сформирован", "в стадии формирования")))</f>
        <v/>
      </c>
      <c r="DD7" s="242" t="str">
        <f>IF('Социально-коммуникативное разви'!G8="","",IF('Социально-коммуникативное разви'!H8="","",IF('Социально-коммуникативное разви'!L8="","",IF('Социально-коммуникативное разви'!P8="","",IF('Социально-коммуникативное разви'!Q8="","",IF('Социально-коммуникативное разви'!T8="","",IF('Социально-коммуникативное разви'!U8="","",IF('Социально-коммуникативное разви'!V8="","",IF('Социально-коммуникативное разви'!W8="","",IF('Социально-коммуникативное разви'!X8="","",IF('Социально-коммуникативное разви'!Y8="","",IF('Физическое развитие'!Q7="","",IF('Физическое развитие'!R7="","",IF('Физическое развитие'!S7="","",('Социально-коммуникативное разви'!G8+'Социально-коммуникативное разви'!H8+'Социально-коммуникативное разви'!L8+'Социально-коммуникативное разви'!P8+'Социально-коммуникативное разви'!Q8+'Социально-коммуникативное разви'!T8+'Социально-коммуникативное разви'!U8+'Социально-коммуникативное разви'!V8+'Социально-коммуникативное разви'!W8+'Социально-коммуникативное разви'!X8+'Социально-коммуникативное разви'!Y8+'Физическое развитие'!Q7+'Физическое развитие'!R7+'Физическое развитие'!S7)/14))))))))))))))</f>
        <v/>
      </c>
      <c r="DE7" s="235" t="str">
        <f>'Целевые ориентиры'!DA7</f>
        <v/>
      </c>
      <c r="DF7" s="233" t="str">
        <f>IF('Социально-коммуникативное разви'!T8="","",IF('Социально-коммуникативное разви'!T8=2,"сформирован",IF('Социально-коммуникативное разви'!T8=0,"не сформирован", "в стадии формирования")))</f>
        <v/>
      </c>
      <c r="DG7" s="233" t="str">
        <f>IF('Социально-коммуникативное разви'!U8="","",IF('Социально-коммуникативное разви'!U8=2,"сформирован",IF('Социально-коммуникативное разви'!U8=0,"не сформирован", "в стадии формирования")))</f>
        <v/>
      </c>
      <c r="DH7" s="233" t="str">
        <f>IF('Социально-коммуникативное разви'!V8="","",IF('Социально-коммуникативное разви'!V8=2,"сформирован",IF('Социально-коммуникативное разви'!V8=0,"не сформирован", "в стадии формирования")))</f>
        <v/>
      </c>
      <c r="DI7" s="233" t="str">
        <f>IF('Социально-коммуникативное разви'!W8="","",IF('Социально-коммуникативное разви'!W8=2,"сформирован",IF('Социально-коммуникативное разви'!W8=0,"не сформирован", "в стадии формирования")))</f>
        <v/>
      </c>
      <c r="DJ7" s="233" t="str">
        <f>IF('Социально-коммуникативное разви'!X8="","",IF('Социально-коммуникативное разви'!X8=2,"сформирован",IF('Социально-коммуникативное разви'!X8=0,"не сформирован", "в стадии формирования")))</f>
        <v/>
      </c>
      <c r="DK7" s="233" t="str">
        <f>IF('Социально-коммуникативное разви'!Y8="","",IF('Социально-коммуникативное разви'!Y8=2,"сформирован",IF('Социально-коммуникативное разви'!Y8=0,"не сформирован", "в стадии формирования")))</f>
        <v/>
      </c>
      <c r="DL7" s="233" t="str">
        <f>IF('Познавательное развитие'!D8="","",IF('Познавательное развитие'!D8=2,"сформирован",IF('Познавательное развитие'!D8=0,"не сформирован", "в стадии формирования")))</f>
        <v/>
      </c>
      <c r="DM7" s="233" t="str">
        <f>IF('Познавательное развитие'!E8="","",IF('Познавательное развитие'!E8=2,"сформирован",IF('Познавательное развитие'!E8=0,"не сформирован", "в стадии формирования")))</f>
        <v/>
      </c>
      <c r="DN7" s="233" t="str">
        <f>IF('Познавательное развитие'!F8="","",IF('Познавательное развитие'!F8=2,"сформирован",IF('Познавательное развитие'!F8=0,"не сформирован", "в стадии формирования")))</f>
        <v/>
      </c>
      <c r="DO7" s="233" t="str">
        <f>IF('Познавательное развитие'!G8="","",IF('Познавательное развитие'!G8=2,"сформирован",IF('Познавательное развитие'!G8=0,"не сформирован", "в стадии формирования")))</f>
        <v/>
      </c>
      <c r="DP7" s="233" t="str">
        <f>IF('Познавательное развитие'!H8="","",IF('Познавательное развитие'!H8=2,"сформирован",IF('Познавательное развитие'!H8=0,"не сформирован", "в стадии формирования")))</f>
        <v/>
      </c>
      <c r="DQ7" s="233" t="str">
        <f>IF('Познавательное развитие'!I8="","",IF('Познавательное развитие'!I8=2,"сформирован",IF('Познавательное развитие'!I8=0,"не сформирован", "в стадии формирования")))</f>
        <v/>
      </c>
      <c r="DR7" s="233" t="str">
        <f>IF('Познавательное развитие'!J8="","",IF('Познавательное развитие'!J8=2,"сформирован",IF('Познавательное развитие'!J8=0,"не сформирован", "в стадии формирования")))</f>
        <v/>
      </c>
      <c r="DS7" s="233" t="str">
        <f>IF('Познавательное развитие'!K8="","",IF('Познавательное развитие'!K8=2,"сформирован",IF('Познавательное развитие'!K8=0,"не сформирован", "в стадии формирования")))</f>
        <v/>
      </c>
      <c r="DT7" s="233" t="str">
        <f>IF('Познавательное развитие'!L8="","",IF('Познавательное развитие'!L8=2,"сформирован",IF('Познавательное развитие'!L8=0,"не сформирован", "в стадии формирования")))</f>
        <v/>
      </c>
      <c r="DU7" s="233" t="e">
        <f>IF('Познавательное развитие'!#REF!="","",IF('Познавательное развитие'!#REF!=2,"сформирован",IF('Познавательное развитие'!#REF!=0,"не сформирован", "в стадии формирования")))</f>
        <v>#REF!</v>
      </c>
      <c r="DV7" s="233" t="e">
        <f>IF('Познавательное развитие'!#REF!="","",IF('Познавательное развитие'!#REF!=2,"сформирован",IF('Познавательное развитие'!#REF!=0,"не сформирован", "в стадии формирования")))</f>
        <v>#REF!</v>
      </c>
      <c r="DW7" s="233" t="str">
        <f>IF('Познавательное развитие'!M8="","",IF('Познавательное развитие'!M8=2,"сформирован",IF('Познавательное развитие'!M8=0,"не сформирован", "в стадии формирования")))</f>
        <v/>
      </c>
      <c r="DX7" s="233" t="str">
        <f>IF('Познавательное развитие'!N8="","",IF('Познавательное развитие'!N8=2,"сформирован",IF('Познавательное развитие'!N8=0,"не сформирован", "в стадии формирования")))</f>
        <v/>
      </c>
      <c r="DY7" s="233" t="str">
        <f>IF('Познавательное развитие'!O8="","",IF('Познавательное развитие'!O8=2,"сформирован",IF('Познавательное развитие'!O8=0,"не сформирован", "в стадии формирования")))</f>
        <v/>
      </c>
      <c r="DZ7" s="233" t="str">
        <f>IF('Познавательное развитие'!P8="","",IF('Познавательное развитие'!P8=2,"сформирован",IF('Познавательное развитие'!P8=0,"не сформирован", "в стадии формирования")))</f>
        <v/>
      </c>
      <c r="EA7" s="233" t="e">
        <f>IF('Познавательное развитие'!#REF!="","",IF('Познавательное развитие'!#REF!=2,"сформирован",IF('Познавательное развитие'!#REF!=0,"не сформирован", "в стадии формирования")))</f>
        <v>#REF!</v>
      </c>
      <c r="EB7" s="233" t="str">
        <f>IF('Познавательное развитие'!R8="","",IF('Познавательное развитие'!R8=2,"сформирован",IF('Познавательное развитие'!R8=0,"не сформирован", "в стадии формирования")))</f>
        <v/>
      </c>
      <c r="EC7" s="233" t="str">
        <f>IF('Познавательное развитие'!S8="","",IF('Познавательное развитие'!S8=2,"сформирован",IF('Познавательное развитие'!S8=0,"не сформирован", "в стадии формирования")))</f>
        <v/>
      </c>
      <c r="ED7" s="233" t="str">
        <f>IF('Познавательное развитие'!T8="","",IF('Познавательное развитие'!T8=2,"сформирован",IF('Познавательное развитие'!T8=0,"не сформирован", "в стадии формирования")))</f>
        <v/>
      </c>
      <c r="EE7" s="233" t="str">
        <f>IF('Познавательное развитие'!U8="","",IF('Познавательное развитие'!U8=2,"сформирован",IF('Познавательное развитие'!U8=0,"не сформирован", "в стадии формирования")))</f>
        <v/>
      </c>
      <c r="EF7" s="233" t="str">
        <f>IF('Познавательное развитие'!V8="","",IF('Познавательное развитие'!V8=2,"сформирован",IF('Познавательное развитие'!V8=0,"не сформирован", "в стадии формирования")))</f>
        <v/>
      </c>
      <c r="EG7" s="233" t="e">
        <f>IF('Познавательное развитие'!#REF!="","",IF('Познавательное развитие'!#REF!=2,"сформирован",IF('Познавательное развитие'!#REF!=0,"не сформирован", "в стадии формирования")))</f>
        <v>#REF!</v>
      </c>
      <c r="EH7" s="233" t="e">
        <f>IF('Познавательное развитие'!#REF!="","",IF('Познавательное развитие'!#REF!=2,"сформирован",IF('Познавательное развитие'!#REF!=0,"не сформирован", "в стадии формирования")))</f>
        <v>#REF!</v>
      </c>
      <c r="EI7" s="233" t="str">
        <f>IF('Познавательное развитие'!W8="","",IF('Познавательное развитие'!W8=2,"сформирован",IF('Познавательное развитие'!W8=0,"не сформирован", "в стадии формирования")))</f>
        <v/>
      </c>
      <c r="EJ7" s="233" t="str">
        <f>IF('Познавательное развитие'!X8="","",IF('Познавательное развитие'!X8=2,"сформирован",IF('Познавательное развитие'!X8=0,"не сформирован", "в стадии формирования")))</f>
        <v/>
      </c>
      <c r="EK7" s="233" t="str">
        <f>IF('Познавательное развитие'!Y8="","",IF('Познавательное развитие'!Y8=2,"сформирован",IF('Познавательное развитие'!Y8=0,"не сформирован", "в стадии формирования")))</f>
        <v/>
      </c>
      <c r="EL7" s="233" t="str">
        <f>IF('Познавательное развитие'!Z8="","",IF('Познавательное развитие'!Z8=2,"сформирован",IF('Познавательное развитие'!Z8=0,"не сформирован", "в стадии формирования")))</f>
        <v/>
      </c>
      <c r="EM7" s="233" t="str">
        <f>IF('Познавательное развитие'!AA8="","",IF('Познавательное развитие'!AA8=2,"сформирован",IF('Познавательное развитие'!AA8=0,"не сформирован", "в стадии формирования")))</f>
        <v/>
      </c>
      <c r="EN7" s="233" t="str">
        <f>IF('Познавательное развитие'!AB8="","",IF('Познавательное развитие'!AB8=2,"сформирован",IF('Познавательное развитие'!AB8=0,"не сформирован", "в стадии формирования")))</f>
        <v/>
      </c>
      <c r="EO7" s="233"/>
      <c r="EP7" s="235" t="str">
        <f>'Целевые ориентиры'!EH7</f>
        <v/>
      </c>
    </row>
    <row r="8" spans="1:146" ht="15.75" x14ac:dyDescent="0.25">
      <c r="A8" s="107">
        <f>список!A6</f>
        <v>5</v>
      </c>
      <c r="B8" s="141" t="str">
        <f>IF(список!B6="","",список!B6)</f>
        <v/>
      </c>
      <c r="C8" s="97">
        <f>IF(список!C6="","",список!C6)</f>
        <v>0</v>
      </c>
      <c r="D8" s="94" t="str">
        <f>IF('Социально-коммуникативное разви'!G9="","",IF('Социально-коммуникативное разви'!G9=2,"сформирован",IF('Социально-коммуникативное разви'!G9=0,"не сформирован", "в стадии формирования")))</f>
        <v/>
      </c>
      <c r="E8" s="94" t="str">
        <f>IF('Социально-коммуникативное разви'!I9="","",IF('Социально-коммуникативное разви'!I9=2,"сформирован",IF('Социально-коммуникативное разви'!I9=0,"не сформирован", "в стадии формирования")))</f>
        <v/>
      </c>
      <c r="F8" s="94" t="str">
        <f>IF('Социально-коммуникативное разви'!K9="","",IF('Социально-коммуникативное разви'!K9=2,"сформирован",IF('Социально-коммуникативное разви'!K9=0,"не сформирован", "в стадии формирования")))</f>
        <v/>
      </c>
      <c r="G8" s="94" t="str">
        <f>IF('Социально-коммуникативное разви'!L9="","",IF('Социально-коммуникативное разви'!L9=2,"сформирован",IF('Социально-коммуникативное разви'!L9=0,"не сформирован", "в стадии формирования")))</f>
        <v/>
      </c>
      <c r="H8" s="94" t="str">
        <f>IF('Познавательное развитие'!K9="","",IF('Познавательное развитие'!K9=2,"сформирован",IF('Познавательное развитие'!K9=0,"не сформирован", "в стадии формирования")))</f>
        <v/>
      </c>
      <c r="I8" s="94" t="e">
        <f>IF('Познавательное развитие'!#REF!="","",IF('Познавательное развитие'!#REF!=2,"сформирован",IF('Познавательное развитие'!#REF!=0,"не сформирован", "в стадии формирования")))</f>
        <v>#REF!</v>
      </c>
      <c r="J8" s="94" t="str">
        <f>IF('Познавательное развитие'!O9="","",IF('Познавательное развитие'!O9=2,"сформирован",IF('Познавательное развитие'!O9=0,"не сформирован", "в стадии формирования")))</f>
        <v/>
      </c>
      <c r="K8" s="94" t="str">
        <f>IF('Познавательное развитие'!P9="","",IF('Познавательное развитие'!P9=2,"сформирован",IF('Познавательное развитие'!P9=0,"не сформирован", "в стадии формирования")))</f>
        <v/>
      </c>
      <c r="L8" s="94" t="e">
        <f>IF('Познавательное развитие'!#REF!="","",IF('Познавательное развитие'!#REF!=2,"сформирован",IF('Познавательное развитие'!#REF!=0,"не сформирован", "в стадии формирования")))</f>
        <v>#REF!</v>
      </c>
      <c r="M8" s="94" t="str">
        <f>IF('Познавательное развитие'!T9="","",IF('Познавательное развитие'!T9=2,"сформирован",IF('Познавательное развитие'!T9=0,"не сформирован", "в стадии формирования")))</f>
        <v/>
      </c>
      <c r="N8" s="94" t="str">
        <f>IF('Познавательное развитие'!W9="","",IF('Познавательное развитие'!W9=2,"сформирован",IF('Познавательное развитие'!W9=0,"не сформирован", "в стадии формирования")))</f>
        <v/>
      </c>
      <c r="O8" s="94" t="str">
        <f>IF('Познавательное развитие'!AH9="","",IF('Познавательное развитие'!AH9=2,"сформирован",IF('Познавательное развитие'!AH9=0,"не сформирован", "в стадии формирования")))</f>
        <v/>
      </c>
      <c r="P8" s="94" t="str">
        <f>IF('Речевое развитие'!E8="","",IF('Речевое развитие'!E8=2,"сформирован",IF('Речевое развитие'!E8=0,"не сформирован", "в стадии формирования")))</f>
        <v/>
      </c>
      <c r="Q8" s="94" t="str">
        <f>IF('Речевое развитие'!F8="","",IF('Речевое развитие'!F8=2,"сформирован",IF('Речевое развитие'!F8=0,"не сформирован", "в стадии формирования")))</f>
        <v/>
      </c>
      <c r="R8" s="94" t="str">
        <f>IF('Речевое развитие'!M8="","",IF('Речевое развитие'!M8=2,"сформирован",IF('Речевое развитие'!M8=0,"не сформирован", "в стадии формирования")))</f>
        <v/>
      </c>
      <c r="S8" s="94" t="str">
        <f>IF('Художественно-эстетическое разв'!F9="","",IF('Художественно-эстетическое разв'!F9=2,"сформирован",IF('Художественно-эстетическое разв'!F9=0,"не сформирован", "в стадии формирования")))</f>
        <v/>
      </c>
      <c r="T8" s="94" t="str">
        <f>IF('Художественно-эстетическое разв'!L9="","",IF('Художественно-эстетическое разв'!L9=2,"сформирован",IF('Художественно-эстетическое разв'!L9=0,"не сформирован", "в стадии формирования")))</f>
        <v/>
      </c>
      <c r="U8" s="94" t="str">
        <f>IF('Художественно-эстетическое разв'!O9="","",IF('Художественно-эстетическое разв'!O9=2,"сформирован",IF('Художественно-эстетическое разв'!O9=0,"не сформирован", "в стадии формирования")))</f>
        <v/>
      </c>
      <c r="V8" s="94" t="str">
        <f>IF('Художественно-эстетическое разв'!P9="","",IF('Художественно-эстетическое разв'!P9=2,"сформирован",IF('Художественно-эстетическое разв'!P9=0,"не сформирован", "в стадии формирования")))</f>
        <v/>
      </c>
      <c r="W8" s="94" t="str">
        <f>IF('Физическое развитие'!N8="","",IF('Физическое развитие'!N8=2,"сформирован",IF('Физическое развитие'!N8=0,"не сформирован", "в стадии формирования")))</f>
        <v/>
      </c>
      <c r="X8" s="94" t="str">
        <f>IF('Физическое развитие'!Q8="","",IF('Физическое развитие'!Q8=2,"сформирован",IF('Физическое развитие'!Q8=0,"не сформирован", "в стадии формирования")))</f>
        <v/>
      </c>
      <c r="Y8" s="94" t="str">
        <f>IF('Физическое развитие'!R8="","",IF('Физическое развитие'!R8=2,"сформирован",IF('Физическое развитие'!R8=0,"не сформирован", "в стадии формирования")))</f>
        <v/>
      </c>
      <c r="Z8" s="206" t="str">
        <f>IF('Социально-коммуникативное разви'!G9="","",IF('Социально-коммуникативное разви'!I9="","",IF('Социально-коммуникативное разви'!K9="","",IF('Социально-коммуникативное разви'!L9="","",IF('Познавательное развитие'!K9="","",IF('Познавательное развитие'!#REF!="","",IF('Познавательное развитие'!O9="","",IF('Познавательное развитие'!P9="","",IF('Познавательное развитие'!#REF!="","",IF('Познавательное развитие'!T9="","",IF('Познавательное развитие'!W9="","",IF('Познавательное развитие'!AH9="","",IF('Речевое развитие'!E8="","",IF('Речевое развитие'!F8="","",IF('Речевое развитие'!M8="","",IF('Художественно-эстетическое разв'!F9="","",IF('Художественно-эстетическое разв'!L9="","",IF('Художественно-эстетическое разв'!O9="","",IF('Художественно-эстетическое разв'!P9="","",IF('Физическое развитие'!N8="","",IF('Физическое развитие'!Q8="","",IF('Физическое развитие'!R8="","",('Социально-коммуникативное разви'!G9+'Социально-коммуникативное разви'!I9+'Социально-коммуникативное разви'!K9+'Социально-коммуникативное разви'!L9+'Познавательное развитие'!K9+'Познавательное развитие'!#REF!+'Познавательное развитие'!O9+'Познавательное развитие'!P9+'Познавательное развитие'!#REF!+'Познавательное развитие'!T9+'Познавательное развитие'!W9+'Познавательное развитие'!AH9+'Речевое развитие'!E8+'Речевое развитие'!F8+'Художественно-эстетическое разв'!F9+'Художественно-эстетическое разв'!L9+'Художественно-эстетическое разв'!O9+'Художественно-эстетическое разв'!P9+'Физическое развитие'!N8+'Физическое развитие'!Q8+'Физическое развитие'!R8)/22))))))))))))))))))))))</f>
        <v/>
      </c>
      <c r="AA8" s="235" t="str">
        <f>'Целевые ориентиры'!Y8</f>
        <v/>
      </c>
      <c r="AB8" s="236" t="str">
        <f>IF('Социально-коммуникативное разви'!E9="","",IF('Социально-коммуникативное разви'!E9=2,"сформирован",IF('Социально-коммуникативное разви'!E9=0,"не сформирован", "в стадии формирования")))</f>
        <v/>
      </c>
      <c r="AC8" s="232" t="str">
        <f>IF('Социально-коммуникативное разви'!G9="","",IF('Социально-коммуникативное разви'!G9=2,"сформирован",IF('Социально-коммуникативное разви'!G9=0,"не сформирован", "в стадии формирования")))</f>
        <v/>
      </c>
      <c r="AD8" s="232" t="str">
        <f>IF('Социально-коммуникативное разви'!H9="","",IF('Социально-коммуникативное разви'!H9=2,"сформирован",IF('Социально-коммуникативное разви'!H9=0,"не сформирован", "в стадии формирования")))</f>
        <v/>
      </c>
      <c r="AE8" s="232" t="str">
        <f>IF('Социально-коммуникативное разви'!L9="","",IF('Социально-коммуникативное разви'!L9=2,"сформирован",IF('Социально-коммуникативное разви'!L9=0,"не сформирован", "в стадии формирования")))</f>
        <v/>
      </c>
      <c r="AF8" s="232" t="str">
        <f>IF('Социально-коммуникативное разви'!Q9="","",IF('Социально-коммуникативное разви'!Q9=2,"сформирован",IF('Социально-коммуникативное разви'!Q9=0,"не сформирован", "в стадии формирования")))</f>
        <v/>
      </c>
      <c r="AG8" s="237" t="str">
        <f>IF('Познавательное развитие'!L9="","",IF('Познавательное развитие'!L9=2,"сформирован",IF('Познавательное развитие'!L9=0,"не сформирован", "в стадии формирования")))</f>
        <v/>
      </c>
      <c r="AH8" s="237" t="e">
        <f>IF('Познавательное развитие'!#REF!="","",IF('Познавательное развитие'!#REF!=2,"сформирован",IF('Познавательное развитие'!#REF!=0,"не сформирован", "в стадии формирования")))</f>
        <v>#REF!</v>
      </c>
      <c r="AI8" s="237" t="str">
        <f>IF('Речевое развитие'!D8="","",IF('Речевое развитие'!D8=2,"сформирован",IF('Речевое развитие'!D8=0,"не сформирован", "в стадии формирования")))</f>
        <v/>
      </c>
      <c r="AJ8" s="237" t="str">
        <f>IF('Речевое развитие'!F8="","",IF('Речевое развитие'!F8=2,"сформирован",IF('Речевое развитие'!F8=0,"не сформирован", "в стадии формирования")))</f>
        <v/>
      </c>
      <c r="AK8" s="237" t="str">
        <f>IF('Речевое развитие'!J8="","",IF('Речевое развитие'!J8=2,"сформирован",IF('Речевое развитие'!J8=0,"не сформирован", "в стадии формирования")))</f>
        <v/>
      </c>
      <c r="AL8" s="237" t="str">
        <f>IF('Речевое развитие'!L8="","",IF('Речевое развитие'!L8=2,"сформирован",IF('Речевое развитие'!L8=0,"не сформирован", "в стадии формирования")))</f>
        <v/>
      </c>
      <c r="AM8" s="237" t="str">
        <f>IF('Речевое развитие'!N8="","",IF('Речевое развитие'!N8=2,"сформирован",IF('Речевое развитие'!N8=0,"не сформирован", "в стадии формирования")))</f>
        <v/>
      </c>
      <c r="AN8" s="238" t="str">
        <f>IF('Социально-коммуникативное разви'!E9="","",IF('Социально-коммуникативное разви'!G9="","",IF('Социально-коммуникативное разви'!H9="","",IF('Социально-коммуникативное разви'!L9="","",IF('Социально-коммуникативное разви'!Q9="","",IF('Познавательное развитие'!L9="","",IF('Познавательное развитие'!#REF!="","",IF('Речевое развитие'!D8="","",IF('Речевое развитие'!F8="","",IF('Речевое развитие'!J8="","",IF('Речевое развитие'!L8="","",IF('Речевое развитие'!N8="","",('Социально-коммуникативное разви'!E9+'Социально-коммуникативное разви'!G9+'Социально-коммуникативное разви'!H9+'Социально-коммуникативное разви'!L9+'Социально-коммуникативное разви'!Q9+'Познавательное развитие'!L9+'Познавательное развитие'!#REF!+'Речевое развитие'!D8+'Речевое развитие'!F8+'Речевое развитие'!J8+'Речевое развитие'!L8+'Речевое развитие'!N8)/12))))))))))))</f>
        <v/>
      </c>
      <c r="AO8" s="235" t="str">
        <f>'Целевые ориентиры'!AM8</f>
        <v/>
      </c>
      <c r="AP8" s="239" t="str">
        <f>IF('Социально-коммуникативное разви'!E9="","",IF('Социально-коммуникативное разви'!E9=2,"сформирован",IF('Социально-коммуникативное разви'!E9=0,"не сформирован", "в стадии формирования")))</f>
        <v/>
      </c>
      <c r="AQ8" s="240" t="str">
        <f>IF('Социально-коммуникативное разви'!G9="","",IF('Социально-коммуникативное разви'!G9=2,"сформирован",IF('Социально-коммуникативное разви'!G9=0,"не сформирован", "в стадии формирования")))</f>
        <v/>
      </c>
      <c r="AR8" s="241" t="str">
        <f>IF('Социально-коммуникативное разви'!H9="","",IF('Социально-коммуникативное разви'!H9=2,"сформирован",IF('Социально-коммуникативное разви'!H9=0,"не сформирован", "в стадии формирования")))</f>
        <v/>
      </c>
      <c r="AS8" s="241" t="str">
        <f>IF('Социально-коммуникативное разви'!K9="","",IF('Социально-коммуникативное разви'!K9=2,"сформирован",IF('Социально-коммуникативное разви'!K9=0,"не сформирован", "в стадии формирования")))</f>
        <v/>
      </c>
      <c r="AT8" s="241" t="str">
        <f>IF('Социально-коммуникативное разви'!L9="","",IF('Социально-коммуникативное разви'!L9=2,"сформирован",IF('Социально-коммуникативное разви'!L9=0,"не сформирован", "в стадии формирования")))</f>
        <v/>
      </c>
      <c r="AU8" s="241" t="str">
        <f>IF('Социально-коммуникативное разви'!M9="","",IF('Социально-коммуникативное разви'!M9=2,"сформирован",IF('Социально-коммуникативное разви'!M9=0,"не сформирован", "в стадии формирования")))</f>
        <v/>
      </c>
      <c r="AV8" s="241" t="str">
        <f>IF('Познавательное развитие'!P9="","",IF('Познавательное развитие'!P9=2,"сформирован",IF('Познавательное развитие'!P9=0,"не сформирован", "в стадии формирования")))</f>
        <v/>
      </c>
      <c r="AW8" s="241" t="str">
        <f>IF('Речевое развитие'!E8="","",IF('Речевое развитие'!E8=2,"сформирован",IF('Речевое развитие'!E8=0,"не сформирован", "в стадии формирования")))</f>
        <v/>
      </c>
      <c r="AX8" s="241" t="str">
        <f>IF('Речевое развитие'!N8="","",IF('Речевое развитие'!N8=2,"сформирован",IF('Речевое развитие'!N8=0,"не сформирован", "в стадии формирования")))</f>
        <v/>
      </c>
      <c r="AY8" s="241" t="str">
        <f>IF('Художественно-эстетическое разв'!F9="","",IF('Художественно-эстетическое разв'!F9=2,"сформирован",IF('Художественно-эстетическое разв'!F9=0,"не сформирован", "в стадии формирования")))</f>
        <v/>
      </c>
      <c r="AZ8" s="233" t="str">
        <f>IF('Художественно-эстетическое разв'!O9="","",IF('Художественно-эстетическое разв'!O9=2,"сформирован",IF('Художественно-эстетическое разв'!O9=0,"не сформирован", "в стадии формирования")))</f>
        <v/>
      </c>
      <c r="BA8" s="241"/>
      <c r="BB8" s="208" t="str">
        <f>IF('Социально-коммуникативное разви'!E9="","",IF('Социально-коммуникативное разви'!G9="","",IF('Социально-коммуникативное разви'!H9="","",IF('Социально-коммуникативное разви'!K9="","",IF('Социально-коммуникативное разви'!L9="","",IF('Социально-коммуникативное разви'!M9="","",IF('Познавательное развитие'!P9="","",IF('Речевое развитие'!E8="","",IF('Речевое развитие'!N8="","",IF('Художественно-эстетическое разв'!F9="","",IF('Художественно-эстетическое разв'!O9="","",IF('Художественно-эстетическое разв'!Y9="","",('Социально-коммуникативное разви'!E9+'Социально-коммуникативное разви'!G9+'Социально-коммуникативное разви'!H9+'Социально-коммуникативное разви'!L9+'Социально-коммуникативное разви'!Q9+'Познавательное развитие'!L9+'Познавательное развитие'!#REF!+'Речевое развитие'!D8+'Речевое развитие'!F8+'Речевое развитие'!J8+'Речевое развитие'!L8+'Речевое развитие'!N8)/12))))))))))))</f>
        <v/>
      </c>
      <c r="BC8" s="235" t="str">
        <f>'Целевые ориентиры'!BA8</f>
        <v/>
      </c>
      <c r="BD8" s="233" t="str">
        <f>IF('Социально-коммуникативное разви'!D9="","",IF('Социально-коммуникативное разви'!D9=2,"сформирован",IF('Социально-коммуникативное разви'!D9=0,"не сформирован", "в стадии формирования")))</f>
        <v/>
      </c>
      <c r="BE8" s="233" t="str">
        <f>IF('Социально-коммуникативное разви'!F9="","",IF('Социально-коммуникативное разви'!F9=2,"сформирован",IF('Социально-коммуникативное разви'!F9=0,"не сформирован", "в стадии формирования")))</f>
        <v/>
      </c>
      <c r="BF8" s="233" t="str">
        <f>IF('Социально-коммуникативное разви'!J9="","",IF('Социально-коммуникативное разви'!J9=2,"сформирован",IF('Социально-коммуникативное разви'!J9=0,"не сформирован", "в стадии формирования")))</f>
        <v/>
      </c>
      <c r="BG8" s="233" t="str">
        <f>IF('Познавательное развитие'!U9="","",IF('Познавательное развитие'!U9=2,"сформирован",IF('Познавательное развитие'!U9=0,"не сформирован", "в стадии формирования")))</f>
        <v/>
      </c>
      <c r="BH8" s="233" t="str">
        <f>IF('Познавательное развитие'!V9="","",IF('Познавательное развитие'!V9=2,"сформирован",IF('Познавательное развитие'!V9=0,"не сформирован", "в стадии формирования")))</f>
        <v/>
      </c>
      <c r="BI8" s="233" t="str">
        <f>IF('Познавательное развитие'!AB9="","",IF('Познавательное развитие'!AB9=2,"сформирован",IF('Познавательное развитие'!AB9=0,"не сформирован", "в стадии формирования")))</f>
        <v/>
      </c>
      <c r="BJ8" s="233" t="str">
        <f>IF('Познавательное развитие'!AD9="","",IF('Познавательное развитие'!AD9=2,"сформирован",IF('Познавательное развитие'!AD9=0,"не сформирован", "в стадии формирования")))</f>
        <v/>
      </c>
      <c r="BK8" s="233" t="str">
        <f>IF('Речевое развитие'!D8="","",IF('Речевое развитие'!D8=2,"сформирован",IF('Речевое развитие'!D8=0,"не сформирован", "в стадии формирования")))</f>
        <v/>
      </c>
      <c r="BL8" s="233" t="str">
        <f>IF('Речевое развитие'!E8="","",IF('Речевое развитие'!E8=2,"сформирован",IF('Речевое развитие'!E8=0,"не сформирован", "в стадии формирования")))</f>
        <v/>
      </c>
      <c r="BM8" s="233" t="str">
        <f>IF('Речевое развитие'!F8="","",IF('Речевое развитие'!F8=2,"сформирован",IF('Речевое развитие'!F8=0,"не сформирован", "в стадии формирования")))</f>
        <v/>
      </c>
      <c r="BN8" s="233" t="str">
        <f>IF('Речевое развитие'!G8="","",IF('Речевое развитие'!G8=2,"сформирован",IF('Речевое развитие'!G8=0,"не сформирован", "в стадии формирования")))</f>
        <v/>
      </c>
      <c r="BO8" s="233" t="e">
        <f>IF('Речевое развитие'!#REF!="","",IF('Речевое развитие'!#REF!=2,"сформирован",IF('Речевое развитие'!#REF!=0,"не сформирован", "в стадии формирования")))</f>
        <v>#REF!</v>
      </c>
      <c r="BP8" s="233" t="str">
        <f>IF('Речевое развитие'!J8="","",IF('Речевое развитие'!J8=2,"сформирован",IF('Речевое развитие'!J8=0,"не сформирован", "в стадии формирования")))</f>
        <v/>
      </c>
      <c r="BQ8" s="233" t="str">
        <f>IF('Речевое развитие'!K8="","",IF('Речевое развитие'!K8=2,"сформирован",IF('Речевое развитие'!K8=0,"не сформирован", "в стадии формирования")))</f>
        <v/>
      </c>
      <c r="BR8" s="233" t="str">
        <f>IF('Речевое развитие'!L8="","",IF('Речевое развитие'!L8=2,"сформирован",IF('Речевое развитие'!L8=0,"не сформирован", "в стадии формирования")))</f>
        <v/>
      </c>
      <c r="BS8" s="233" t="str">
        <f>IF('Речевое развитие'!M8="","",IF('Речевое развитие'!M8=2,"сформирован",IF('Речевое развитие'!M8=0,"не сформирован", "в стадии формирования")))</f>
        <v/>
      </c>
      <c r="BT8" s="233" t="str">
        <f>IF('Речевое развитие'!N8="","",IF('Речевое развитие'!N8=2,"сформирован",IF('Речевое развитие'!N8=0,"не сформирован", "в стадии формирования")))</f>
        <v/>
      </c>
      <c r="BU8" s="233" t="str">
        <f>IF('Художественно-эстетическое разв'!D9="","",IF('Художественно-эстетическое разв'!D9=2,"сформирован",IF('Художественно-эстетическое разв'!D9=0,"не сформирован", "в стадии формирования")))</f>
        <v/>
      </c>
      <c r="BV8" s="233" t="str">
        <f>IF('Художественно-эстетическое разв'!E9="","",IF('Художественно-эстетическое разв'!E9=2,"сформирован",IF('Художественно-эстетическое разв'!E9=0,"не сформирован", "в стадии формирования")))</f>
        <v/>
      </c>
      <c r="BW8" s="242" t="str">
        <f>IF('Социально-коммуникативное разви'!D9="","",IF('Социально-коммуникативное разви'!F9="","",IF('Социально-коммуникативное разви'!J9="","",IF('Познавательное развитие'!U9="","",IF('Познавательное развитие'!V9="","",IF('Познавательное развитие'!AB9="","",IF('Познавательное развитие'!AD9="","",IF('Речевое развитие'!D8="","",IF('Речевое развитие'!E8="","",IF('Речевое развитие'!F8="","",IF('Речевое развитие'!G8="","",IF('Речевое развитие'!#REF!="","",IF('Речевое развитие'!J8="","",IF('Речевое развитие'!K8="","",IF('Речевое развитие'!L8="","",IF('Речевое развитие'!M8="","",IF('Речевое развитие'!N8="","",IF('Художественно-эстетическое разв'!D9="","",IF('Художественно-эстетическое разв'!E9="","",('Социально-коммуникативное разви'!D9+'Социально-коммуникативное разви'!F9+'Социально-коммуникативное разви'!J9+'Познавательное развитие'!U9+'Познавательное развитие'!V9+'Познавательное развитие'!AB9+'Познавательное развитие'!AD9+'Речевое развитие'!D8+'Речевое развитие'!E8+'Речевое развитие'!F8+'Речевое развитие'!G8+'Речевое развитие'!#REF!+'Речевое развитие'!J8+'Речевое развитие'!K8+'Речевое развитие'!L8+'Речевое развитие'!M8+'Речевое развитие'!N8+'Художественно-эстетическое разв'!D9+'Художественно-эстетическое разв'!E9)/19)))))))))))))))))))</f>
        <v/>
      </c>
      <c r="BX8" s="321" t="str">
        <f>'Целевые ориентиры'!BU8</f>
        <v/>
      </c>
      <c r="BY8" s="233" t="str">
        <f t="shared" si="0"/>
        <v/>
      </c>
      <c r="BZ8" s="233" t="str">
        <f>IF('Художественно-эстетическое разв'!K9="","",IF('Художественно-эстетическое разв'!K9=2,"сформирован",IF('Художественно-эстетическое разв'!K9=0,"не сформирован", "в стадии формирования")))</f>
        <v/>
      </c>
      <c r="CA8" s="233" t="str">
        <f>IF('Художественно-эстетическое разв'!L9="","",IF('Художественно-эстетическое разв'!L9=2,"сформирован",IF('Художественно-эстетическое разв'!L9=0,"не сформирован", "в стадии формирования")))</f>
        <v/>
      </c>
      <c r="CB8" s="233" t="str">
        <f>IF('Художественно-эстетическое разв'!Z9="","",IF('Художественно-эстетическое разв'!Z9=2,"сформирован",IF('Художественно-эстетическое разв'!Z9=0,"не сформирован", "в стадии формирования")))</f>
        <v/>
      </c>
      <c r="CC8" s="190" t="e">
        <f>IF('Физическое развитие'!#REF!="","",IF('Физическое развитие'!#REF!=2,"сформирован",IF('Физическое развитие'!#REF!=0,"не сформирован", "в стадии формирования")))</f>
        <v>#REF!</v>
      </c>
      <c r="CD8" s="190" t="str">
        <f>IF('Физическое развитие'!D8="","",IF('Физическое развитие'!D8=2,"сформирован",IF('Физическое развитие'!D8=0,"не сформирован", "в стадии формирования")))</f>
        <v/>
      </c>
      <c r="CE8" s="190" t="str">
        <f>IF('Физическое развитие'!E8="","",IF('Физическое развитие'!E8=2,"сформирован",IF('Физическое развитие'!E8=0,"не сформирован", "в стадии формирования")))</f>
        <v/>
      </c>
      <c r="CF8" s="190" t="str">
        <f>IF('Физическое развитие'!F8="","",IF('Физическое развитие'!F8=2,"сформирован",IF('Физическое развитие'!F8=0,"не сформирован", "в стадии формирования")))</f>
        <v/>
      </c>
      <c r="CG8" s="190" t="str">
        <f>IF('Физическое развитие'!G8="","",IF('Физическое развитие'!G8=2,"сформирован",IF('Физическое развитие'!G8=0,"не сформирован", "в стадии формирования")))</f>
        <v/>
      </c>
      <c r="CH8" s="233" t="str">
        <f>IF('Физическое развитие'!H8="","",IF('Физическое развитие'!H8=2,"сформирован",IF('Физическое развитие'!H8=0,"не сформирован", "в стадии формирования")))</f>
        <v/>
      </c>
      <c r="CI8" s="233" t="str">
        <f>IF('Физическое развитие'!I8="","",IF('Физическое развитие'!I8=2,"сформирован",IF('Физическое развитие'!I8=0,"не сформирован", "в стадии формирования")))</f>
        <v/>
      </c>
      <c r="CJ8" s="233" t="str">
        <f>IF('Физическое развитие'!J8="","",IF('Физическое развитие'!J8=2,"сформирован",IF('Физическое развитие'!J8=0,"не сформирован", "в стадии формирования")))</f>
        <v/>
      </c>
      <c r="CK8" s="233" t="str">
        <f>IF('Физическое развитие'!K8="","",IF('Физическое развитие'!K8=2,"сформирован",IF('Физическое развитие'!K8=0,"не сформирован", "в стадии формирования")))</f>
        <v/>
      </c>
      <c r="CL8" s="233" t="str">
        <f>IF('Физическое развитие'!L8="","",IF('Физическое развитие'!L8=2,"сформирован",IF('Физическое развитие'!L8=0,"не сформирован", "в стадии формирования")))</f>
        <v/>
      </c>
      <c r="CM8" s="233" t="str">
        <f>IF('Физическое развитие'!N8="","",IF('Физическое развитие'!N8=2,"сформирован",IF('Физическое развитие'!N8=0,"не сформирован", "в стадии формирования")))</f>
        <v/>
      </c>
      <c r="CN8" s="242" t="str">
        <f>IF('Познавательное развитие'!H9="","",IF('Художественно-эстетическое разв'!K9="","",IF('Художественно-эстетическое разв'!L9="","",IF('Художественно-эстетическое разв'!Z9="","",IF('Физическое развитие'!#REF!="","",IF('Физическое развитие'!D8="","",IF('Физическое развитие'!E8="","",IF('Физическое развитие'!F8="","",IF('Физическое развитие'!G8="","",IF('Физическое развитие'!H8="","",IF('Физическое развитие'!I8="","",IF('Физическое развитие'!J8="","",IF('Физическое развитие'!K8="","",IF('Физическое развитие'!L8="","",IF('Физическое развитие'!N8="","",('Познавательное развитие'!H9+'Художественно-эстетическое разв'!K9+'Художественно-эстетическое разв'!L9+'Художественно-эстетическое разв'!Z9+'Физическое развитие'!#REF!+'Физическое развитие'!D8+'Физическое развитие'!E8+'Физическое развитие'!F8+'Физическое развитие'!G8+'Физическое развитие'!H8+'Физическое развитие'!I8+'Физическое развитие'!J8+'Физическое развитие'!K8+'Физическое развитие'!L8+'Физическое развитие'!N8)/15)))))))))))))))</f>
        <v/>
      </c>
      <c r="CO8" s="321" t="str">
        <f>'Целевые ориентиры'!CK8</f>
        <v/>
      </c>
      <c r="CP8" s="233" t="str">
        <f>IF('Социально-коммуникативное разви'!G9="","",IF('Социально-коммуникативное разви'!G9=2,"сформирован",IF('Социально-коммуникативное разви'!G9=0,"не сформирован", "в стадии формирования")))</f>
        <v/>
      </c>
      <c r="CQ8" s="233" t="str">
        <f>IF('Социально-коммуникативное разви'!H9="","",IF('Социально-коммуникативное разви'!H9=2,"сформирован",IF('Социально-коммуникативное разви'!H9=0,"не сформирован", "в стадии формирования")))</f>
        <v/>
      </c>
      <c r="CR8" s="233" t="str">
        <f>IF('Социально-коммуникативное разви'!L9="","",IF('Социально-коммуникативное разви'!L9=2,"сформирован",IF('Социально-коммуникативное разви'!L9=0,"не сформирован", "в стадии формирования")))</f>
        <v/>
      </c>
      <c r="CS8" s="233" t="str">
        <f>IF('Социально-коммуникативное разви'!P9="","",IF('Социально-коммуникативное разви'!P9=2,"сформирован",IF('Социально-коммуникативное разви'!P9=0,"не сформирован", "в стадии формирования")))</f>
        <v/>
      </c>
      <c r="CT8" s="233" t="str">
        <f>IF('Социально-коммуникативное разви'!Q9="","",IF('Социально-коммуникативное разви'!Q9=2,"сформирован",IF('Социально-коммуникативное разви'!Q9=0,"не сформирован", "в стадии формирования")))</f>
        <v/>
      </c>
      <c r="CU8" s="233" t="str">
        <f>IF('Социально-коммуникативное разви'!T9="","",IF('Социально-коммуникативное разви'!T9=2,"сформирован",IF('Социально-коммуникативное разви'!T9=0,"не сформирован", "в стадии формирования")))</f>
        <v/>
      </c>
      <c r="CV8" s="233" t="str">
        <f>IF('Социально-коммуникативное разви'!U9="","",IF('Социально-коммуникативное разви'!U9=2,"сформирован",IF('Социально-коммуникативное разви'!U9=0,"не сформирован", "в стадии формирования")))</f>
        <v/>
      </c>
      <c r="CW8" s="233" t="str">
        <f>IF('Социально-коммуникативное разви'!V9="","",IF('Социально-коммуникативное разви'!V9=2,"сформирован",IF('Социально-коммуникативное разви'!V9=0,"не сформирован", "в стадии формирования")))</f>
        <v/>
      </c>
      <c r="CX8" s="233" t="str">
        <f>IF('Социально-коммуникативное разви'!W9="","",IF('Социально-коммуникативное разви'!W9=2,"сформирован",IF('Социально-коммуникативное разви'!W9=0,"не сформирован", "в стадии формирования")))</f>
        <v/>
      </c>
      <c r="CY8" s="233" t="str">
        <f>IF('Социально-коммуникативное разви'!X9="","",IF('Социально-коммуникативное разви'!X9=2,"сформирован",IF('Социально-коммуникативное разви'!X9=0,"не сформирован", "в стадии формирования")))</f>
        <v/>
      </c>
      <c r="CZ8" s="233" t="str">
        <f>IF('Социально-коммуникативное разви'!Y9="","",IF('Социально-коммуникативное разви'!Y9=2,"сформирован",IF('Социально-коммуникативное разви'!Y9=0,"не сформирован", "в стадии формирования")))</f>
        <v/>
      </c>
      <c r="DA8" s="233" t="str">
        <f>IF('Физическое развитие'!Q8="","",IF('Физическое развитие'!Q8=2,"сформирован",IF('Физическое развитие'!Q8=0,"не сформирован", "в стадии формирования")))</f>
        <v/>
      </c>
      <c r="DB8" s="233" t="str">
        <f>IF('Физическое развитие'!R8="","",IF('Физическое развитие'!R8=2,"сформирован",IF('Физическое развитие'!R8=0,"не сформирован", "в стадии формирования")))</f>
        <v/>
      </c>
      <c r="DC8" s="233" t="str">
        <f>IF('Физическое развитие'!S8="","",IF('Физическое развитие'!S8=2,"сформирован",IF('Физическое развитие'!S8=0,"не сформирован", "в стадии формирования")))</f>
        <v/>
      </c>
      <c r="DD8" s="242" t="str">
        <f>IF('Социально-коммуникативное разви'!G9="","",IF('Социально-коммуникативное разви'!H9="","",IF('Социально-коммуникативное разви'!L9="","",IF('Социально-коммуникативное разви'!P9="","",IF('Социально-коммуникативное разви'!Q9="","",IF('Социально-коммуникативное разви'!T9="","",IF('Социально-коммуникативное разви'!U9="","",IF('Социально-коммуникативное разви'!V9="","",IF('Социально-коммуникативное разви'!W9="","",IF('Социально-коммуникативное разви'!X9="","",IF('Социально-коммуникативное разви'!Y9="","",IF('Физическое развитие'!Q8="","",IF('Физическое развитие'!R8="","",IF('Физическое развитие'!S8="","",('Социально-коммуникативное разви'!G9+'Социально-коммуникативное разви'!H9+'Социально-коммуникативное разви'!L9+'Социально-коммуникативное разви'!P9+'Социально-коммуникативное разви'!Q9+'Социально-коммуникативное разви'!T9+'Социально-коммуникативное разви'!U9+'Социально-коммуникативное разви'!V9+'Социально-коммуникативное разви'!W9+'Социально-коммуникативное разви'!X9+'Социально-коммуникативное разви'!Y9+'Физическое развитие'!Q8+'Физическое развитие'!R8+'Физическое развитие'!S8)/14))))))))))))))</f>
        <v/>
      </c>
      <c r="DE8" s="235" t="str">
        <f>'Целевые ориентиры'!DA8</f>
        <v/>
      </c>
      <c r="DF8" s="233" t="str">
        <f>IF('Социально-коммуникативное разви'!T9="","",IF('Социально-коммуникативное разви'!T9=2,"сформирован",IF('Социально-коммуникативное разви'!T9=0,"не сформирован", "в стадии формирования")))</f>
        <v/>
      </c>
      <c r="DG8" s="233" t="str">
        <f>IF('Социально-коммуникативное разви'!U9="","",IF('Социально-коммуникативное разви'!U9=2,"сформирован",IF('Социально-коммуникативное разви'!U9=0,"не сформирован", "в стадии формирования")))</f>
        <v/>
      </c>
      <c r="DH8" s="233" t="str">
        <f>IF('Социально-коммуникативное разви'!V9="","",IF('Социально-коммуникативное разви'!V9=2,"сформирован",IF('Социально-коммуникативное разви'!V9=0,"не сформирован", "в стадии формирования")))</f>
        <v/>
      </c>
      <c r="DI8" s="233" t="str">
        <f>IF('Социально-коммуникативное разви'!W9="","",IF('Социально-коммуникативное разви'!W9=2,"сформирован",IF('Социально-коммуникативное разви'!W9=0,"не сформирован", "в стадии формирования")))</f>
        <v/>
      </c>
      <c r="DJ8" s="233" t="str">
        <f>IF('Социально-коммуникативное разви'!X9="","",IF('Социально-коммуникативное разви'!X9=2,"сформирован",IF('Социально-коммуникативное разви'!X9=0,"не сформирован", "в стадии формирования")))</f>
        <v/>
      </c>
      <c r="DK8" s="233" t="str">
        <f>IF('Социально-коммуникативное разви'!Y9="","",IF('Социально-коммуникативное разви'!Y9=2,"сформирован",IF('Социально-коммуникативное разви'!Y9=0,"не сформирован", "в стадии формирования")))</f>
        <v/>
      </c>
      <c r="DL8" s="233" t="str">
        <f>IF('Познавательное развитие'!D9="","",IF('Познавательное развитие'!D9=2,"сформирован",IF('Познавательное развитие'!D9=0,"не сформирован", "в стадии формирования")))</f>
        <v/>
      </c>
      <c r="DM8" s="233" t="str">
        <f>IF('Познавательное развитие'!E9="","",IF('Познавательное развитие'!E9=2,"сформирован",IF('Познавательное развитие'!E9=0,"не сформирован", "в стадии формирования")))</f>
        <v/>
      </c>
      <c r="DN8" s="233" t="str">
        <f>IF('Познавательное развитие'!F9="","",IF('Познавательное развитие'!F9=2,"сформирован",IF('Познавательное развитие'!F9=0,"не сформирован", "в стадии формирования")))</f>
        <v/>
      </c>
      <c r="DO8" s="233" t="str">
        <f>IF('Познавательное развитие'!G9="","",IF('Познавательное развитие'!G9=2,"сформирован",IF('Познавательное развитие'!G9=0,"не сформирован", "в стадии формирования")))</f>
        <v/>
      </c>
      <c r="DP8" s="233" t="str">
        <f>IF('Познавательное развитие'!H9="","",IF('Познавательное развитие'!H9=2,"сформирован",IF('Познавательное развитие'!H9=0,"не сформирован", "в стадии формирования")))</f>
        <v/>
      </c>
      <c r="DQ8" s="233" t="str">
        <f>IF('Познавательное развитие'!I9="","",IF('Познавательное развитие'!I9=2,"сформирован",IF('Познавательное развитие'!I9=0,"не сформирован", "в стадии формирования")))</f>
        <v/>
      </c>
      <c r="DR8" s="233" t="str">
        <f>IF('Познавательное развитие'!J9="","",IF('Познавательное развитие'!J9=2,"сформирован",IF('Познавательное развитие'!J9=0,"не сформирован", "в стадии формирования")))</f>
        <v/>
      </c>
      <c r="DS8" s="233" t="str">
        <f>IF('Познавательное развитие'!K9="","",IF('Познавательное развитие'!K9=2,"сформирован",IF('Познавательное развитие'!K9=0,"не сформирован", "в стадии формирования")))</f>
        <v/>
      </c>
      <c r="DT8" s="233" t="str">
        <f>IF('Познавательное развитие'!L9="","",IF('Познавательное развитие'!L9=2,"сформирован",IF('Познавательное развитие'!L9=0,"не сформирован", "в стадии формирования")))</f>
        <v/>
      </c>
      <c r="DU8" s="233" t="e">
        <f>IF('Познавательное развитие'!#REF!="","",IF('Познавательное развитие'!#REF!=2,"сформирован",IF('Познавательное развитие'!#REF!=0,"не сформирован", "в стадии формирования")))</f>
        <v>#REF!</v>
      </c>
      <c r="DV8" s="233" t="e">
        <f>IF('Познавательное развитие'!#REF!="","",IF('Познавательное развитие'!#REF!=2,"сформирован",IF('Познавательное развитие'!#REF!=0,"не сформирован", "в стадии формирования")))</f>
        <v>#REF!</v>
      </c>
      <c r="DW8" s="233" t="str">
        <f>IF('Познавательное развитие'!M9="","",IF('Познавательное развитие'!M9=2,"сформирован",IF('Познавательное развитие'!M9=0,"не сформирован", "в стадии формирования")))</f>
        <v/>
      </c>
      <c r="DX8" s="233" t="str">
        <f>IF('Познавательное развитие'!N9="","",IF('Познавательное развитие'!N9=2,"сформирован",IF('Познавательное развитие'!N9=0,"не сформирован", "в стадии формирования")))</f>
        <v/>
      </c>
      <c r="DY8" s="233" t="str">
        <f>IF('Познавательное развитие'!O9="","",IF('Познавательное развитие'!O9=2,"сформирован",IF('Познавательное развитие'!O9=0,"не сформирован", "в стадии формирования")))</f>
        <v/>
      </c>
      <c r="DZ8" s="233" t="str">
        <f>IF('Познавательное развитие'!P9="","",IF('Познавательное развитие'!P9=2,"сформирован",IF('Познавательное развитие'!P9=0,"не сформирован", "в стадии формирования")))</f>
        <v/>
      </c>
      <c r="EA8" s="233" t="e">
        <f>IF('Познавательное развитие'!#REF!="","",IF('Познавательное развитие'!#REF!=2,"сформирован",IF('Познавательное развитие'!#REF!=0,"не сформирован", "в стадии формирования")))</f>
        <v>#REF!</v>
      </c>
      <c r="EB8" s="233" t="str">
        <f>IF('Познавательное развитие'!R9="","",IF('Познавательное развитие'!R9=2,"сформирован",IF('Познавательное развитие'!R9=0,"не сформирован", "в стадии формирования")))</f>
        <v/>
      </c>
      <c r="EC8" s="233" t="str">
        <f>IF('Познавательное развитие'!S9="","",IF('Познавательное развитие'!S9=2,"сформирован",IF('Познавательное развитие'!S9=0,"не сформирован", "в стадии формирования")))</f>
        <v/>
      </c>
      <c r="ED8" s="233" t="str">
        <f>IF('Познавательное развитие'!T9="","",IF('Познавательное развитие'!T9=2,"сформирован",IF('Познавательное развитие'!T9=0,"не сформирован", "в стадии формирования")))</f>
        <v/>
      </c>
      <c r="EE8" s="233" t="str">
        <f>IF('Познавательное развитие'!U9="","",IF('Познавательное развитие'!U9=2,"сформирован",IF('Познавательное развитие'!U9=0,"не сформирован", "в стадии формирования")))</f>
        <v/>
      </c>
      <c r="EF8" s="233" t="str">
        <f>IF('Познавательное развитие'!V9="","",IF('Познавательное развитие'!V9=2,"сформирован",IF('Познавательное развитие'!V9=0,"не сформирован", "в стадии формирования")))</f>
        <v/>
      </c>
      <c r="EG8" s="233" t="e">
        <f>IF('Познавательное развитие'!#REF!="","",IF('Познавательное развитие'!#REF!=2,"сформирован",IF('Познавательное развитие'!#REF!=0,"не сформирован", "в стадии формирования")))</f>
        <v>#REF!</v>
      </c>
      <c r="EH8" s="233" t="e">
        <f>IF('Познавательное развитие'!#REF!="","",IF('Познавательное развитие'!#REF!=2,"сформирован",IF('Познавательное развитие'!#REF!=0,"не сформирован", "в стадии формирования")))</f>
        <v>#REF!</v>
      </c>
      <c r="EI8" s="233" t="str">
        <f>IF('Познавательное развитие'!W9="","",IF('Познавательное развитие'!W9=2,"сформирован",IF('Познавательное развитие'!W9=0,"не сформирован", "в стадии формирования")))</f>
        <v/>
      </c>
      <c r="EJ8" s="233" t="str">
        <f>IF('Познавательное развитие'!X9="","",IF('Познавательное развитие'!X9=2,"сформирован",IF('Познавательное развитие'!X9=0,"не сформирован", "в стадии формирования")))</f>
        <v/>
      </c>
      <c r="EK8" s="233" t="str">
        <f>IF('Познавательное развитие'!Y9="","",IF('Познавательное развитие'!Y9=2,"сформирован",IF('Познавательное развитие'!Y9=0,"не сформирован", "в стадии формирования")))</f>
        <v/>
      </c>
      <c r="EL8" s="233" t="str">
        <f>IF('Познавательное развитие'!Z9="","",IF('Познавательное развитие'!Z9=2,"сформирован",IF('Познавательное развитие'!Z9=0,"не сформирован", "в стадии формирования")))</f>
        <v/>
      </c>
      <c r="EM8" s="233" t="str">
        <f>IF('Познавательное развитие'!AA9="","",IF('Познавательное развитие'!AA9=2,"сформирован",IF('Познавательное развитие'!AA9=0,"не сформирован", "в стадии формирования")))</f>
        <v/>
      </c>
      <c r="EN8" s="233" t="str">
        <f>IF('Познавательное развитие'!AB9="","",IF('Познавательное развитие'!AB9=2,"сформирован",IF('Познавательное развитие'!AB9=0,"не сформирован", "в стадии формирования")))</f>
        <v/>
      </c>
      <c r="EO8" s="233"/>
      <c r="EP8" s="235" t="str">
        <f>'Целевые ориентиры'!EH8</f>
        <v/>
      </c>
    </row>
    <row r="9" spans="1:146" ht="15.75" x14ac:dyDescent="0.25">
      <c r="A9" s="107">
        <f>список!A7</f>
        <v>6</v>
      </c>
      <c r="B9" s="141" t="str">
        <f>IF(список!B7="","",список!B7)</f>
        <v/>
      </c>
      <c r="C9" s="97">
        <f>IF(список!C7="","",список!C7)</f>
        <v>0</v>
      </c>
      <c r="D9" s="94" t="str">
        <f>IF('Социально-коммуникативное разви'!G10="","",IF('Социально-коммуникативное разви'!G10=2,"сформирован",IF('Социально-коммуникативное разви'!G10=0,"не сформирован", "в стадии формирования")))</f>
        <v/>
      </c>
      <c r="E9" s="94" t="str">
        <f>IF('Социально-коммуникативное разви'!I10="","",IF('Социально-коммуникативное разви'!I10=2,"сформирован",IF('Социально-коммуникативное разви'!I10=0,"не сформирован", "в стадии формирования")))</f>
        <v/>
      </c>
      <c r="F9" s="94" t="str">
        <f>IF('Социально-коммуникативное разви'!K10="","",IF('Социально-коммуникативное разви'!K10=2,"сформирован",IF('Социально-коммуникативное разви'!K10=0,"не сформирован", "в стадии формирования")))</f>
        <v/>
      </c>
      <c r="G9" s="94" t="str">
        <f>IF('Социально-коммуникативное разви'!L10="","",IF('Социально-коммуникативное разви'!L10=2,"сформирован",IF('Социально-коммуникативное разви'!L10=0,"не сформирован", "в стадии формирования")))</f>
        <v/>
      </c>
      <c r="H9" s="94" t="str">
        <f>IF('Познавательное развитие'!K10="","",IF('Познавательное развитие'!K10=2,"сформирован",IF('Познавательное развитие'!K10=0,"не сформирован", "в стадии формирования")))</f>
        <v/>
      </c>
      <c r="I9" s="94" t="e">
        <f>IF('Познавательное развитие'!#REF!="","",IF('Познавательное развитие'!#REF!=2,"сформирован",IF('Познавательное развитие'!#REF!=0,"не сформирован", "в стадии формирования")))</f>
        <v>#REF!</v>
      </c>
      <c r="J9" s="94" t="str">
        <f>IF('Познавательное развитие'!O10="","",IF('Познавательное развитие'!O10=2,"сформирован",IF('Познавательное развитие'!O10=0,"не сформирован", "в стадии формирования")))</f>
        <v/>
      </c>
      <c r="K9" s="94" t="str">
        <f>IF('Познавательное развитие'!P10="","",IF('Познавательное развитие'!P10=2,"сформирован",IF('Познавательное развитие'!P10=0,"не сформирован", "в стадии формирования")))</f>
        <v/>
      </c>
      <c r="L9" s="94" t="e">
        <f>IF('Познавательное развитие'!#REF!="","",IF('Познавательное развитие'!#REF!=2,"сформирован",IF('Познавательное развитие'!#REF!=0,"не сформирован", "в стадии формирования")))</f>
        <v>#REF!</v>
      </c>
      <c r="M9" s="94" t="str">
        <f>IF('Познавательное развитие'!T10="","",IF('Познавательное развитие'!T10=2,"сформирован",IF('Познавательное развитие'!T10=0,"не сформирован", "в стадии формирования")))</f>
        <v/>
      </c>
      <c r="N9" s="94" t="str">
        <f>IF('Познавательное развитие'!W10="","",IF('Познавательное развитие'!W10=2,"сформирован",IF('Познавательное развитие'!W10=0,"не сформирован", "в стадии формирования")))</f>
        <v/>
      </c>
      <c r="O9" s="94" t="str">
        <f>IF('Познавательное развитие'!AH10="","",IF('Познавательное развитие'!AH10=2,"сформирован",IF('Познавательное развитие'!AH10=0,"не сформирован", "в стадии формирования")))</f>
        <v/>
      </c>
      <c r="P9" s="94" t="str">
        <f>IF('Речевое развитие'!E9="","",IF('Речевое развитие'!E9=2,"сформирован",IF('Речевое развитие'!E9=0,"не сформирован", "в стадии формирования")))</f>
        <v/>
      </c>
      <c r="Q9" s="94" t="str">
        <f>IF('Речевое развитие'!F9="","",IF('Речевое развитие'!F9=2,"сформирован",IF('Речевое развитие'!F9=0,"не сформирован", "в стадии формирования")))</f>
        <v/>
      </c>
      <c r="R9" s="94" t="str">
        <f>IF('Речевое развитие'!M9="","",IF('Речевое развитие'!M9=2,"сформирован",IF('Речевое развитие'!M9=0,"не сформирован", "в стадии формирования")))</f>
        <v/>
      </c>
      <c r="S9" s="94" t="str">
        <f>IF('Художественно-эстетическое разв'!F10="","",IF('Художественно-эстетическое разв'!F10=2,"сформирован",IF('Художественно-эстетическое разв'!F10=0,"не сформирован", "в стадии формирования")))</f>
        <v/>
      </c>
      <c r="T9" s="94" t="str">
        <f>IF('Художественно-эстетическое разв'!L10="","",IF('Художественно-эстетическое разв'!L10=2,"сформирован",IF('Художественно-эстетическое разв'!L10=0,"не сформирован", "в стадии формирования")))</f>
        <v/>
      </c>
      <c r="U9" s="94" t="str">
        <f>IF('Художественно-эстетическое разв'!O10="","",IF('Художественно-эстетическое разв'!O10=2,"сформирован",IF('Художественно-эстетическое разв'!O10=0,"не сформирован", "в стадии формирования")))</f>
        <v/>
      </c>
      <c r="V9" s="94" t="str">
        <f>IF('Художественно-эстетическое разв'!P10="","",IF('Художественно-эстетическое разв'!P10=2,"сформирован",IF('Художественно-эстетическое разв'!P10=0,"не сформирован", "в стадии формирования")))</f>
        <v/>
      </c>
      <c r="W9" s="94" t="str">
        <f>IF('Физическое развитие'!N9="","",IF('Физическое развитие'!N9=2,"сформирован",IF('Физическое развитие'!N9=0,"не сформирован", "в стадии формирования")))</f>
        <v/>
      </c>
      <c r="X9" s="94" t="str">
        <f>IF('Физическое развитие'!Q9="","",IF('Физическое развитие'!Q9=2,"сформирован",IF('Физическое развитие'!Q9=0,"не сформирован", "в стадии формирования")))</f>
        <v/>
      </c>
      <c r="Y9" s="94" t="str">
        <f>IF('Физическое развитие'!R9="","",IF('Физическое развитие'!R9=2,"сформирован",IF('Физическое развитие'!R9=0,"не сформирован", "в стадии формирования")))</f>
        <v/>
      </c>
      <c r="Z9" s="206" t="str">
        <f>IF('Социально-коммуникативное разви'!G10="","",IF('Социально-коммуникативное разви'!I10="","",IF('Социально-коммуникативное разви'!K10="","",IF('Социально-коммуникативное разви'!L10="","",IF('Познавательное развитие'!K10="","",IF('Познавательное развитие'!#REF!="","",IF('Познавательное развитие'!O10="","",IF('Познавательное развитие'!P10="","",IF('Познавательное развитие'!#REF!="","",IF('Познавательное развитие'!T10="","",IF('Познавательное развитие'!W10="","",IF('Познавательное развитие'!AH10="","",IF('Речевое развитие'!E9="","",IF('Речевое развитие'!F9="","",IF('Речевое развитие'!M9="","",IF('Художественно-эстетическое разв'!F10="","",IF('Художественно-эстетическое разв'!L10="","",IF('Художественно-эстетическое разв'!O10="","",IF('Художественно-эстетическое разв'!P10="","",IF('Физическое развитие'!N9="","",IF('Физическое развитие'!Q9="","",IF('Физическое развитие'!R9="","",('Социально-коммуникативное разви'!G10+'Социально-коммуникативное разви'!I10+'Социально-коммуникативное разви'!K10+'Социально-коммуникативное разви'!L10+'Познавательное развитие'!K10+'Познавательное развитие'!#REF!+'Познавательное развитие'!O10+'Познавательное развитие'!P10+'Познавательное развитие'!#REF!+'Познавательное развитие'!T10+'Познавательное развитие'!W10+'Познавательное развитие'!AH10+'Речевое развитие'!E9+'Речевое развитие'!F9+'Художественно-эстетическое разв'!F10+'Художественно-эстетическое разв'!L10+'Художественно-эстетическое разв'!O10+'Художественно-эстетическое разв'!P10+'Физическое развитие'!N9+'Физическое развитие'!Q9+'Физическое развитие'!R9)/22))))))))))))))))))))))</f>
        <v/>
      </c>
      <c r="AA9" s="235" t="str">
        <f>'Целевые ориентиры'!Y9</f>
        <v/>
      </c>
      <c r="AB9" s="236" t="str">
        <f>IF('Социально-коммуникативное разви'!E10="","",IF('Социально-коммуникативное разви'!E10=2,"сформирован",IF('Социально-коммуникативное разви'!E10=0,"не сформирован", "в стадии формирования")))</f>
        <v/>
      </c>
      <c r="AC9" s="232" t="str">
        <f>IF('Социально-коммуникативное разви'!G10="","",IF('Социально-коммуникативное разви'!G10=2,"сформирован",IF('Социально-коммуникативное разви'!G10=0,"не сформирован", "в стадии формирования")))</f>
        <v/>
      </c>
      <c r="AD9" s="232" t="str">
        <f>IF('Социально-коммуникативное разви'!H10="","",IF('Социально-коммуникативное разви'!H10=2,"сформирован",IF('Социально-коммуникативное разви'!H10=0,"не сформирован", "в стадии формирования")))</f>
        <v/>
      </c>
      <c r="AE9" s="232" t="str">
        <f>IF('Социально-коммуникативное разви'!L10="","",IF('Социально-коммуникативное разви'!L10=2,"сформирован",IF('Социально-коммуникативное разви'!L10=0,"не сформирован", "в стадии формирования")))</f>
        <v/>
      </c>
      <c r="AF9" s="232" t="str">
        <f>IF('Социально-коммуникативное разви'!Q10="","",IF('Социально-коммуникативное разви'!Q10=2,"сформирован",IF('Социально-коммуникативное разви'!Q10=0,"не сформирован", "в стадии формирования")))</f>
        <v/>
      </c>
      <c r="AG9" s="237" t="str">
        <f>IF('Познавательное развитие'!L10="","",IF('Познавательное развитие'!L10=2,"сформирован",IF('Познавательное развитие'!L10=0,"не сформирован", "в стадии формирования")))</f>
        <v/>
      </c>
      <c r="AH9" s="237" t="e">
        <f>IF('Познавательное развитие'!#REF!="","",IF('Познавательное развитие'!#REF!=2,"сформирован",IF('Познавательное развитие'!#REF!=0,"не сформирован", "в стадии формирования")))</f>
        <v>#REF!</v>
      </c>
      <c r="AI9" s="237" t="str">
        <f>IF('Речевое развитие'!D9="","",IF('Речевое развитие'!D9=2,"сформирован",IF('Речевое развитие'!D9=0,"не сформирован", "в стадии формирования")))</f>
        <v/>
      </c>
      <c r="AJ9" s="237" t="str">
        <f>IF('Речевое развитие'!F9="","",IF('Речевое развитие'!F9=2,"сформирован",IF('Речевое развитие'!F9=0,"не сформирован", "в стадии формирования")))</f>
        <v/>
      </c>
      <c r="AK9" s="237" t="str">
        <f>IF('Речевое развитие'!J9="","",IF('Речевое развитие'!J9=2,"сформирован",IF('Речевое развитие'!J9=0,"не сформирован", "в стадии формирования")))</f>
        <v/>
      </c>
      <c r="AL9" s="237" t="str">
        <f>IF('Речевое развитие'!L9="","",IF('Речевое развитие'!L9=2,"сформирован",IF('Речевое развитие'!L9=0,"не сформирован", "в стадии формирования")))</f>
        <v/>
      </c>
      <c r="AM9" s="237" t="str">
        <f>IF('Речевое развитие'!N9="","",IF('Речевое развитие'!N9=2,"сформирован",IF('Речевое развитие'!N9=0,"не сформирован", "в стадии формирования")))</f>
        <v/>
      </c>
      <c r="AN9" s="238" t="str">
        <f>IF('Социально-коммуникативное разви'!E10="","",IF('Социально-коммуникативное разви'!G10="","",IF('Социально-коммуникативное разви'!H10="","",IF('Социально-коммуникативное разви'!L10="","",IF('Социально-коммуникативное разви'!Q10="","",IF('Познавательное развитие'!L10="","",IF('Познавательное развитие'!#REF!="","",IF('Речевое развитие'!D9="","",IF('Речевое развитие'!F9="","",IF('Речевое развитие'!J9="","",IF('Речевое развитие'!L9="","",IF('Речевое развитие'!N9="","",('Социально-коммуникативное разви'!E10+'Социально-коммуникативное разви'!G10+'Социально-коммуникативное разви'!H10+'Социально-коммуникативное разви'!L10+'Социально-коммуникативное разви'!Q10+'Познавательное развитие'!L10+'Познавательное развитие'!#REF!+'Речевое развитие'!D9+'Речевое развитие'!F9+'Речевое развитие'!J9+'Речевое развитие'!L9+'Речевое развитие'!N9)/12))))))))))))</f>
        <v/>
      </c>
      <c r="AO9" s="235" t="str">
        <f>'Целевые ориентиры'!AM9</f>
        <v/>
      </c>
      <c r="AP9" s="239" t="str">
        <f>IF('Социально-коммуникативное разви'!E10="","",IF('Социально-коммуникативное разви'!E10=2,"сформирован",IF('Социально-коммуникативное разви'!E10=0,"не сформирован", "в стадии формирования")))</f>
        <v/>
      </c>
      <c r="AQ9" s="240" t="str">
        <f>IF('Социально-коммуникативное разви'!G10="","",IF('Социально-коммуникативное разви'!G10=2,"сформирован",IF('Социально-коммуникативное разви'!G10=0,"не сформирован", "в стадии формирования")))</f>
        <v/>
      </c>
      <c r="AR9" s="241" t="str">
        <f>IF('Социально-коммуникативное разви'!H10="","",IF('Социально-коммуникативное разви'!H10=2,"сформирован",IF('Социально-коммуникативное разви'!H10=0,"не сформирован", "в стадии формирования")))</f>
        <v/>
      </c>
      <c r="AS9" s="241" t="str">
        <f>IF('Социально-коммуникативное разви'!K10="","",IF('Социально-коммуникативное разви'!K10=2,"сформирован",IF('Социально-коммуникативное разви'!K10=0,"не сформирован", "в стадии формирования")))</f>
        <v/>
      </c>
      <c r="AT9" s="241" t="str">
        <f>IF('Социально-коммуникативное разви'!L10="","",IF('Социально-коммуникативное разви'!L10=2,"сформирован",IF('Социально-коммуникативное разви'!L10=0,"не сформирован", "в стадии формирования")))</f>
        <v/>
      </c>
      <c r="AU9" s="241" t="str">
        <f>IF('Социально-коммуникативное разви'!M10="","",IF('Социально-коммуникативное разви'!M10=2,"сформирован",IF('Социально-коммуникативное разви'!M10=0,"не сформирован", "в стадии формирования")))</f>
        <v/>
      </c>
      <c r="AV9" s="241" t="str">
        <f>IF('Познавательное развитие'!P10="","",IF('Познавательное развитие'!P10=2,"сформирован",IF('Познавательное развитие'!P10=0,"не сформирован", "в стадии формирования")))</f>
        <v/>
      </c>
      <c r="AW9" s="241" t="str">
        <f>IF('Речевое развитие'!E9="","",IF('Речевое развитие'!E9=2,"сформирован",IF('Речевое развитие'!E9=0,"не сформирован", "в стадии формирования")))</f>
        <v/>
      </c>
      <c r="AX9" s="241" t="str">
        <f>IF('Речевое развитие'!N9="","",IF('Речевое развитие'!N9=2,"сформирован",IF('Речевое развитие'!N9=0,"не сформирован", "в стадии формирования")))</f>
        <v/>
      </c>
      <c r="AY9" s="241" t="str">
        <f>IF('Художественно-эстетическое разв'!F10="","",IF('Художественно-эстетическое разв'!F10=2,"сформирован",IF('Художественно-эстетическое разв'!F10=0,"не сформирован", "в стадии формирования")))</f>
        <v/>
      </c>
      <c r="AZ9" s="233" t="str">
        <f>IF('Художественно-эстетическое разв'!O10="","",IF('Художественно-эстетическое разв'!O10=2,"сформирован",IF('Художественно-эстетическое разв'!O10=0,"не сформирован", "в стадии формирования")))</f>
        <v/>
      </c>
      <c r="BA9" s="241"/>
      <c r="BB9" s="208" t="str">
        <f>IF('Социально-коммуникативное разви'!E10="","",IF('Социально-коммуникативное разви'!G10="","",IF('Социально-коммуникативное разви'!H10="","",IF('Социально-коммуникативное разви'!K10="","",IF('Социально-коммуникативное разви'!L10="","",IF('Социально-коммуникативное разви'!M10="","",IF('Познавательное развитие'!P10="","",IF('Речевое развитие'!E9="","",IF('Речевое развитие'!N9="","",IF('Художественно-эстетическое разв'!F10="","",IF('Художественно-эстетическое разв'!O10="","",IF('Художественно-эстетическое разв'!Y10="","",('Социально-коммуникативное разви'!E10+'Социально-коммуникативное разви'!G10+'Социально-коммуникативное разви'!H10+'Социально-коммуникативное разви'!L10+'Социально-коммуникативное разви'!Q10+'Познавательное развитие'!L10+'Познавательное развитие'!#REF!+'Речевое развитие'!D9+'Речевое развитие'!F9+'Речевое развитие'!J9+'Речевое развитие'!L9+'Речевое развитие'!N9)/12))))))))))))</f>
        <v/>
      </c>
      <c r="BC9" s="235" t="str">
        <f>'Целевые ориентиры'!BA9</f>
        <v/>
      </c>
      <c r="BD9" s="233" t="str">
        <f>IF('Социально-коммуникативное разви'!D10="","",IF('Социально-коммуникативное разви'!D10=2,"сформирован",IF('Социально-коммуникативное разви'!D10=0,"не сформирован", "в стадии формирования")))</f>
        <v/>
      </c>
      <c r="BE9" s="233" t="str">
        <f>IF('Социально-коммуникативное разви'!F10="","",IF('Социально-коммуникативное разви'!F10=2,"сформирован",IF('Социально-коммуникативное разви'!F10=0,"не сформирован", "в стадии формирования")))</f>
        <v/>
      </c>
      <c r="BF9" s="233" t="str">
        <f>IF('Социально-коммуникативное разви'!J10="","",IF('Социально-коммуникативное разви'!J10=2,"сформирован",IF('Социально-коммуникативное разви'!J10=0,"не сформирован", "в стадии формирования")))</f>
        <v/>
      </c>
      <c r="BG9" s="233" t="str">
        <f>IF('Познавательное развитие'!U10="","",IF('Познавательное развитие'!U10=2,"сформирован",IF('Познавательное развитие'!U10=0,"не сформирован", "в стадии формирования")))</f>
        <v/>
      </c>
      <c r="BH9" s="233" t="str">
        <f>IF('Познавательное развитие'!V10="","",IF('Познавательное развитие'!V10=2,"сформирован",IF('Познавательное развитие'!V10=0,"не сформирован", "в стадии формирования")))</f>
        <v/>
      </c>
      <c r="BI9" s="233" t="str">
        <f>IF('Познавательное развитие'!AB10="","",IF('Познавательное развитие'!AB10=2,"сформирован",IF('Познавательное развитие'!AB10=0,"не сформирован", "в стадии формирования")))</f>
        <v/>
      </c>
      <c r="BJ9" s="233" t="str">
        <f>IF('Познавательное развитие'!AD10="","",IF('Познавательное развитие'!AD10=2,"сформирован",IF('Познавательное развитие'!AD10=0,"не сформирован", "в стадии формирования")))</f>
        <v/>
      </c>
      <c r="BK9" s="233" t="str">
        <f>IF('Речевое развитие'!D9="","",IF('Речевое развитие'!D9=2,"сформирован",IF('Речевое развитие'!D9=0,"не сформирован", "в стадии формирования")))</f>
        <v/>
      </c>
      <c r="BL9" s="233" t="str">
        <f>IF('Речевое развитие'!E9="","",IF('Речевое развитие'!E9=2,"сформирован",IF('Речевое развитие'!E9=0,"не сформирован", "в стадии формирования")))</f>
        <v/>
      </c>
      <c r="BM9" s="233" t="str">
        <f>IF('Речевое развитие'!F9="","",IF('Речевое развитие'!F9=2,"сформирован",IF('Речевое развитие'!F9=0,"не сформирован", "в стадии формирования")))</f>
        <v/>
      </c>
      <c r="BN9" s="233" t="str">
        <f>IF('Речевое развитие'!G9="","",IF('Речевое развитие'!G9=2,"сформирован",IF('Речевое развитие'!G9=0,"не сформирован", "в стадии формирования")))</f>
        <v/>
      </c>
      <c r="BO9" s="233" t="e">
        <f>IF('Речевое развитие'!#REF!="","",IF('Речевое развитие'!#REF!=2,"сформирован",IF('Речевое развитие'!#REF!=0,"не сформирован", "в стадии формирования")))</f>
        <v>#REF!</v>
      </c>
      <c r="BP9" s="233" t="str">
        <f>IF('Речевое развитие'!J9="","",IF('Речевое развитие'!J9=2,"сформирован",IF('Речевое развитие'!J9=0,"не сформирован", "в стадии формирования")))</f>
        <v/>
      </c>
      <c r="BQ9" s="233" t="str">
        <f>IF('Речевое развитие'!K9="","",IF('Речевое развитие'!K9=2,"сформирован",IF('Речевое развитие'!K9=0,"не сформирован", "в стадии формирования")))</f>
        <v/>
      </c>
      <c r="BR9" s="233" t="str">
        <f>IF('Речевое развитие'!L9="","",IF('Речевое развитие'!L9=2,"сформирован",IF('Речевое развитие'!L9=0,"не сформирован", "в стадии формирования")))</f>
        <v/>
      </c>
      <c r="BS9" s="233" t="str">
        <f>IF('Речевое развитие'!M9="","",IF('Речевое развитие'!M9=2,"сформирован",IF('Речевое развитие'!M9=0,"не сформирован", "в стадии формирования")))</f>
        <v/>
      </c>
      <c r="BT9" s="233" t="str">
        <f>IF('Речевое развитие'!N9="","",IF('Речевое развитие'!N9=2,"сформирован",IF('Речевое развитие'!N9=0,"не сформирован", "в стадии формирования")))</f>
        <v/>
      </c>
      <c r="BU9" s="233" t="str">
        <f>IF('Художественно-эстетическое разв'!D10="","",IF('Художественно-эстетическое разв'!D10=2,"сформирован",IF('Художественно-эстетическое разв'!D10=0,"не сформирован", "в стадии формирования")))</f>
        <v/>
      </c>
      <c r="BV9" s="233" t="str">
        <f>IF('Художественно-эстетическое разв'!E10="","",IF('Художественно-эстетическое разв'!E10=2,"сформирован",IF('Художественно-эстетическое разв'!E10=0,"не сформирован", "в стадии формирования")))</f>
        <v/>
      </c>
      <c r="BW9" s="242" t="str">
        <f>IF('Социально-коммуникативное разви'!D10="","",IF('Социально-коммуникативное разви'!F10="","",IF('Социально-коммуникативное разви'!J10="","",IF('Познавательное развитие'!U10="","",IF('Познавательное развитие'!V10="","",IF('Познавательное развитие'!AB10="","",IF('Познавательное развитие'!AD10="","",IF('Речевое развитие'!D9="","",IF('Речевое развитие'!E9="","",IF('Речевое развитие'!F9="","",IF('Речевое развитие'!G9="","",IF('Речевое развитие'!#REF!="","",IF('Речевое развитие'!J9="","",IF('Речевое развитие'!K9="","",IF('Речевое развитие'!L9="","",IF('Речевое развитие'!M9="","",IF('Речевое развитие'!N9="","",IF('Художественно-эстетическое разв'!D10="","",IF('Художественно-эстетическое разв'!E10="","",('Социально-коммуникативное разви'!D10+'Социально-коммуникативное разви'!F10+'Социально-коммуникативное разви'!J10+'Познавательное развитие'!U10+'Познавательное развитие'!V10+'Познавательное развитие'!AB10+'Познавательное развитие'!AD10+'Речевое развитие'!D9+'Речевое развитие'!E9+'Речевое развитие'!F9+'Речевое развитие'!G9+'Речевое развитие'!#REF!+'Речевое развитие'!J9+'Речевое развитие'!K9+'Речевое развитие'!L9+'Речевое развитие'!M9+'Речевое развитие'!N9+'Художественно-эстетическое разв'!D10+'Художественно-эстетическое разв'!E10)/19)))))))))))))))))))</f>
        <v/>
      </c>
      <c r="BX9" s="321" t="str">
        <f>'Целевые ориентиры'!BU9</f>
        <v/>
      </c>
      <c r="BY9" s="233" t="str">
        <f t="shared" si="0"/>
        <v/>
      </c>
      <c r="BZ9" s="233" t="str">
        <f>IF('Художественно-эстетическое разв'!K10="","",IF('Художественно-эстетическое разв'!K10=2,"сформирован",IF('Художественно-эстетическое разв'!K10=0,"не сформирован", "в стадии формирования")))</f>
        <v/>
      </c>
      <c r="CA9" s="233" t="str">
        <f>IF('Художественно-эстетическое разв'!L10="","",IF('Художественно-эстетическое разв'!L10=2,"сформирован",IF('Художественно-эстетическое разв'!L10=0,"не сформирован", "в стадии формирования")))</f>
        <v/>
      </c>
      <c r="CB9" s="233" t="str">
        <f>IF('Художественно-эстетическое разв'!Z10="","",IF('Художественно-эстетическое разв'!Z10=2,"сформирован",IF('Художественно-эстетическое разв'!Z10=0,"не сформирован", "в стадии формирования")))</f>
        <v/>
      </c>
      <c r="CC9" s="190" t="e">
        <f>IF('Физическое развитие'!#REF!="","",IF('Физическое развитие'!#REF!=2,"сформирован",IF('Физическое развитие'!#REF!=0,"не сформирован", "в стадии формирования")))</f>
        <v>#REF!</v>
      </c>
      <c r="CD9" s="190" t="str">
        <f>IF('Физическое развитие'!D9="","",IF('Физическое развитие'!D9=2,"сформирован",IF('Физическое развитие'!D9=0,"не сформирован", "в стадии формирования")))</f>
        <v/>
      </c>
      <c r="CE9" s="190" t="str">
        <f>IF('Физическое развитие'!E9="","",IF('Физическое развитие'!E9=2,"сформирован",IF('Физическое развитие'!E9=0,"не сформирован", "в стадии формирования")))</f>
        <v/>
      </c>
      <c r="CF9" s="190" t="str">
        <f>IF('Физическое развитие'!F9="","",IF('Физическое развитие'!F9=2,"сформирован",IF('Физическое развитие'!F9=0,"не сформирован", "в стадии формирования")))</f>
        <v/>
      </c>
      <c r="CG9" s="190" t="str">
        <f>IF('Физическое развитие'!G9="","",IF('Физическое развитие'!G9=2,"сформирован",IF('Физическое развитие'!G9=0,"не сформирован", "в стадии формирования")))</f>
        <v/>
      </c>
      <c r="CH9" s="233" t="str">
        <f>IF('Физическое развитие'!H9="","",IF('Физическое развитие'!H9=2,"сформирован",IF('Физическое развитие'!H9=0,"не сформирован", "в стадии формирования")))</f>
        <v/>
      </c>
      <c r="CI9" s="233" t="str">
        <f>IF('Физическое развитие'!I9="","",IF('Физическое развитие'!I9=2,"сформирован",IF('Физическое развитие'!I9=0,"не сформирован", "в стадии формирования")))</f>
        <v/>
      </c>
      <c r="CJ9" s="233" t="str">
        <f>IF('Физическое развитие'!J9="","",IF('Физическое развитие'!J9=2,"сформирован",IF('Физическое развитие'!J9=0,"не сформирован", "в стадии формирования")))</f>
        <v/>
      </c>
      <c r="CK9" s="233" t="str">
        <f>IF('Физическое развитие'!K9="","",IF('Физическое развитие'!K9=2,"сформирован",IF('Физическое развитие'!K9=0,"не сформирован", "в стадии формирования")))</f>
        <v/>
      </c>
      <c r="CL9" s="233" t="str">
        <f>IF('Физическое развитие'!L9="","",IF('Физическое развитие'!L9=2,"сформирован",IF('Физическое развитие'!L9=0,"не сформирован", "в стадии формирования")))</f>
        <v/>
      </c>
      <c r="CM9" s="233" t="str">
        <f>IF('Физическое развитие'!N9="","",IF('Физическое развитие'!N9=2,"сформирован",IF('Физическое развитие'!N9=0,"не сформирован", "в стадии формирования")))</f>
        <v/>
      </c>
      <c r="CN9" s="242" t="str">
        <f>IF('Познавательное развитие'!H10="","",IF('Художественно-эстетическое разв'!K10="","",IF('Художественно-эстетическое разв'!L10="","",IF('Художественно-эстетическое разв'!Z10="","",IF('Физическое развитие'!#REF!="","",IF('Физическое развитие'!D9="","",IF('Физическое развитие'!E9="","",IF('Физическое развитие'!F9="","",IF('Физическое развитие'!G9="","",IF('Физическое развитие'!H9="","",IF('Физическое развитие'!I9="","",IF('Физическое развитие'!J9="","",IF('Физическое развитие'!K9="","",IF('Физическое развитие'!L9="","",IF('Физическое развитие'!N9="","",('Познавательное развитие'!H10+'Художественно-эстетическое разв'!K10+'Художественно-эстетическое разв'!L10+'Художественно-эстетическое разв'!Z10+'Физическое развитие'!#REF!+'Физическое развитие'!D9+'Физическое развитие'!E9+'Физическое развитие'!F9+'Физическое развитие'!G9+'Физическое развитие'!H9+'Физическое развитие'!I9+'Физическое развитие'!J9+'Физическое развитие'!K9+'Физическое развитие'!L9+'Физическое развитие'!N9)/15)))))))))))))))</f>
        <v/>
      </c>
      <c r="CO9" s="321" t="str">
        <f>'Целевые ориентиры'!CK9</f>
        <v/>
      </c>
      <c r="CP9" s="233" t="str">
        <f>IF('Социально-коммуникативное разви'!G10="","",IF('Социально-коммуникативное разви'!G10=2,"сформирован",IF('Социально-коммуникативное разви'!G10=0,"не сформирован", "в стадии формирования")))</f>
        <v/>
      </c>
      <c r="CQ9" s="233" t="str">
        <f>IF('Социально-коммуникативное разви'!H10="","",IF('Социально-коммуникативное разви'!H10=2,"сформирован",IF('Социально-коммуникативное разви'!H10=0,"не сформирован", "в стадии формирования")))</f>
        <v/>
      </c>
      <c r="CR9" s="233" t="str">
        <f>IF('Социально-коммуникативное разви'!L10="","",IF('Социально-коммуникативное разви'!L10=2,"сформирован",IF('Социально-коммуникативное разви'!L10=0,"не сформирован", "в стадии формирования")))</f>
        <v/>
      </c>
      <c r="CS9" s="233" t="str">
        <f>IF('Социально-коммуникативное разви'!P10="","",IF('Социально-коммуникативное разви'!P10=2,"сформирован",IF('Социально-коммуникативное разви'!P10=0,"не сформирован", "в стадии формирования")))</f>
        <v/>
      </c>
      <c r="CT9" s="233" t="str">
        <f>IF('Социально-коммуникативное разви'!Q10="","",IF('Социально-коммуникативное разви'!Q10=2,"сформирован",IF('Социально-коммуникативное разви'!Q10=0,"не сформирован", "в стадии формирования")))</f>
        <v/>
      </c>
      <c r="CU9" s="233" t="str">
        <f>IF('Социально-коммуникативное разви'!T10="","",IF('Социально-коммуникативное разви'!T10=2,"сформирован",IF('Социально-коммуникативное разви'!T10=0,"не сформирован", "в стадии формирования")))</f>
        <v/>
      </c>
      <c r="CV9" s="233" t="str">
        <f>IF('Социально-коммуникативное разви'!U10="","",IF('Социально-коммуникативное разви'!U10=2,"сформирован",IF('Социально-коммуникативное разви'!U10=0,"не сформирован", "в стадии формирования")))</f>
        <v/>
      </c>
      <c r="CW9" s="233" t="str">
        <f>IF('Социально-коммуникативное разви'!V10="","",IF('Социально-коммуникативное разви'!V10=2,"сформирован",IF('Социально-коммуникативное разви'!V10=0,"не сформирован", "в стадии формирования")))</f>
        <v/>
      </c>
      <c r="CX9" s="233" t="str">
        <f>IF('Социально-коммуникативное разви'!W10="","",IF('Социально-коммуникативное разви'!W10=2,"сформирован",IF('Социально-коммуникативное разви'!W10=0,"не сформирован", "в стадии формирования")))</f>
        <v/>
      </c>
      <c r="CY9" s="233" t="str">
        <f>IF('Социально-коммуникативное разви'!X10="","",IF('Социально-коммуникативное разви'!X10=2,"сформирован",IF('Социально-коммуникативное разви'!X10=0,"не сформирован", "в стадии формирования")))</f>
        <v/>
      </c>
      <c r="CZ9" s="233" t="str">
        <f>IF('Социально-коммуникативное разви'!Y10="","",IF('Социально-коммуникативное разви'!Y10=2,"сформирован",IF('Социально-коммуникативное разви'!Y10=0,"не сформирован", "в стадии формирования")))</f>
        <v/>
      </c>
      <c r="DA9" s="233" t="str">
        <f>IF('Физическое развитие'!Q9="","",IF('Физическое развитие'!Q9=2,"сформирован",IF('Физическое развитие'!Q9=0,"не сформирован", "в стадии формирования")))</f>
        <v/>
      </c>
      <c r="DB9" s="233" t="str">
        <f>IF('Физическое развитие'!R9="","",IF('Физическое развитие'!R9=2,"сформирован",IF('Физическое развитие'!R9=0,"не сформирован", "в стадии формирования")))</f>
        <v/>
      </c>
      <c r="DC9" s="233" t="str">
        <f>IF('Физическое развитие'!S9="","",IF('Физическое развитие'!S9=2,"сформирован",IF('Физическое развитие'!S9=0,"не сформирован", "в стадии формирования")))</f>
        <v/>
      </c>
      <c r="DD9" s="242" t="str">
        <f>IF('Социально-коммуникативное разви'!G10="","",IF('Социально-коммуникативное разви'!H10="","",IF('Социально-коммуникативное разви'!L10="","",IF('Социально-коммуникативное разви'!P10="","",IF('Социально-коммуникативное разви'!Q10="","",IF('Социально-коммуникативное разви'!T10="","",IF('Социально-коммуникативное разви'!U10="","",IF('Социально-коммуникативное разви'!V10="","",IF('Социально-коммуникативное разви'!W10="","",IF('Социально-коммуникативное разви'!X10="","",IF('Социально-коммуникативное разви'!Y10="","",IF('Физическое развитие'!Q9="","",IF('Физическое развитие'!R9="","",IF('Физическое развитие'!S9="","",('Социально-коммуникативное разви'!G10+'Социально-коммуникативное разви'!H10+'Социально-коммуникативное разви'!L10+'Социально-коммуникативное разви'!P10+'Социально-коммуникативное разви'!Q10+'Социально-коммуникативное разви'!T10+'Социально-коммуникативное разви'!U10+'Социально-коммуникативное разви'!V10+'Социально-коммуникативное разви'!W10+'Социально-коммуникативное разви'!X10+'Социально-коммуникативное разви'!Y10+'Физическое развитие'!Q9+'Физическое развитие'!R9+'Физическое развитие'!S9)/14))))))))))))))</f>
        <v/>
      </c>
      <c r="DE9" s="235" t="str">
        <f>'Целевые ориентиры'!DA9</f>
        <v/>
      </c>
      <c r="DF9" s="233" t="str">
        <f>IF('Социально-коммуникативное разви'!T10="","",IF('Социально-коммуникативное разви'!T10=2,"сформирован",IF('Социально-коммуникативное разви'!T10=0,"не сформирован", "в стадии формирования")))</f>
        <v/>
      </c>
      <c r="DG9" s="233" t="str">
        <f>IF('Социально-коммуникативное разви'!U10="","",IF('Социально-коммуникативное разви'!U10=2,"сформирован",IF('Социально-коммуникативное разви'!U10=0,"не сформирован", "в стадии формирования")))</f>
        <v/>
      </c>
      <c r="DH9" s="233" t="str">
        <f>IF('Социально-коммуникативное разви'!V10="","",IF('Социально-коммуникативное разви'!V10=2,"сформирован",IF('Социально-коммуникативное разви'!V10=0,"не сформирован", "в стадии формирования")))</f>
        <v/>
      </c>
      <c r="DI9" s="233" t="str">
        <f>IF('Социально-коммуникативное разви'!W10="","",IF('Социально-коммуникативное разви'!W10=2,"сформирован",IF('Социально-коммуникативное разви'!W10=0,"не сформирован", "в стадии формирования")))</f>
        <v/>
      </c>
      <c r="DJ9" s="233" t="str">
        <f>IF('Социально-коммуникативное разви'!X10="","",IF('Социально-коммуникативное разви'!X10=2,"сформирован",IF('Социально-коммуникативное разви'!X10=0,"не сформирован", "в стадии формирования")))</f>
        <v/>
      </c>
      <c r="DK9" s="233" t="str">
        <f>IF('Социально-коммуникативное разви'!Y10="","",IF('Социально-коммуникативное разви'!Y10=2,"сформирован",IF('Социально-коммуникативное разви'!Y10=0,"не сформирован", "в стадии формирования")))</f>
        <v/>
      </c>
      <c r="DL9" s="233" t="str">
        <f>IF('Познавательное развитие'!D10="","",IF('Познавательное развитие'!D10=2,"сформирован",IF('Познавательное развитие'!D10=0,"не сформирован", "в стадии формирования")))</f>
        <v/>
      </c>
      <c r="DM9" s="233" t="str">
        <f>IF('Познавательное развитие'!E10="","",IF('Познавательное развитие'!E10=2,"сформирован",IF('Познавательное развитие'!E10=0,"не сформирован", "в стадии формирования")))</f>
        <v/>
      </c>
      <c r="DN9" s="233" t="str">
        <f>IF('Познавательное развитие'!F10="","",IF('Познавательное развитие'!F10=2,"сформирован",IF('Познавательное развитие'!F10=0,"не сформирован", "в стадии формирования")))</f>
        <v/>
      </c>
      <c r="DO9" s="233" t="str">
        <f>IF('Познавательное развитие'!G10="","",IF('Познавательное развитие'!G10=2,"сформирован",IF('Познавательное развитие'!G10=0,"не сформирован", "в стадии формирования")))</f>
        <v/>
      </c>
      <c r="DP9" s="233" t="str">
        <f>IF('Познавательное развитие'!H10="","",IF('Познавательное развитие'!H10=2,"сформирован",IF('Познавательное развитие'!H10=0,"не сформирован", "в стадии формирования")))</f>
        <v/>
      </c>
      <c r="DQ9" s="233" t="str">
        <f>IF('Познавательное развитие'!I10="","",IF('Познавательное развитие'!I10=2,"сформирован",IF('Познавательное развитие'!I10=0,"не сформирован", "в стадии формирования")))</f>
        <v/>
      </c>
      <c r="DR9" s="233" t="str">
        <f>IF('Познавательное развитие'!J10="","",IF('Познавательное развитие'!J10=2,"сформирован",IF('Познавательное развитие'!J10=0,"не сформирован", "в стадии формирования")))</f>
        <v/>
      </c>
      <c r="DS9" s="233" t="str">
        <f>IF('Познавательное развитие'!K10="","",IF('Познавательное развитие'!K10=2,"сформирован",IF('Познавательное развитие'!K10=0,"не сформирован", "в стадии формирования")))</f>
        <v/>
      </c>
      <c r="DT9" s="233" t="str">
        <f>IF('Познавательное развитие'!L10="","",IF('Познавательное развитие'!L10=2,"сформирован",IF('Познавательное развитие'!L10=0,"не сформирован", "в стадии формирования")))</f>
        <v/>
      </c>
      <c r="DU9" s="233" t="e">
        <f>IF('Познавательное развитие'!#REF!="","",IF('Познавательное развитие'!#REF!=2,"сформирован",IF('Познавательное развитие'!#REF!=0,"не сформирован", "в стадии формирования")))</f>
        <v>#REF!</v>
      </c>
      <c r="DV9" s="233" t="e">
        <f>IF('Познавательное развитие'!#REF!="","",IF('Познавательное развитие'!#REF!=2,"сформирован",IF('Познавательное развитие'!#REF!=0,"не сформирован", "в стадии формирования")))</f>
        <v>#REF!</v>
      </c>
      <c r="DW9" s="233" t="str">
        <f>IF('Познавательное развитие'!M10="","",IF('Познавательное развитие'!M10=2,"сформирован",IF('Познавательное развитие'!M10=0,"не сформирован", "в стадии формирования")))</f>
        <v/>
      </c>
      <c r="DX9" s="233" t="str">
        <f>IF('Познавательное развитие'!N10="","",IF('Познавательное развитие'!N10=2,"сформирован",IF('Познавательное развитие'!N10=0,"не сформирован", "в стадии формирования")))</f>
        <v/>
      </c>
      <c r="DY9" s="233" t="str">
        <f>IF('Познавательное развитие'!O10="","",IF('Познавательное развитие'!O10=2,"сформирован",IF('Познавательное развитие'!O10=0,"не сформирован", "в стадии формирования")))</f>
        <v/>
      </c>
      <c r="DZ9" s="233" t="str">
        <f>IF('Познавательное развитие'!P10="","",IF('Познавательное развитие'!P10=2,"сформирован",IF('Познавательное развитие'!P10=0,"не сформирован", "в стадии формирования")))</f>
        <v/>
      </c>
      <c r="EA9" s="233" t="e">
        <f>IF('Познавательное развитие'!#REF!="","",IF('Познавательное развитие'!#REF!=2,"сформирован",IF('Познавательное развитие'!#REF!=0,"не сформирован", "в стадии формирования")))</f>
        <v>#REF!</v>
      </c>
      <c r="EB9" s="233" t="str">
        <f>IF('Познавательное развитие'!R10="","",IF('Познавательное развитие'!R10=2,"сформирован",IF('Познавательное развитие'!R10=0,"не сформирован", "в стадии формирования")))</f>
        <v/>
      </c>
      <c r="EC9" s="233" t="str">
        <f>IF('Познавательное развитие'!S10="","",IF('Познавательное развитие'!S10=2,"сформирован",IF('Познавательное развитие'!S10=0,"не сформирован", "в стадии формирования")))</f>
        <v/>
      </c>
      <c r="ED9" s="233" t="str">
        <f>IF('Познавательное развитие'!T10="","",IF('Познавательное развитие'!T10=2,"сформирован",IF('Познавательное развитие'!T10=0,"не сформирован", "в стадии формирования")))</f>
        <v/>
      </c>
      <c r="EE9" s="233" t="str">
        <f>IF('Познавательное развитие'!U10="","",IF('Познавательное развитие'!U10=2,"сформирован",IF('Познавательное развитие'!U10=0,"не сформирован", "в стадии формирования")))</f>
        <v/>
      </c>
      <c r="EF9" s="233" t="str">
        <f>IF('Познавательное развитие'!V10="","",IF('Познавательное развитие'!V10=2,"сформирован",IF('Познавательное развитие'!V10=0,"не сформирован", "в стадии формирования")))</f>
        <v/>
      </c>
      <c r="EG9" s="233" t="e">
        <f>IF('Познавательное развитие'!#REF!="","",IF('Познавательное развитие'!#REF!=2,"сформирован",IF('Познавательное развитие'!#REF!=0,"не сформирован", "в стадии формирования")))</f>
        <v>#REF!</v>
      </c>
      <c r="EH9" s="233" t="e">
        <f>IF('Познавательное развитие'!#REF!="","",IF('Познавательное развитие'!#REF!=2,"сформирован",IF('Познавательное развитие'!#REF!=0,"не сформирован", "в стадии формирования")))</f>
        <v>#REF!</v>
      </c>
      <c r="EI9" s="233" t="str">
        <f>IF('Познавательное развитие'!W10="","",IF('Познавательное развитие'!W10=2,"сформирован",IF('Познавательное развитие'!W10=0,"не сформирован", "в стадии формирования")))</f>
        <v/>
      </c>
      <c r="EJ9" s="233" t="str">
        <f>IF('Познавательное развитие'!X10="","",IF('Познавательное развитие'!X10=2,"сформирован",IF('Познавательное развитие'!X10=0,"не сформирован", "в стадии формирования")))</f>
        <v/>
      </c>
      <c r="EK9" s="233" t="str">
        <f>IF('Познавательное развитие'!Y10="","",IF('Познавательное развитие'!Y10=2,"сформирован",IF('Познавательное развитие'!Y10=0,"не сформирован", "в стадии формирования")))</f>
        <v/>
      </c>
      <c r="EL9" s="233" t="str">
        <f>IF('Познавательное развитие'!Z10="","",IF('Познавательное развитие'!Z10=2,"сформирован",IF('Познавательное развитие'!Z10=0,"не сформирован", "в стадии формирования")))</f>
        <v/>
      </c>
      <c r="EM9" s="233" t="str">
        <f>IF('Познавательное развитие'!AA10="","",IF('Познавательное развитие'!AA10=2,"сформирован",IF('Познавательное развитие'!AA10=0,"не сформирован", "в стадии формирования")))</f>
        <v/>
      </c>
      <c r="EN9" s="233" t="str">
        <f>IF('Познавательное развитие'!AB10="","",IF('Познавательное развитие'!AB10=2,"сформирован",IF('Познавательное развитие'!AB10=0,"не сформирован", "в стадии формирования")))</f>
        <v/>
      </c>
      <c r="EO9" s="233"/>
      <c r="EP9" s="235" t="str">
        <f>'Целевые ориентиры'!EH9</f>
        <v/>
      </c>
    </row>
    <row r="10" spans="1:146" ht="15.75" x14ac:dyDescent="0.25">
      <c r="A10" s="107">
        <f>список!A8</f>
        <v>7</v>
      </c>
      <c r="B10" s="141" t="str">
        <f>IF(список!B8="","",список!B8)</f>
        <v/>
      </c>
      <c r="C10" s="97">
        <f>IF(список!C8="","",список!C8)</f>
        <v>0</v>
      </c>
      <c r="D10" s="94" t="str">
        <f>IF('Социально-коммуникативное разви'!G11="","",IF('Социально-коммуникативное разви'!G11=2,"сформирован",IF('Социально-коммуникативное разви'!G11=0,"не сформирован", "в стадии формирования")))</f>
        <v/>
      </c>
      <c r="E10" s="94" t="str">
        <f>IF('Социально-коммуникативное разви'!I11="","",IF('Социально-коммуникативное разви'!I11=2,"сформирован",IF('Социально-коммуникативное разви'!I11=0,"не сформирован", "в стадии формирования")))</f>
        <v/>
      </c>
      <c r="F10" s="94" t="str">
        <f>IF('Социально-коммуникативное разви'!K11="","",IF('Социально-коммуникативное разви'!K11=2,"сформирован",IF('Социально-коммуникативное разви'!K11=0,"не сформирован", "в стадии формирования")))</f>
        <v/>
      </c>
      <c r="G10" s="94" t="str">
        <f>IF('Социально-коммуникативное разви'!L11="","",IF('Социально-коммуникативное разви'!L11=2,"сформирован",IF('Социально-коммуникативное разви'!L11=0,"не сформирован", "в стадии формирования")))</f>
        <v/>
      </c>
      <c r="H10" s="94" t="str">
        <f>IF('Познавательное развитие'!K11="","",IF('Познавательное развитие'!K11=2,"сформирован",IF('Познавательное развитие'!K11=0,"не сформирован", "в стадии формирования")))</f>
        <v/>
      </c>
      <c r="I10" s="94" t="e">
        <f>IF('Познавательное развитие'!#REF!="","",IF('Познавательное развитие'!#REF!=2,"сформирован",IF('Познавательное развитие'!#REF!=0,"не сформирован", "в стадии формирования")))</f>
        <v>#REF!</v>
      </c>
      <c r="J10" s="94" t="str">
        <f>IF('Познавательное развитие'!O11="","",IF('Познавательное развитие'!O11=2,"сформирован",IF('Познавательное развитие'!O11=0,"не сформирован", "в стадии формирования")))</f>
        <v/>
      </c>
      <c r="K10" s="94" t="str">
        <f>IF('Познавательное развитие'!P11="","",IF('Познавательное развитие'!P11=2,"сформирован",IF('Познавательное развитие'!P11=0,"не сформирован", "в стадии формирования")))</f>
        <v/>
      </c>
      <c r="L10" s="94" t="e">
        <f>IF('Познавательное развитие'!#REF!="","",IF('Познавательное развитие'!#REF!=2,"сформирован",IF('Познавательное развитие'!#REF!=0,"не сформирован", "в стадии формирования")))</f>
        <v>#REF!</v>
      </c>
      <c r="M10" s="94" t="str">
        <f>IF('Познавательное развитие'!T11="","",IF('Познавательное развитие'!T11=2,"сформирован",IF('Познавательное развитие'!T11=0,"не сформирован", "в стадии формирования")))</f>
        <v/>
      </c>
      <c r="N10" s="94" t="str">
        <f>IF('Познавательное развитие'!W11="","",IF('Познавательное развитие'!W11=2,"сформирован",IF('Познавательное развитие'!W11=0,"не сформирован", "в стадии формирования")))</f>
        <v/>
      </c>
      <c r="O10" s="94" t="str">
        <f>IF('Познавательное развитие'!AH11="","",IF('Познавательное развитие'!AH11=2,"сформирован",IF('Познавательное развитие'!AH11=0,"не сформирован", "в стадии формирования")))</f>
        <v/>
      </c>
      <c r="P10" s="94" t="str">
        <f>IF('Речевое развитие'!E10="","",IF('Речевое развитие'!E10=2,"сформирован",IF('Речевое развитие'!E10=0,"не сформирован", "в стадии формирования")))</f>
        <v/>
      </c>
      <c r="Q10" s="94" t="str">
        <f>IF('Речевое развитие'!F10="","",IF('Речевое развитие'!F10=2,"сформирован",IF('Речевое развитие'!F10=0,"не сформирован", "в стадии формирования")))</f>
        <v/>
      </c>
      <c r="R10" s="94" t="str">
        <f>IF('Речевое развитие'!M10="","",IF('Речевое развитие'!M10=2,"сформирован",IF('Речевое развитие'!M10=0,"не сформирован", "в стадии формирования")))</f>
        <v/>
      </c>
      <c r="S10" s="94" t="str">
        <f>IF('Художественно-эстетическое разв'!F11="","",IF('Художественно-эстетическое разв'!F11=2,"сформирован",IF('Художественно-эстетическое разв'!F11=0,"не сформирован", "в стадии формирования")))</f>
        <v/>
      </c>
      <c r="T10" s="94" t="str">
        <f>IF('Художественно-эстетическое разв'!L11="","",IF('Художественно-эстетическое разв'!L11=2,"сформирован",IF('Художественно-эстетическое разв'!L11=0,"не сформирован", "в стадии формирования")))</f>
        <v/>
      </c>
      <c r="U10" s="94" t="str">
        <f>IF('Художественно-эстетическое разв'!O11="","",IF('Художественно-эстетическое разв'!O11=2,"сформирован",IF('Художественно-эстетическое разв'!O11=0,"не сформирован", "в стадии формирования")))</f>
        <v/>
      </c>
      <c r="V10" s="94" t="str">
        <f>IF('Художественно-эстетическое разв'!P11="","",IF('Художественно-эстетическое разв'!P11=2,"сформирован",IF('Художественно-эстетическое разв'!P11=0,"не сформирован", "в стадии формирования")))</f>
        <v/>
      </c>
      <c r="W10" s="94" t="str">
        <f>IF('Физическое развитие'!N10="","",IF('Физическое развитие'!N10=2,"сформирован",IF('Физическое развитие'!N10=0,"не сформирован", "в стадии формирования")))</f>
        <v/>
      </c>
      <c r="X10" s="94" t="str">
        <f>IF('Физическое развитие'!Q10="","",IF('Физическое развитие'!Q10=2,"сформирован",IF('Физическое развитие'!Q10=0,"не сформирован", "в стадии формирования")))</f>
        <v/>
      </c>
      <c r="Y10" s="94" t="str">
        <f>IF('Физическое развитие'!R10="","",IF('Физическое развитие'!R10=2,"сформирован",IF('Физическое развитие'!R10=0,"не сформирован", "в стадии формирования")))</f>
        <v/>
      </c>
      <c r="Z10" s="206" t="str">
        <f>IF('Социально-коммуникативное разви'!G11="","",IF('Социально-коммуникативное разви'!I11="","",IF('Социально-коммуникативное разви'!K11="","",IF('Социально-коммуникативное разви'!L11="","",IF('Познавательное развитие'!K11="","",IF('Познавательное развитие'!#REF!="","",IF('Познавательное развитие'!O11="","",IF('Познавательное развитие'!P11="","",IF('Познавательное развитие'!#REF!="","",IF('Познавательное развитие'!T11="","",IF('Познавательное развитие'!W11="","",IF('Познавательное развитие'!AH11="","",IF('Речевое развитие'!E10="","",IF('Речевое развитие'!F10="","",IF('Речевое развитие'!M10="","",IF('Художественно-эстетическое разв'!F11="","",IF('Художественно-эстетическое разв'!L11="","",IF('Художественно-эстетическое разв'!O11="","",IF('Художественно-эстетическое разв'!P11="","",IF('Физическое развитие'!N10="","",IF('Физическое развитие'!Q10="","",IF('Физическое развитие'!R10="","",('Социально-коммуникативное разви'!G11+'Социально-коммуникативное разви'!I11+'Социально-коммуникативное разви'!K11+'Социально-коммуникативное разви'!L11+'Познавательное развитие'!K11+'Познавательное развитие'!#REF!+'Познавательное развитие'!O11+'Познавательное развитие'!P11+'Познавательное развитие'!#REF!+'Познавательное развитие'!T11+'Познавательное развитие'!W11+'Познавательное развитие'!AH11+'Речевое развитие'!E10+'Речевое развитие'!F10+'Художественно-эстетическое разв'!F11+'Художественно-эстетическое разв'!L11+'Художественно-эстетическое разв'!O11+'Художественно-эстетическое разв'!P11+'Физическое развитие'!N10+'Физическое развитие'!Q10+'Физическое развитие'!R10)/22))))))))))))))))))))))</f>
        <v/>
      </c>
      <c r="AA10" s="235" t="str">
        <f>'Целевые ориентиры'!Y10</f>
        <v/>
      </c>
      <c r="AB10" s="236" t="str">
        <f>IF('Социально-коммуникативное разви'!E11="","",IF('Социально-коммуникативное разви'!E11=2,"сформирован",IF('Социально-коммуникативное разви'!E11=0,"не сформирован", "в стадии формирования")))</f>
        <v/>
      </c>
      <c r="AC10" s="232" t="str">
        <f>IF('Социально-коммуникативное разви'!G11="","",IF('Социально-коммуникативное разви'!G11=2,"сформирован",IF('Социально-коммуникативное разви'!G11=0,"не сформирован", "в стадии формирования")))</f>
        <v/>
      </c>
      <c r="AD10" s="232" t="str">
        <f>IF('Социально-коммуникативное разви'!H11="","",IF('Социально-коммуникативное разви'!H11=2,"сформирован",IF('Социально-коммуникативное разви'!H11=0,"не сформирован", "в стадии формирования")))</f>
        <v/>
      </c>
      <c r="AE10" s="232" t="str">
        <f>IF('Социально-коммуникативное разви'!L11="","",IF('Социально-коммуникативное разви'!L11=2,"сформирован",IF('Социально-коммуникативное разви'!L11=0,"не сформирован", "в стадии формирования")))</f>
        <v/>
      </c>
      <c r="AF10" s="232" t="str">
        <f>IF('Социально-коммуникативное разви'!Q11="","",IF('Социально-коммуникативное разви'!Q11=2,"сформирован",IF('Социально-коммуникативное разви'!Q11=0,"не сформирован", "в стадии формирования")))</f>
        <v/>
      </c>
      <c r="AG10" s="237" t="str">
        <f>IF('Познавательное развитие'!L11="","",IF('Познавательное развитие'!L11=2,"сформирован",IF('Познавательное развитие'!L11=0,"не сформирован", "в стадии формирования")))</f>
        <v/>
      </c>
      <c r="AH10" s="237" t="e">
        <f>IF('Познавательное развитие'!#REF!="","",IF('Познавательное развитие'!#REF!=2,"сформирован",IF('Познавательное развитие'!#REF!=0,"не сформирован", "в стадии формирования")))</f>
        <v>#REF!</v>
      </c>
      <c r="AI10" s="237" t="str">
        <f>IF('Речевое развитие'!D10="","",IF('Речевое развитие'!D10=2,"сформирован",IF('Речевое развитие'!D10=0,"не сформирован", "в стадии формирования")))</f>
        <v/>
      </c>
      <c r="AJ10" s="237" t="str">
        <f>IF('Речевое развитие'!F10="","",IF('Речевое развитие'!F10=2,"сформирован",IF('Речевое развитие'!F10=0,"не сформирован", "в стадии формирования")))</f>
        <v/>
      </c>
      <c r="AK10" s="237" t="str">
        <f>IF('Речевое развитие'!J10="","",IF('Речевое развитие'!J10=2,"сформирован",IF('Речевое развитие'!J10=0,"не сформирован", "в стадии формирования")))</f>
        <v/>
      </c>
      <c r="AL10" s="237" t="str">
        <f>IF('Речевое развитие'!L10="","",IF('Речевое развитие'!L10=2,"сформирован",IF('Речевое развитие'!L10=0,"не сформирован", "в стадии формирования")))</f>
        <v/>
      </c>
      <c r="AM10" s="237" t="str">
        <f>IF('Речевое развитие'!N10="","",IF('Речевое развитие'!N10=2,"сформирован",IF('Речевое развитие'!N10=0,"не сформирован", "в стадии формирования")))</f>
        <v/>
      </c>
      <c r="AN10" s="238" t="str">
        <f>IF('Социально-коммуникативное разви'!E11="","",IF('Социально-коммуникативное разви'!G11="","",IF('Социально-коммуникативное разви'!H11="","",IF('Социально-коммуникативное разви'!L11="","",IF('Социально-коммуникативное разви'!Q11="","",IF('Познавательное развитие'!L11="","",IF('Познавательное развитие'!#REF!="","",IF('Речевое развитие'!D10="","",IF('Речевое развитие'!F10="","",IF('Речевое развитие'!J10="","",IF('Речевое развитие'!L10="","",IF('Речевое развитие'!N10="","",('Социально-коммуникативное разви'!E11+'Социально-коммуникативное разви'!G11+'Социально-коммуникативное разви'!H11+'Социально-коммуникативное разви'!L11+'Социально-коммуникативное разви'!Q11+'Познавательное развитие'!L11+'Познавательное развитие'!#REF!+'Речевое развитие'!D10+'Речевое развитие'!F10+'Речевое развитие'!J10+'Речевое развитие'!L10+'Речевое развитие'!N10)/12))))))))))))</f>
        <v/>
      </c>
      <c r="AO10" s="235" t="str">
        <f>'Целевые ориентиры'!AM10</f>
        <v/>
      </c>
      <c r="AP10" s="239" t="str">
        <f>IF('Социально-коммуникативное разви'!E11="","",IF('Социально-коммуникативное разви'!E11=2,"сформирован",IF('Социально-коммуникативное разви'!E11=0,"не сформирован", "в стадии формирования")))</f>
        <v/>
      </c>
      <c r="AQ10" s="240" t="str">
        <f>IF('Социально-коммуникативное разви'!G11="","",IF('Социально-коммуникативное разви'!G11=2,"сформирован",IF('Социально-коммуникативное разви'!G11=0,"не сформирован", "в стадии формирования")))</f>
        <v/>
      </c>
      <c r="AR10" s="241" t="str">
        <f>IF('Социально-коммуникативное разви'!H11="","",IF('Социально-коммуникативное разви'!H11=2,"сформирован",IF('Социально-коммуникативное разви'!H11=0,"не сформирован", "в стадии формирования")))</f>
        <v/>
      </c>
      <c r="AS10" s="241" t="str">
        <f>IF('Социально-коммуникативное разви'!K11="","",IF('Социально-коммуникативное разви'!K11=2,"сформирован",IF('Социально-коммуникативное разви'!K11=0,"не сформирован", "в стадии формирования")))</f>
        <v/>
      </c>
      <c r="AT10" s="241" t="str">
        <f>IF('Социально-коммуникативное разви'!L11="","",IF('Социально-коммуникативное разви'!L11=2,"сформирован",IF('Социально-коммуникативное разви'!L11=0,"не сформирован", "в стадии формирования")))</f>
        <v/>
      </c>
      <c r="AU10" s="241" t="str">
        <f>IF('Социально-коммуникативное разви'!M11="","",IF('Социально-коммуникативное разви'!M11=2,"сформирован",IF('Социально-коммуникативное разви'!M11=0,"не сформирован", "в стадии формирования")))</f>
        <v/>
      </c>
      <c r="AV10" s="241" t="str">
        <f>IF('Познавательное развитие'!P11="","",IF('Познавательное развитие'!P11=2,"сформирован",IF('Познавательное развитие'!P11=0,"не сформирован", "в стадии формирования")))</f>
        <v/>
      </c>
      <c r="AW10" s="241" t="str">
        <f>IF('Речевое развитие'!E10="","",IF('Речевое развитие'!E10=2,"сформирован",IF('Речевое развитие'!E10=0,"не сформирован", "в стадии формирования")))</f>
        <v/>
      </c>
      <c r="AX10" s="241" t="str">
        <f>IF('Речевое развитие'!N10="","",IF('Речевое развитие'!N10=2,"сформирован",IF('Речевое развитие'!N10=0,"не сформирован", "в стадии формирования")))</f>
        <v/>
      </c>
      <c r="AY10" s="241" t="str">
        <f>IF('Художественно-эстетическое разв'!F11="","",IF('Художественно-эстетическое разв'!F11=2,"сформирован",IF('Художественно-эстетическое разв'!F11=0,"не сформирован", "в стадии формирования")))</f>
        <v/>
      </c>
      <c r="AZ10" s="233" t="str">
        <f>IF('Художественно-эстетическое разв'!O11="","",IF('Художественно-эстетическое разв'!O11=2,"сформирован",IF('Художественно-эстетическое разв'!O11=0,"не сформирован", "в стадии формирования")))</f>
        <v/>
      </c>
      <c r="BA10" s="241"/>
      <c r="BB10" s="208" t="str">
        <f>IF('Социально-коммуникативное разви'!E11="","",IF('Социально-коммуникативное разви'!G11="","",IF('Социально-коммуникативное разви'!H11="","",IF('Социально-коммуникативное разви'!K11="","",IF('Социально-коммуникативное разви'!L11="","",IF('Социально-коммуникативное разви'!M11="","",IF('Познавательное развитие'!P11="","",IF('Речевое развитие'!E10="","",IF('Речевое развитие'!N10="","",IF('Художественно-эстетическое разв'!F11="","",IF('Художественно-эстетическое разв'!O11="","",IF('Художественно-эстетическое разв'!Y11="","",('Социально-коммуникативное разви'!E11+'Социально-коммуникативное разви'!G11+'Социально-коммуникативное разви'!H11+'Социально-коммуникативное разви'!L11+'Социально-коммуникативное разви'!Q11+'Познавательное развитие'!L11+'Познавательное развитие'!#REF!+'Речевое развитие'!D10+'Речевое развитие'!F10+'Речевое развитие'!J10+'Речевое развитие'!L10+'Речевое развитие'!N10)/12))))))))))))</f>
        <v/>
      </c>
      <c r="BC10" s="235" t="str">
        <f>'Целевые ориентиры'!BA10</f>
        <v/>
      </c>
      <c r="BD10" s="233" t="str">
        <f>IF('Социально-коммуникативное разви'!D11="","",IF('Социально-коммуникативное разви'!D11=2,"сформирован",IF('Социально-коммуникативное разви'!D11=0,"не сформирован", "в стадии формирования")))</f>
        <v/>
      </c>
      <c r="BE10" s="233" t="str">
        <f>IF('Социально-коммуникативное разви'!F11="","",IF('Социально-коммуникативное разви'!F11=2,"сформирован",IF('Социально-коммуникативное разви'!F11=0,"не сформирован", "в стадии формирования")))</f>
        <v/>
      </c>
      <c r="BF10" s="233" t="str">
        <f>IF('Социально-коммуникативное разви'!J11="","",IF('Социально-коммуникативное разви'!J11=2,"сформирован",IF('Социально-коммуникативное разви'!J11=0,"не сформирован", "в стадии формирования")))</f>
        <v/>
      </c>
      <c r="BG10" s="233" t="str">
        <f>IF('Познавательное развитие'!U11="","",IF('Познавательное развитие'!U11=2,"сформирован",IF('Познавательное развитие'!U11=0,"не сформирован", "в стадии формирования")))</f>
        <v/>
      </c>
      <c r="BH10" s="233" t="str">
        <f>IF('Познавательное развитие'!V11="","",IF('Познавательное развитие'!V11=2,"сформирован",IF('Познавательное развитие'!V11=0,"не сформирован", "в стадии формирования")))</f>
        <v/>
      </c>
      <c r="BI10" s="233" t="str">
        <f>IF('Познавательное развитие'!AB11="","",IF('Познавательное развитие'!AB11=2,"сформирован",IF('Познавательное развитие'!AB11=0,"не сформирован", "в стадии формирования")))</f>
        <v/>
      </c>
      <c r="BJ10" s="233" t="str">
        <f>IF('Познавательное развитие'!AD11="","",IF('Познавательное развитие'!AD11=2,"сформирован",IF('Познавательное развитие'!AD11=0,"не сформирован", "в стадии формирования")))</f>
        <v/>
      </c>
      <c r="BK10" s="233" t="str">
        <f>IF('Речевое развитие'!D10="","",IF('Речевое развитие'!D10=2,"сформирован",IF('Речевое развитие'!D10=0,"не сформирован", "в стадии формирования")))</f>
        <v/>
      </c>
      <c r="BL10" s="233" t="str">
        <f>IF('Речевое развитие'!E10="","",IF('Речевое развитие'!E10=2,"сформирован",IF('Речевое развитие'!E10=0,"не сформирован", "в стадии формирования")))</f>
        <v/>
      </c>
      <c r="BM10" s="233" t="str">
        <f>IF('Речевое развитие'!F10="","",IF('Речевое развитие'!F10=2,"сформирован",IF('Речевое развитие'!F10=0,"не сформирован", "в стадии формирования")))</f>
        <v/>
      </c>
      <c r="BN10" s="233" t="str">
        <f>IF('Речевое развитие'!G10="","",IF('Речевое развитие'!G10=2,"сформирован",IF('Речевое развитие'!G10=0,"не сформирован", "в стадии формирования")))</f>
        <v/>
      </c>
      <c r="BO10" s="233" t="e">
        <f>IF('Речевое развитие'!#REF!="","",IF('Речевое развитие'!#REF!=2,"сформирован",IF('Речевое развитие'!#REF!=0,"не сформирован", "в стадии формирования")))</f>
        <v>#REF!</v>
      </c>
      <c r="BP10" s="233" t="str">
        <f>IF('Речевое развитие'!J10="","",IF('Речевое развитие'!J10=2,"сформирован",IF('Речевое развитие'!J10=0,"не сформирован", "в стадии формирования")))</f>
        <v/>
      </c>
      <c r="BQ10" s="233" t="str">
        <f>IF('Речевое развитие'!K10="","",IF('Речевое развитие'!K10=2,"сформирован",IF('Речевое развитие'!K10=0,"не сформирован", "в стадии формирования")))</f>
        <v/>
      </c>
      <c r="BR10" s="233" t="str">
        <f>IF('Речевое развитие'!L10="","",IF('Речевое развитие'!L10=2,"сформирован",IF('Речевое развитие'!L10=0,"не сформирован", "в стадии формирования")))</f>
        <v/>
      </c>
      <c r="BS10" s="233" t="str">
        <f>IF('Речевое развитие'!M10="","",IF('Речевое развитие'!M10=2,"сформирован",IF('Речевое развитие'!M10=0,"не сформирован", "в стадии формирования")))</f>
        <v/>
      </c>
      <c r="BT10" s="233" t="str">
        <f>IF('Речевое развитие'!N10="","",IF('Речевое развитие'!N10=2,"сформирован",IF('Речевое развитие'!N10=0,"не сформирован", "в стадии формирования")))</f>
        <v/>
      </c>
      <c r="BU10" s="233" t="str">
        <f>IF('Художественно-эстетическое разв'!D11="","",IF('Художественно-эстетическое разв'!D11=2,"сформирован",IF('Художественно-эстетическое разв'!D11=0,"не сформирован", "в стадии формирования")))</f>
        <v/>
      </c>
      <c r="BV10" s="233" t="str">
        <f>IF('Художественно-эстетическое разв'!E11="","",IF('Художественно-эстетическое разв'!E11=2,"сформирован",IF('Художественно-эстетическое разв'!E11=0,"не сформирован", "в стадии формирования")))</f>
        <v/>
      </c>
      <c r="BW10" s="242" t="str">
        <f>IF('Социально-коммуникативное разви'!D11="","",IF('Социально-коммуникативное разви'!F11="","",IF('Социально-коммуникативное разви'!J11="","",IF('Познавательное развитие'!U11="","",IF('Познавательное развитие'!V11="","",IF('Познавательное развитие'!AB11="","",IF('Познавательное развитие'!AD11="","",IF('Речевое развитие'!D10="","",IF('Речевое развитие'!E10="","",IF('Речевое развитие'!F10="","",IF('Речевое развитие'!G10="","",IF('Речевое развитие'!#REF!="","",IF('Речевое развитие'!J10="","",IF('Речевое развитие'!K10="","",IF('Речевое развитие'!L10="","",IF('Речевое развитие'!M10="","",IF('Речевое развитие'!N10="","",IF('Художественно-эстетическое разв'!D11="","",IF('Художественно-эстетическое разв'!E11="","",('Социально-коммуникативное разви'!D11+'Социально-коммуникативное разви'!F11+'Социально-коммуникативное разви'!J11+'Познавательное развитие'!U11+'Познавательное развитие'!V11+'Познавательное развитие'!AB11+'Познавательное развитие'!AD11+'Речевое развитие'!D10+'Речевое развитие'!E10+'Речевое развитие'!F10+'Речевое развитие'!G10+'Речевое развитие'!#REF!+'Речевое развитие'!J10+'Речевое развитие'!K10+'Речевое развитие'!L10+'Речевое развитие'!M10+'Речевое развитие'!N10+'Художественно-эстетическое разв'!D11+'Художественно-эстетическое разв'!E11)/19)))))))))))))))))))</f>
        <v/>
      </c>
      <c r="BX10" s="321" t="str">
        <f>'Целевые ориентиры'!BU10</f>
        <v/>
      </c>
      <c r="BY10" s="233" t="str">
        <f t="shared" si="0"/>
        <v/>
      </c>
      <c r="BZ10" s="233" t="str">
        <f>IF('Художественно-эстетическое разв'!K11="","",IF('Художественно-эстетическое разв'!K11=2,"сформирован",IF('Художественно-эстетическое разв'!K11=0,"не сформирован", "в стадии формирования")))</f>
        <v/>
      </c>
      <c r="CA10" s="233" t="str">
        <f>IF('Художественно-эстетическое разв'!L11="","",IF('Художественно-эстетическое разв'!L11=2,"сформирован",IF('Художественно-эстетическое разв'!L11=0,"не сформирован", "в стадии формирования")))</f>
        <v/>
      </c>
      <c r="CB10" s="233" t="str">
        <f>IF('Художественно-эстетическое разв'!Z11="","",IF('Художественно-эстетическое разв'!Z11=2,"сформирован",IF('Художественно-эстетическое разв'!Z11=0,"не сформирован", "в стадии формирования")))</f>
        <v/>
      </c>
      <c r="CC10" s="190" t="e">
        <f>IF('Физическое развитие'!#REF!="","",IF('Физическое развитие'!#REF!=2,"сформирован",IF('Физическое развитие'!#REF!=0,"не сформирован", "в стадии формирования")))</f>
        <v>#REF!</v>
      </c>
      <c r="CD10" s="190" t="str">
        <f>IF('Физическое развитие'!D10="","",IF('Физическое развитие'!D10=2,"сформирован",IF('Физическое развитие'!D10=0,"не сформирован", "в стадии формирования")))</f>
        <v/>
      </c>
      <c r="CE10" s="190" t="str">
        <f>IF('Физическое развитие'!E10="","",IF('Физическое развитие'!E10=2,"сформирован",IF('Физическое развитие'!E10=0,"не сформирован", "в стадии формирования")))</f>
        <v/>
      </c>
      <c r="CF10" s="190" t="str">
        <f>IF('Физическое развитие'!F10="","",IF('Физическое развитие'!F10=2,"сформирован",IF('Физическое развитие'!F10=0,"не сформирован", "в стадии формирования")))</f>
        <v/>
      </c>
      <c r="CG10" s="190" t="str">
        <f>IF('Физическое развитие'!G10="","",IF('Физическое развитие'!G10=2,"сформирован",IF('Физическое развитие'!G10=0,"не сформирован", "в стадии формирования")))</f>
        <v/>
      </c>
      <c r="CH10" s="233" t="str">
        <f>IF('Физическое развитие'!H10="","",IF('Физическое развитие'!H10=2,"сформирован",IF('Физическое развитие'!H10=0,"не сформирован", "в стадии формирования")))</f>
        <v/>
      </c>
      <c r="CI10" s="233" t="str">
        <f>IF('Физическое развитие'!I10="","",IF('Физическое развитие'!I10=2,"сформирован",IF('Физическое развитие'!I10=0,"не сформирован", "в стадии формирования")))</f>
        <v/>
      </c>
      <c r="CJ10" s="233" t="str">
        <f>IF('Физическое развитие'!J10="","",IF('Физическое развитие'!J10=2,"сформирован",IF('Физическое развитие'!J10=0,"не сформирован", "в стадии формирования")))</f>
        <v/>
      </c>
      <c r="CK10" s="233" t="str">
        <f>IF('Физическое развитие'!K10="","",IF('Физическое развитие'!K10=2,"сформирован",IF('Физическое развитие'!K10=0,"не сформирован", "в стадии формирования")))</f>
        <v/>
      </c>
      <c r="CL10" s="233" t="str">
        <f>IF('Физическое развитие'!L10="","",IF('Физическое развитие'!L10=2,"сформирован",IF('Физическое развитие'!L10=0,"не сформирован", "в стадии формирования")))</f>
        <v/>
      </c>
      <c r="CM10" s="233" t="str">
        <f>IF('Физическое развитие'!N10="","",IF('Физическое развитие'!N10=2,"сформирован",IF('Физическое развитие'!N10=0,"не сформирован", "в стадии формирования")))</f>
        <v/>
      </c>
      <c r="CN10" s="242" t="str">
        <f>IF('Познавательное развитие'!H11="","",IF('Художественно-эстетическое разв'!K11="","",IF('Художественно-эстетическое разв'!L11="","",IF('Художественно-эстетическое разв'!Z11="","",IF('Физическое развитие'!#REF!="","",IF('Физическое развитие'!D10="","",IF('Физическое развитие'!E10="","",IF('Физическое развитие'!F10="","",IF('Физическое развитие'!G10="","",IF('Физическое развитие'!H10="","",IF('Физическое развитие'!I10="","",IF('Физическое развитие'!J10="","",IF('Физическое развитие'!K10="","",IF('Физическое развитие'!L10="","",IF('Физическое развитие'!N10="","",('Познавательное развитие'!H11+'Художественно-эстетическое разв'!K11+'Художественно-эстетическое разв'!L11+'Художественно-эстетическое разв'!Z11+'Физическое развитие'!#REF!+'Физическое развитие'!D10+'Физическое развитие'!E10+'Физическое развитие'!F10+'Физическое развитие'!G10+'Физическое развитие'!H10+'Физическое развитие'!I10+'Физическое развитие'!J10+'Физическое развитие'!K10+'Физическое развитие'!L10+'Физическое развитие'!N10)/15)))))))))))))))</f>
        <v/>
      </c>
      <c r="CO10" s="321" t="str">
        <f>'Целевые ориентиры'!CK10</f>
        <v/>
      </c>
      <c r="CP10" s="233" t="str">
        <f>IF('Социально-коммуникативное разви'!G11="","",IF('Социально-коммуникативное разви'!G11=2,"сформирован",IF('Социально-коммуникативное разви'!G11=0,"не сформирован", "в стадии формирования")))</f>
        <v/>
      </c>
      <c r="CQ10" s="233" t="str">
        <f>IF('Социально-коммуникативное разви'!H11="","",IF('Социально-коммуникативное разви'!H11=2,"сформирован",IF('Социально-коммуникативное разви'!H11=0,"не сформирован", "в стадии формирования")))</f>
        <v/>
      </c>
      <c r="CR10" s="233" t="str">
        <f>IF('Социально-коммуникативное разви'!L11="","",IF('Социально-коммуникативное разви'!L11=2,"сформирован",IF('Социально-коммуникативное разви'!L11=0,"не сформирован", "в стадии формирования")))</f>
        <v/>
      </c>
      <c r="CS10" s="233" t="str">
        <f>IF('Социально-коммуникативное разви'!P11="","",IF('Социально-коммуникативное разви'!P11=2,"сформирован",IF('Социально-коммуникативное разви'!P11=0,"не сформирован", "в стадии формирования")))</f>
        <v/>
      </c>
      <c r="CT10" s="233" t="str">
        <f>IF('Социально-коммуникативное разви'!Q11="","",IF('Социально-коммуникативное разви'!Q11=2,"сформирован",IF('Социально-коммуникативное разви'!Q11=0,"не сформирован", "в стадии формирования")))</f>
        <v/>
      </c>
      <c r="CU10" s="233" t="str">
        <f>IF('Социально-коммуникативное разви'!T11="","",IF('Социально-коммуникативное разви'!T11=2,"сформирован",IF('Социально-коммуникативное разви'!T11=0,"не сформирован", "в стадии формирования")))</f>
        <v/>
      </c>
      <c r="CV10" s="233" t="str">
        <f>IF('Социально-коммуникативное разви'!U11="","",IF('Социально-коммуникативное разви'!U11=2,"сформирован",IF('Социально-коммуникативное разви'!U11=0,"не сформирован", "в стадии формирования")))</f>
        <v/>
      </c>
      <c r="CW10" s="233" t="str">
        <f>IF('Социально-коммуникативное разви'!V11="","",IF('Социально-коммуникативное разви'!V11=2,"сформирован",IF('Социально-коммуникативное разви'!V11=0,"не сформирован", "в стадии формирования")))</f>
        <v/>
      </c>
      <c r="CX10" s="233" t="str">
        <f>IF('Социально-коммуникативное разви'!W11="","",IF('Социально-коммуникативное разви'!W11=2,"сформирован",IF('Социально-коммуникативное разви'!W11=0,"не сформирован", "в стадии формирования")))</f>
        <v/>
      </c>
      <c r="CY10" s="233" t="str">
        <f>IF('Социально-коммуникативное разви'!X11="","",IF('Социально-коммуникативное разви'!X11=2,"сформирован",IF('Социально-коммуникативное разви'!X11=0,"не сформирован", "в стадии формирования")))</f>
        <v/>
      </c>
      <c r="CZ10" s="233" t="str">
        <f>IF('Социально-коммуникативное разви'!Y11="","",IF('Социально-коммуникативное разви'!Y11=2,"сформирован",IF('Социально-коммуникативное разви'!Y11=0,"не сформирован", "в стадии формирования")))</f>
        <v/>
      </c>
      <c r="DA10" s="233" t="str">
        <f>IF('Физическое развитие'!Q10="","",IF('Физическое развитие'!Q10=2,"сформирован",IF('Физическое развитие'!Q10=0,"не сформирован", "в стадии формирования")))</f>
        <v/>
      </c>
      <c r="DB10" s="233" t="str">
        <f>IF('Физическое развитие'!R10="","",IF('Физическое развитие'!R10=2,"сформирован",IF('Физическое развитие'!R10=0,"не сформирован", "в стадии формирования")))</f>
        <v/>
      </c>
      <c r="DC10" s="233" t="str">
        <f>IF('Физическое развитие'!S10="","",IF('Физическое развитие'!S10=2,"сформирован",IF('Физическое развитие'!S10=0,"не сформирован", "в стадии формирования")))</f>
        <v/>
      </c>
      <c r="DD10" s="242" t="str">
        <f>IF('Социально-коммуникативное разви'!G11="","",IF('Социально-коммуникативное разви'!H11="","",IF('Социально-коммуникативное разви'!L11="","",IF('Социально-коммуникативное разви'!P11="","",IF('Социально-коммуникативное разви'!Q11="","",IF('Социально-коммуникативное разви'!T11="","",IF('Социально-коммуникативное разви'!U11="","",IF('Социально-коммуникативное разви'!V11="","",IF('Социально-коммуникативное разви'!W11="","",IF('Социально-коммуникативное разви'!X11="","",IF('Социально-коммуникативное разви'!Y11="","",IF('Физическое развитие'!Q10="","",IF('Физическое развитие'!R10="","",IF('Физическое развитие'!S10="","",('Социально-коммуникативное разви'!G11+'Социально-коммуникативное разви'!H11+'Социально-коммуникативное разви'!L11+'Социально-коммуникативное разви'!P11+'Социально-коммуникативное разви'!Q11+'Социально-коммуникативное разви'!T11+'Социально-коммуникативное разви'!U11+'Социально-коммуникативное разви'!V11+'Социально-коммуникативное разви'!W11+'Социально-коммуникативное разви'!X11+'Социально-коммуникативное разви'!Y11+'Физическое развитие'!Q10+'Физическое развитие'!R10+'Физическое развитие'!S10)/14))))))))))))))</f>
        <v/>
      </c>
      <c r="DE10" s="235" t="str">
        <f>'Целевые ориентиры'!DA10</f>
        <v/>
      </c>
      <c r="DF10" s="233" t="str">
        <f>IF('Социально-коммуникативное разви'!T11="","",IF('Социально-коммуникативное разви'!T11=2,"сформирован",IF('Социально-коммуникативное разви'!T11=0,"не сформирован", "в стадии формирования")))</f>
        <v/>
      </c>
      <c r="DG10" s="233" t="str">
        <f>IF('Социально-коммуникативное разви'!U11="","",IF('Социально-коммуникативное разви'!U11=2,"сформирован",IF('Социально-коммуникативное разви'!U11=0,"не сформирован", "в стадии формирования")))</f>
        <v/>
      </c>
      <c r="DH10" s="233" t="str">
        <f>IF('Социально-коммуникативное разви'!V11="","",IF('Социально-коммуникативное разви'!V11=2,"сформирован",IF('Социально-коммуникативное разви'!V11=0,"не сформирован", "в стадии формирования")))</f>
        <v/>
      </c>
      <c r="DI10" s="233" t="str">
        <f>IF('Социально-коммуникативное разви'!W11="","",IF('Социально-коммуникативное разви'!W11=2,"сформирован",IF('Социально-коммуникативное разви'!W11=0,"не сформирован", "в стадии формирования")))</f>
        <v/>
      </c>
      <c r="DJ10" s="233" t="str">
        <f>IF('Социально-коммуникативное разви'!X11="","",IF('Социально-коммуникативное разви'!X11=2,"сформирован",IF('Социально-коммуникативное разви'!X11=0,"не сформирован", "в стадии формирования")))</f>
        <v/>
      </c>
      <c r="DK10" s="233" t="str">
        <f>IF('Социально-коммуникативное разви'!Y11="","",IF('Социально-коммуникативное разви'!Y11=2,"сформирован",IF('Социально-коммуникативное разви'!Y11=0,"не сформирован", "в стадии формирования")))</f>
        <v/>
      </c>
      <c r="DL10" s="233" t="str">
        <f>IF('Познавательное развитие'!D11="","",IF('Познавательное развитие'!D11=2,"сформирован",IF('Познавательное развитие'!D11=0,"не сформирован", "в стадии формирования")))</f>
        <v/>
      </c>
      <c r="DM10" s="233" t="str">
        <f>IF('Познавательное развитие'!E11="","",IF('Познавательное развитие'!E11=2,"сформирован",IF('Познавательное развитие'!E11=0,"не сформирован", "в стадии формирования")))</f>
        <v/>
      </c>
      <c r="DN10" s="233" t="str">
        <f>IF('Познавательное развитие'!F11="","",IF('Познавательное развитие'!F11=2,"сформирован",IF('Познавательное развитие'!F11=0,"не сформирован", "в стадии формирования")))</f>
        <v/>
      </c>
      <c r="DO10" s="233" t="str">
        <f>IF('Познавательное развитие'!G11="","",IF('Познавательное развитие'!G11=2,"сформирован",IF('Познавательное развитие'!G11=0,"не сформирован", "в стадии формирования")))</f>
        <v/>
      </c>
      <c r="DP10" s="233" t="str">
        <f>IF('Познавательное развитие'!H11="","",IF('Познавательное развитие'!H11=2,"сформирован",IF('Познавательное развитие'!H11=0,"не сформирован", "в стадии формирования")))</f>
        <v/>
      </c>
      <c r="DQ10" s="233" t="str">
        <f>IF('Познавательное развитие'!I11="","",IF('Познавательное развитие'!I11=2,"сформирован",IF('Познавательное развитие'!I11=0,"не сформирован", "в стадии формирования")))</f>
        <v/>
      </c>
      <c r="DR10" s="233" t="str">
        <f>IF('Познавательное развитие'!J11="","",IF('Познавательное развитие'!J11=2,"сформирован",IF('Познавательное развитие'!J11=0,"не сформирован", "в стадии формирования")))</f>
        <v/>
      </c>
      <c r="DS10" s="233" t="str">
        <f>IF('Познавательное развитие'!K11="","",IF('Познавательное развитие'!K11=2,"сформирован",IF('Познавательное развитие'!K11=0,"не сформирован", "в стадии формирования")))</f>
        <v/>
      </c>
      <c r="DT10" s="233" t="str">
        <f>IF('Познавательное развитие'!L11="","",IF('Познавательное развитие'!L11=2,"сформирован",IF('Познавательное развитие'!L11=0,"не сформирован", "в стадии формирования")))</f>
        <v/>
      </c>
      <c r="DU10" s="233" t="e">
        <f>IF('Познавательное развитие'!#REF!="","",IF('Познавательное развитие'!#REF!=2,"сформирован",IF('Познавательное развитие'!#REF!=0,"не сформирован", "в стадии формирования")))</f>
        <v>#REF!</v>
      </c>
      <c r="DV10" s="233" t="e">
        <f>IF('Познавательное развитие'!#REF!="","",IF('Познавательное развитие'!#REF!=2,"сформирован",IF('Познавательное развитие'!#REF!=0,"не сформирован", "в стадии формирования")))</f>
        <v>#REF!</v>
      </c>
      <c r="DW10" s="233" t="str">
        <f>IF('Познавательное развитие'!M11="","",IF('Познавательное развитие'!M11=2,"сформирован",IF('Познавательное развитие'!M11=0,"не сформирован", "в стадии формирования")))</f>
        <v/>
      </c>
      <c r="DX10" s="233" t="str">
        <f>IF('Познавательное развитие'!N11="","",IF('Познавательное развитие'!N11=2,"сформирован",IF('Познавательное развитие'!N11=0,"не сформирован", "в стадии формирования")))</f>
        <v/>
      </c>
      <c r="DY10" s="233" t="str">
        <f>IF('Познавательное развитие'!O11="","",IF('Познавательное развитие'!O11=2,"сформирован",IF('Познавательное развитие'!O11=0,"не сформирован", "в стадии формирования")))</f>
        <v/>
      </c>
      <c r="DZ10" s="233" t="str">
        <f>IF('Познавательное развитие'!P11="","",IF('Познавательное развитие'!P11=2,"сформирован",IF('Познавательное развитие'!P11=0,"не сформирован", "в стадии формирования")))</f>
        <v/>
      </c>
      <c r="EA10" s="233" t="e">
        <f>IF('Познавательное развитие'!#REF!="","",IF('Познавательное развитие'!#REF!=2,"сформирован",IF('Познавательное развитие'!#REF!=0,"не сформирован", "в стадии формирования")))</f>
        <v>#REF!</v>
      </c>
      <c r="EB10" s="233" t="str">
        <f>IF('Познавательное развитие'!R11="","",IF('Познавательное развитие'!R11=2,"сформирован",IF('Познавательное развитие'!R11=0,"не сформирован", "в стадии формирования")))</f>
        <v/>
      </c>
      <c r="EC10" s="233" t="str">
        <f>IF('Познавательное развитие'!S11="","",IF('Познавательное развитие'!S11=2,"сформирован",IF('Познавательное развитие'!S11=0,"не сформирован", "в стадии формирования")))</f>
        <v/>
      </c>
      <c r="ED10" s="233" t="str">
        <f>IF('Познавательное развитие'!T11="","",IF('Познавательное развитие'!T11=2,"сформирован",IF('Познавательное развитие'!T11=0,"не сформирован", "в стадии формирования")))</f>
        <v/>
      </c>
      <c r="EE10" s="233" t="str">
        <f>IF('Познавательное развитие'!U11="","",IF('Познавательное развитие'!U11=2,"сформирован",IF('Познавательное развитие'!U11=0,"не сформирован", "в стадии формирования")))</f>
        <v/>
      </c>
      <c r="EF10" s="233" t="str">
        <f>IF('Познавательное развитие'!V11="","",IF('Познавательное развитие'!V11=2,"сформирован",IF('Познавательное развитие'!V11=0,"не сформирован", "в стадии формирования")))</f>
        <v/>
      </c>
      <c r="EG10" s="233" t="e">
        <f>IF('Познавательное развитие'!#REF!="","",IF('Познавательное развитие'!#REF!=2,"сформирован",IF('Познавательное развитие'!#REF!=0,"не сформирован", "в стадии формирования")))</f>
        <v>#REF!</v>
      </c>
      <c r="EH10" s="233" t="e">
        <f>IF('Познавательное развитие'!#REF!="","",IF('Познавательное развитие'!#REF!=2,"сформирован",IF('Познавательное развитие'!#REF!=0,"не сформирован", "в стадии формирования")))</f>
        <v>#REF!</v>
      </c>
      <c r="EI10" s="233" t="str">
        <f>IF('Познавательное развитие'!W11="","",IF('Познавательное развитие'!W11=2,"сформирован",IF('Познавательное развитие'!W11=0,"не сформирован", "в стадии формирования")))</f>
        <v/>
      </c>
      <c r="EJ10" s="233" t="str">
        <f>IF('Познавательное развитие'!X11="","",IF('Познавательное развитие'!X11=2,"сформирован",IF('Познавательное развитие'!X11=0,"не сформирован", "в стадии формирования")))</f>
        <v/>
      </c>
      <c r="EK10" s="233" t="str">
        <f>IF('Познавательное развитие'!Y11="","",IF('Познавательное развитие'!Y11=2,"сформирован",IF('Познавательное развитие'!Y11=0,"не сформирован", "в стадии формирования")))</f>
        <v/>
      </c>
      <c r="EL10" s="233" t="str">
        <f>IF('Познавательное развитие'!Z11="","",IF('Познавательное развитие'!Z11=2,"сформирован",IF('Познавательное развитие'!Z11=0,"не сформирован", "в стадии формирования")))</f>
        <v/>
      </c>
      <c r="EM10" s="233" t="str">
        <f>IF('Познавательное развитие'!AA11="","",IF('Познавательное развитие'!AA11=2,"сформирован",IF('Познавательное развитие'!AA11=0,"не сформирован", "в стадии формирования")))</f>
        <v/>
      </c>
      <c r="EN10" s="233" t="str">
        <f>IF('Познавательное развитие'!AB11="","",IF('Познавательное развитие'!AB11=2,"сформирован",IF('Познавательное развитие'!AB11=0,"не сформирован", "в стадии формирования")))</f>
        <v/>
      </c>
      <c r="EO10" s="233"/>
      <c r="EP10" s="235" t="str">
        <f>'Целевые ориентиры'!EH10</f>
        <v/>
      </c>
    </row>
    <row r="11" spans="1:146" ht="15.75" x14ac:dyDescent="0.25">
      <c r="A11" s="107">
        <f>список!A9</f>
        <v>8</v>
      </c>
      <c r="B11" s="141" t="str">
        <f>IF(список!B9="","",список!B9)</f>
        <v/>
      </c>
      <c r="C11" s="97">
        <f>IF(список!C9="","",список!C9)</f>
        <v>0</v>
      </c>
      <c r="D11" s="94" t="str">
        <f>IF('Социально-коммуникативное разви'!G12="","",IF('Социально-коммуникативное разви'!G12=2,"сформирован",IF('Социально-коммуникативное разви'!G12=0,"не сформирован", "в стадии формирования")))</f>
        <v/>
      </c>
      <c r="E11" s="94" t="str">
        <f>IF('Социально-коммуникативное разви'!I12="","",IF('Социально-коммуникативное разви'!I12=2,"сформирован",IF('Социально-коммуникативное разви'!I12=0,"не сформирован", "в стадии формирования")))</f>
        <v/>
      </c>
      <c r="F11" s="94" t="str">
        <f>IF('Социально-коммуникативное разви'!K12="","",IF('Социально-коммуникативное разви'!K12=2,"сформирован",IF('Социально-коммуникативное разви'!K12=0,"не сформирован", "в стадии формирования")))</f>
        <v/>
      </c>
      <c r="G11" s="94" t="str">
        <f>IF('Социально-коммуникативное разви'!L12="","",IF('Социально-коммуникативное разви'!L12=2,"сформирован",IF('Социально-коммуникативное разви'!L12=0,"не сформирован", "в стадии формирования")))</f>
        <v/>
      </c>
      <c r="H11" s="94" t="str">
        <f>IF('Познавательное развитие'!K12="","",IF('Познавательное развитие'!K12=2,"сформирован",IF('Познавательное развитие'!K12=0,"не сформирован", "в стадии формирования")))</f>
        <v/>
      </c>
      <c r="I11" s="94" t="e">
        <f>IF('Познавательное развитие'!#REF!="","",IF('Познавательное развитие'!#REF!=2,"сформирован",IF('Познавательное развитие'!#REF!=0,"не сформирован", "в стадии формирования")))</f>
        <v>#REF!</v>
      </c>
      <c r="J11" s="94" t="str">
        <f>IF('Познавательное развитие'!O12="","",IF('Познавательное развитие'!O12=2,"сформирован",IF('Познавательное развитие'!O12=0,"не сформирован", "в стадии формирования")))</f>
        <v/>
      </c>
      <c r="K11" s="94" t="str">
        <f>IF('Познавательное развитие'!P12="","",IF('Познавательное развитие'!P12=2,"сформирован",IF('Познавательное развитие'!P12=0,"не сформирован", "в стадии формирования")))</f>
        <v/>
      </c>
      <c r="L11" s="94" t="e">
        <f>IF('Познавательное развитие'!#REF!="","",IF('Познавательное развитие'!#REF!=2,"сформирован",IF('Познавательное развитие'!#REF!=0,"не сформирован", "в стадии формирования")))</f>
        <v>#REF!</v>
      </c>
      <c r="M11" s="94" t="str">
        <f>IF('Познавательное развитие'!T12="","",IF('Познавательное развитие'!T12=2,"сформирован",IF('Познавательное развитие'!T12=0,"не сформирован", "в стадии формирования")))</f>
        <v/>
      </c>
      <c r="N11" s="94" t="str">
        <f>IF('Познавательное развитие'!W12="","",IF('Познавательное развитие'!W12=2,"сформирован",IF('Познавательное развитие'!W12=0,"не сформирован", "в стадии формирования")))</f>
        <v/>
      </c>
      <c r="O11" s="94" t="str">
        <f>IF('Познавательное развитие'!AH12="","",IF('Познавательное развитие'!AH12=2,"сформирован",IF('Познавательное развитие'!AH12=0,"не сформирован", "в стадии формирования")))</f>
        <v/>
      </c>
      <c r="P11" s="94" t="str">
        <f>IF('Речевое развитие'!E11="","",IF('Речевое развитие'!E11=2,"сформирован",IF('Речевое развитие'!E11=0,"не сформирован", "в стадии формирования")))</f>
        <v/>
      </c>
      <c r="Q11" s="94" t="str">
        <f>IF('Речевое развитие'!F11="","",IF('Речевое развитие'!F11=2,"сформирован",IF('Речевое развитие'!F11=0,"не сформирован", "в стадии формирования")))</f>
        <v/>
      </c>
      <c r="R11" s="94" t="str">
        <f>IF('Речевое развитие'!M11="","",IF('Речевое развитие'!M11=2,"сформирован",IF('Речевое развитие'!M11=0,"не сформирован", "в стадии формирования")))</f>
        <v/>
      </c>
      <c r="S11" s="94" t="str">
        <f>IF('Художественно-эстетическое разв'!F12="","",IF('Художественно-эстетическое разв'!F12=2,"сформирован",IF('Художественно-эстетическое разв'!F12=0,"не сформирован", "в стадии формирования")))</f>
        <v/>
      </c>
      <c r="T11" s="94" t="str">
        <f>IF('Художественно-эстетическое разв'!L12="","",IF('Художественно-эстетическое разв'!L12=2,"сформирован",IF('Художественно-эстетическое разв'!L12=0,"не сформирован", "в стадии формирования")))</f>
        <v/>
      </c>
      <c r="U11" s="94" t="str">
        <f>IF('Художественно-эстетическое разв'!O12="","",IF('Художественно-эстетическое разв'!O12=2,"сформирован",IF('Художественно-эстетическое разв'!O12=0,"не сформирован", "в стадии формирования")))</f>
        <v/>
      </c>
      <c r="V11" s="94" t="str">
        <f>IF('Художественно-эстетическое разв'!P12="","",IF('Художественно-эстетическое разв'!P12=2,"сформирован",IF('Художественно-эстетическое разв'!P12=0,"не сформирован", "в стадии формирования")))</f>
        <v/>
      </c>
      <c r="W11" s="94" t="str">
        <f>IF('Физическое развитие'!N11="","",IF('Физическое развитие'!N11=2,"сформирован",IF('Физическое развитие'!N11=0,"не сформирован", "в стадии формирования")))</f>
        <v/>
      </c>
      <c r="X11" s="94" t="str">
        <f>IF('Физическое развитие'!Q11="","",IF('Физическое развитие'!Q11=2,"сформирован",IF('Физическое развитие'!Q11=0,"не сформирован", "в стадии формирования")))</f>
        <v/>
      </c>
      <c r="Y11" s="94" t="str">
        <f>IF('Физическое развитие'!R11="","",IF('Физическое развитие'!R11=2,"сформирован",IF('Физическое развитие'!R11=0,"не сформирован", "в стадии формирования")))</f>
        <v/>
      </c>
      <c r="Z11" s="206" t="str">
        <f>IF('Социально-коммуникативное разви'!G12="","",IF('Социально-коммуникативное разви'!I12="","",IF('Социально-коммуникативное разви'!K12="","",IF('Социально-коммуникативное разви'!L12="","",IF('Познавательное развитие'!K12="","",IF('Познавательное развитие'!#REF!="","",IF('Познавательное развитие'!O12="","",IF('Познавательное развитие'!P12="","",IF('Познавательное развитие'!#REF!="","",IF('Познавательное развитие'!T12="","",IF('Познавательное развитие'!W12="","",IF('Познавательное развитие'!AH12="","",IF('Речевое развитие'!E11="","",IF('Речевое развитие'!F11="","",IF('Речевое развитие'!M11="","",IF('Художественно-эстетическое разв'!F12="","",IF('Художественно-эстетическое разв'!L12="","",IF('Художественно-эстетическое разв'!O12="","",IF('Художественно-эстетическое разв'!P12="","",IF('Физическое развитие'!N11="","",IF('Физическое развитие'!Q11="","",IF('Физическое развитие'!R11="","",('Социально-коммуникативное разви'!G12+'Социально-коммуникативное разви'!I12+'Социально-коммуникативное разви'!K12+'Социально-коммуникативное разви'!L12+'Познавательное развитие'!K12+'Познавательное развитие'!#REF!+'Познавательное развитие'!O12+'Познавательное развитие'!P12+'Познавательное развитие'!#REF!+'Познавательное развитие'!T12+'Познавательное развитие'!W12+'Познавательное развитие'!AH12+'Речевое развитие'!E11+'Речевое развитие'!F11+'Художественно-эстетическое разв'!F12+'Художественно-эстетическое разв'!L12+'Художественно-эстетическое разв'!O12+'Художественно-эстетическое разв'!P12+'Физическое развитие'!N11+'Физическое развитие'!Q11+'Физическое развитие'!R11)/22))))))))))))))))))))))</f>
        <v/>
      </c>
      <c r="AA11" s="235" t="str">
        <f>'Целевые ориентиры'!Y11</f>
        <v/>
      </c>
      <c r="AB11" s="236" t="str">
        <f>IF('Социально-коммуникативное разви'!E12="","",IF('Социально-коммуникативное разви'!E12=2,"сформирован",IF('Социально-коммуникативное разви'!E12=0,"не сформирован", "в стадии формирования")))</f>
        <v/>
      </c>
      <c r="AC11" s="232" t="str">
        <f>IF('Социально-коммуникативное разви'!G12="","",IF('Социально-коммуникативное разви'!G12=2,"сформирован",IF('Социально-коммуникативное разви'!G12=0,"не сформирован", "в стадии формирования")))</f>
        <v/>
      </c>
      <c r="AD11" s="232" t="str">
        <f>IF('Социально-коммуникативное разви'!H12="","",IF('Социально-коммуникативное разви'!H12=2,"сформирован",IF('Социально-коммуникативное разви'!H12=0,"не сформирован", "в стадии формирования")))</f>
        <v/>
      </c>
      <c r="AE11" s="232" t="str">
        <f>IF('Социально-коммуникативное разви'!L12="","",IF('Социально-коммуникативное разви'!L12=2,"сформирован",IF('Социально-коммуникативное разви'!L12=0,"не сформирован", "в стадии формирования")))</f>
        <v/>
      </c>
      <c r="AF11" s="232" t="str">
        <f>IF('Социально-коммуникативное разви'!Q12="","",IF('Социально-коммуникативное разви'!Q12=2,"сформирован",IF('Социально-коммуникативное разви'!Q12=0,"не сформирован", "в стадии формирования")))</f>
        <v/>
      </c>
      <c r="AG11" s="237" t="str">
        <f>IF('Познавательное развитие'!L12="","",IF('Познавательное развитие'!L12=2,"сформирован",IF('Познавательное развитие'!L12=0,"не сформирован", "в стадии формирования")))</f>
        <v/>
      </c>
      <c r="AH11" s="237" t="e">
        <f>IF('Познавательное развитие'!#REF!="","",IF('Познавательное развитие'!#REF!=2,"сформирован",IF('Познавательное развитие'!#REF!=0,"не сформирован", "в стадии формирования")))</f>
        <v>#REF!</v>
      </c>
      <c r="AI11" s="237" t="str">
        <f>IF('Речевое развитие'!D11="","",IF('Речевое развитие'!D11=2,"сформирован",IF('Речевое развитие'!D11=0,"не сформирован", "в стадии формирования")))</f>
        <v/>
      </c>
      <c r="AJ11" s="237" t="str">
        <f>IF('Речевое развитие'!F11="","",IF('Речевое развитие'!F11=2,"сформирован",IF('Речевое развитие'!F11=0,"не сформирован", "в стадии формирования")))</f>
        <v/>
      </c>
      <c r="AK11" s="237" t="str">
        <f>IF('Речевое развитие'!J11="","",IF('Речевое развитие'!J11=2,"сформирован",IF('Речевое развитие'!J11=0,"не сформирован", "в стадии формирования")))</f>
        <v/>
      </c>
      <c r="AL11" s="237" t="str">
        <f>IF('Речевое развитие'!L11="","",IF('Речевое развитие'!L11=2,"сформирован",IF('Речевое развитие'!L11=0,"не сформирован", "в стадии формирования")))</f>
        <v/>
      </c>
      <c r="AM11" s="237" t="str">
        <f>IF('Речевое развитие'!N11="","",IF('Речевое развитие'!N11=2,"сформирован",IF('Речевое развитие'!N11=0,"не сформирован", "в стадии формирования")))</f>
        <v/>
      </c>
      <c r="AN11" s="238" t="str">
        <f>IF('Социально-коммуникативное разви'!E12="","",IF('Социально-коммуникативное разви'!G12="","",IF('Социально-коммуникативное разви'!H12="","",IF('Социально-коммуникативное разви'!L12="","",IF('Социально-коммуникативное разви'!Q12="","",IF('Познавательное развитие'!L12="","",IF('Познавательное развитие'!#REF!="","",IF('Речевое развитие'!D11="","",IF('Речевое развитие'!F11="","",IF('Речевое развитие'!J11="","",IF('Речевое развитие'!L11="","",IF('Речевое развитие'!N11="","",('Социально-коммуникативное разви'!E12+'Социально-коммуникативное разви'!G12+'Социально-коммуникативное разви'!H12+'Социально-коммуникативное разви'!L12+'Социально-коммуникативное разви'!Q12+'Познавательное развитие'!L12+'Познавательное развитие'!#REF!+'Речевое развитие'!D11+'Речевое развитие'!F11+'Речевое развитие'!J11+'Речевое развитие'!L11+'Речевое развитие'!N11)/12))))))))))))</f>
        <v/>
      </c>
      <c r="AO11" s="235" t="str">
        <f>'Целевые ориентиры'!AM11</f>
        <v/>
      </c>
      <c r="AP11" s="239" t="str">
        <f>IF('Социально-коммуникативное разви'!E12="","",IF('Социально-коммуникативное разви'!E12=2,"сформирован",IF('Социально-коммуникативное разви'!E12=0,"не сформирован", "в стадии формирования")))</f>
        <v/>
      </c>
      <c r="AQ11" s="240" t="str">
        <f>IF('Социально-коммуникативное разви'!G12="","",IF('Социально-коммуникативное разви'!G12=2,"сформирован",IF('Социально-коммуникативное разви'!G12=0,"не сформирован", "в стадии формирования")))</f>
        <v/>
      </c>
      <c r="AR11" s="241" t="str">
        <f>IF('Социально-коммуникативное разви'!H12="","",IF('Социально-коммуникативное разви'!H12=2,"сформирован",IF('Социально-коммуникативное разви'!H12=0,"не сформирован", "в стадии формирования")))</f>
        <v/>
      </c>
      <c r="AS11" s="241" t="str">
        <f>IF('Социально-коммуникативное разви'!K12="","",IF('Социально-коммуникативное разви'!K12=2,"сформирован",IF('Социально-коммуникативное разви'!K12=0,"не сформирован", "в стадии формирования")))</f>
        <v/>
      </c>
      <c r="AT11" s="241" t="str">
        <f>IF('Социально-коммуникативное разви'!L12="","",IF('Социально-коммуникативное разви'!L12=2,"сформирован",IF('Социально-коммуникативное разви'!L12=0,"не сформирован", "в стадии формирования")))</f>
        <v/>
      </c>
      <c r="AU11" s="241" t="str">
        <f>IF('Социально-коммуникативное разви'!M12="","",IF('Социально-коммуникативное разви'!M12=2,"сформирован",IF('Социально-коммуникативное разви'!M12=0,"не сформирован", "в стадии формирования")))</f>
        <v/>
      </c>
      <c r="AV11" s="241" t="str">
        <f>IF('Познавательное развитие'!P12="","",IF('Познавательное развитие'!P12=2,"сформирован",IF('Познавательное развитие'!P12=0,"не сформирован", "в стадии формирования")))</f>
        <v/>
      </c>
      <c r="AW11" s="241" t="str">
        <f>IF('Речевое развитие'!E11="","",IF('Речевое развитие'!E11=2,"сформирован",IF('Речевое развитие'!E11=0,"не сформирован", "в стадии формирования")))</f>
        <v/>
      </c>
      <c r="AX11" s="241" t="str">
        <f>IF('Речевое развитие'!N11="","",IF('Речевое развитие'!N11=2,"сформирован",IF('Речевое развитие'!N11=0,"не сформирован", "в стадии формирования")))</f>
        <v/>
      </c>
      <c r="AY11" s="241" t="str">
        <f>IF('Художественно-эстетическое разв'!F12="","",IF('Художественно-эстетическое разв'!F12=2,"сформирован",IF('Художественно-эстетическое разв'!F12=0,"не сформирован", "в стадии формирования")))</f>
        <v/>
      </c>
      <c r="AZ11" s="233" t="str">
        <f>IF('Художественно-эстетическое разв'!O12="","",IF('Художественно-эстетическое разв'!O12=2,"сформирован",IF('Художественно-эстетическое разв'!O12=0,"не сформирован", "в стадии формирования")))</f>
        <v/>
      </c>
      <c r="BA11" s="241"/>
      <c r="BB11" s="208" t="str">
        <f>IF('Социально-коммуникативное разви'!E12="","",IF('Социально-коммуникативное разви'!G12="","",IF('Социально-коммуникативное разви'!H12="","",IF('Социально-коммуникативное разви'!K12="","",IF('Социально-коммуникативное разви'!L12="","",IF('Социально-коммуникативное разви'!M12="","",IF('Познавательное развитие'!P12="","",IF('Речевое развитие'!E11="","",IF('Речевое развитие'!N11="","",IF('Художественно-эстетическое разв'!F12="","",IF('Художественно-эстетическое разв'!O12="","",IF('Художественно-эстетическое разв'!Y12="","",('Социально-коммуникативное разви'!E12+'Социально-коммуникативное разви'!G12+'Социально-коммуникативное разви'!H12+'Социально-коммуникативное разви'!L12+'Социально-коммуникативное разви'!Q12+'Познавательное развитие'!L12+'Познавательное развитие'!#REF!+'Речевое развитие'!D11+'Речевое развитие'!F11+'Речевое развитие'!J11+'Речевое развитие'!L11+'Речевое развитие'!N11)/12))))))))))))</f>
        <v/>
      </c>
      <c r="BC11" s="235" t="str">
        <f>'Целевые ориентиры'!BA11</f>
        <v/>
      </c>
      <c r="BD11" s="233" t="str">
        <f>IF('Социально-коммуникативное разви'!D12="","",IF('Социально-коммуникативное разви'!D12=2,"сформирован",IF('Социально-коммуникативное разви'!D12=0,"не сформирован", "в стадии формирования")))</f>
        <v/>
      </c>
      <c r="BE11" s="233" t="str">
        <f>IF('Социально-коммуникативное разви'!F12="","",IF('Социально-коммуникативное разви'!F12=2,"сформирован",IF('Социально-коммуникативное разви'!F12=0,"не сформирован", "в стадии формирования")))</f>
        <v/>
      </c>
      <c r="BF11" s="233" t="str">
        <f>IF('Социально-коммуникативное разви'!J12="","",IF('Социально-коммуникативное разви'!J12=2,"сформирован",IF('Социально-коммуникативное разви'!J12=0,"не сформирован", "в стадии формирования")))</f>
        <v/>
      </c>
      <c r="BG11" s="233" t="str">
        <f>IF('Познавательное развитие'!U12="","",IF('Познавательное развитие'!U12=2,"сформирован",IF('Познавательное развитие'!U12=0,"не сформирован", "в стадии формирования")))</f>
        <v/>
      </c>
      <c r="BH11" s="233" t="str">
        <f>IF('Познавательное развитие'!V12="","",IF('Познавательное развитие'!V12=2,"сформирован",IF('Познавательное развитие'!V12=0,"не сформирован", "в стадии формирования")))</f>
        <v/>
      </c>
      <c r="BI11" s="233" t="str">
        <f>IF('Познавательное развитие'!AB12="","",IF('Познавательное развитие'!AB12=2,"сформирован",IF('Познавательное развитие'!AB12=0,"не сформирован", "в стадии формирования")))</f>
        <v/>
      </c>
      <c r="BJ11" s="233" t="str">
        <f>IF('Познавательное развитие'!AD12="","",IF('Познавательное развитие'!AD12=2,"сформирован",IF('Познавательное развитие'!AD12=0,"не сформирован", "в стадии формирования")))</f>
        <v/>
      </c>
      <c r="BK11" s="233" t="str">
        <f>IF('Речевое развитие'!D11="","",IF('Речевое развитие'!D11=2,"сформирован",IF('Речевое развитие'!D11=0,"не сформирован", "в стадии формирования")))</f>
        <v/>
      </c>
      <c r="BL11" s="233" t="str">
        <f>IF('Речевое развитие'!E11="","",IF('Речевое развитие'!E11=2,"сформирован",IF('Речевое развитие'!E11=0,"не сформирован", "в стадии формирования")))</f>
        <v/>
      </c>
      <c r="BM11" s="233" t="str">
        <f>IF('Речевое развитие'!F11="","",IF('Речевое развитие'!F11=2,"сформирован",IF('Речевое развитие'!F11=0,"не сформирован", "в стадии формирования")))</f>
        <v/>
      </c>
      <c r="BN11" s="233" t="str">
        <f>IF('Речевое развитие'!G11="","",IF('Речевое развитие'!G11=2,"сформирован",IF('Речевое развитие'!G11=0,"не сформирован", "в стадии формирования")))</f>
        <v/>
      </c>
      <c r="BO11" s="233" t="e">
        <f>IF('Речевое развитие'!#REF!="","",IF('Речевое развитие'!#REF!=2,"сформирован",IF('Речевое развитие'!#REF!=0,"не сформирован", "в стадии формирования")))</f>
        <v>#REF!</v>
      </c>
      <c r="BP11" s="233" t="str">
        <f>IF('Речевое развитие'!J11="","",IF('Речевое развитие'!J11=2,"сформирован",IF('Речевое развитие'!J11=0,"не сформирован", "в стадии формирования")))</f>
        <v/>
      </c>
      <c r="BQ11" s="233" t="str">
        <f>IF('Речевое развитие'!K11="","",IF('Речевое развитие'!K11=2,"сформирован",IF('Речевое развитие'!K11=0,"не сформирован", "в стадии формирования")))</f>
        <v/>
      </c>
      <c r="BR11" s="233" t="str">
        <f>IF('Речевое развитие'!L11="","",IF('Речевое развитие'!L11=2,"сформирован",IF('Речевое развитие'!L11=0,"не сформирован", "в стадии формирования")))</f>
        <v/>
      </c>
      <c r="BS11" s="233" t="str">
        <f>IF('Речевое развитие'!M11="","",IF('Речевое развитие'!M11=2,"сформирован",IF('Речевое развитие'!M11=0,"не сформирован", "в стадии формирования")))</f>
        <v/>
      </c>
      <c r="BT11" s="233" t="str">
        <f>IF('Речевое развитие'!N11="","",IF('Речевое развитие'!N11=2,"сформирован",IF('Речевое развитие'!N11=0,"не сформирован", "в стадии формирования")))</f>
        <v/>
      </c>
      <c r="BU11" s="233" t="str">
        <f>IF('Художественно-эстетическое разв'!D12="","",IF('Художественно-эстетическое разв'!D12=2,"сформирован",IF('Художественно-эстетическое разв'!D12=0,"не сформирован", "в стадии формирования")))</f>
        <v/>
      </c>
      <c r="BV11" s="233" t="str">
        <f>IF('Художественно-эстетическое разв'!E12="","",IF('Художественно-эстетическое разв'!E12=2,"сформирован",IF('Художественно-эстетическое разв'!E12=0,"не сформирован", "в стадии формирования")))</f>
        <v/>
      </c>
      <c r="BW11" s="242" t="str">
        <f>IF('Социально-коммуникативное разви'!D12="","",IF('Социально-коммуникативное разви'!F12="","",IF('Социально-коммуникативное разви'!J12="","",IF('Познавательное развитие'!U12="","",IF('Познавательное развитие'!V12="","",IF('Познавательное развитие'!AB12="","",IF('Познавательное развитие'!AD12="","",IF('Речевое развитие'!D11="","",IF('Речевое развитие'!E11="","",IF('Речевое развитие'!F11="","",IF('Речевое развитие'!G11="","",IF('Речевое развитие'!#REF!="","",IF('Речевое развитие'!J11="","",IF('Речевое развитие'!K11="","",IF('Речевое развитие'!L11="","",IF('Речевое развитие'!M11="","",IF('Речевое развитие'!N11="","",IF('Художественно-эстетическое разв'!D12="","",IF('Художественно-эстетическое разв'!E12="","",('Социально-коммуникативное разви'!D12+'Социально-коммуникативное разви'!F12+'Социально-коммуникативное разви'!J12+'Познавательное развитие'!U12+'Познавательное развитие'!V12+'Познавательное развитие'!AB12+'Познавательное развитие'!AD12+'Речевое развитие'!D11+'Речевое развитие'!E11+'Речевое развитие'!F11+'Речевое развитие'!G11+'Речевое развитие'!#REF!+'Речевое развитие'!J11+'Речевое развитие'!K11+'Речевое развитие'!L11+'Речевое развитие'!M11+'Речевое развитие'!N11+'Художественно-эстетическое разв'!D12+'Художественно-эстетическое разв'!E12)/19)))))))))))))))))))</f>
        <v/>
      </c>
      <c r="BX11" s="321" t="str">
        <f>'Целевые ориентиры'!BU11</f>
        <v/>
      </c>
      <c r="BY11" s="233" t="str">
        <f t="shared" si="0"/>
        <v/>
      </c>
      <c r="BZ11" s="233" t="str">
        <f>IF('Художественно-эстетическое разв'!K12="","",IF('Художественно-эстетическое разв'!K12=2,"сформирован",IF('Художественно-эстетическое разв'!K12=0,"не сформирован", "в стадии формирования")))</f>
        <v/>
      </c>
      <c r="CA11" s="233" t="str">
        <f>IF('Художественно-эстетическое разв'!L12="","",IF('Художественно-эстетическое разв'!L12=2,"сформирован",IF('Художественно-эстетическое разв'!L12=0,"не сформирован", "в стадии формирования")))</f>
        <v/>
      </c>
      <c r="CB11" s="233" t="str">
        <f>IF('Художественно-эстетическое разв'!Z12="","",IF('Художественно-эстетическое разв'!Z12=2,"сформирован",IF('Художественно-эстетическое разв'!Z12=0,"не сформирован", "в стадии формирования")))</f>
        <v/>
      </c>
      <c r="CC11" s="190" t="e">
        <f>IF('Физическое развитие'!#REF!="","",IF('Физическое развитие'!#REF!=2,"сформирован",IF('Физическое развитие'!#REF!=0,"не сформирован", "в стадии формирования")))</f>
        <v>#REF!</v>
      </c>
      <c r="CD11" s="190" t="str">
        <f>IF('Физическое развитие'!D11="","",IF('Физическое развитие'!D11=2,"сформирован",IF('Физическое развитие'!D11=0,"не сформирован", "в стадии формирования")))</f>
        <v/>
      </c>
      <c r="CE11" s="190" t="str">
        <f>IF('Физическое развитие'!E11="","",IF('Физическое развитие'!E11=2,"сформирован",IF('Физическое развитие'!E11=0,"не сформирован", "в стадии формирования")))</f>
        <v/>
      </c>
      <c r="CF11" s="190" t="str">
        <f>IF('Физическое развитие'!F11="","",IF('Физическое развитие'!F11=2,"сформирован",IF('Физическое развитие'!F11=0,"не сформирован", "в стадии формирования")))</f>
        <v/>
      </c>
      <c r="CG11" s="190" t="str">
        <f>IF('Физическое развитие'!G11="","",IF('Физическое развитие'!G11=2,"сформирован",IF('Физическое развитие'!G11=0,"не сформирован", "в стадии формирования")))</f>
        <v/>
      </c>
      <c r="CH11" s="233" t="str">
        <f>IF('Физическое развитие'!H11="","",IF('Физическое развитие'!H11=2,"сформирован",IF('Физическое развитие'!H11=0,"не сформирован", "в стадии формирования")))</f>
        <v/>
      </c>
      <c r="CI11" s="233" t="str">
        <f>IF('Физическое развитие'!I11="","",IF('Физическое развитие'!I11=2,"сформирован",IF('Физическое развитие'!I11=0,"не сформирован", "в стадии формирования")))</f>
        <v/>
      </c>
      <c r="CJ11" s="233" t="str">
        <f>IF('Физическое развитие'!J11="","",IF('Физическое развитие'!J11=2,"сформирован",IF('Физическое развитие'!J11=0,"не сформирован", "в стадии формирования")))</f>
        <v/>
      </c>
      <c r="CK11" s="233" t="str">
        <f>IF('Физическое развитие'!K11="","",IF('Физическое развитие'!K11=2,"сформирован",IF('Физическое развитие'!K11=0,"не сформирован", "в стадии формирования")))</f>
        <v/>
      </c>
      <c r="CL11" s="233" t="str">
        <f>IF('Физическое развитие'!L11="","",IF('Физическое развитие'!L11=2,"сформирован",IF('Физическое развитие'!L11=0,"не сформирован", "в стадии формирования")))</f>
        <v/>
      </c>
      <c r="CM11" s="233" t="str">
        <f>IF('Физическое развитие'!N11="","",IF('Физическое развитие'!N11=2,"сформирован",IF('Физическое развитие'!N11=0,"не сформирован", "в стадии формирования")))</f>
        <v/>
      </c>
      <c r="CN11" s="242" t="str">
        <f>IF('Познавательное развитие'!H12="","",IF('Художественно-эстетическое разв'!K12="","",IF('Художественно-эстетическое разв'!L12="","",IF('Художественно-эстетическое разв'!Z12="","",IF('Физическое развитие'!#REF!="","",IF('Физическое развитие'!D11="","",IF('Физическое развитие'!E11="","",IF('Физическое развитие'!F11="","",IF('Физическое развитие'!G11="","",IF('Физическое развитие'!H11="","",IF('Физическое развитие'!I11="","",IF('Физическое развитие'!J11="","",IF('Физическое развитие'!K11="","",IF('Физическое развитие'!L11="","",IF('Физическое развитие'!N11="","",('Познавательное развитие'!H12+'Художественно-эстетическое разв'!K12+'Художественно-эстетическое разв'!L12+'Художественно-эстетическое разв'!Z12+'Физическое развитие'!#REF!+'Физическое развитие'!D11+'Физическое развитие'!E11+'Физическое развитие'!F11+'Физическое развитие'!G11+'Физическое развитие'!H11+'Физическое развитие'!I11+'Физическое развитие'!J11+'Физическое развитие'!K11+'Физическое развитие'!L11+'Физическое развитие'!N11)/15)))))))))))))))</f>
        <v/>
      </c>
      <c r="CO11" s="321" t="str">
        <f>'Целевые ориентиры'!CK11</f>
        <v/>
      </c>
      <c r="CP11" s="233" t="str">
        <f>IF('Социально-коммуникативное разви'!G12="","",IF('Социально-коммуникативное разви'!G12=2,"сформирован",IF('Социально-коммуникативное разви'!G12=0,"не сформирован", "в стадии формирования")))</f>
        <v/>
      </c>
      <c r="CQ11" s="233" t="str">
        <f>IF('Социально-коммуникативное разви'!H12="","",IF('Социально-коммуникативное разви'!H12=2,"сформирован",IF('Социально-коммуникативное разви'!H12=0,"не сформирован", "в стадии формирования")))</f>
        <v/>
      </c>
      <c r="CR11" s="233" t="str">
        <f>IF('Социально-коммуникативное разви'!L12="","",IF('Социально-коммуникативное разви'!L12=2,"сформирован",IF('Социально-коммуникативное разви'!L12=0,"не сформирован", "в стадии формирования")))</f>
        <v/>
      </c>
      <c r="CS11" s="233" t="str">
        <f>IF('Социально-коммуникативное разви'!P12="","",IF('Социально-коммуникативное разви'!P12=2,"сформирован",IF('Социально-коммуникативное разви'!P12=0,"не сформирован", "в стадии формирования")))</f>
        <v/>
      </c>
      <c r="CT11" s="233" t="str">
        <f>IF('Социально-коммуникативное разви'!Q12="","",IF('Социально-коммуникативное разви'!Q12=2,"сформирован",IF('Социально-коммуникативное разви'!Q12=0,"не сформирован", "в стадии формирования")))</f>
        <v/>
      </c>
      <c r="CU11" s="233" t="str">
        <f>IF('Социально-коммуникативное разви'!T12="","",IF('Социально-коммуникативное разви'!T12=2,"сформирован",IF('Социально-коммуникативное разви'!T12=0,"не сформирован", "в стадии формирования")))</f>
        <v/>
      </c>
      <c r="CV11" s="233" t="str">
        <f>IF('Социально-коммуникативное разви'!U12="","",IF('Социально-коммуникативное разви'!U12=2,"сформирован",IF('Социально-коммуникативное разви'!U12=0,"не сформирован", "в стадии формирования")))</f>
        <v/>
      </c>
      <c r="CW11" s="233" t="str">
        <f>IF('Социально-коммуникативное разви'!V12="","",IF('Социально-коммуникативное разви'!V12=2,"сформирован",IF('Социально-коммуникативное разви'!V12=0,"не сформирован", "в стадии формирования")))</f>
        <v/>
      </c>
      <c r="CX11" s="233" t="str">
        <f>IF('Социально-коммуникативное разви'!W12="","",IF('Социально-коммуникативное разви'!W12=2,"сформирован",IF('Социально-коммуникативное разви'!W12=0,"не сформирован", "в стадии формирования")))</f>
        <v/>
      </c>
      <c r="CY11" s="233" t="str">
        <f>IF('Социально-коммуникативное разви'!X12="","",IF('Социально-коммуникативное разви'!X12=2,"сформирован",IF('Социально-коммуникативное разви'!X12=0,"не сформирован", "в стадии формирования")))</f>
        <v/>
      </c>
      <c r="CZ11" s="233" t="str">
        <f>IF('Социально-коммуникативное разви'!Y12="","",IF('Социально-коммуникативное разви'!Y12=2,"сформирован",IF('Социально-коммуникативное разви'!Y12=0,"не сформирован", "в стадии формирования")))</f>
        <v/>
      </c>
      <c r="DA11" s="233" t="str">
        <f>IF('Физическое развитие'!Q11="","",IF('Физическое развитие'!Q11=2,"сформирован",IF('Физическое развитие'!Q11=0,"не сформирован", "в стадии формирования")))</f>
        <v/>
      </c>
      <c r="DB11" s="233" t="str">
        <f>IF('Физическое развитие'!R11="","",IF('Физическое развитие'!R11=2,"сформирован",IF('Физическое развитие'!R11=0,"не сформирован", "в стадии формирования")))</f>
        <v/>
      </c>
      <c r="DC11" s="233" t="str">
        <f>IF('Физическое развитие'!S11="","",IF('Физическое развитие'!S11=2,"сформирован",IF('Физическое развитие'!S11=0,"не сформирован", "в стадии формирования")))</f>
        <v/>
      </c>
      <c r="DD11" s="242" t="str">
        <f>IF('Социально-коммуникативное разви'!G12="","",IF('Социально-коммуникативное разви'!H12="","",IF('Социально-коммуникативное разви'!L12="","",IF('Социально-коммуникативное разви'!P12="","",IF('Социально-коммуникативное разви'!Q12="","",IF('Социально-коммуникативное разви'!T12="","",IF('Социально-коммуникативное разви'!U12="","",IF('Социально-коммуникативное разви'!V12="","",IF('Социально-коммуникативное разви'!W12="","",IF('Социально-коммуникативное разви'!X12="","",IF('Социально-коммуникативное разви'!Y12="","",IF('Физическое развитие'!Q11="","",IF('Физическое развитие'!R11="","",IF('Физическое развитие'!S11="","",('Социально-коммуникативное разви'!G12+'Социально-коммуникативное разви'!H12+'Социально-коммуникативное разви'!L12+'Социально-коммуникативное разви'!P12+'Социально-коммуникативное разви'!Q12+'Социально-коммуникативное разви'!T12+'Социально-коммуникативное разви'!U12+'Социально-коммуникативное разви'!V12+'Социально-коммуникативное разви'!W12+'Социально-коммуникативное разви'!X12+'Социально-коммуникативное разви'!Y12+'Физическое развитие'!Q11+'Физическое развитие'!R11+'Физическое развитие'!S11)/14))))))))))))))</f>
        <v/>
      </c>
      <c r="DE11" s="235" t="str">
        <f>'Целевые ориентиры'!DA11</f>
        <v/>
      </c>
      <c r="DF11" s="233" t="str">
        <f>IF('Социально-коммуникативное разви'!T12="","",IF('Социально-коммуникативное разви'!T12=2,"сформирован",IF('Социально-коммуникативное разви'!T12=0,"не сформирован", "в стадии формирования")))</f>
        <v/>
      </c>
      <c r="DG11" s="233" t="str">
        <f>IF('Социально-коммуникативное разви'!U12="","",IF('Социально-коммуникативное разви'!U12=2,"сформирован",IF('Социально-коммуникативное разви'!U12=0,"не сформирован", "в стадии формирования")))</f>
        <v/>
      </c>
      <c r="DH11" s="233" t="str">
        <f>IF('Социально-коммуникативное разви'!V12="","",IF('Социально-коммуникативное разви'!V12=2,"сформирован",IF('Социально-коммуникативное разви'!V12=0,"не сформирован", "в стадии формирования")))</f>
        <v/>
      </c>
      <c r="DI11" s="233" t="str">
        <f>IF('Социально-коммуникативное разви'!W12="","",IF('Социально-коммуникативное разви'!W12=2,"сформирован",IF('Социально-коммуникативное разви'!W12=0,"не сформирован", "в стадии формирования")))</f>
        <v/>
      </c>
      <c r="DJ11" s="233" t="str">
        <f>IF('Социально-коммуникативное разви'!X12="","",IF('Социально-коммуникативное разви'!X12=2,"сформирован",IF('Социально-коммуникативное разви'!X12=0,"не сформирован", "в стадии формирования")))</f>
        <v/>
      </c>
      <c r="DK11" s="233" t="str">
        <f>IF('Социально-коммуникативное разви'!Y12="","",IF('Социально-коммуникативное разви'!Y12=2,"сформирован",IF('Социально-коммуникативное разви'!Y12=0,"не сформирован", "в стадии формирования")))</f>
        <v/>
      </c>
      <c r="DL11" s="233" t="str">
        <f>IF('Познавательное развитие'!D12="","",IF('Познавательное развитие'!D12=2,"сформирован",IF('Познавательное развитие'!D12=0,"не сформирован", "в стадии формирования")))</f>
        <v/>
      </c>
      <c r="DM11" s="233" t="str">
        <f>IF('Познавательное развитие'!E12="","",IF('Познавательное развитие'!E12=2,"сформирован",IF('Познавательное развитие'!E12=0,"не сформирован", "в стадии формирования")))</f>
        <v/>
      </c>
      <c r="DN11" s="233" t="str">
        <f>IF('Познавательное развитие'!F12="","",IF('Познавательное развитие'!F12=2,"сформирован",IF('Познавательное развитие'!F12=0,"не сформирован", "в стадии формирования")))</f>
        <v/>
      </c>
      <c r="DO11" s="233" t="str">
        <f>IF('Познавательное развитие'!G12="","",IF('Познавательное развитие'!G12=2,"сформирован",IF('Познавательное развитие'!G12=0,"не сформирован", "в стадии формирования")))</f>
        <v/>
      </c>
      <c r="DP11" s="233" t="str">
        <f>IF('Познавательное развитие'!H12="","",IF('Познавательное развитие'!H12=2,"сформирован",IF('Познавательное развитие'!H12=0,"не сформирован", "в стадии формирования")))</f>
        <v/>
      </c>
      <c r="DQ11" s="233" t="str">
        <f>IF('Познавательное развитие'!I12="","",IF('Познавательное развитие'!I12=2,"сформирован",IF('Познавательное развитие'!I12=0,"не сформирован", "в стадии формирования")))</f>
        <v/>
      </c>
      <c r="DR11" s="233" t="str">
        <f>IF('Познавательное развитие'!J12="","",IF('Познавательное развитие'!J12=2,"сформирован",IF('Познавательное развитие'!J12=0,"не сформирован", "в стадии формирования")))</f>
        <v/>
      </c>
      <c r="DS11" s="233" t="str">
        <f>IF('Познавательное развитие'!K12="","",IF('Познавательное развитие'!K12=2,"сформирован",IF('Познавательное развитие'!K12=0,"не сформирован", "в стадии формирования")))</f>
        <v/>
      </c>
      <c r="DT11" s="233" t="str">
        <f>IF('Познавательное развитие'!L12="","",IF('Познавательное развитие'!L12=2,"сформирован",IF('Познавательное развитие'!L12=0,"не сформирован", "в стадии формирования")))</f>
        <v/>
      </c>
      <c r="DU11" s="233" t="e">
        <f>IF('Познавательное развитие'!#REF!="","",IF('Познавательное развитие'!#REF!=2,"сформирован",IF('Познавательное развитие'!#REF!=0,"не сформирован", "в стадии формирования")))</f>
        <v>#REF!</v>
      </c>
      <c r="DV11" s="233" t="e">
        <f>IF('Познавательное развитие'!#REF!="","",IF('Познавательное развитие'!#REF!=2,"сформирован",IF('Познавательное развитие'!#REF!=0,"не сформирован", "в стадии формирования")))</f>
        <v>#REF!</v>
      </c>
      <c r="DW11" s="233" t="str">
        <f>IF('Познавательное развитие'!M12="","",IF('Познавательное развитие'!M12=2,"сформирован",IF('Познавательное развитие'!M12=0,"не сформирован", "в стадии формирования")))</f>
        <v/>
      </c>
      <c r="DX11" s="233" t="str">
        <f>IF('Познавательное развитие'!N12="","",IF('Познавательное развитие'!N12=2,"сформирован",IF('Познавательное развитие'!N12=0,"не сформирован", "в стадии формирования")))</f>
        <v/>
      </c>
      <c r="DY11" s="233" t="str">
        <f>IF('Познавательное развитие'!O12="","",IF('Познавательное развитие'!O12=2,"сформирован",IF('Познавательное развитие'!O12=0,"не сформирован", "в стадии формирования")))</f>
        <v/>
      </c>
      <c r="DZ11" s="233" t="str">
        <f>IF('Познавательное развитие'!P12="","",IF('Познавательное развитие'!P12=2,"сформирован",IF('Познавательное развитие'!P12=0,"не сформирован", "в стадии формирования")))</f>
        <v/>
      </c>
      <c r="EA11" s="233" t="e">
        <f>IF('Познавательное развитие'!#REF!="","",IF('Познавательное развитие'!#REF!=2,"сформирован",IF('Познавательное развитие'!#REF!=0,"не сформирован", "в стадии формирования")))</f>
        <v>#REF!</v>
      </c>
      <c r="EB11" s="233" t="str">
        <f>IF('Познавательное развитие'!R12="","",IF('Познавательное развитие'!R12=2,"сформирован",IF('Познавательное развитие'!R12=0,"не сформирован", "в стадии формирования")))</f>
        <v/>
      </c>
      <c r="EC11" s="233" t="str">
        <f>IF('Познавательное развитие'!S12="","",IF('Познавательное развитие'!S12=2,"сформирован",IF('Познавательное развитие'!S12=0,"не сформирован", "в стадии формирования")))</f>
        <v/>
      </c>
      <c r="ED11" s="233" t="str">
        <f>IF('Познавательное развитие'!T12="","",IF('Познавательное развитие'!T12=2,"сформирован",IF('Познавательное развитие'!T12=0,"не сформирован", "в стадии формирования")))</f>
        <v/>
      </c>
      <c r="EE11" s="233" t="str">
        <f>IF('Познавательное развитие'!U12="","",IF('Познавательное развитие'!U12=2,"сформирован",IF('Познавательное развитие'!U12=0,"не сформирован", "в стадии формирования")))</f>
        <v/>
      </c>
      <c r="EF11" s="233" t="str">
        <f>IF('Познавательное развитие'!V12="","",IF('Познавательное развитие'!V12=2,"сформирован",IF('Познавательное развитие'!V12=0,"не сформирован", "в стадии формирования")))</f>
        <v/>
      </c>
      <c r="EG11" s="233" t="e">
        <f>IF('Познавательное развитие'!#REF!="","",IF('Познавательное развитие'!#REF!=2,"сформирован",IF('Познавательное развитие'!#REF!=0,"не сформирован", "в стадии формирования")))</f>
        <v>#REF!</v>
      </c>
      <c r="EH11" s="233" t="e">
        <f>IF('Познавательное развитие'!#REF!="","",IF('Познавательное развитие'!#REF!=2,"сформирован",IF('Познавательное развитие'!#REF!=0,"не сформирован", "в стадии формирования")))</f>
        <v>#REF!</v>
      </c>
      <c r="EI11" s="233" t="str">
        <f>IF('Познавательное развитие'!W12="","",IF('Познавательное развитие'!W12=2,"сформирован",IF('Познавательное развитие'!W12=0,"не сформирован", "в стадии формирования")))</f>
        <v/>
      </c>
      <c r="EJ11" s="233" t="str">
        <f>IF('Познавательное развитие'!X12="","",IF('Познавательное развитие'!X12=2,"сформирован",IF('Познавательное развитие'!X12=0,"не сформирован", "в стадии формирования")))</f>
        <v/>
      </c>
      <c r="EK11" s="233" t="str">
        <f>IF('Познавательное развитие'!Y12="","",IF('Познавательное развитие'!Y12=2,"сформирован",IF('Познавательное развитие'!Y12=0,"не сформирован", "в стадии формирования")))</f>
        <v/>
      </c>
      <c r="EL11" s="233" t="str">
        <f>IF('Познавательное развитие'!Z12="","",IF('Познавательное развитие'!Z12=2,"сформирован",IF('Познавательное развитие'!Z12=0,"не сформирован", "в стадии формирования")))</f>
        <v/>
      </c>
      <c r="EM11" s="233" t="str">
        <f>IF('Познавательное развитие'!AA12="","",IF('Познавательное развитие'!AA12=2,"сформирован",IF('Познавательное развитие'!AA12=0,"не сформирован", "в стадии формирования")))</f>
        <v/>
      </c>
      <c r="EN11" s="233" t="str">
        <f>IF('Познавательное развитие'!AB12="","",IF('Познавательное развитие'!AB12=2,"сформирован",IF('Познавательное развитие'!AB12=0,"не сформирован", "в стадии формирования")))</f>
        <v/>
      </c>
      <c r="EO11" s="233"/>
      <c r="EP11" s="235" t="str">
        <f>'Целевые ориентиры'!EH11</f>
        <v/>
      </c>
    </row>
    <row r="12" spans="1:146" ht="15.75" x14ac:dyDescent="0.25">
      <c r="A12" s="107">
        <f>список!A10</f>
        <v>9</v>
      </c>
      <c r="B12" s="141" t="str">
        <f>IF(список!B10="","",список!B10)</f>
        <v/>
      </c>
      <c r="C12" s="97">
        <f>IF(список!C10="","",список!C10)</f>
        <v>0</v>
      </c>
      <c r="D12" s="94" t="str">
        <f>IF('Социально-коммуникативное разви'!G13="","",IF('Социально-коммуникативное разви'!G13=2,"сформирован",IF('Социально-коммуникативное разви'!G13=0,"не сформирован", "в стадии формирования")))</f>
        <v/>
      </c>
      <c r="E12" s="94" t="str">
        <f>IF('Социально-коммуникативное разви'!I13="","",IF('Социально-коммуникативное разви'!I13=2,"сформирован",IF('Социально-коммуникативное разви'!I13=0,"не сформирован", "в стадии формирования")))</f>
        <v/>
      </c>
      <c r="F12" s="94" t="str">
        <f>IF('Социально-коммуникативное разви'!K13="","",IF('Социально-коммуникативное разви'!K13=2,"сформирован",IF('Социально-коммуникативное разви'!K13=0,"не сформирован", "в стадии формирования")))</f>
        <v/>
      </c>
      <c r="G12" s="94" t="str">
        <f>IF('Социально-коммуникативное разви'!L13="","",IF('Социально-коммуникативное разви'!L13=2,"сформирован",IF('Социально-коммуникативное разви'!L13=0,"не сформирован", "в стадии формирования")))</f>
        <v/>
      </c>
      <c r="H12" s="94" t="str">
        <f>IF('Познавательное развитие'!K13="","",IF('Познавательное развитие'!K13=2,"сформирован",IF('Познавательное развитие'!K13=0,"не сформирован", "в стадии формирования")))</f>
        <v/>
      </c>
      <c r="I12" s="94" t="e">
        <f>IF('Познавательное развитие'!#REF!="","",IF('Познавательное развитие'!#REF!=2,"сформирован",IF('Познавательное развитие'!#REF!=0,"не сформирован", "в стадии формирования")))</f>
        <v>#REF!</v>
      </c>
      <c r="J12" s="94" t="str">
        <f>IF('Познавательное развитие'!O13="","",IF('Познавательное развитие'!O13=2,"сформирован",IF('Познавательное развитие'!O13=0,"не сформирован", "в стадии формирования")))</f>
        <v/>
      </c>
      <c r="K12" s="94" t="str">
        <f>IF('Познавательное развитие'!P13="","",IF('Познавательное развитие'!P13=2,"сформирован",IF('Познавательное развитие'!P13=0,"не сформирован", "в стадии формирования")))</f>
        <v/>
      </c>
      <c r="L12" s="94" t="e">
        <f>IF('Познавательное развитие'!#REF!="","",IF('Познавательное развитие'!#REF!=2,"сформирован",IF('Познавательное развитие'!#REF!=0,"не сформирован", "в стадии формирования")))</f>
        <v>#REF!</v>
      </c>
      <c r="M12" s="94" t="str">
        <f>IF('Познавательное развитие'!T13="","",IF('Познавательное развитие'!T13=2,"сформирован",IF('Познавательное развитие'!T13=0,"не сформирован", "в стадии формирования")))</f>
        <v/>
      </c>
      <c r="N12" s="94" t="str">
        <f>IF('Познавательное развитие'!W13="","",IF('Познавательное развитие'!W13=2,"сформирован",IF('Познавательное развитие'!W13=0,"не сформирован", "в стадии формирования")))</f>
        <v/>
      </c>
      <c r="O12" s="94" t="str">
        <f>IF('Познавательное развитие'!AH13="","",IF('Познавательное развитие'!AH13=2,"сформирован",IF('Познавательное развитие'!AH13=0,"не сформирован", "в стадии формирования")))</f>
        <v/>
      </c>
      <c r="P12" s="94" t="str">
        <f>IF('Речевое развитие'!E12="","",IF('Речевое развитие'!E12=2,"сформирован",IF('Речевое развитие'!E12=0,"не сформирован", "в стадии формирования")))</f>
        <v/>
      </c>
      <c r="Q12" s="94" t="str">
        <f>IF('Речевое развитие'!F12="","",IF('Речевое развитие'!F12=2,"сформирован",IF('Речевое развитие'!F12=0,"не сформирован", "в стадии формирования")))</f>
        <v/>
      </c>
      <c r="R12" s="94" t="str">
        <f>IF('Речевое развитие'!M12="","",IF('Речевое развитие'!M12=2,"сформирован",IF('Речевое развитие'!M12=0,"не сформирован", "в стадии формирования")))</f>
        <v/>
      </c>
      <c r="S12" s="94" t="str">
        <f>IF('Художественно-эстетическое разв'!F13="","",IF('Художественно-эстетическое разв'!F13=2,"сформирован",IF('Художественно-эстетическое разв'!F13=0,"не сформирован", "в стадии формирования")))</f>
        <v/>
      </c>
      <c r="T12" s="94" t="str">
        <f>IF('Художественно-эстетическое разв'!L13="","",IF('Художественно-эстетическое разв'!L13=2,"сформирован",IF('Художественно-эстетическое разв'!L13=0,"не сформирован", "в стадии формирования")))</f>
        <v/>
      </c>
      <c r="U12" s="94" t="str">
        <f>IF('Художественно-эстетическое разв'!O13="","",IF('Художественно-эстетическое разв'!O13=2,"сформирован",IF('Художественно-эстетическое разв'!O13=0,"не сформирован", "в стадии формирования")))</f>
        <v/>
      </c>
      <c r="V12" s="94" t="str">
        <f>IF('Художественно-эстетическое разв'!P13="","",IF('Художественно-эстетическое разв'!P13=2,"сформирован",IF('Художественно-эстетическое разв'!P13=0,"не сформирован", "в стадии формирования")))</f>
        <v/>
      </c>
      <c r="W12" s="94" t="str">
        <f>IF('Физическое развитие'!N12="","",IF('Физическое развитие'!N12=2,"сформирован",IF('Физическое развитие'!N12=0,"не сформирован", "в стадии формирования")))</f>
        <v/>
      </c>
      <c r="X12" s="94" t="str">
        <f>IF('Физическое развитие'!Q12="","",IF('Физическое развитие'!Q12=2,"сформирован",IF('Физическое развитие'!Q12=0,"не сформирован", "в стадии формирования")))</f>
        <v/>
      </c>
      <c r="Y12" s="94" t="str">
        <f>IF('Физическое развитие'!R12="","",IF('Физическое развитие'!R12=2,"сформирован",IF('Физическое развитие'!R12=0,"не сформирован", "в стадии формирования")))</f>
        <v/>
      </c>
      <c r="Z12" s="206" t="str">
        <f>IF('Социально-коммуникативное разви'!G13="","",IF('Социально-коммуникативное разви'!I13="","",IF('Социально-коммуникативное разви'!K13="","",IF('Социально-коммуникативное разви'!L13="","",IF('Познавательное развитие'!K13="","",IF('Познавательное развитие'!#REF!="","",IF('Познавательное развитие'!O13="","",IF('Познавательное развитие'!P13="","",IF('Познавательное развитие'!#REF!="","",IF('Познавательное развитие'!T13="","",IF('Познавательное развитие'!W13="","",IF('Познавательное развитие'!AH13="","",IF('Речевое развитие'!E12="","",IF('Речевое развитие'!F12="","",IF('Речевое развитие'!M12="","",IF('Художественно-эстетическое разв'!F13="","",IF('Художественно-эстетическое разв'!L13="","",IF('Художественно-эстетическое разв'!O13="","",IF('Художественно-эстетическое разв'!P13="","",IF('Физическое развитие'!N12="","",IF('Физическое развитие'!Q12="","",IF('Физическое развитие'!R12="","",('Социально-коммуникативное разви'!G13+'Социально-коммуникативное разви'!I13+'Социально-коммуникативное разви'!K13+'Социально-коммуникативное разви'!L13+'Познавательное развитие'!K13+'Познавательное развитие'!#REF!+'Познавательное развитие'!O13+'Познавательное развитие'!P13+'Познавательное развитие'!#REF!+'Познавательное развитие'!T13+'Познавательное развитие'!W13+'Познавательное развитие'!AH13+'Речевое развитие'!E12+'Речевое развитие'!F12+'Художественно-эстетическое разв'!F13+'Художественно-эстетическое разв'!L13+'Художественно-эстетическое разв'!O13+'Художественно-эстетическое разв'!P13+'Физическое развитие'!N12+'Физическое развитие'!Q12+'Физическое развитие'!R12)/22))))))))))))))))))))))</f>
        <v/>
      </c>
      <c r="AA12" s="235" t="str">
        <f>'Целевые ориентиры'!Y12</f>
        <v/>
      </c>
      <c r="AB12" s="236" t="str">
        <f>IF('Социально-коммуникативное разви'!E13="","",IF('Социально-коммуникативное разви'!E13=2,"сформирован",IF('Социально-коммуникативное разви'!E13=0,"не сформирован", "в стадии формирования")))</f>
        <v/>
      </c>
      <c r="AC12" s="232" t="str">
        <f>IF('Социально-коммуникативное разви'!G13="","",IF('Социально-коммуникативное разви'!G13=2,"сформирован",IF('Социально-коммуникативное разви'!G13=0,"не сформирован", "в стадии формирования")))</f>
        <v/>
      </c>
      <c r="AD12" s="232" t="str">
        <f>IF('Социально-коммуникативное разви'!H13="","",IF('Социально-коммуникативное разви'!H13=2,"сформирован",IF('Социально-коммуникативное разви'!H13=0,"не сформирован", "в стадии формирования")))</f>
        <v/>
      </c>
      <c r="AE12" s="232" t="str">
        <f>IF('Социально-коммуникативное разви'!L13="","",IF('Социально-коммуникативное разви'!L13=2,"сформирован",IF('Социально-коммуникативное разви'!L13=0,"не сформирован", "в стадии формирования")))</f>
        <v/>
      </c>
      <c r="AF12" s="232" t="str">
        <f>IF('Социально-коммуникативное разви'!Q13="","",IF('Социально-коммуникативное разви'!Q13=2,"сформирован",IF('Социально-коммуникативное разви'!Q13=0,"не сформирован", "в стадии формирования")))</f>
        <v/>
      </c>
      <c r="AG12" s="237" t="str">
        <f>IF('Познавательное развитие'!L13="","",IF('Познавательное развитие'!L13=2,"сформирован",IF('Познавательное развитие'!L13=0,"не сформирован", "в стадии формирования")))</f>
        <v/>
      </c>
      <c r="AH12" s="237" t="e">
        <f>IF('Познавательное развитие'!#REF!="","",IF('Познавательное развитие'!#REF!=2,"сформирован",IF('Познавательное развитие'!#REF!=0,"не сформирован", "в стадии формирования")))</f>
        <v>#REF!</v>
      </c>
      <c r="AI12" s="237" t="str">
        <f>IF('Речевое развитие'!D12="","",IF('Речевое развитие'!D12=2,"сформирован",IF('Речевое развитие'!D12=0,"не сформирован", "в стадии формирования")))</f>
        <v/>
      </c>
      <c r="AJ12" s="237" t="str">
        <f>IF('Речевое развитие'!F12="","",IF('Речевое развитие'!F12=2,"сформирован",IF('Речевое развитие'!F12=0,"не сформирован", "в стадии формирования")))</f>
        <v/>
      </c>
      <c r="AK12" s="237" t="str">
        <f>IF('Речевое развитие'!J12="","",IF('Речевое развитие'!J12=2,"сформирован",IF('Речевое развитие'!J12=0,"не сформирован", "в стадии формирования")))</f>
        <v/>
      </c>
      <c r="AL12" s="237" t="str">
        <f>IF('Речевое развитие'!L12="","",IF('Речевое развитие'!L12=2,"сформирован",IF('Речевое развитие'!L12=0,"не сформирован", "в стадии формирования")))</f>
        <v/>
      </c>
      <c r="AM12" s="237" t="str">
        <f>IF('Речевое развитие'!N12="","",IF('Речевое развитие'!N12=2,"сформирован",IF('Речевое развитие'!N12=0,"не сформирован", "в стадии формирования")))</f>
        <v/>
      </c>
      <c r="AN12" s="238" t="str">
        <f>IF('Социально-коммуникативное разви'!E13="","",IF('Социально-коммуникативное разви'!G13="","",IF('Социально-коммуникативное разви'!H13="","",IF('Социально-коммуникативное разви'!L13="","",IF('Социально-коммуникативное разви'!Q13="","",IF('Познавательное развитие'!L13="","",IF('Познавательное развитие'!#REF!="","",IF('Речевое развитие'!D12="","",IF('Речевое развитие'!F12="","",IF('Речевое развитие'!J12="","",IF('Речевое развитие'!L12="","",IF('Речевое развитие'!N12="","",('Социально-коммуникативное разви'!E13+'Социально-коммуникативное разви'!G13+'Социально-коммуникативное разви'!H13+'Социально-коммуникативное разви'!L13+'Социально-коммуникативное разви'!Q13+'Познавательное развитие'!L13+'Познавательное развитие'!#REF!+'Речевое развитие'!D12+'Речевое развитие'!F12+'Речевое развитие'!J12+'Речевое развитие'!L12+'Речевое развитие'!N12)/12))))))))))))</f>
        <v/>
      </c>
      <c r="AO12" s="235" t="str">
        <f>'Целевые ориентиры'!AM12</f>
        <v/>
      </c>
      <c r="AP12" s="239" t="str">
        <f>IF('Социально-коммуникативное разви'!E13="","",IF('Социально-коммуникативное разви'!E13=2,"сформирован",IF('Социально-коммуникативное разви'!E13=0,"не сформирован", "в стадии формирования")))</f>
        <v/>
      </c>
      <c r="AQ12" s="240" t="str">
        <f>IF('Социально-коммуникативное разви'!G13="","",IF('Социально-коммуникативное разви'!G13=2,"сформирован",IF('Социально-коммуникативное разви'!G13=0,"не сформирован", "в стадии формирования")))</f>
        <v/>
      </c>
      <c r="AR12" s="241" t="str">
        <f>IF('Социально-коммуникативное разви'!H13="","",IF('Социально-коммуникативное разви'!H13=2,"сформирован",IF('Социально-коммуникативное разви'!H13=0,"не сформирован", "в стадии формирования")))</f>
        <v/>
      </c>
      <c r="AS12" s="241" t="str">
        <f>IF('Социально-коммуникативное разви'!K13="","",IF('Социально-коммуникативное разви'!K13=2,"сформирован",IF('Социально-коммуникативное разви'!K13=0,"не сформирован", "в стадии формирования")))</f>
        <v/>
      </c>
      <c r="AT12" s="241" t="str">
        <f>IF('Социально-коммуникативное разви'!L13="","",IF('Социально-коммуникативное разви'!L13=2,"сформирован",IF('Социально-коммуникативное разви'!L13=0,"не сформирован", "в стадии формирования")))</f>
        <v/>
      </c>
      <c r="AU12" s="241" t="str">
        <f>IF('Социально-коммуникативное разви'!M13="","",IF('Социально-коммуникативное разви'!M13=2,"сформирован",IF('Социально-коммуникативное разви'!M13=0,"не сформирован", "в стадии формирования")))</f>
        <v/>
      </c>
      <c r="AV12" s="241" t="str">
        <f>IF('Познавательное развитие'!P13="","",IF('Познавательное развитие'!P13=2,"сформирован",IF('Познавательное развитие'!P13=0,"не сформирован", "в стадии формирования")))</f>
        <v/>
      </c>
      <c r="AW12" s="241" t="str">
        <f>IF('Речевое развитие'!E12="","",IF('Речевое развитие'!E12=2,"сформирован",IF('Речевое развитие'!E12=0,"не сформирован", "в стадии формирования")))</f>
        <v/>
      </c>
      <c r="AX12" s="241" t="str">
        <f>IF('Речевое развитие'!N12="","",IF('Речевое развитие'!N12=2,"сформирован",IF('Речевое развитие'!N12=0,"не сформирован", "в стадии формирования")))</f>
        <v/>
      </c>
      <c r="AY12" s="241" t="str">
        <f>IF('Художественно-эстетическое разв'!F13="","",IF('Художественно-эстетическое разв'!F13=2,"сформирован",IF('Художественно-эстетическое разв'!F13=0,"не сформирован", "в стадии формирования")))</f>
        <v/>
      </c>
      <c r="AZ12" s="233" t="str">
        <f>IF('Художественно-эстетическое разв'!O13="","",IF('Художественно-эстетическое разв'!O13=2,"сформирован",IF('Художественно-эстетическое разв'!O13=0,"не сформирован", "в стадии формирования")))</f>
        <v/>
      </c>
      <c r="BA12" s="241"/>
      <c r="BB12" s="208" t="str">
        <f>IF('Социально-коммуникативное разви'!E13="","",IF('Социально-коммуникативное разви'!G13="","",IF('Социально-коммуникативное разви'!H13="","",IF('Социально-коммуникативное разви'!K13="","",IF('Социально-коммуникативное разви'!L13="","",IF('Социально-коммуникативное разви'!M13="","",IF('Познавательное развитие'!P13="","",IF('Речевое развитие'!E12="","",IF('Речевое развитие'!N12="","",IF('Художественно-эстетическое разв'!F13="","",IF('Художественно-эстетическое разв'!O13="","",IF('Художественно-эстетическое разв'!Y13="","",('Социально-коммуникативное разви'!E13+'Социально-коммуникативное разви'!G13+'Социально-коммуникативное разви'!H13+'Социально-коммуникативное разви'!L13+'Социально-коммуникативное разви'!Q13+'Познавательное развитие'!L13+'Познавательное развитие'!#REF!+'Речевое развитие'!D12+'Речевое развитие'!F12+'Речевое развитие'!J12+'Речевое развитие'!L12+'Речевое развитие'!N12)/12))))))))))))</f>
        <v/>
      </c>
      <c r="BC12" s="235" t="str">
        <f>'Целевые ориентиры'!BA12</f>
        <v/>
      </c>
      <c r="BD12" s="233" t="str">
        <f>IF('Социально-коммуникативное разви'!D13="","",IF('Социально-коммуникативное разви'!D13=2,"сформирован",IF('Социально-коммуникативное разви'!D13=0,"не сформирован", "в стадии формирования")))</f>
        <v/>
      </c>
      <c r="BE12" s="233" t="str">
        <f>IF('Социально-коммуникативное разви'!F13="","",IF('Социально-коммуникативное разви'!F13=2,"сформирован",IF('Социально-коммуникативное разви'!F13=0,"не сформирован", "в стадии формирования")))</f>
        <v/>
      </c>
      <c r="BF12" s="233" t="str">
        <f>IF('Социально-коммуникативное разви'!J13="","",IF('Социально-коммуникативное разви'!J13=2,"сформирован",IF('Социально-коммуникативное разви'!J13=0,"не сформирован", "в стадии формирования")))</f>
        <v/>
      </c>
      <c r="BG12" s="233" t="str">
        <f>IF('Познавательное развитие'!U13="","",IF('Познавательное развитие'!U13=2,"сформирован",IF('Познавательное развитие'!U13=0,"не сформирован", "в стадии формирования")))</f>
        <v/>
      </c>
      <c r="BH12" s="233" t="str">
        <f>IF('Познавательное развитие'!V13="","",IF('Познавательное развитие'!V13=2,"сформирован",IF('Познавательное развитие'!V13=0,"не сформирован", "в стадии формирования")))</f>
        <v/>
      </c>
      <c r="BI12" s="233" t="str">
        <f>IF('Познавательное развитие'!AB13="","",IF('Познавательное развитие'!AB13=2,"сформирован",IF('Познавательное развитие'!AB13=0,"не сформирован", "в стадии формирования")))</f>
        <v/>
      </c>
      <c r="BJ12" s="233" t="str">
        <f>IF('Познавательное развитие'!AD13="","",IF('Познавательное развитие'!AD13=2,"сформирован",IF('Познавательное развитие'!AD13=0,"не сформирован", "в стадии формирования")))</f>
        <v/>
      </c>
      <c r="BK12" s="233" t="str">
        <f>IF('Речевое развитие'!D12="","",IF('Речевое развитие'!D12=2,"сформирован",IF('Речевое развитие'!D12=0,"не сформирован", "в стадии формирования")))</f>
        <v/>
      </c>
      <c r="BL12" s="233" t="str">
        <f>IF('Речевое развитие'!E12="","",IF('Речевое развитие'!E12=2,"сформирован",IF('Речевое развитие'!E12=0,"не сформирован", "в стадии формирования")))</f>
        <v/>
      </c>
      <c r="BM12" s="233" t="str">
        <f>IF('Речевое развитие'!F12="","",IF('Речевое развитие'!F12=2,"сформирован",IF('Речевое развитие'!F12=0,"не сформирован", "в стадии формирования")))</f>
        <v/>
      </c>
      <c r="BN12" s="233" t="str">
        <f>IF('Речевое развитие'!G12="","",IF('Речевое развитие'!G12=2,"сформирован",IF('Речевое развитие'!G12=0,"не сформирован", "в стадии формирования")))</f>
        <v/>
      </c>
      <c r="BO12" s="233" t="e">
        <f>IF('Речевое развитие'!#REF!="","",IF('Речевое развитие'!#REF!=2,"сформирован",IF('Речевое развитие'!#REF!=0,"не сформирован", "в стадии формирования")))</f>
        <v>#REF!</v>
      </c>
      <c r="BP12" s="233" t="str">
        <f>IF('Речевое развитие'!J12="","",IF('Речевое развитие'!J12=2,"сформирован",IF('Речевое развитие'!J12=0,"не сформирован", "в стадии формирования")))</f>
        <v/>
      </c>
      <c r="BQ12" s="233" t="str">
        <f>IF('Речевое развитие'!K12="","",IF('Речевое развитие'!K12=2,"сформирован",IF('Речевое развитие'!K12=0,"не сформирован", "в стадии формирования")))</f>
        <v/>
      </c>
      <c r="BR12" s="233" t="str">
        <f>IF('Речевое развитие'!L12="","",IF('Речевое развитие'!L12=2,"сформирован",IF('Речевое развитие'!L12=0,"не сформирован", "в стадии формирования")))</f>
        <v/>
      </c>
      <c r="BS12" s="233" t="str">
        <f>IF('Речевое развитие'!M12="","",IF('Речевое развитие'!M12=2,"сформирован",IF('Речевое развитие'!M12=0,"не сформирован", "в стадии формирования")))</f>
        <v/>
      </c>
      <c r="BT12" s="233" t="str">
        <f>IF('Речевое развитие'!N12="","",IF('Речевое развитие'!N12=2,"сформирован",IF('Речевое развитие'!N12=0,"не сформирован", "в стадии формирования")))</f>
        <v/>
      </c>
      <c r="BU12" s="233" t="str">
        <f>IF('Художественно-эстетическое разв'!D13="","",IF('Художественно-эстетическое разв'!D13=2,"сформирован",IF('Художественно-эстетическое разв'!D13=0,"не сформирован", "в стадии формирования")))</f>
        <v/>
      </c>
      <c r="BV12" s="233" t="str">
        <f>IF('Художественно-эстетическое разв'!E13="","",IF('Художественно-эстетическое разв'!E13=2,"сформирован",IF('Художественно-эстетическое разв'!E13=0,"не сформирован", "в стадии формирования")))</f>
        <v/>
      </c>
      <c r="BW12" s="242" t="str">
        <f>IF('Социально-коммуникативное разви'!D13="","",IF('Социально-коммуникативное разви'!F13="","",IF('Социально-коммуникативное разви'!J13="","",IF('Познавательное развитие'!U13="","",IF('Познавательное развитие'!V13="","",IF('Познавательное развитие'!AB13="","",IF('Познавательное развитие'!AD13="","",IF('Речевое развитие'!D12="","",IF('Речевое развитие'!E12="","",IF('Речевое развитие'!F12="","",IF('Речевое развитие'!G12="","",IF('Речевое развитие'!#REF!="","",IF('Речевое развитие'!J12="","",IF('Речевое развитие'!K12="","",IF('Речевое развитие'!L12="","",IF('Речевое развитие'!M12="","",IF('Речевое развитие'!N12="","",IF('Художественно-эстетическое разв'!D13="","",IF('Художественно-эстетическое разв'!E13="","",('Социально-коммуникативное разви'!D13+'Социально-коммуникативное разви'!F13+'Социально-коммуникативное разви'!J13+'Познавательное развитие'!U13+'Познавательное развитие'!V13+'Познавательное развитие'!AB13+'Познавательное развитие'!AD13+'Речевое развитие'!D12+'Речевое развитие'!E12+'Речевое развитие'!F12+'Речевое развитие'!G12+'Речевое развитие'!#REF!+'Речевое развитие'!J12+'Речевое развитие'!K12+'Речевое развитие'!L12+'Речевое развитие'!M12+'Речевое развитие'!N12+'Художественно-эстетическое разв'!D13+'Художественно-эстетическое разв'!E13)/19)))))))))))))))))))</f>
        <v/>
      </c>
      <c r="BX12" s="321" t="str">
        <f>'Целевые ориентиры'!BU12</f>
        <v/>
      </c>
      <c r="BY12" s="233" t="str">
        <f t="shared" si="0"/>
        <v/>
      </c>
      <c r="BZ12" s="233" t="str">
        <f>IF('Художественно-эстетическое разв'!K13="","",IF('Художественно-эстетическое разв'!K13=2,"сформирован",IF('Художественно-эстетическое разв'!K13=0,"не сформирован", "в стадии формирования")))</f>
        <v/>
      </c>
      <c r="CA12" s="233" t="str">
        <f>IF('Художественно-эстетическое разв'!L13="","",IF('Художественно-эстетическое разв'!L13=2,"сформирован",IF('Художественно-эстетическое разв'!L13=0,"не сформирован", "в стадии формирования")))</f>
        <v/>
      </c>
      <c r="CB12" s="233" t="str">
        <f>IF('Художественно-эстетическое разв'!Z13="","",IF('Художественно-эстетическое разв'!Z13=2,"сформирован",IF('Художественно-эстетическое разв'!Z13=0,"не сформирован", "в стадии формирования")))</f>
        <v/>
      </c>
      <c r="CC12" s="190" t="e">
        <f>IF('Физическое развитие'!#REF!="","",IF('Физическое развитие'!#REF!=2,"сформирован",IF('Физическое развитие'!#REF!=0,"не сформирован", "в стадии формирования")))</f>
        <v>#REF!</v>
      </c>
      <c r="CD12" s="190" t="str">
        <f>IF('Физическое развитие'!D12="","",IF('Физическое развитие'!D12=2,"сформирован",IF('Физическое развитие'!D12=0,"не сформирован", "в стадии формирования")))</f>
        <v/>
      </c>
      <c r="CE12" s="190" t="str">
        <f>IF('Физическое развитие'!E12="","",IF('Физическое развитие'!E12=2,"сформирован",IF('Физическое развитие'!E12=0,"не сформирован", "в стадии формирования")))</f>
        <v/>
      </c>
      <c r="CF12" s="190" t="str">
        <f>IF('Физическое развитие'!F12="","",IF('Физическое развитие'!F12=2,"сформирован",IF('Физическое развитие'!F12=0,"не сформирован", "в стадии формирования")))</f>
        <v/>
      </c>
      <c r="CG12" s="190" t="str">
        <f>IF('Физическое развитие'!G12="","",IF('Физическое развитие'!G12=2,"сформирован",IF('Физическое развитие'!G12=0,"не сформирован", "в стадии формирования")))</f>
        <v/>
      </c>
      <c r="CH12" s="233" t="str">
        <f>IF('Физическое развитие'!H12="","",IF('Физическое развитие'!H12=2,"сформирован",IF('Физическое развитие'!H12=0,"не сформирован", "в стадии формирования")))</f>
        <v/>
      </c>
      <c r="CI12" s="233" t="str">
        <f>IF('Физическое развитие'!I12="","",IF('Физическое развитие'!I12=2,"сформирован",IF('Физическое развитие'!I12=0,"не сформирован", "в стадии формирования")))</f>
        <v/>
      </c>
      <c r="CJ12" s="233" t="str">
        <f>IF('Физическое развитие'!J12="","",IF('Физическое развитие'!J12=2,"сформирован",IF('Физическое развитие'!J12=0,"не сформирован", "в стадии формирования")))</f>
        <v/>
      </c>
      <c r="CK12" s="233" t="str">
        <f>IF('Физическое развитие'!K12="","",IF('Физическое развитие'!K12=2,"сформирован",IF('Физическое развитие'!K12=0,"не сформирован", "в стадии формирования")))</f>
        <v/>
      </c>
      <c r="CL12" s="233" t="str">
        <f>IF('Физическое развитие'!L12="","",IF('Физическое развитие'!L12=2,"сформирован",IF('Физическое развитие'!L12=0,"не сформирован", "в стадии формирования")))</f>
        <v/>
      </c>
      <c r="CM12" s="233" t="str">
        <f>IF('Физическое развитие'!N12="","",IF('Физическое развитие'!N12=2,"сформирован",IF('Физическое развитие'!N12=0,"не сформирован", "в стадии формирования")))</f>
        <v/>
      </c>
      <c r="CN12" s="242" t="str">
        <f>IF('Познавательное развитие'!H13="","",IF('Художественно-эстетическое разв'!K13="","",IF('Художественно-эстетическое разв'!L13="","",IF('Художественно-эстетическое разв'!Z13="","",IF('Физическое развитие'!#REF!="","",IF('Физическое развитие'!D12="","",IF('Физическое развитие'!E12="","",IF('Физическое развитие'!F12="","",IF('Физическое развитие'!G12="","",IF('Физическое развитие'!H12="","",IF('Физическое развитие'!I12="","",IF('Физическое развитие'!J12="","",IF('Физическое развитие'!K12="","",IF('Физическое развитие'!L12="","",IF('Физическое развитие'!N12="","",('Познавательное развитие'!H13+'Художественно-эстетическое разв'!K13+'Художественно-эстетическое разв'!L13+'Художественно-эстетическое разв'!Z13+'Физическое развитие'!#REF!+'Физическое развитие'!D12+'Физическое развитие'!E12+'Физическое развитие'!F12+'Физическое развитие'!G12+'Физическое развитие'!H12+'Физическое развитие'!I12+'Физическое развитие'!J12+'Физическое развитие'!K12+'Физическое развитие'!L12+'Физическое развитие'!N12)/15)))))))))))))))</f>
        <v/>
      </c>
      <c r="CO12" s="321" t="str">
        <f>'Целевые ориентиры'!CK12</f>
        <v/>
      </c>
      <c r="CP12" s="233" t="str">
        <f>IF('Социально-коммуникативное разви'!G13="","",IF('Социально-коммуникативное разви'!G13=2,"сформирован",IF('Социально-коммуникативное разви'!G13=0,"не сформирован", "в стадии формирования")))</f>
        <v/>
      </c>
      <c r="CQ12" s="233" t="str">
        <f>IF('Социально-коммуникативное разви'!H13="","",IF('Социально-коммуникативное разви'!H13=2,"сформирован",IF('Социально-коммуникативное разви'!H13=0,"не сформирован", "в стадии формирования")))</f>
        <v/>
      </c>
      <c r="CR12" s="233" t="str">
        <f>IF('Социально-коммуникативное разви'!L13="","",IF('Социально-коммуникативное разви'!L13=2,"сформирован",IF('Социально-коммуникативное разви'!L13=0,"не сформирован", "в стадии формирования")))</f>
        <v/>
      </c>
      <c r="CS12" s="233" t="str">
        <f>IF('Социально-коммуникативное разви'!P13="","",IF('Социально-коммуникативное разви'!P13=2,"сформирован",IF('Социально-коммуникативное разви'!P13=0,"не сформирован", "в стадии формирования")))</f>
        <v/>
      </c>
      <c r="CT12" s="233" t="str">
        <f>IF('Социально-коммуникативное разви'!Q13="","",IF('Социально-коммуникативное разви'!Q13=2,"сформирован",IF('Социально-коммуникативное разви'!Q13=0,"не сформирован", "в стадии формирования")))</f>
        <v/>
      </c>
      <c r="CU12" s="233" t="str">
        <f>IF('Социально-коммуникативное разви'!T13="","",IF('Социально-коммуникативное разви'!T13=2,"сформирован",IF('Социально-коммуникативное разви'!T13=0,"не сформирован", "в стадии формирования")))</f>
        <v/>
      </c>
      <c r="CV12" s="233" t="str">
        <f>IF('Социально-коммуникативное разви'!U13="","",IF('Социально-коммуникативное разви'!U13=2,"сформирован",IF('Социально-коммуникативное разви'!U13=0,"не сформирован", "в стадии формирования")))</f>
        <v/>
      </c>
      <c r="CW12" s="233" t="str">
        <f>IF('Социально-коммуникативное разви'!V13="","",IF('Социально-коммуникативное разви'!V13=2,"сформирован",IF('Социально-коммуникативное разви'!V13=0,"не сформирован", "в стадии формирования")))</f>
        <v/>
      </c>
      <c r="CX12" s="233" t="str">
        <f>IF('Социально-коммуникативное разви'!W13="","",IF('Социально-коммуникативное разви'!W13=2,"сформирован",IF('Социально-коммуникативное разви'!W13=0,"не сформирован", "в стадии формирования")))</f>
        <v/>
      </c>
      <c r="CY12" s="233" t="str">
        <f>IF('Социально-коммуникативное разви'!X13="","",IF('Социально-коммуникативное разви'!X13=2,"сформирован",IF('Социально-коммуникативное разви'!X13=0,"не сформирован", "в стадии формирования")))</f>
        <v/>
      </c>
      <c r="CZ12" s="233" t="str">
        <f>IF('Социально-коммуникативное разви'!Y13="","",IF('Социально-коммуникативное разви'!Y13=2,"сформирован",IF('Социально-коммуникативное разви'!Y13=0,"не сформирован", "в стадии формирования")))</f>
        <v/>
      </c>
      <c r="DA12" s="233" t="str">
        <f>IF('Физическое развитие'!Q12="","",IF('Физическое развитие'!Q12=2,"сформирован",IF('Физическое развитие'!Q12=0,"не сформирован", "в стадии формирования")))</f>
        <v/>
      </c>
      <c r="DB12" s="233" t="str">
        <f>IF('Физическое развитие'!R12="","",IF('Физическое развитие'!R12=2,"сформирован",IF('Физическое развитие'!R12=0,"не сформирован", "в стадии формирования")))</f>
        <v/>
      </c>
      <c r="DC12" s="233" t="str">
        <f>IF('Физическое развитие'!S12="","",IF('Физическое развитие'!S12=2,"сформирован",IF('Физическое развитие'!S12=0,"не сформирован", "в стадии формирования")))</f>
        <v/>
      </c>
      <c r="DD12" s="242" t="str">
        <f>IF('Социально-коммуникативное разви'!G13="","",IF('Социально-коммуникативное разви'!H13="","",IF('Социально-коммуникативное разви'!L13="","",IF('Социально-коммуникативное разви'!P13="","",IF('Социально-коммуникативное разви'!Q13="","",IF('Социально-коммуникативное разви'!T13="","",IF('Социально-коммуникативное разви'!U13="","",IF('Социально-коммуникативное разви'!V13="","",IF('Социально-коммуникативное разви'!W13="","",IF('Социально-коммуникативное разви'!X13="","",IF('Социально-коммуникативное разви'!Y13="","",IF('Физическое развитие'!Q12="","",IF('Физическое развитие'!R12="","",IF('Физическое развитие'!S12="","",('Социально-коммуникативное разви'!G13+'Социально-коммуникативное разви'!H13+'Социально-коммуникативное разви'!L13+'Социально-коммуникативное разви'!P13+'Социально-коммуникативное разви'!Q13+'Социально-коммуникативное разви'!T13+'Социально-коммуникативное разви'!U13+'Социально-коммуникативное разви'!V13+'Социально-коммуникативное разви'!W13+'Социально-коммуникативное разви'!X13+'Социально-коммуникативное разви'!Y13+'Физическое развитие'!Q12+'Физическое развитие'!R12+'Физическое развитие'!S12)/14))))))))))))))</f>
        <v/>
      </c>
      <c r="DE12" s="235" t="str">
        <f>'Целевые ориентиры'!DA12</f>
        <v/>
      </c>
      <c r="DF12" s="233" t="str">
        <f>IF('Социально-коммуникативное разви'!T13="","",IF('Социально-коммуникативное разви'!T13=2,"сформирован",IF('Социально-коммуникативное разви'!T13=0,"не сформирован", "в стадии формирования")))</f>
        <v/>
      </c>
      <c r="DG12" s="233" t="str">
        <f>IF('Социально-коммуникативное разви'!U13="","",IF('Социально-коммуникативное разви'!U13=2,"сформирован",IF('Социально-коммуникативное разви'!U13=0,"не сформирован", "в стадии формирования")))</f>
        <v/>
      </c>
      <c r="DH12" s="233" t="str">
        <f>IF('Социально-коммуникативное разви'!V13="","",IF('Социально-коммуникативное разви'!V13=2,"сформирован",IF('Социально-коммуникативное разви'!V13=0,"не сформирован", "в стадии формирования")))</f>
        <v/>
      </c>
      <c r="DI12" s="233" t="str">
        <f>IF('Социально-коммуникативное разви'!W13="","",IF('Социально-коммуникативное разви'!W13=2,"сформирован",IF('Социально-коммуникативное разви'!W13=0,"не сформирован", "в стадии формирования")))</f>
        <v/>
      </c>
      <c r="DJ12" s="233" t="str">
        <f>IF('Социально-коммуникативное разви'!X13="","",IF('Социально-коммуникативное разви'!X13=2,"сформирован",IF('Социально-коммуникативное разви'!X13=0,"не сформирован", "в стадии формирования")))</f>
        <v/>
      </c>
      <c r="DK12" s="233" t="str">
        <f>IF('Социально-коммуникативное разви'!Y13="","",IF('Социально-коммуникативное разви'!Y13=2,"сформирован",IF('Социально-коммуникативное разви'!Y13=0,"не сформирован", "в стадии формирования")))</f>
        <v/>
      </c>
      <c r="DL12" s="233" t="str">
        <f>IF('Познавательное развитие'!D13="","",IF('Познавательное развитие'!D13=2,"сформирован",IF('Познавательное развитие'!D13=0,"не сформирован", "в стадии формирования")))</f>
        <v/>
      </c>
      <c r="DM12" s="233" t="str">
        <f>IF('Познавательное развитие'!E13="","",IF('Познавательное развитие'!E13=2,"сформирован",IF('Познавательное развитие'!E13=0,"не сформирован", "в стадии формирования")))</f>
        <v/>
      </c>
      <c r="DN12" s="233" t="str">
        <f>IF('Познавательное развитие'!F13="","",IF('Познавательное развитие'!F13=2,"сформирован",IF('Познавательное развитие'!F13=0,"не сформирован", "в стадии формирования")))</f>
        <v/>
      </c>
      <c r="DO12" s="233" t="str">
        <f>IF('Познавательное развитие'!G13="","",IF('Познавательное развитие'!G13=2,"сформирован",IF('Познавательное развитие'!G13=0,"не сформирован", "в стадии формирования")))</f>
        <v/>
      </c>
      <c r="DP12" s="233" t="str">
        <f>IF('Познавательное развитие'!H13="","",IF('Познавательное развитие'!H13=2,"сформирован",IF('Познавательное развитие'!H13=0,"не сформирован", "в стадии формирования")))</f>
        <v/>
      </c>
      <c r="DQ12" s="233" t="str">
        <f>IF('Познавательное развитие'!I13="","",IF('Познавательное развитие'!I13=2,"сформирован",IF('Познавательное развитие'!I13=0,"не сформирован", "в стадии формирования")))</f>
        <v/>
      </c>
      <c r="DR12" s="233" t="str">
        <f>IF('Познавательное развитие'!J13="","",IF('Познавательное развитие'!J13=2,"сформирован",IF('Познавательное развитие'!J13=0,"не сформирован", "в стадии формирования")))</f>
        <v/>
      </c>
      <c r="DS12" s="233" t="str">
        <f>IF('Познавательное развитие'!K13="","",IF('Познавательное развитие'!K13=2,"сформирован",IF('Познавательное развитие'!K13=0,"не сформирован", "в стадии формирования")))</f>
        <v/>
      </c>
      <c r="DT12" s="233" t="str">
        <f>IF('Познавательное развитие'!L13="","",IF('Познавательное развитие'!L13=2,"сформирован",IF('Познавательное развитие'!L13=0,"не сформирован", "в стадии формирования")))</f>
        <v/>
      </c>
      <c r="DU12" s="233" t="e">
        <f>IF('Познавательное развитие'!#REF!="","",IF('Познавательное развитие'!#REF!=2,"сформирован",IF('Познавательное развитие'!#REF!=0,"не сформирован", "в стадии формирования")))</f>
        <v>#REF!</v>
      </c>
      <c r="DV12" s="233" t="e">
        <f>IF('Познавательное развитие'!#REF!="","",IF('Познавательное развитие'!#REF!=2,"сформирован",IF('Познавательное развитие'!#REF!=0,"не сформирован", "в стадии формирования")))</f>
        <v>#REF!</v>
      </c>
      <c r="DW12" s="233" t="str">
        <f>IF('Познавательное развитие'!M13="","",IF('Познавательное развитие'!M13=2,"сформирован",IF('Познавательное развитие'!M13=0,"не сформирован", "в стадии формирования")))</f>
        <v/>
      </c>
      <c r="DX12" s="233" t="str">
        <f>IF('Познавательное развитие'!N13="","",IF('Познавательное развитие'!N13=2,"сформирован",IF('Познавательное развитие'!N13=0,"не сформирован", "в стадии формирования")))</f>
        <v/>
      </c>
      <c r="DY12" s="233" t="str">
        <f>IF('Познавательное развитие'!O13="","",IF('Познавательное развитие'!O13=2,"сформирован",IF('Познавательное развитие'!O13=0,"не сформирован", "в стадии формирования")))</f>
        <v/>
      </c>
      <c r="DZ12" s="233" t="str">
        <f>IF('Познавательное развитие'!P13="","",IF('Познавательное развитие'!P13=2,"сформирован",IF('Познавательное развитие'!P13=0,"не сформирован", "в стадии формирования")))</f>
        <v/>
      </c>
      <c r="EA12" s="233" t="e">
        <f>IF('Познавательное развитие'!#REF!="","",IF('Познавательное развитие'!#REF!=2,"сформирован",IF('Познавательное развитие'!#REF!=0,"не сформирован", "в стадии формирования")))</f>
        <v>#REF!</v>
      </c>
      <c r="EB12" s="233" t="str">
        <f>IF('Познавательное развитие'!R13="","",IF('Познавательное развитие'!R13=2,"сформирован",IF('Познавательное развитие'!R13=0,"не сформирован", "в стадии формирования")))</f>
        <v/>
      </c>
      <c r="EC12" s="233" t="str">
        <f>IF('Познавательное развитие'!S13="","",IF('Познавательное развитие'!S13=2,"сформирован",IF('Познавательное развитие'!S13=0,"не сформирован", "в стадии формирования")))</f>
        <v/>
      </c>
      <c r="ED12" s="233" t="str">
        <f>IF('Познавательное развитие'!T13="","",IF('Познавательное развитие'!T13=2,"сформирован",IF('Познавательное развитие'!T13=0,"не сформирован", "в стадии формирования")))</f>
        <v/>
      </c>
      <c r="EE12" s="233" t="str">
        <f>IF('Познавательное развитие'!U13="","",IF('Познавательное развитие'!U13=2,"сформирован",IF('Познавательное развитие'!U13=0,"не сформирован", "в стадии формирования")))</f>
        <v/>
      </c>
      <c r="EF12" s="233" t="str">
        <f>IF('Познавательное развитие'!V13="","",IF('Познавательное развитие'!V13=2,"сформирован",IF('Познавательное развитие'!V13=0,"не сформирован", "в стадии формирования")))</f>
        <v/>
      </c>
      <c r="EG12" s="233" t="e">
        <f>IF('Познавательное развитие'!#REF!="","",IF('Познавательное развитие'!#REF!=2,"сформирован",IF('Познавательное развитие'!#REF!=0,"не сформирован", "в стадии формирования")))</f>
        <v>#REF!</v>
      </c>
      <c r="EH12" s="233" t="e">
        <f>IF('Познавательное развитие'!#REF!="","",IF('Познавательное развитие'!#REF!=2,"сформирован",IF('Познавательное развитие'!#REF!=0,"не сформирован", "в стадии формирования")))</f>
        <v>#REF!</v>
      </c>
      <c r="EI12" s="233" t="str">
        <f>IF('Познавательное развитие'!W13="","",IF('Познавательное развитие'!W13=2,"сформирован",IF('Познавательное развитие'!W13=0,"не сформирован", "в стадии формирования")))</f>
        <v/>
      </c>
      <c r="EJ12" s="233" t="str">
        <f>IF('Познавательное развитие'!X13="","",IF('Познавательное развитие'!X13=2,"сформирован",IF('Познавательное развитие'!X13=0,"не сформирован", "в стадии формирования")))</f>
        <v/>
      </c>
      <c r="EK12" s="233" t="str">
        <f>IF('Познавательное развитие'!Y13="","",IF('Познавательное развитие'!Y13=2,"сформирован",IF('Познавательное развитие'!Y13=0,"не сформирован", "в стадии формирования")))</f>
        <v/>
      </c>
      <c r="EL12" s="233" t="str">
        <f>IF('Познавательное развитие'!Z13="","",IF('Познавательное развитие'!Z13=2,"сформирован",IF('Познавательное развитие'!Z13=0,"не сформирован", "в стадии формирования")))</f>
        <v/>
      </c>
      <c r="EM12" s="233" t="str">
        <f>IF('Познавательное развитие'!AA13="","",IF('Познавательное развитие'!AA13=2,"сформирован",IF('Познавательное развитие'!AA13=0,"не сформирован", "в стадии формирования")))</f>
        <v/>
      </c>
      <c r="EN12" s="233" t="str">
        <f>IF('Познавательное развитие'!AB13="","",IF('Познавательное развитие'!AB13=2,"сформирован",IF('Познавательное развитие'!AB13=0,"не сформирован", "в стадии формирования")))</f>
        <v/>
      </c>
      <c r="EO12" s="233"/>
      <c r="EP12" s="235" t="str">
        <f>'Целевые ориентиры'!EH12</f>
        <v/>
      </c>
    </row>
    <row r="13" spans="1:146" ht="15.75" x14ac:dyDescent="0.25">
      <c r="A13" s="107">
        <f>список!A11</f>
        <v>10</v>
      </c>
      <c r="B13" s="141" t="str">
        <f>IF(список!B11="","",список!B11)</f>
        <v/>
      </c>
      <c r="C13" s="97">
        <f>IF(список!C11="","",список!C11)</f>
        <v>0</v>
      </c>
      <c r="D13" s="94" t="str">
        <f>IF('Социально-коммуникативное разви'!G14="","",IF('Социально-коммуникативное разви'!G14=2,"сформирован",IF('Социально-коммуникативное разви'!G14=0,"не сформирован", "в стадии формирования")))</f>
        <v/>
      </c>
      <c r="E13" s="94" t="str">
        <f>IF('Социально-коммуникативное разви'!I14="","",IF('Социально-коммуникативное разви'!I14=2,"сформирован",IF('Социально-коммуникативное разви'!I14=0,"не сформирован", "в стадии формирования")))</f>
        <v/>
      </c>
      <c r="F13" s="94" t="str">
        <f>IF('Социально-коммуникативное разви'!K14="","",IF('Социально-коммуникативное разви'!K14=2,"сформирован",IF('Социально-коммуникативное разви'!K14=0,"не сформирован", "в стадии формирования")))</f>
        <v/>
      </c>
      <c r="G13" s="94" t="str">
        <f>IF('Социально-коммуникативное разви'!L14="","",IF('Социально-коммуникативное разви'!L14=2,"сформирован",IF('Социально-коммуникативное разви'!L14=0,"не сформирован", "в стадии формирования")))</f>
        <v/>
      </c>
      <c r="H13" s="94" t="str">
        <f>IF('Познавательное развитие'!K14="","",IF('Познавательное развитие'!K14=2,"сформирован",IF('Познавательное развитие'!K14=0,"не сформирован", "в стадии формирования")))</f>
        <v/>
      </c>
      <c r="I13" s="94" t="e">
        <f>IF('Познавательное развитие'!#REF!="","",IF('Познавательное развитие'!#REF!=2,"сформирован",IF('Познавательное развитие'!#REF!=0,"не сформирован", "в стадии формирования")))</f>
        <v>#REF!</v>
      </c>
      <c r="J13" s="94" t="str">
        <f>IF('Познавательное развитие'!O14="","",IF('Познавательное развитие'!O14=2,"сформирован",IF('Познавательное развитие'!O14=0,"не сформирован", "в стадии формирования")))</f>
        <v/>
      </c>
      <c r="K13" s="94" t="str">
        <f>IF('Познавательное развитие'!P14="","",IF('Познавательное развитие'!P14=2,"сформирован",IF('Познавательное развитие'!P14=0,"не сформирован", "в стадии формирования")))</f>
        <v/>
      </c>
      <c r="L13" s="94" t="e">
        <f>IF('Познавательное развитие'!#REF!="","",IF('Познавательное развитие'!#REF!=2,"сформирован",IF('Познавательное развитие'!#REF!=0,"не сформирован", "в стадии формирования")))</f>
        <v>#REF!</v>
      </c>
      <c r="M13" s="94" t="str">
        <f>IF('Познавательное развитие'!T14="","",IF('Познавательное развитие'!T14=2,"сформирован",IF('Познавательное развитие'!T14=0,"не сформирован", "в стадии формирования")))</f>
        <v/>
      </c>
      <c r="N13" s="94" t="str">
        <f>IF('Познавательное развитие'!W14="","",IF('Познавательное развитие'!W14=2,"сформирован",IF('Познавательное развитие'!W14=0,"не сформирован", "в стадии формирования")))</f>
        <v/>
      </c>
      <c r="O13" s="94" t="str">
        <f>IF('Познавательное развитие'!AH14="","",IF('Познавательное развитие'!AH14=2,"сформирован",IF('Познавательное развитие'!AH14=0,"не сформирован", "в стадии формирования")))</f>
        <v/>
      </c>
      <c r="P13" s="94" t="str">
        <f>IF('Речевое развитие'!E13="","",IF('Речевое развитие'!E13=2,"сформирован",IF('Речевое развитие'!E13=0,"не сформирован", "в стадии формирования")))</f>
        <v/>
      </c>
      <c r="Q13" s="94" t="str">
        <f>IF('Речевое развитие'!F13="","",IF('Речевое развитие'!F13=2,"сформирован",IF('Речевое развитие'!F13=0,"не сформирован", "в стадии формирования")))</f>
        <v/>
      </c>
      <c r="R13" s="94" t="str">
        <f>IF('Речевое развитие'!M13="","",IF('Речевое развитие'!M13=2,"сформирован",IF('Речевое развитие'!M13=0,"не сформирован", "в стадии формирования")))</f>
        <v/>
      </c>
      <c r="S13" s="94" t="str">
        <f>IF('Художественно-эстетическое разв'!F14="","",IF('Художественно-эстетическое разв'!F14=2,"сформирован",IF('Художественно-эстетическое разв'!F14=0,"не сформирован", "в стадии формирования")))</f>
        <v/>
      </c>
      <c r="T13" s="94" t="str">
        <f>IF('Художественно-эстетическое разв'!L14="","",IF('Художественно-эстетическое разв'!L14=2,"сформирован",IF('Художественно-эстетическое разв'!L14=0,"не сформирован", "в стадии формирования")))</f>
        <v/>
      </c>
      <c r="U13" s="94" t="str">
        <f>IF('Художественно-эстетическое разв'!O14="","",IF('Художественно-эстетическое разв'!O14=2,"сформирован",IF('Художественно-эстетическое разв'!O14=0,"не сформирован", "в стадии формирования")))</f>
        <v/>
      </c>
      <c r="V13" s="94" t="str">
        <f>IF('Художественно-эстетическое разв'!P14="","",IF('Художественно-эстетическое разв'!P14=2,"сформирован",IF('Художественно-эстетическое разв'!P14=0,"не сформирован", "в стадии формирования")))</f>
        <v/>
      </c>
      <c r="W13" s="94" t="str">
        <f>IF('Физическое развитие'!N13="","",IF('Физическое развитие'!N13=2,"сформирован",IF('Физическое развитие'!N13=0,"не сформирован", "в стадии формирования")))</f>
        <v/>
      </c>
      <c r="X13" s="94" t="str">
        <f>IF('Физическое развитие'!Q13="","",IF('Физическое развитие'!Q13=2,"сформирован",IF('Физическое развитие'!Q13=0,"не сформирован", "в стадии формирования")))</f>
        <v/>
      </c>
      <c r="Y13" s="94" t="str">
        <f>IF('Физическое развитие'!R13="","",IF('Физическое развитие'!R13=2,"сформирован",IF('Физическое развитие'!R13=0,"не сформирован", "в стадии формирования")))</f>
        <v/>
      </c>
      <c r="Z13" s="206" t="str">
        <f>IF('Социально-коммуникативное разви'!G14="","",IF('Социально-коммуникативное разви'!I14="","",IF('Социально-коммуникативное разви'!K14="","",IF('Социально-коммуникативное разви'!L14="","",IF('Познавательное развитие'!K14="","",IF('Познавательное развитие'!#REF!="","",IF('Познавательное развитие'!O14="","",IF('Познавательное развитие'!P14="","",IF('Познавательное развитие'!#REF!="","",IF('Познавательное развитие'!T14="","",IF('Познавательное развитие'!W14="","",IF('Познавательное развитие'!AH14="","",IF('Речевое развитие'!E13="","",IF('Речевое развитие'!F13="","",IF('Речевое развитие'!M13="","",IF('Художественно-эстетическое разв'!F14="","",IF('Художественно-эстетическое разв'!L14="","",IF('Художественно-эстетическое разв'!O14="","",IF('Художественно-эстетическое разв'!P14="","",IF('Физическое развитие'!N13="","",IF('Физическое развитие'!Q13="","",IF('Физическое развитие'!R13="","",('Социально-коммуникативное разви'!G14+'Социально-коммуникативное разви'!I14+'Социально-коммуникативное разви'!K14+'Социально-коммуникативное разви'!L14+'Познавательное развитие'!K14+'Познавательное развитие'!#REF!+'Познавательное развитие'!O14+'Познавательное развитие'!P14+'Познавательное развитие'!#REF!+'Познавательное развитие'!T14+'Познавательное развитие'!W14+'Познавательное развитие'!AH14+'Речевое развитие'!E13+'Речевое развитие'!F13+'Художественно-эстетическое разв'!F14+'Художественно-эстетическое разв'!L14+'Художественно-эстетическое разв'!O14+'Художественно-эстетическое разв'!P14+'Физическое развитие'!N13+'Физическое развитие'!Q13+'Физическое развитие'!R13)/22))))))))))))))))))))))</f>
        <v/>
      </c>
      <c r="AA13" s="235" t="str">
        <f>'Целевые ориентиры'!Y13</f>
        <v/>
      </c>
      <c r="AB13" s="236" t="str">
        <f>IF('Социально-коммуникативное разви'!E14="","",IF('Социально-коммуникативное разви'!E14=2,"сформирован",IF('Социально-коммуникативное разви'!E14=0,"не сформирован", "в стадии формирования")))</f>
        <v/>
      </c>
      <c r="AC13" s="232" t="str">
        <f>IF('Социально-коммуникативное разви'!G14="","",IF('Социально-коммуникативное разви'!G14=2,"сформирован",IF('Социально-коммуникативное разви'!G14=0,"не сформирован", "в стадии формирования")))</f>
        <v/>
      </c>
      <c r="AD13" s="232" t="str">
        <f>IF('Социально-коммуникативное разви'!H14="","",IF('Социально-коммуникативное разви'!H14=2,"сформирован",IF('Социально-коммуникативное разви'!H14=0,"не сформирован", "в стадии формирования")))</f>
        <v/>
      </c>
      <c r="AE13" s="232" t="str">
        <f>IF('Социально-коммуникативное разви'!L14="","",IF('Социально-коммуникативное разви'!L14=2,"сформирован",IF('Социально-коммуникативное разви'!L14=0,"не сформирован", "в стадии формирования")))</f>
        <v/>
      </c>
      <c r="AF13" s="232" t="str">
        <f>IF('Социально-коммуникативное разви'!Q14="","",IF('Социально-коммуникативное разви'!Q14=2,"сформирован",IF('Социально-коммуникативное разви'!Q14=0,"не сформирован", "в стадии формирования")))</f>
        <v/>
      </c>
      <c r="AG13" s="237" t="str">
        <f>IF('Познавательное развитие'!L14="","",IF('Познавательное развитие'!L14=2,"сформирован",IF('Познавательное развитие'!L14=0,"не сформирован", "в стадии формирования")))</f>
        <v/>
      </c>
      <c r="AH13" s="237" t="e">
        <f>IF('Познавательное развитие'!#REF!="","",IF('Познавательное развитие'!#REF!=2,"сформирован",IF('Познавательное развитие'!#REF!=0,"не сформирован", "в стадии формирования")))</f>
        <v>#REF!</v>
      </c>
      <c r="AI13" s="237" t="str">
        <f>IF('Речевое развитие'!D13="","",IF('Речевое развитие'!D13=2,"сформирован",IF('Речевое развитие'!D13=0,"не сформирован", "в стадии формирования")))</f>
        <v/>
      </c>
      <c r="AJ13" s="237" t="str">
        <f>IF('Речевое развитие'!F13="","",IF('Речевое развитие'!F13=2,"сформирован",IF('Речевое развитие'!F13=0,"не сформирован", "в стадии формирования")))</f>
        <v/>
      </c>
      <c r="AK13" s="237" t="str">
        <f>IF('Речевое развитие'!J13="","",IF('Речевое развитие'!J13=2,"сформирован",IF('Речевое развитие'!J13=0,"не сформирован", "в стадии формирования")))</f>
        <v/>
      </c>
      <c r="AL13" s="237" t="str">
        <f>IF('Речевое развитие'!L13="","",IF('Речевое развитие'!L13=2,"сформирован",IF('Речевое развитие'!L13=0,"не сформирован", "в стадии формирования")))</f>
        <v/>
      </c>
      <c r="AM13" s="237" t="str">
        <f>IF('Речевое развитие'!N13="","",IF('Речевое развитие'!N13=2,"сформирован",IF('Речевое развитие'!N13=0,"не сформирован", "в стадии формирования")))</f>
        <v/>
      </c>
      <c r="AN13" s="238" t="str">
        <f>IF('Социально-коммуникативное разви'!E14="","",IF('Социально-коммуникативное разви'!G14="","",IF('Социально-коммуникативное разви'!H14="","",IF('Социально-коммуникативное разви'!L14="","",IF('Социально-коммуникативное разви'!Q14="","",IF('Познавательное развитие'!L14="","",IF('Познавательное развитие'!#REF!="","",IF('Речевое развитие'!D13="","",IF('Речевое развитие'!F13="","",IF('Речевое развитие'!J13="","",IF('Речевое развитие'!L13="","",IF('Речевое развитие'!N13="","",('Социально-коммуникативное разви'!E14+'Социально-коммуникативное разви'!G14+'Социально-коммуникативное разви'!H14+'Социально-коммуникативное разви'!L14+'Социально-коммуникативное разви'!Q14+'Познавательное развитие'!L14+'Познавательное развитие'!#REF!+'Речевое развитие'!D13+'Речевое развитие'!F13+'Речевое развитие'!J13+'Речевое развитие'!L13+'Речевое развитие'!N13)/12))))))))))))</f>
        <v/>
      </c>
      <c r="AO13" s="235" t="str">
        <f>'Целевые ориентиры'!AM13</f>
        <v/>
      </c>
      <c r="AP13" s="239" t="str">
        <f>IF('Социально-коммуникативное разви'!E14="","",IF('Социально-коммуникативное разви'!E14=2,"сформирован",IF('Социально-коммуникативное разви'!E14=0,"не сформирован", "в стадии формирования")))</f>
        <v/>
      </c>
      <c r="AQ13" s="240" t="str">
        <f>IF('Социально-коммуникативное разви'!G14="","",IF('Социально-коммуникативное разви'!G14=2,"сформирован",IF('Социально-коммуникативное разви'!G14=0,"не сформирован", "в стадии формирования")))</f>
        <v/>
      </c>
      <c r="AR13" s="241" t="str">
        <f>IF('Социально-коммуникативное разви'!H14="","",IF('Социально-коммуникативное разви'!H14=2,"сформирован",IF('Социально-коммуникативное разви'!H14=0,"не сформирован", "в стадии формирования")))</f>
        <v/>
      </c>
      <c r="AS13" s="241" t="str">
        <f>IF('Социально-коммуникативное разви'!K14="","",IF('Социально-коммуникативное разви'!K14=2,"сформирован",IF('Социально-коммуникативное разви'!K14=0,"не сформирован", "в стадии формирования")))</f>
        <v/>
      </c>
      <c r="AT13" s="241" t="str">
        <f>IF('Социально-коммуникативное разви'!L14="","",IF('Социально-коммуникативное разви'!L14=2,"сформирован",IF('Социально-коммуникативное разви'!L14=0,"не сформирован", "в стадии формирования")))</f>
        <v/>
      </c>
      <c r="AU13" s="241" t="str">
        <f>IF('Социально-коммуникативное разви'!M14="","",IF('Социально-коммуникативное разви'!M14=2,"сформирован",IF('Социально-коммуникативное разви'!M14=0,"не сформирован", "в стадии формирования")))</f>
        <v/>
      </c>
      <c r="AV13" s="241" t="str">
        <f>IF('Познавательное развитие'!P14="","",IF('Познавательное развитие'!P14=2,"сформирован",IF('Познавательное развитие'!P14=0,"не сформирован", "в стадии формирования")))</f>
        <v/>
      </c>
      <c r="AW13" s="241" t="str">
        <f>IF('Речевое развитие'!E13="","",IF('Речевое развитие'!E13=2,"сформирован",IF('Речевое развитие'!E13=0,"не сформирован", "в стадии формирования")))</f>
        <v/>
      </c>
      <c r="AX13" s="241" t="str">
        <f>IF('Речевое развитие'!N13="","",IF('Речевое развитие'!N13=2,"сформирован",IF('Речевое развитие'!N13=0,"не сформирован", "в стадии формирования")))</f>
        <v/>
      </c>
      <c r="AY13" s="241" t="str">
        <f>IF('Художественно-эстетическое разв'!F14="","",IF('Художественно-эстетическое разв'!F14=2,"сформирован",IF('Художественно-эстетическое разв'!F14=0,"не сформирован", "в стадии формирования")))</f>
        <v/>
      </c>
      <c r="AZ13" s="233" t="str">
        <f>IF('Художественно-эстетическое разв'!O14="","",IF('Художественно-эстетическое разв'!O14=2,"сформирован",IF('Художественно-эстетическое разв'!O14=0,"не сформирован", "в стадии формирования")))</f>
        <v/>
      </c>
      <c r="BA13" s="241"/>
      <c r="BB13" s="208" t="str">
        <f>IF('Социально-коммуникативное разви'!E14="","",IF('Социально-коммуникативное разви'!G14="","",IF('Социально-коммуникативное разви'!H14="","",IF('Социально-коммуникативное разви'!K14="","",IF('Социально-коммуникативное разви'!L14="","",IF('Социально-коммуникативное разви'!M14="","",IF('Познавательное развитие'!P14="","",IF('Речевое развитие'!E13="","",IF('Речевое развитие'!N13="","",IF('Художественно-эстетическое разв'!F14="","",IF('Художественно-эстетическое разв'!O14="","",IF('Художественно-эстетическое разв'!Y14="","",('Социально-коммуникативное разви'!E14+'Социально-коммуникативное разви'!G14+'Социально-коммуникативное разви'!H14+'Социально-коммуникативное разви'!L14+'Социально-коммуникативное разви'!Q14+'Познавательное развитие'!L14+'Познавательное развитие'!#REF!+'Речевое развитие'!D13+'Речевое развитие'!F13+'Речевое развитие'!J13+'Речевое развитие'!L13+'Речевое развитие'!N13)/12))))))))))))</f>
        <v/>
      </c>
      <c r="BC13" s="235" t="str">
        <f>'Целевые ориентиры'!BA13</f>
        <v/>
      </c>
      <c r="BD13" s="233" t="str">
        <f>IF('Социально-коммуникативное разви'!D14="","",IF('Социально-коммуникативное разви'!D14=2,"сформирован",IF('Социально-коммуникативное разви'!D14=0,"не сформирован", "в стадии формирования")))</f>
        <v/>
      </c>
      <c r="BE13" s="233" t="str">
        <f>IF('Социально-коммуникативное разви'!F14="","",IF('Социально-коммуникативное разви'!F14=2,"сформирован",IF('Социально-коммуникативное разви'!F14=0,"не сформирован", "в стадии формирования")))</f>
        <v/>
      </c>
      <c r="BF13" s="233" t="str">
        <f>IF('Социально-коммуникативное разви'!J14="","",IF('Социально-коммуникативное разви'!J14=2,"сформирован",IF('Социально-коммуникативное разви'!J14=0,"не сформирован", "в стадии формирования")))</f>
        <v/>
      </c>
      <c r="BG13" s="233" t="str">
        <f>IF('Познавательное развитие'!U14="","",IF('Познавательное развитие'!U14=2,"сформирован",IF('Познавательное развитие'!U14=0,"не сформирован", "в стадии формирования")))</f>
        <v/>
      </c>
      <c r="BH13" s="233" t="str">
        <f>IF('Познавательное развитие'!V14="","",IF('Познавательное развитие'!V14=2,"сформирован",IF('Познавательное развитие'!V14=0,"не сформирован", "в стадии формирования")))</f>
        <v/>
      </c>
      <c r="BI13" s="233" t="str">
        <f>IF('Познавательное развитие'!AB14="","",IF('Познавательное развитие'!AB14=2,"сформирован",IF('Познавательное развитие'!AB14=0,"не сформирован", "в стадии формирования")))</f>
        <v/>
      </c>
      <c r="BJ13" s="233" t="str">
        <f>IF('Познавательное развитие'!AD14="","",IF('Познавательное развитие'!AD14=2,"сформирован",IF('Познавательное развитие'!AD14=0,"не сформирован", "в стадии формирования")))</f>
        <v/>
      </c>
      <c r="BK13" s="233" t="str">
        <f>IF('Речевое развитие'!D13="","",IF('Речевое развитие'!D13=2,"сформирован",IF('Речевое развитие'!D13=0,"не сформирован", "в стадии формирования")))</f>
        <v/>
      </c>
      <c r="BL13" s="233" t="str">
        <f>IF('Речевое развитие'!E13="","",IF('Речевое развитие'!E13=2,"сформирован",IF('Речевое развитие'!E13=0,"не сформирован", "в стадии формирования")))</f>
        <v/>
      </c>
      <c r="BM13" s="233" t="str">
        <f>IF('Речевое развитие'!F13="","",IF('Речевое развитие'!F13=2,"сформирован",IF('Речевое развитие'!F13=0,"не сформирован", "в стадии формирования")))</f>
        <v/>
      </c>
      <c r="BN13" s="233" t="str">
        <f>IF('Речевое развитие'!G13="","",IF('Речевое развитие'!G13=2,"сформирован",IF('Речевое развитие'!G13=0,"не сформирован", "в стадии формирования")))</f>
        <v/>
      </c>
      <c r="BO13" s="233" t="e">
        <f>IF('Речевое развитие'!#REF!="","",IF('Речевое развитие'!#REF!=2,"сформирован",IF('Речевое развитие'!#REF!=0,"не сформирован", "в стадии формирования")))</f>
        <v>#REF!</v>
      </c>
      <c r="BP13" s="233" t="str">
        <f>IF('Речевое развитие'!J13="","",IF('Речевое развитие'!J13=2,"сформирован",IF('Речевое развитие'!J13=0,"не сформирован", "в стадии формирования")))</f>
        <v/>
      </c>
      <c r="BQ13" s="233" t="str">
        <f>IF('Речевое развитие'!K13="","",IF('Речевое развитие'!K13=2,"сформирован",IF('Речевое развитие'!K13=0,"не сформирован", "в стадии формирования")))</f>
        <v/>
      </c>
      <c r="BR13" s="233" t="str">
        <f>IF('Речевое развитие'!L13="","",IF('Речевое развитие'!L13=2,"сформирован",IF('Речевое развитие'!L13=0,"не сформирован", "в стадии формирования")))</f>
        <v/>
      </c>
      <c r="BS13" s="233" t="str">
        <f>IF('Речевое развитие'!M13="","",IF('Речевое развитие'!M13=2,"сформирован",IF('Речевое развитие'!M13=0,"не сформирован", "в стадии формирования")))</f>
        <v/>
      </c>
      <c r="BT13" s="233" t="str">
        <f>IF('Речевое развитие'!N13="","",IF('Речевое развитие'!N13=2,"сформирован",IF('Речевое развитие'!N13=0,"не сформирован", "в стадии формирования")))</f>
        <v/>
      </c>
      <c r="BU13" s="233" t="str">
        <f>IF('Художественно-эстетическое разв'!D14="","",IF('Художественно-эстетическое разв'!D14=2,"сформирован",IF('Художественно-эстетическое разв'!D14=0,"не сформирован", "в стадии формирования")))</f>
        <v/>
      </c>
      <c r="BV13" s="233" t="str">
        <f>IF('Художественно-эстетическое разв'!E14="","",IF('Художественно-эстетическое разв'!E14=2,"сформирован",IF('Художественно-эстетическое разв'!E14=0,"не сформирован", "в стадии формирования")))</f>
        <v/>
      </c>
      <c r="BW13" s="242" t="str">
        <f>IF('Социально-коммуникативное разви'!D14="","",IF('Социально-коммуникативное разви'!F14="","",IF('Социально-коммуникативное разви'!J14="","",IF('Познавательное развитие'!U14="","",IF('Познавательное развитие'!V14="","",IF('Познавательное развитие'!AB14="","",IF('Познавательное развитие'!AD14="","",IF('Речевое развитие'!D13="","",IF('Речевое развитие'!E13="","",IF('Речевое развитие'!F13="","",IF('Речевое развитие'!G13="","",IF('Речевое развитие'!#REF!="","",IF('Речевое развитие'!J13="","",IF('Речевое развитие'!K13="","",IF('Речевое развитие'!L13="","",IF('Речевое развитие'!M13="","",IF('Речевое развитие'!N13="","",IF('Художественно-эстетическое разв'!D14="","",IF('Художественно-эстетическое разв'!E14="","",('Социально-коммуникативное разви'!D14+'Социально-коммуникативное разви'!F14+'Социально-коммуникативное разви'!J14+'Познавательное развитие'!U14+'Познавательное развитие'!V14+'Познавательное развитие'!AB14+'Познавательное развитие'!AD14+'Речевое развитие'!D13+'Речевое развитие'!E13+'Речевое развитие'!F13+'Речевое развитие'!G13+'Речевое развитие'!#REF!+'Речевое развитие'!J13+'Речевое развитие'!K13+'Речевое развитие'!L13+'Речевое развитие'!M13+'Речевое развитие'!N13+'Художественно-эстетическое разв'!D14+'Художественно-эстетическое разв'!E14)/19)))))))))))))))))))</f>
        <v/>
      </c>
      <c r="BX13" s="321" t="str">
        <f>'Целевые ориентиры'!BU13</f>
        <v/>
      </c>
      <c r="BY13" s="233" t="str">
        <f t="shared" si="0"/>
        <v/>
      </c>
      <c r="BZ13" s="233" t="str">
        <f>IF('Художественно-эстетическое разв'!K14="","",IF('Художественно-эстетическое разв'!K14=2,"сформирован",IF('Художественно-эстетическое разв'!K14=0,"не сформирован", "в стадии формирования")))</f>
        <v/>
      </c>
      <c r="CA13" s="233" t="str">
        <f>IF('Художественно-эстетическое разв'!L14="","",IF('Художественно-эстетическое разв'!L14=2,"сформирован",IF('Художественно-эстетическое разв'!L14=0,"не сформирован", "в стадии формирования")))</f>
        <v/>
      </c>
      <c r="CB13" s="233" t="str">
        <f>IF('Художественно-эстетическое разв'!Z14="","",IF('Художественно-эстетическое разв'!Z14=2,"сформирован",IF('Художественно-эстетическое разв'!Z14=0,"не сформирован", "в стадии формирования")))</f>
        <v/>
      </c>
      <c r="CC13" s="190" t="e">
        <f>IF('Физическое развитие'!#REF!="","",IF('Физическое развитие'!#REF!=2,"сформирован",IF('Физическое развитие'!#REF!=0,"не сформирован", "в стадии формирования")))</f>
        <v>#REF!</v>
      </c>
      <c r="CD13" s="190" t="str">
        <f>IF('Физическое развитие'!D13="","",IF('Физическое развитие'!D13=2,"сформирован",IF('Физическое развитие'!D13=0,"не сформирован", "в стадии формирования")))</f>
        <v/>
      </c>
      <c r="CE13" s="190" t="str">
        <f>IF('Физическое развитие'!E13="","",IF('Физическое развитие'!E13=2,"сформирован",IF('Физическое развитие'!E13=0,"не сформирован", "в стадии формирования")))</f>
        <v/>
      </c>
      <c r="CF13" s="190" t="str">
        <f>IF('Физическое развитие'!F13="","",IF('Физическое развитие'!F13=2,"сформирован",IF('Физическое развитие'!F13=0,"не сформирован", "в стадии формирования")))</f>
        <v/>
      </c>
      <c r="CG13" s="190" t="str">
        <f>IF('Физическое развитие'!G13="","",IF('Физическое развитие'!G13=2,"сформирован",IF('Физическое развитие'!G13=0,"не сформирован", "в стадии формирования")))</f>
        <v/>
      </c>
      <c r="CH13" s="233" t="str">
        <f>IF('Физическое развитие'!H13="","",IF('Физическое развитие'!H13=2,"сформирован",IF('Физическое развитие'!H13=0,"не сформирован", "в стадии формирования")))</f>
        <v/>
      </c>
      <c r="CI13" s="233" t="str">
        <f>IF('Физическое развитие'!I13="","",IF('Физическое развитие'!I13=2,"сформирован",IF('Физическое развитие'!I13=0,"не сформирован", "в стадии формирования")))</f>
        <v/>
      </c>
      <c r="CJ13" s="233" t="str">
        <f>IF('Физическое развитие'!J13="","",IF('Физическое развитие'!J13=2,"сформирован",IF('Физическое развитие'!J13=0,"не сформирован", "в стадии формирования")))</f>
        <v/>
      </c>
      <c r="CK13" s="233" t="str">
        <f>IF('Физическое развитие'!K13="","",IF('Физическое развитие'!K13=2,"сформирован",IF('Физическое развитие'!K13=0,"не сформирован", "в стадии формирования")))</f>
        <v/>
      </c>
      <c r="CL13" s="233" t="str">
        <f>IF('Физическое развитие'!L13="","",IF('Физическое развитие'!L13=2,"сформирован",IF('Физическое развитие'!L13=0,"не сформирован", "в стадии формирования")))</f>
        <v/>
      </c>
      <c r="CM13" s="233" t="str">
        <f>IF('Физическое развитие'!N13="","",IF('Физическое развитие'!N13=2,"сформирован",IF('Физическое развитие'!N13=0,"не сформирован", "в стадии формирования")))</f>
        <v/>
      </c>
      <c r="CN13" s="242" t="str">
        <f>IF('Познавательное развитие'!H14="","",IF('Художественно-эстетическое разв'!K14="","",IF('Художественно-эстетическое разв'!L14="","",IF('Художественно-эстетическое разв'!Z14="","",IF('Физическое развитие'!#REF!="","",IF('Физическое развитие'!D13="","",IF('Физическое развитие'!E13="","",IF('Физическое развитие'!F13="","",IF('Физическое развитие'!G13="","",IF('Физическое развитие'!H13="","",IF('Физическое развитие'!I13="","",IF('Физическое развитие'!J13="","",IF('Физическое развитие'!K13="","",IF('Физическое развитие'!L13="","",IF('Физическое развитие'!N13="","",('Познавательное развитие'!H14+'Художественно-эстетическое разв'!K14+'Художественно-эстетическое разв'!L14+'Художественно-эстетическое разв'!Z14+'Физическое развитие'!#REF!+'Физическое развитие'!D13+'Физическое развитие'!E13+'Физическое развитие'!F13+'Физическое развитие'!G13+'Физическое развитие'!H13+'Физическое развитие'!I13+'Физическое развитие'!J13+'Физическое развитие'!K13+'Физическое развитие'!L13+'Физическое развитие'!N13)/15)))))))))))))))</f>
        <v/>
      </c>
      <c r="CO13" s="321" t="str">
        <f>'Целевые ориентиры'!CK13</f>
        <v/>
      </c>
      <c r="CP13" s="233" t="str">
        <f>IF('Социально-коммуникативное разви'!G14="","",IF('Социально-коммуникативное разви'!G14=2,"сформирован",IF('Социально-коммуникативное разви'!G14=0,"не сформирован", "в стадии формирования")))</f>
        <v/>
      </c>
      <c r="CQ13" s="233" t="str">
        <f>IF('Социально-коммуникативное разви'!H14="","",IF('Социально-коммуникативное разви'!H14=2,"сформирован",IF('Социально-коммуникативное разви'!H14=0,"не сформирован", "в стадии формирования")))</f>
        <v/>
      </c>
      <c r="CR13" s="233" t="str">
        <f>IF('Социально-коммуникативное разви'!L14="","",IF('Социально-коммуникативное разви'!L14=2,"сформирован",IF('Социально-коммуникативное разви'!L14=0,"не сформирован", "в стадии формирования")))</f>
        <v/>
      </c>
      <c r="CS13" s="233" t="str">
        <f>IF('Социально-коммуникативное разви'!P14="","",IF('Социально-коммуникативное разви'!P14=2,"сформирован",IF('Социально-коммуникативное разви'!P14=0,"не сформирован", "в стадии формирования")))</f>
        <v/>
      </c>
      <c r="CT13" s="233" t="str">
        <f>IF('Социально-коммуникативное разви'!Q14="","",IF('Социально-коммуникативное разви'!Q14=2,"сформирован",IF('Социально-коммуникативное разви'!Q14=0,"не сформирован", "в стадии формирования")))</f>
        <v/>
      </c>
      <c r="CU13" s="233" t="str">
        <f>IF('Социально-коммуникативное разви'!T14="","",IF('Социально-коммуникативное разви'!T14=2,"сформирован",IF('Социально-коммуникативное разви'!T14=0,"не сформирован", "в стадии формирования")))</f>
        <v/>
      </c>
      <c r="CV13" s="233" t="str">
        <f>IF('Социально-коммуникативное разви'!U14="","",IF('Социально-коммуникативное разви'!U14=2,"сформирован",IF('Социально-коммуникативное разви'!U14=0,"не сформирован", "в стадии формирования")))</f>
        <v/>
      </c>
      <c r="CW13" s="233" t="str">
        <f>IF('Социально-коммуникативное разви'!V14="","",IF('Социально-коммуникативное разви'!V14=2,"сформирован",IF('Социально-коммуникативное разви'!V14=0,"не сформирован", "в стадии формирования")))</f>
        <v/>
      </c>
      <c r="CX13" s="233" t="str">
        <f>IF('Социально-коммуникативное разви'!W14="","",IF('Социально-коммуникативное разви'!W14=2,"сформирован",IF('Социально-коммуникативное разви'!W14=0,"не сформирован", "в стадии формирования")))</f>
        <v/>
      </c>
      <c r="CY13" s="233" t="str">
        <f>IF('Социально-коммуникативное разви'!X14="","",IF('Социально-коммуникативное разви'!X14=2,"сформирован",IF('Социально-коммуникативное разви'!X14=0,"не сформирован", "в стадии формирования")))</f>
        <v/>
      </c>
      <c r="CZ13" s="233" t="str">
        <f>IF('Социально-коммуникативное разви'!Y14="","",IF('Социально-коммуникативное разви'!Y14=2,"сформирован",IF('Социально-коммуникативное разви'!Y14=0,"не сформирован", "в стадии формирования")))</f>
        <v/>
      </c>
      <c r="DA13" s="233" t="str">
        <f>IF('Физическое развитие'!Q13="","",IF('Физическое развитие'!Q13=2,"сформирован",IF('Физическое развитие'!Q13=0,"не сформирован", "в стадии формирования")))</f>
        <v/>
      </c>
      <c r="DB13" s="233" t="str">
        <f>IF('Физическое развитие'!R13="","",IF('Физическое развитие'!R13=2,"сформирован",IF('Физическое развитие'!R13=0,"не сформирован", "в стадии формирования")))</f>
        <v/>
      </c>
      <c r="DC13" s="233" t="str">
        <f>IF('Физическое развитие'!S13="","",IF('Физическое развитие'!S13=2,"сформирован",IF('Физическое развитие'!S13=0,"не сформирован", "в стадии формирования")))</f>
        <v/>
      </c>
      <c r="DD13" s="242" t="str">
        <f>IF('Социально-коммуникативное разви'!G14="","",IF('Социально-коммуникативное разви'!H14="","",IF('Социально-коммуникативное разви'!L14="","",IF('Социально-коммуникативное разви'!P14="","",IF('Социально-коммуникативное разви'!Q14="","",IF('Социально-коммуникативное разви'!T14="","",IF('Социально-коммуникативное разви'!U14="","",IF('Социально-коммуникативное разви'!V14="","",IF('Социально-коммуникативное разви'!W14="","",IF('Социально-коммуникативное разви'!X14="","",IF('Социально-коммуникативное разви'!Y14="","",IF('Физическое развитие'!Q13="","",IF('Физическое развитие'!R13="","",IF('Физическое развитие'!S13="","",('Социально-коммуникативное разви'!G14+'Социально-коммуникативное разви'!H14+'Социально-коммуникативное разви'!L14+'Социально-коммуникативное разви'!P14+'Социально-коммуникативное разви'!Q14+'Социально-коммуникативное разви'!T14+'Социально-коммуникативное разви'!U14+'Социально-коммуникативное разви'!V14+'Социально-коммуникативное разви'!W14+'Социально-коммуникативное разви'!X14+'Социально-коммуникативное разви'!Y14+'Физическое развитие'!Q13+'Физическое развитие'!R13+'Физическое развитие'!S13)/14))))))))))))))</f>
        <v/>
      </c>
      <c r="DE13" s="235" t="str">
        <f>'Целевые ориентиры'!DA13</f>
        <v/>
      </c>
      <c r="DF13" s="233" t="str">
        <f>IF('Социально-коммуникативное разви'!T14="","",IF('Социально-коммуникативное разви'!T14=2,"сформирован",IF('Социально-коммуникативное разви'!T14=0,"не сформирован", "в стадии формирования")))</f>
        <v/>
      </c>
      <c r="DG13" s="233" t="str">
        <f>IF('Социально-коммуникативное разви'!U14="","",IF('Социально-коммуникативное разви'!U14=2,"сформирован",IF('Социально-коммуникативное разви'!U14=0,"не сформирован", "в стадии формирования")))</f>
        <v/>
      </c>
      <c r="DH13" s="233" t="str">
        <f>IF('Социально-коммуникативное разви'!V14="","",IF('Социально-коммуникативное разви'!V14=2,"сформирован",IF('Социально-коммуникативное разви'!V14=0,"не сформирован", "в стадии формирования")))</f>
        <v/>
      </c>
      <c r="DI13" s="233" t="str">
        <f>IF('Социально-коммуникативное разви'!W14="","",IF('Социально-коммуникативное разви'!W14=2,"сформирован",IF('Социально-коммуникативное разви'!W14=0,"не сформирован", "в стадии формирования")))</f>
        <v/>
      </c>
      <c r="DJ13" s="233" t="str">
        <f>IF('Социально-коммуникативное разви'!X14="","",IF('Социально-коммуникативное разви'!X14=2,"сформирован",IF('Социально-коммуникативное разви'!X14=0,"не сформирован", "в стадии формирования")))</f>
        <v/>
      </c>
      <c r="DK13" s="233" t="str">
        <f>IF('Социально-коммуникативное разви'!Y14="","",IF('Социально-коммуникативное разви'!Y14=2,"сформирован",IF('Социально-коммуникативное разви'!Y14=0,"не сформирован", "в стадии формирования")))</f>
        <v/>
      </c>
      <c r="DL13" s="233" t="str">
        <f>IF('Познавательное развитие'!D14="","",IF('Познавательное развитие'!D14=2,"сформирован",IF('Познавательное развитие'!D14=0,"не сформирован", "в стадии формирования")))</f>
        <v/>
      </c>
      <c r="DM13" s="233" t="str">
        <f>IF('Познавательное развитие'!E14="","",IF('Познавательное развитие'!E14=2,"сформирован",IF('Познавательное развитие'!E14=0,"не сформирован", "в стадии формирования")))</f>
        <v/>
      </c>
      <c r="DN13" s="233" t="str">
        <f>IF('Познавательное развитие'!F14="","",IF('Познавательное развитие'!F14=2,"сформирован",IF('Познавательное развитие'!F14=0,"не сформирован", "в стадии формирования")))</f>
        <v/>
      </c>
      <c r="DO13" s="233" t="str">
        <f>IF('Познавательное развитие'!G14="","",IF('Познавательное развитие'!G14=2,"сформирован",IF('Познавательное развитие'!G14=0,"не сформирован", "в стадии формирования")))</f>
        <v/>
      </c>
      <c r="DP13" s="233" t="str">
        <f>IF('Познавательное развитие'!H14="","",IF('Познавательное развитие'!H14=2,"сформирован",IF('Познавательное развитие'!H14=0,"не сформирован", "в стадии формирования")))</f>
        <v/>
      </c>
      <c r="DQ13" s="233" t="str">
        <f>IF('Познавательное развитие'!I14="","",IF('Познавательное развитие'!I14=2,"сформирован",IF('Познавательное развитие'!I14=0,"не сформирован", "в стадии формирования")))</f>
        <v/>
      </c>
      <c r="DR13" s="233" t="str">
        <f>IF('Познавательное развитие'!J14="","",IF('Познавательное развитие'!J14=2,"сформирован",IF('Познавательное развитие'!J14=0,"не сформирован", "в стадии формирования")))</f>
        <v/>
      </c>
      <c r="DS13" s="233" t="str">
        <f>IF('Познавательное развитие'!K14="","",IF('Познавательное развитие'!K14=2,"сформирован",IF('Познавательное развитие'!K14=0,"не сформирован", "в стадии формирования")))</f>
        <v/>
      </c>
      <c r="DT13" s="233" t="str">
        <f>IF('Познавательное развитие'!L14="","",IF('Познавательное развитие'!L14=2,"сформирован",IF('Познавательное развитие'!L14=0,"не сформирован", "в стадии формирования")))</f>
        <v/>
      </c>
      <c r="DU13" s="233" t="e">
        <f>IF('Познавательное развитие'!#REF!="","",IF('Познавательное развитие'!#REF!=2,"сформирован",IF('Познавательное развитие'!#REF!=0,"не сформирован", "в стадии формирования")))</f>
        <v>#REF!</v>
      </c>
      <c r="DV13" s="233" t="e">
        <f>IF('Познавательное развитие'!#REF!="","",IF('Познавательное развитие'!#REF!=2,"сформирован",IF('Познавательное развитие'!#REF!=0,"не сформирован", "в стадии формирования")))</f>
        <v>#REF!</v>
      </c>
      <c r="DW13" s="233" t="str">
        <f>IF('Познавательное развитие'!M14="","",IF('Познавательное развитие'!M14=2,"сформирован",IF('Познавательное развитие'!M14=0,"не сформирован", "в стадии формирования")))</f>
        <v/>
      </c>
      <c r="DX13" s="233" t="str">
        <f>IF('Познавательное развитие'!N14="","",IF('Познавательное развитие'!N14=2,"сформирован",IF('Познавательное развитие'!N14=0,"не сформирован", "в стадии формирования")))</f>
        <v/>
      </c>
      <c r="DY13" s="233" t="str">
        <f>IF('Познавательное развитие'!O14="","",IF('Познавательное развитие'!O14=2,"сформирован",IF('Познавательное развитие'!O14=0,"не сформирован", "в стадии формирования")))</f>
        <v/>
      </c>
      <c r="DZ13" s="233" t="str">
        <f>IF('Познавательное развитие'!P14="","",IF('Познавательное развитие'!P14=2,"сформирован",IF('Познавательное развитие'!P14=0,"не сформирован", "в стадии формирования")))</f>
        <v/>
      </c>
      <c r="EA13" s="233" t="e">
        <f>IF('Познавательное развитие'!#REF!="","",IF('Познавательное развитие'!#REF!=2,"сформирован",IF('Познавательное развитие'!#REF!=0,"не сформирован", "в стадии формирования")))</f>
        <v>#REF!</v>
      </c>
      <c r="EB13" s="233" t="str">
        <f>IF('Познавательное развитие'!R14="","",IF('Познавательное развитие'!R14=2,"сформирован",IF('Познавательное развитие'!R14=0,"не сформирован", "в стадии формирования")))</f>
        <v/>
      </c>
      <c r="EC13" s="233" t="str">
        <f>IF('Познавательное развитие'!S14="","",IF('Познавательное развитие'!S14=2,"сформирован",IF('Познавательное развитие'!S14=0,"не сформирован", "в стадии формирования")))</f>
        <v/>
      </c>
      <c r="ED13" s="233" t="str">
        <f>IF('Познавательное развитие'!T14="","",IF('Познавательное развитие'!T14=2,"сформирован",IF('Познавательное развитие'!T14=0,"не сформирован", "в стадии формирования")))</f>
        <v/>
      </c>
      <c r="EE13" s="233" t="str">
        <f>IF('Познавательное развитие'!U14="","",IF('Познавательное развитие'!U14=2,"сформирован",IF('Познавательное развитие'!U14=0,"не сформирован", "в стадии формирования")))</f>
        <v/>
      </c>
      <c r="EF13" s="233" t="str">
        <f>IF('Познавательное развитие'!V14="","",IF('Познавательное развитие'!V14=2,"сформирован",IF('Познавательное развитие'!V14=0,"не сформирован", "в стадии формирования")))</f>
        <v/>
      </c>
      <c r="EG13" s="233" t="e">
        <f>IF('Познавательное развитие'!#REF!="","",IF('Познавательное развитие'!#REF!=2,"сформирован",IF('Познавательное развитие'!#REF!=0,"не сформирован", "в стадии формирования")))</f>
        <v>#REF!</v>
      </c>
      <c r="EH13" s="233" t="e">
        <f>IF('Познавательное развитие'!#REF!="","",IF('Познавательное развитие'!#REF!=2,"сформирован",IF('Познавательное развитие'!#REF!=0,"не сформирован", "в стадии формирования")))</f>
        <v>#REF!</v>
      </c>
      <c r="EI13" s="233" t="str">
        <f>IF('Познавательное развитие'!W14="","",IF('Познавательное развитие'!W14=2,"сформирован",IF('Познавательное развитие'!W14=0,"не сформирован", "в стадии формирования")))</f>
        <v/>
      </c>
      <c r="EJ13" s="233" t="str">
        <f>IF('Познавательное развитие'!X14="","",IF('Познавательное развитие'!X14=2,"сформирован",IF('Познавательное развитие'!X14=0,"не сформирован", "в стадии формирования")))</f>
        <v/>
      </c>
      <c r="EK13" s="233" t="str">
        <f>IF('Познавательное развитие'!Y14="","",IF('Познавательное развитие'!Y14=2,"сформирован",IF('Познавательное развитие'!Y14=0,"не сформирован", "в стадии формирования")))</f>
        <v/>
      </c>
      <c r="EL13" s="233" t="str">
        <f>IF('Познавательное развитие'!Z14="","",IF('Познавательное развитие'!Z14=2,"сформирован",IF('Познавательное развитие'!Z14=0,"не сформирован", "в стадии формирования")))</f>
        <v/>
      </c>
      <c r="EM13" s="233" t="str">
        <f>IF('Познавательное развитие'!AA14="","",IF('Познавательное развитие'!AA14=2,"сформирован",IF('Познавательное развитие'!AA14=0,"не сформирован", "в стадии формирования")))</f>
        <v/>
      </c>
      <c r="EN13" s="233" t="str">
        <f>IF('Познавательное развитие'!AB14="","",IF('Познавательное развитие'!AB14=2,"сформирован",IF('Познавательное развитие'!AB14=0,"не сформирован", "в стадии формирования")))</f>
        <v/>
      </c>
      <c r="EO13" s="233"/>
      <c r="EP13" s="235" t="str">
        <f>'Целевые ориентиры'!EH13</f>
        <v/>
      </c>
    </row>
    <row r="14" spans="1:146" ht="15.75" x14ac:dyDescent="0.25">
      <c r="A14" s="107">
        <f>список!A12</f>
        <v>11</v>
      </c>
      <c r="B14" s="141" t="str">
        <f>IF(список!B12="","",список!B12)</f>
        <v/>
      </c>
      <c r="C14" s="97">
        <f>IF(список!C12="","",список!C12)</f>
        <v>0</v>
      </c>
      <c r="D14" s="94" t="str">
        <f>IF('Социально-коммуникативное разви'!G15="","",IF('Социально-коммуникативное разви'!G15=2,"сформирован",IF('Социально-коммуникативное разви'!G15=0,"не сформирован", "в стадии формирования")))</f>
        <v/>
      </c>
      <c r="E14" s="94" t="str">
        <f>IF('Социально-коммуникативное разви'!I15="","",IF('Социально-коммуникативное разви'!I15=2,"сформирован",IF('Социально-коммуникативное разви'!I15=0,"не сформирован", "в стадии формирования")))</f>
        <v/>
      </c>
      <c r="F14" s="94" t="str">
        <f>IF('Социально-коммуникативное разви'!K15="","",IF('Социально-коммуникативное разви'!K15=2,"сформирован",IF('Социально-коммуникативное разви'!K15=0,"не сформирован", "в стадии формирования")))</f>
        <v/>
      </c>
      <c r="G14" s="94" t="str">
        <f>IF('Социально-коммуникативное разви'!L15="","",IF('Социально-коммуникативное разви'!L15=2,"сформирован",IF('Социально-коммуникативное разви'!L15=0,"не сформирован", "в стадии формирования")))</f>
        <v/>
      </c>
      <c r="H14" s="94" t="str">
        <f>IF('Познавательное развитие'!K15="","",IF('Познавательное развитие'!K15=2,"сформирован",IF('Познавательное развитие'!K15=0,"не сформирован", "в стадии формирования")))</f>
        <v/>
      </c>
      <c r="I14" s="94" t="e">
        <f>IF('Познавательное развитие'!#REF!="","",IF('Познавательное развитие'!#REF!=2,"сформирован",IF('Познавательное развитие'!#REF!=0,"не сформирован", "в стадии формирования")))</f>
        <v>#REF!</v>
      </c>
      <c r="J14" s="94" t="str">
        <f>IF('Познавательное развитие'!O15="","",IF('Познавательное развитие'!O15=2,"сформирован",IF('Познавательное развитие'!O15=0,"не сформирован", "в стадии формирования")))</f>
        <v/>
      </c>
      <c r="K14" s="94" t="str">
        <f>IF('Познавательное развитие'!P15="","",IF('Познавательное развитие'!P15=2,"сформирован",IF('Познавательное развитие'!P15=0,"не сформирован", "в стадии формирования")))</f>
        <v/>
      </c>
      <c r="L14" s="94" t="e">
        <f>IF('Познавательное развитие'!#REF!="","",IF('Познавательное развитие'!#REF!=2,"сформирован",IF('Познавательное развитие'!#REF!=0,"не сформирован", "в стадии формирования")))</f>
        <v>#REF!</v>
      </c>
      <c r="M14" s="94" t="str">
        <f>IF('Познавательное развитие'!T15="","",IF('Познавательное развитие'!T15=2,"сформирован",IF('Познавательное развитие'!T15=0,"не сформирован", "в стадии формирования")))</f>
        <v/>
      </c>
      <c r="N14" s="94" t="str">
        <f>IF('Познавательное развитие'!W15="","",IF('Познавательное развитие'!W15=2,"сформирован",IF('Познавательное развитие'!W15=0,"не сформирован", "в стадии формирования")))</f>
        <v/>
      </c>
      <c r="O14" s="94" t="str">
        <f>IF('Познавательное развитие'!AH15="","",IF('Познавательное развитие'!AH15=2,"сформирован",IF('Познавательное развитие'!AH15=0,"не сформирован", "в стадии формирования")))</f>
        <v/>
      </c>
      <c r="P14" s="94" t="str">
        <f>IF('Речевое развитие'!E14="","",IF('Речевое развитие'!E14=2,"сформирован",IF('Речевое развитие'!E14=0,"не сформирован", "в стадии формирования")))</f>
        <v/>
      </c>
      <c r="Q14" s="94" t="str">
        <f>IF('Речевое развитие'!F14="","",IF('Речевое развитие'!F14=2,"сформирован",IF('Речевое развитие'!F14=0,"не сформирован", "в стадии формирования")))</f>
        <v/>
      </c>
      <c r="R14" s="94" t="str">
        <f>IF('Речевое развитие'!M14="","",IF('Речевое развитие'!M14=2,"сформирован",IF('Речевое развитие'!M14=0,"не сформирован", "в стадии формирования")))</f>
        <v/>
      </c>
      <c r="S14" s="94" t="str">
        <f>IF('Художественно-эстетическое разв'!F15="","",IF('Художественно-эстетическое разв'!F15=2,"сформирован",IF('Художественно-эстетическое разв'!F15=0,"не сформирован", "в стадии формирования")))</f>
        <v/>
      </c>
      <c r="T14" s="94" t="str">
        <f>IF('Художественно-эстетическое разв'!L15="","",IF('Художественно-эстетическое разв'!L15=2,"сформирован",IF('Художественно-эстетическое разв'!L15=0,"не сформирован", "в стадии формирования")))</f>
        <v/>
      </c>
      <c r="U14" s="94" t="str">
        <f>IF('Художественно-эстетическое разв'!O15="","",IF('Художественно-эстетическое разв'!O15=2,"сформирован",IF('Художественно-эстетическое разв'!O15=0,"не сформирован", "в стадии формирования")))</f>
        <v/>
      </c>
      <c r="V14" s="94" t="str">
        <f>IF('Художественно-эстетическое разв'!P15="","",IF('Художественно-эстетическое разв'!P15=2,"сформирован",IF('Художественно-эстетическое разв'!P15=0,"не сформирован", "в стадии формирования")))</f>
        <v/>
      </c>
      <c r="W14" s="94" t="str">
        <f>IF('Физическое развитие'!N14="","",IF('Физическое развитие'!N14=2,"сформирован",IF('Физическое развитие'!N14=0,"не сформирован", "в стадии формирования")))</f>
        <v/>
      </c>
      <c r="X14" s="94" t="str">
        <f>IF('Физическое развитие'!Q14="","",IF('Физическое развитие'!Q14=2,"сформирован",IF('Физическое развитие'!Q14=0,"не сформирован", "в стадии формирования")))</f>
        <v/>
      </c>
      <c r="Y14" s="94" t="str">
        <f>IF('Физическое развитие'!R14="","",IF('Физическое развитие'!R14=2,"сформирован",IF('Физическое развитие'!R14=0,"не сформирован", "в стадии формирования")))</f>
        <v/>
      </c>
      <c r="Z14" s="206" t="str">
        <f>IF('Социально-коммуникативное разви'!G15="","",IF('Социально-коммуникативное разви'!I15="","",IF('Социально-коммуникативное разви'!K15="","",IF('Социально-коммуникативное разви'!L15="","",IF('Познавательное развитие'!K15="","",IF('Познавательное развитие'!#REF!="","",IF('Познавательное развитие'!O15="","",IF('Познавательное развитие'!P15="","",IF('Познавательное развитие'!#REF!="","",IF('Познавательное развитие'!T15="","",IF('Познавательное развитие'!W15="","",IF('Познавательное развитие'!AH15="","",IF('Речевое развитие'!E14="","",IF('Речевое развитие'!F14="","",IF('Речевое развитие'!M14="","",IF('Художественно-эстетическое разв'!F15="","",IF('Художественно-эстетическое разв'!L15="","",IF('Художественно-эстетическое разв'!O15="","",IF('Художественно-эстетическое разв'!P15="","",IF('Физическое развитие'!N14="","",IF('Физическое развитие'!Q14="","",IF('Физическое развитие'!R14="","",('Социально-коммуникативное разви'!G15+'Социально-коммуникативное разви'!I15+'Социально-коммуникативное разви'!K15+'Социально-коммуникативное разви'!L15+'Познавательное развитие'!K15+'Познавательное развитие'!#REF!+'Познавательное развитие'!O15+'Познавательное развитие'!P15+'Познавательное развитие'!#REF!+'Познавательное развитие'!T15+'Познавательное развитие'!W15+'Познавательное развитие'!AH15+'Речевое развитие'!E14+'Речевое развитие'!F14+'Художественно-эстетическое разв'!F15+'Художественно-эстетическое разв'!L15+'Художественно-эстетическое разв'!O15+'Художественно-эстетическое разв'!P15+'Физическое развитие'!N14+'Физическое развитие'!Q14+'Физическое развитие'!R14)/22))))))))))))))))))))))</f>
        <v/>
      </c>
      <c r="AA14" s="235" t="str">
        <f>'Целевые ориентиры'!Y14</f>
        <v/>
      </c>
      <c r="AB14" s="236" t="str">
        <f>IF('Социально-коммуникативное разви'!E15="","",IF('Социально-коммуникативное разви'!E15=2,"сформирован",IF('Социально-коммуникативное разви'!E15=0,"не сформирован", "в стадии формирования")))</f>
        <v/>
      </c>
      <c r="AC14" s="232" t="str">
        <f>IF('Социально-коммуникативное разви'!G15="","",IF('Социально-коммуникативное разви'!G15=2,"сформирован",IF('Социально-коммуникативное разви'!G15=0,"не сформирован", "в стадии формирования")))</f>
        <v/>
      </c>
      <c r="AD14" s="232" t="str">
        <f>IF('Социально-коммуникативное разви'!H15="","",IF('Социально-коммуникативное разви'!H15=2,"сформирован",IF('Социально-коммуникативное разви'!H15=0,"не сформирован", "в стадии формирования")))</f>
        <v/>
      </c>
      <c r="AE14" s="232" t="str">
        <f>IF('Социально-коммуникативное разви'!L15="","",IF('Социально-коммуникативное разви'!L15=2,"сформирован",IF('Социально-коммуникативное разви'!L15=0,"не сформирован", "в стадии формирования")))</f>
        <v/>
      </c>
      <c r="AF14" s="232" t="str">
        <f>IF('Социально-коммуникативное разви'!Q15="","",IF('Социально-коммуникативное разви'!Q15=2,"сформирован",IF('Социально-коммуникативное разви'!Q15=0,"не сформирован", "в стадии формирования")))</f>
        <v/>
      </c>
      <c r="AG14" s="237" t="str">
        <f>IF('Познавательное развитие'!L15="","",IF('Познавательное развитие'!L15=2,"сформирован",IF('Познавательное развитие'!L15=0,"не сформирован", "в стадии формирования")))</f>
        <v/>
      </c>
      <c r="AH14" s="237" t="e">
        <f>IF('Познавательное развитие'!#REF!="","",IF('Познавательное развитие'!#REF!=2,"сформирован",IF('Познавательное развитие'!#REF!=0,"не сформирован", "в стадии формирования")))</f>
        <v>#REF!</v>
      </c>
      <c r="AI14" s="237" t="str">
        <f>IF('Речевое развитие'!D14="","",IF('Речевое развитие'!D14=2,"сформирован",IF('Речевое развитие'!D14=0,"не сформирован", "в стадии формирования")))</f>
        <v/>
      </c>
      <c r="AJ14" s="237" t="str">
        <f>IF('Речевое развитие'!F14="","",IF('Речевое развитие'!F14=2,"сформирован",IF('Речевое развитие'!F14=0,"не сформирован", "в стадии формирования")))</f>
        <v/>
      </c>
      <c r="AK14" s="237" t="str">
        <f>IF('Речевое развитие'!J14="","",IF('Речевое развитие'!J14=2,"сформирован",IF('Речевое развитие'!J14=0,"не сформирован", "в стадии формирования")))</f>
        <v/>
      </c>
      <c r="AL14" s="237" t="str">
        <f>IF('Речевое развитие'!L14="","",IF('Речевое развитие'!L14=2,"сформирован",IF('Речевое развитие'!L14=0,"не сформирован", "в стадии формирования")))</f>
        <v/>
      </c>
      <c r="AM14" s="237" t="str">
        <f>IF('Речевое развитие'!N14="","",IF('Речевое развитие'!N14=2,"сформирован",IF('Речевое развитие'!N14=0,"не сформирован", "в стадии формирования")))</f>
        <v/>
      </c>
      <c r="AN14" s="238" t="str">
        <f>IF('Социально-коммуникативное разви'!E15="","",IF('Социально-коммуникативное разви'!G15="","",IF('Социально-коммуникативное разви'!H15="","",IF('Социально-коммуникативное разви'!L15="","",IF('Социально-коммуникативное разви'!Q15="","",IF('Познавательное развитие'!L15="","",IF('Познавательное развитие'!#REF!="","",IF('Речевое развитие'!D14="","",IF('Речевое развитие'!F14="","",IF('Речевое развитие'!J14="","",IF('Речевое развитие'!L14="","",IF('Речевое развитие'!N14="","",('Социально-коммуникативное разви'!E15+'Социально-коммуникативное разви'!G15+'Социально-коммуникативное разви'!H15+'Социально-коммуникативное разви'!L15+'Социально-коммуникативное разви'!Q15+'Познавательное развитие'!L15+'Познавательное развитие'!#REF!+'Речевое развитие'!D14+'Речевое развитие'!F14+'Речевое развитие'!J14+'Речевое развитие'!L14+'Речевое развитие'!N14)/12))))))))))))</f>
        <v/>
      </c>
      <c r="AO14" s="235" t="str">
        <f>'Целевые ориентиры'!AM14</f>
        <v/>
      </c>
      <c r="AP14" s="239" t="str">
        <f>IF('Социально-коммуникативное разви'!E15="","",IF('Социально-коммуникативное разви'!E15=2,"сформирован",IF('Социально-коммуникативное разви'!E15=0,"не сформирован", "в стадии формирования")))</f>
        <v/>
      </c>
      <c r="AQ14" s="240" t="str">
        <f>IF('Социально-коммуникативное разви'!G15="","",IF('Социально-коммуникативное разви'!G15=2,"сформирован",IF('Социально-коммуникативное разви'!G15=0,"не сформирован", "в стадии формирования")))</f>
        <v/>
      </c>
      <c r="AR14" s="241" t="str">
        <f>IF('Социально-коммуникативное разви'!H15="","",IF('Социально-коммуникативное разви'!H15=2,"сформирован",IF('Социально-коммуникативное разви'!H15=0,"не сформирован", "в стадии формирования")))</f>
        <v/>
      </c>
      <c r="AS14" s="241" t="str">
        <f>IF('Социально-коммуникативное разви'!K15="","",IF('Социально-коммуникативное разви'!K15=2,"сформирован",IF('Социально-коммуникативное разви'!K15=0,"не сформирован", "в стадии формирования")))</f>
        <v/>
      </c>
      <c r="AT14" s="241" t="str">
        <f>IF('Социально-коммуникативное разви'!L15="","",IF('Социально-коммуникативное разви'!L15=2,"сформирован",IF('Социально-коммуникативное разви'!L15=0,"не сформирован", "в стадии формирования")))</f>
        <v/>
      </c>
      <c r="AU14" s="241" t="str">
        <f>IF('Социально-коммуникативное разви'!M15="","",IF('Социально-коммуникативное разви'!M15=2,"сформирован",IF('Социально-коммуникативное разви'!M15=0,"не сформирован", "в стадии формирования")))</f>
        <v/>
      </c>
      <c r="AV14" s="241" t="str">
        <f>IF('Познавательное развитие'!P15="","",IF('Познавательное развитие'!P15=2,"сформирован",IF('Познавательное развитие'!P15=0,"не сформирован", "в стадии формирования")))</f>
        <v/>
      </c>
      <c r="AW14" s="241" t="str">
        <f>IF('Речевое развитие'!E14="","",IF('Речевое развитие'!E14=2,"сформирован",IF('Речевое развитие'!E14=0,"не сформирован", "в стадии формирования")))</f>
        <v/>
      </c>
      <c r="AX14" s="241" t="str">
        <f>IF('Речевое развитие'!N14="","",IF('Речевое развитие'!N14=2,"сформирован",IF('Речевое развитие'!N14=0,"не сформирован", "в стадии формирования")))</f>
        <v/>
      </c>
      <c r="AY14" s="241" t="str">
        <f>IF('Художественно-эстетическое разв'!F15="","",IF('Художественно-эстетическое разв'!F15=2,"сформирован",IF('Художественно-эстетическое разв'!F15=0,"не сформирован", "в стадии формирования")))</f>
        <v/>
      </c>
      <c r="AZ14" s="233" t="str">
        <f>IF('Художественно-эстетическое разв'!O15="","",IF('Художественно-эстетическое разв'!O15=2,"сформирован",IF('Художественно-эстетическое разв'!O15=0,"не сформирован", "в стадии формирования")))</f>
        <v/>
      </c>
      <c r="BA14" s="241"/>
      <c r="BB14" s="208" t="str">
        <f>IF('Социально-коммуникативное разви'!E15="","",IF('Социально-коммуникативное разви'!G15="","",IF('Социально-коммуникативное разви'!H15="","",IF('Социально-коммуникативное разви'!K15="","",IF('Социально-коммуникативное разви'!L15="","",IF('Социально-коммуникативное разви'!M15="","",IF('Познавательное развитие'!P15="","",IF('Речевое развитие'!E14="","",IF('Речевое развитие'!N14="","",IF('Художественно-эстетическое разв'!F15="","",IF('Художественно-эстетическое разв'!O15="","",IF('Художественно-эстетическое разв'!Y15="","",('Социально-коммуникативное разви'!E15+'Социально-коммуникативное разви'!G15+'Социально-коммуникативное разви'!H15+'Социально-коммуникативное разви'!L15+'Социально-коммуникативное разви'!Q15+'Познавательное развитие'!L15+'Познавательное развитие'!#REF!+'Речевое развитие'!D14+'Речевое развитие'!F14+'Речевое развитие'!J14+'Речевое развитие'!L14+'Речевое развитие'!N14)/12))))))))))))</f>
        <v/>
      </c>
      <c r="BC14" s="235" t="str">
        <f>'Целевые ориентиры'!BA14</f>
        <v/>
      </c>
      <c r="BD14" s="233" t="str">
        <f>IF('Социально-коммуникативное разви'!D15="","",IF('Социально-коммуникативное разви'!D15=2,"сформирован",IF('Социально-коммуникативное разви'!D15=0,"не сформирован", "в стадии формирования")))</f>
        <v/>
      </c>
      <c r="BE14" s="233" t="str">
        <f>IF('Социально-коммуникативное разви'!F15="","",IF('Социально-коммуникативное разви'!F15=2,"сформирован",IF('Социально-коммуникативное разви'!F15=0,"не сформирован", "в стадии формирования")))</f>
        <v/>
      </c>
      <c r="BF14" s="233" t="str">
        <f>IF('Социально-коммуникативное разви'!J15="","",IF('Социально-коммуникативное разви'!J15=2,"сформирован",IF('Социально-коммуникативное разви'!J15=0,"не сформирован", "в стадии формирования")))</f>
        <v/>
      </c>
      <c r="BG14" s="233" t="str">
        <f>IF('Познавательное развитие'!U15="","",IF('Познавательное развитие'!U15=2,"сформирован",IF('Познавательное развитие'!U15=0,"не сформирован", "в стадии формирования")))</f>
        <v/>
      </c>
      <c r="BH14" s="233" t="str">
        <f>IF('Познавательное развитие'!V15="","",IF('Познавательное развитие'!V15=2,"сформирован",IF('Познавательное развитие'!V15=0,"не сформирован", "в стадии формирования")))</f>
        <v/>
      </c>
      <c r="BI14" s="233" t="str">
        <f>IF('Познавательное развитие'!AB15="","",IF('Познавательное развитие'!AB15=2,"сформирован",IF('Познавательное развитие'!AB15=0,"не сформирован", "в стадии формирования")))</f>
        <v/>
      </c>
      <c r="BJ14" s="233" t="str">
        <f>IF('Познавательное развитие'!AD15="","",IF('Познавательное развитие'!AD15=2,"сформирован",IF('Познавательное развитие'!AD15=0,"не сформирован", "в стадии формирования")))</f>
        <v/>
      </c>
      <c r="BK14" s="233" t="str">
        <f>IF('Речевое развитие'!D14="","",IF('Речевое развитие'!D14=2,"сформирован",IF('Речевое развитие'!D14=0,"не сформирован", "в стадии формирования")))</f>
        <v/>
      </c>
      <c r="BL14" s="233" t="str">
        <f>IF('Речевое развитие'!E14="","",IF('Речевое развитие'!E14=2,"сформирован",IF('Речевое развитие'!E14=0,"не сформирован", "в стадии формирования")))</f>
        <v/>
      </c>
      <c r="BM14" s="233" t="str">
        <f>IF('Речевое развитие'!F14="","",IF('Речевое развитие'!F14=2,"сформирован",IF('Речевое развитие'!F14=0,"не сформирован", "в стадии формирования")))</f>
        <v/>
      </c>
      <c r="BN14" s="233" t="str">
        <f>IF('Речевое развитие'!G14="","",IF('Речевое развитие'!G14=2,"сформирован",IF('Речевое развитие'!G14=0,"не сформирован", "в стадии формирования")))</f>
        <v/>
      </c>
      <c r="BO14" s="233" t="e">
        <f>IF('Речевое развитие'!#REF!="","",IF('Речевое развитие'!#REF!=2,"сформирован",IF('Речевое развитие'!#REF!=0,"не сформирован", "в стадии формирования")))</f>
        <v>#REF!</v>
      </c>
      <c r="BP14" s="233" t="str">
        <f>IF('Речевое развитие'!J14="","",IF('Речевое развитие'!J14=2,"сформирован",IF('Речевое развитие'!J14=0,"не сформирован", "в стадии формирования")))</f>
        <v/>
      </c>
      <c r="BQ14" s="233" t="str">
        <f>IF('Речевое развитие'!K14="","",IF('Речевое развитие'!K14=2,"сформирован",IF('Речевое развитие'!K14=0,"не сформирован", "в стадии формирования")))</f>
        <v/>
      </c>
      <c r="BR14" s="233" t="str">
        <f>IF('Речевое развитие'!L14="","",IF('Речевое развитие'!L14=2,"сформирован",IF('Речевое развитие'!L14=0,"не сформирован", "в стадии формирования")))</f>
        <v/>
      </c>
      <c r="BS14" s="233" t="str">
        <f>IF('Речевое развитие'!M14="","",IF('Речевое развитие'!M14=2,"сформирован",IF('Речевое развитие'!M14=0,"не сформирован", "в стадии формирования")))</f>
        <v/>
      </c>
      <c r="BT14" s="233" t="str">
        <f>IF('Речевое развитие'!N14="","",IF('Речевое развитие'!N14=2,"сформирован",IF('Речевое развитие'!N14=0,"не сформирован", "в стадии формирования")))</f>
        <v/>
      </c>
      <c r="BU14" s="233" t="str">
        <f>IF('Художественно-эстетическое разв'!D15="","",IF('Художественно-эстетическое разв'!D15=2,"сформирован",IF('Художественно-эстетическое разв'!D15=0,"не сформирован", "в стадии формирования")))</f>
        <v/>
      </c>
      <c r="BV14" s="233" t="str">
        <f>IF('Художественно-эстетическое разв'!E15="","",IF('Художественно-эстетическое разв'!E15=2,"сформирован",IF('Художественно-эстетическое разв'!E15=0,"не сформирован", "в стадии формирования")))</f>
        <v/>
      </c>
      <c r="BW14" s="242" t="str">
        <f>IF('Социально-коммуникативное разви'!D15="","",IF('Социально-коммуникативное разви'!F15="","",IF('Социально-коммуникативное разви'!J15="","",IF('Познавательное развитие'!U15="","",IF('Познавательное развитие'!V15="","",IF('Познавательное развитие'!AB15="","",IF('Познавательное развитие'!AD15="","",IF('Речевое развитие'!D14="","",IF('Речевое развитие'!E14="","",IF('Речевое развитие'!F14="","",IF('Речевое развитие'!G14="","",IF('Речевое развитие'!#REF!="","",IF('Речевое развитие'!J14="","",IF('Речевое развитие'!K14="","",IF('Речевое развитие'!L14="","",IF('Речевое развитие'!M14="","",IF('Речевое развитие'!N14="","",IF('Художественно-эстетическое разв'!D15="","",IF('Художественно-эстетическое разв'!E15="","",('Социально-коммуникативное разви'!D15+'Социально-коммуникативное разви'!F15+'Социально-коммуникативное разви'!J15+'Познавательное развитие'!U15+'Познавательное развитие'!V15+'Познавательное развитие'!AB15+'Познавательное развитие'!AD15+'Речевое развитие'!D14+'Речевое развитие'!E14+'Речевое развитие'!F14+'Речевое развитие'!G14+'Речевое развитие'!#REF!+'Речевое развитие'!J14+'Речевое развитие'!K14+'Речевое развитие'!L14+'Речевое развитие'!M14+'Речевое развитие'!N14+'Художественно-эстетическое разв'!D15+'Художественно-эстетическое разв'!E15)/19)))))))))))))))))))</f>
        <v/>
      </c>
      <c r="BX14" s="321" t="str">
        <f>'Целевые ориентиры'!BU14</f>
        <v/>
      </c>
      <c r="BY14" s="233" t="str">
        <f t="shared" si="0"/>
        <v/>
      </c>
      <c r="BZ14" s="233" t="str">
        <f>IF('Художественно-эстетическое разв'!K15="","",IF('Художественно-эстетическое разв'!K15=2,"сформирован",IF('Художественно-эстетическое разв'!K15=0,"не сформирован", "в стадии формирования")))</f>
        <v/>
      </c>
      <c r="CA14" s="233" t="str">
        <f>IF('Художественно-эстетическое разв'!L15="","",IF('Художественно-эстетическое разв'!L15=2,"сформирован",IF('Художественно-эстетическое разв'!L15=0,"не сформирован", "в стадии формирования")))</f>
        <v/>
      </c>
      <c r="CB14" s="233" t="str">
        <f>IF('Художественно-эстетическое разв'!Z15="","",IF('Художественно-эстетическое разв'!Z15=2,"сформирован",IF('Художественно-эстетическое разв'!Z15=0,"не сформирован", "в стадии формирования")))</f>
        <v/>
      </c>
      <c r="CC14" s="190" t="e">
        <f>IF('Физическое развитие'!#REF!="","",IF('Физическое развитие'!#REF!=2,"сформирован",IF('Физическое развитие'!#REF!=0,"не сформирован", "в стадии формирования")))</f>
        <v>#REF!</v>
      </c>
      <c r="CD14" s="190" t="str">
        <f>IF('Физическое развитие'!D14="","",IF('Физическое развитие'!D14=2,"сформирован",IF('Физическое развитие'!D14=0,"не сформирован", "в стадии формирования")))</f>
        <v/>
      </c>
      <c r="CE14" s="190" t="str">
        <f>IF('Физическое развитие'!E14="","",IF('Физическое развитие'!E14=2,"сформирован",IF('Физическое развитие'!E14=0,"не сформирован", "в стадии формирования")))</f>
        <v/>
      </c>
      <c r="CF14" s="190" t="str">
        <f>IF('Физическое развитие'!F14="","",IF('Физическое развитие'!F14=2,"сформирован",IF('Физическое развитие'!F14=0,"не сформирован", "в стадии формирования")))</f>
        <v/>
      </c>
      <c r="CG14" s="190" t="str">
        <f>IF('Физическое развитие'!G14="","",IF('Физическое развитие'!G14=2,"сформирован",IF('Физическое развитие'!G14=0,"не сформирован", "в стадии формирования")))</f>
        <v/>
      </c>
      <c r="CH14" s="233" t="str">
        <f>IF('Физическое развитие'!H14="","",IF('Физическое развитие'!H14=2,"сформирован",IF('Физическое развитие'!H14=0,"не сформирован", "в стадии формирования")))</f>
        <v/>
      </c>
      <c r="CI14" s="233" t="str">
        <f>IF('Физическое развитие'!I14="","",IF('Физическое развитие'!I14=2,"сформирован",IF('Физическое развитие'!I14=0,"не сформирован", "в стадии формирования")))</f>
        <v/>
      </c>
      <c r="CJ14" s="233" t="str">
        <f>IF('Физическое развитие'!J14="","",IF('Физическое развитие'!J14=2,"сформирован",IF('Физическое развитие'!J14=0,"не сформирован", "в стадии формирования")))</f>
        <v/>
      </c>
      <c r="CK14" s="233" t="str">
        <f>IF('Физическое развитие'!K14="","",IF('Физическое развитие'!K14=2,"сформирован",IF('Физическое развитие'!K14=0,"не сформирован", "в стадии формирования")))</f>
        <v/>
      </c>
      <c r="CL14" s="233" t="str">
        <f>IF('Физическое развитие'!L14="","",IF('Физическое развитие'!L14=2,"сформирован",IF('Физическое развитие'!L14=0,"не сформирован", "в стадии формирования")))</f>
        <v/>
      </c>
      <c r="CM14" s="233" t="str">
        <f>IF('Физическое развитие'!N14="","",IF('Физическое развитие'!N14=2,"сформирован",IF('Физическое развитие'!N14=0,"не сформирован", "в стадии формирования")))</f>
        <v/>
      </c>
      <c r="CN14" s="242" t="str">
        <f>IF('Познавательное развитие'!H15="","",IF('Художественно-эстетическое разв'!K15="","",IF('Художественно-эстетическое разв'!L15="","",IF('Художественно-эстетическое разв'!Z15="","",IF('Физическое развитие'!#REF!="","",IF('Физическое развитие'!D14="","",IF('Физическое развитие'!E14="","",IF('Физическое развитие'!F14="","",IF('Физическое развитие'!G14="","",IF('Физическое развитие'!H14="","",IF('Физическое развитие'!I14="","",IF('Физическое развитие'!J14="","",IF('Физическое развитие'!K14="","",IF('Физическое развитие'!L14="","",IF('Физическое развитие'!N14="","",('Познавательное развитие'!H15+'Художественно-эстетическое разв'!K15+'Художественно-эстетическое разв'!L15+'Художественно-эстетическое разв'!Z15+'Физическое развитие'!#REF!+'Физическое развитие'!D14+'Физическое развитие'!E14+'Физическое развитие'!F14+'Физическое развитие'!G14+'Физическое развитие'!H14+'Физическое развитие'!I14+'Физическое развитие'!J14+'Физическое развитие'!K14+'Физическое развитие'!L14+'Физическое развитие'!N14)/15)))))))))))))))</f>
        <v/>
      </c>
      <c r="CO14" s="321" t="str">
        <f>'Целевые ориентиры'!CK14</f>
        <v/>
      </c>
      <c r="CP14" s="233" t="str">
        <f>IF('Социально-коммуникативное разви'!G15="","",IF('Социально-коммуникативное разви'!G15=2,"сформирован",IF('Социально-коммуникативное разви'!G15=0,"не сформирован", "в стадии формирования")))</f>
        <v/>
      </c>
      <c r="CQ14" s="233" t="str">
        <f>IF('Социально-коммуникативное разви'!H15="","",IF('Социально-коммуникативное разви'!H15=2,"сформирован",IF('Социально-коммуникативное разви'!H15=0,"не сформирован", "в стадии формирования")))</f>
        <v/>
      </c>
      <c r="CR14" s="233" t="str">
        <f>IF('Социально-коммуникативное разви'!L15="","",IF('Социально-коммуникативное разви'!L15=2,"сформирован",IF('Социально-коммуникативное разви'!L15=0,"не сформирован", "в стадии формирования")))</f>
        <v/>
      </c>
      <c r="CS14" s="233" t="str">
        <f>IF('Социально-коммуникативное разви'!P15="","",IF('Социально-коммуникативное разви'!P15=2,"сформирован",IF('Социально-коммуникативное разви'!P15=0,"не сформирован", "в стадии формирования")))</f>
        <v/>
      </c>
      <c r="CT14" s="233" t="str">
        <f>IF('Социально-коммуникативное разви'!Q15="","",IF('Социально-коммуникативное разви'!Q15=2,"сформирован",IF('Социально-коммуникативное разви'!Q15=0,"не сформирован", "в стадии формирования")))</f>
        <v/>
      </c>
      <c r="CU14" s="233" t="str">
        <f>IF('Социально-коммуникативное разви'!T15="","",IF('Социально-коммуникативное разви'!T15=2,"сформирован",IF('Социально-коммуникативное разви'!T15=0,"не сформирован", "в стадии формирования")))</f>
        <v/>
      </c>
      <c r="CV14" s="233" t="str">
        <f>IF('Социально-коммуникативное разви'!U15="","",IF('Социально-коммуникативное разви'!U15=2,"сформирован",IF('Социально-коммуникативное разви'!U15=0,"не сформирован", "в стадии формирования")))</f>
        <v/>
      </c>
      <c r="CW14" s="233" t="str">
        <f>IF('Социально-коммуникативное разви'!V15="","",IF('Социально-коммуникативное разви'!V15=2,"сформирован",IF('Социально-коммуникативное разви'!V15=0,"не сформирован", "в стадии формирования")))</f>
        <v/>
      </c>
      <c r="CX14" s="233" t="str">
        <f>IF('Социально-коммуникативное разви'!W15="","",IF('Социально-коммуникативное разви'!W15=2,"сформирован",IF('Социально-коммуникативное разви'!W15=0,"не сформирован", "в стадии формирования")))</f>
        <v/>
      </c>
      <c r="CY14" s="233" t="str">
        <f>IF('Социально-коммуникативное разви'!X15="","",IF('Социально-коммуникативное разви'!X15=2,"сформирован",IF('Социально-коммуникативное разви'!X15=0,"не сформирован", "в стадии формирования")))</f>
        <v/>
      </c>
      <c r="CZ14" s="233" t="str">
        <f>IF('Социально-коммуникативное разви'!Y15="","",IF('Социально-коммуникативное разви'!Y15=2,"сформирован",IF('Социально-коммуникативное разви'!Y15=0,"не сформирован", "в стадии формирования")))</f>
        <v/>
      </c>
      <c r="DA14" s="233" t="str">
        <f>IF('Физическое развитие'!Q14="","",IF('Физическое развитие'!Q14=2,"сформирован",IF('Физическое развитие'!Q14=0,"не сформирован", "в стадии формирования")))</f>
        <v/>
      </c>
      <c r="DB14" s="233" t="str">
        <f>IF('Физическое развитие'!R14="","",IF('Физическое развитие'!R14=2,"сформирован",IF('Физическое развитие'!R14=0,"не сформирован", "в стадии формирования")))</f>
        <v/>
      </c>
      <c r="DC14" s="233" t="str">
        <f>IF('Физическое развитие'!S14="","",IF('Физическое развитие'!S14=2,"сформирован",IF('Физическое развитие'!S14=0,"не сформирован", "в стадии формирования")))</f>
        <v/>
      </c>
      <c r="DD14" s="242" t="str">
        <f>IF('Социально-коммуникативное разви'!G15="","",IF('Социально-коммуникативное разви'!H15="","",IF('Социально-коммуникативное разви'!L15="","",IF('Социально-коммуникативное разви'!P15="","",IF('Социально-коммуникативное разви'!Q15="","",IF('Социально-коммуникативное разви'!T15="","",IF('Социально-коммуникативное разви'!U15="","",IF('Социально-коммуникативное разви'!V15="","",IF('Социально-коммуникативное разви'!W15="","",IF('Социально-коммуникативное разви'!X15="","",IF('Социально-коммуникативное разви'!Y15="","",IF('Физическое развитие'!Q14="","",IF('Физическое развитие'!R14="","",IF('Физическое развитие'!S14="","",('Социально-коммуникативное разви'!G15+'Социально-коммуникативное разви'!H15+'Социально-коммуникативное разви'!L15+'Социально-коммуникативное разви'!P15+'Социально-коммуникативное разви'!Q15+'Социально-коммуникативное разви'!T15+'Социально-коммуникативное разви'!U15+'Социально-коммуникативное разви'!V15+'Социально-коммуникативное разви'!W15+'Социально-коммуникативное разви'!X15+'Социально-коммуникативное разви'!Y15+'Физическое развитие'!Q14+'Физическое развитие'!R14+'Физическое развитие'!S14)/14))))))))))))))</f>
        <v/>
      </c>
      <c r="DE14" s="235" t="str">
        <f>'Целевые ориентиры'!DA14</f>
        <v/>
      </c>
      <c r="DF14" s="233" t="str">
        <f>IF('Социально-коммуникативное разви'!T15="","",IF('Социально-коммуникативное разви'!T15=2,"сформирован",IF('Социально-коммуникативное разви'!T15=0,"не сформирован", "в стадии формирования")))</f>
        <v/>
      </c>
      <c r="DG14" s="233" t="str">
        <f>IF('Социально-коммуникативное разви'!U15="","",IF('Социально-коммуникативное разви'!U15=2,"сформирован",IF('Социально-коммуникативное разви'!U15=0,"не сформирован", "в стадии формирования")))</f>
        <v/>
      </c>
      <c r="DH14" s="233" t="str">
        <f>IF('Социально-коммуникативное разви'!V15="","",IF('Социально-коммуникативное разви'!V15=2,"сформирован",IF('Социально-коммуникативное разви'!V15=0,"не сформирован", "в стадии формирования")))</f>
        <v/>
      </c>
      <c r="DI14" s="233" t="str">
        <f>IF('Социально-коммуникативное разви'!W15="","",IF('Социально-коммуникативное разви'!W15=2,"сформирован",IF('Социально-коммуникативное разви'!W15=0,"не сформирован", "в стадии формирования")))</f>
        <v/>
      </c>
      <c r="DJ14" s="233" t="str">
        <f>IF('Социально-коммуникативное разви'!X15="","",IF('Социально-коммуникативное разви'!X15=2,"сформирован",IF('Социально-коммуникативное разви'!X15=0,"не сформирован", "в стадии формирования")))</f>
        <v/>
      </c>
      <c r="DK14" s="233" t="str">
        <f>IF('Социально-коммуникативное разви'!Y15="","",IF('Социально-коммуникативное разви'!Y15=2,"сформирован",IF('Социально-коммуникативное разви'!Y15=0,"не сформирован", "в стадии формирования")))</f>
        <v/>
      </c>
      <c r="DL14" s="233" t="str">
        <f>IF('Познавательное развитие'!D15="","",IF('Познавательное развитие'!D15=2,"сформирован",IF('Познавательное развитие'!D15=0,"не сформирован", "в стадии формирования")))</f>
        <v/>
      </c>
      <c r="DM14" s="233" t="str">
        <f>IF('Познавательное развитие'!E15="","",IF('Познавательное развитие'!E15=2,"сформирован",IF('Познавательное развитие'!E15=0,"не сформирован", "в стадии формирования")))</f>
        <v/>
      </c>
      <c r="DN14" s="233" t="str">
        <f>IF('Познавательное развитие'!F15="","",IF('Познавательное развитие'!F15=2,"сформирован",IF('Познавательное развитие'!F15=0,"не сформирован", "в стадии формирования")))</f>
        <v/>
      </c>
      <c r="DO14" s="233" t="str">
        <f>IF('Познавательное развитие'!G15="","",IF('Познавательное развитие'!G15=2,"сформирован",IF('Познавательное развитие'!G15=0,"не сформирован", "в стадии формирования")))</f>
        <v/>
      </c>
      <c r="DP14" s="233" t="str">
        <f>IF('Познавательное развитие'!H15="","",IF('Познавательное развитие'!H15=2,"сформирован",IF('Познавательное развитие'!H15=0,"не сформирован", "в стадии формирования")))</f>
        <v/>
      </c>
      <c r="DQ14" s="233" t="str">
        <f>IF('Познавательное развитие'!I15="","",IF('Познавательное развитие'!I15=2,"сформирован",IF('Познавательное развитие'!I15=0,"не сформирован", "в стадии формирования")))</f>
        <v/>
      </c>
      <c r="DR14" s="233" t="str">
        <f>IF('Познавательное развитие'!J15="","",IF('Познавательное развитие'!J15=2,"сформирован",IF('Познавательное развитие'!J15=0,"не сформирован", "в стадии формирования")))</f>
        <v/>
      </c>
      <c r="DS14" s="233" t="str">
        <f>IF('Познавательное развитие'!K15="","",IF('Познавательное развитие'!K15=2,"сформирован",IF('Познавательное развитие'!K15=0,"не сформирован", "в стадии формирования")))</f>
        <v/>
      </c>
      <c r="DT14" s="233" t="str">
        <f>IF('Познавательное развитие'!L15="","",IF('Познавательное развитие'!L15=2,"сформирован",IF('Познавательное развитие'!L15=0,"не сформирован", "в стадии формирования")))</f>
        <v/>
      </c>
      <c r="DU14" s="233" t="e">
        <f>IF('Познавательное развитие'!#REF!="","",IF('Познавательное развитие'!#REF!=2,"сформирован",IF('Познавательное развитие'!#REF!=0,"не сформирован", "в стадии формирования")))</f>
        <v>#REF!</v>
      </c>
      <c r="DV14" s="233" t="e">
        <f>IF('Познавательное развитие'!#REF!="","",IF('Познавательное развитие'!#REF!=2,"сформирован",IF('Познавательное развитие'!#REF!=0,"не сформирован", "в стадии формирования")))</f>
        <v>#REF!</v>
      </c>
      <c r="DW14" s="233" t="str">
        <f>IF('Познавательное развитие'!M15="","",IF('Познавательное развитие'!M15=2,"сформирован",IF('Познавательное развитие'!M15=0,"не сформирован", "в стадии формирования")))</f>
        <v/>
      </c>
      <c r="DX14" s="233" t="str">
        <f>IF('Познавательное развитие'!N15="","",IF('Познавательное развитие'!N15=2,"сформирован",IF('Познавательное развитие'!N15=0,"не сформирован", "в стадии формирования")))</f>
        <v/>
      </c>
      <c r="DY14" s="233" t="str">
        <f>IF('Познавательное развитие'!O15="","",IF('Познавательное развитие'!O15=2,"сформирован",IF('Познавательное развитие'!O15=0,"не сформирован", "в стадии формирования")))</f>
        <v/>
      </c>
      <c r="DZ14" s="233" t="str">
        <f>IF('Познавательное развитие'!P15="","",IF('Познавательное развитие'!P15=2,"сформирован",IF('Познавательное развитие'!P15=0,"не сформирован", "в стадии формирования")))</f>
        <v/>
      </c>
      <c r="EA14" s="233" t="e">
        <f>IF('Познавательное развитие'!#REF!="","",IF('Познавательное развитие'!#REF!=2,"сформирован",IF('Познавательное развитие'!#REF!=0,"не сформирован", "в стадии формирования")))</f>
        <v>#REF!</v>
      </c>
      <c r="EB14" s="233" t="str">
        <f>IF('Познавательное развитие'!R15="","",IF('Познавательное развитие'!R15=2,"сформирован",IF('Познавательное развитие'!R15=0,"не сформирован", "в стадии формирования")))</f>
        <v/>
      </c>
      <c r="EC14" s="233" t="str">
        <f>IF('Познавательное развитие'!S15="","",IF('Познавательное развитие'!S15=2,"сформирован",IF('Познавательное развитие'!S15=0,"не сформирован", "в стадии формирования")))</f>
        <v/>
      </c>
      <c r="ED14" s="233" t="str">
        <f>IF('Познавательное развитие'!T15="","",IF('Познавательное развитие'!T15=2,"сформирован",IF('Познавательное развитие'!T15=0,"не сформирован", "в стадии формирования")))</f>
        <v/>
      </c>
      <c r="EE14" s="233" t="str">
        <f>IF('Познавательное развитие'!U15="","",IF('Познавательное развитие'!U15=2,"сформирован",IF('Познавательное развитие'!U15=0,"не сформирован", "в стадии формирования")))</f>
        <v/>
      </c>
      <c r="EF14" s="233" t="str">
        <f>IF('Познавательное развитие'!V15="","",IF('Познавательное развитие'!V15=2,"сформирован",IF('Познавательное развитие'!V15=0,"не сформирован", "в стадии формирования")))</f>
        <v/>
      </c>
      <c r="EG14" s="233" t="e">
        <f>IF('Познавательное развитие'!#REF!="","",IF('Познавательное развитие'!#REF!=2,"сформирован",IF('Познавательное развитие'!#REF!=0,"не сформирован", "в стадии формирования")))</f>
        <v>#REF!</v>
      </c>
      <c r="EH14" s="233" t="e">
        <f>IF('Познавательное развитие'!#REF!="","",IF('Познавательное развитие'!#REF!=2,"сформирован",IF('Познавательное развитие'!#REF!=0,"не сформирован", "в стадии формирования")))</f>
        <v>#REF!</v>
      </c>
      <c r="EI14" s="233" t="str">
        <f>IF('Познавательное развитие'!W15="","",IF('Познавательное развитие'!W15=2,"сформирован",IF('Познавательное развитие'!W15=0,"не сформирован", "в стадии формирования")))</f>
        <v/>
      </c>
      <c r="EJ14" s="233" t="str">
        <f>IF('Познавательное развитие'!X15="","",IF('Познавательное развитие'!X15=2,"сформирован",IF('Познавательное развитие'!X15=0,"не сформирован", "в стадии формирования")))</f>
        <v/>
      </c>
      <c r="EK14" s="233" t="str">
        <f>IF('Познавательное развитие'!Y15="","",IF('Познавательное развитие'!Y15=2,"сформирован",IF('Познавательное развитие'!Y15=0,"не сформирован", "в стадии формирования")))</f>
        <v/>
      </c>
      <c r="EL14" s="233" t="str">
        <f>IF('Познавательное развитие'!Z15="","",IF('Познавательное развитие'!Z15=2,"сформирован",IF('Познавательное развитие'!Z15=0,"не сформирован", "в стадии формирования")))</f>
        <v/>
      </c>
      <c r="EM14" s="233" t="str">
        <f>IF('Познавательное развитие'!AA15="","",IF('Познавательное развитие'!AA15=2,"сформирован",IF('Познавательное развитие'!AA15=0,"не сформирован", "в стадии формирования")))</f>
        <v/>
      </c>
      <c r="EN14" s="233" t="str">
        <f>IF('Познавательное развитие'!AB15="","",IF('Познавательное развитие'!AB15=2,"сформирован",IF('Познавательное развитие'!AB15=0,"не сформирован", "в стадии формирования")))</f>
        <v/>
      </c>
      <c r="EO14" s="233"/>
      <c r="EP14" s="235" t="str">
        <f>'Целевые ориентиры'!EH14</f>
        <v/>
      </c>
    </row>
    <row r="15" spans="1:146" ht="15.75" x14ac:dyDescent="0.25">
      <c r="A15" s="107">
        <f>список!A13</f>
        <v>12</v>
      </c>
      <c r="B15" s="141" t="str">
        <f>IF(список!B13="","",список!B13)</f>
        <v/>
      </c>
      <c r="C15" s="97">
        <f>IF(список!C13="","",список!C13)</f>
        <v>0</v>
      </c>
      <c r="D15" s="94" t="str">
        <f>IF('Социально-коммуникативное разви'!G16="","",IF('Социально-коммуникативное разви'!G16=2,"сформирован",IF('Социально-коммуникативное разви'!G16=0,"не сформирован", "в стадии формирования")))</f>
        <v/>
      </c>
      <c r="E15" s="94" t="str">
        <f>IF('Социально-коммуникативное разви'!I16="","",IF('Социально-коммуникативное разви'!I16=2,"сформирован",IF('Социально-коммуникативное разви'!I16=0,"не сформирован", "в стадии формирования")))</f>
        <v/>
      </c>
      <c r="F15" s="94" t="str">
        <f>IF('Социально-коммуникативное разви'!K16="","",IF('Социально-коммуникативное разви'!K16=2,"сформирован",IF('Социально-коммуникативное разви'!K16=0,"не сформирован", "в стадии формирования")))</f>
        <v/>
      </c>
      <c r="G15" s="94" t="str">
        <f>IF('Социально-коммуникативное разви'!L16="","",IF('Социально-коммуникативное разви'!L16=2,"сформирован",IF('Социально-коммуникативное разви'!L16=0,"не сформирован", "в стадии формирования")))</f>
        <v/>
      </c>
      <c r="H15" s="94" t="str">
        <f>IF('Познавательное развитие'!K16="","",IF('Познавательное развитие'!K16=2,"сформирован",IF('Познавательное развитие'!K16=0,"не сформирован", "в стадии формирования")))</f>
        <v/>
      </c>
      <c r="I15" s="94" t="e">
        <f>IF('Познавательное развитие'!#REF!="","",IF('Познавательное развитие'!#REF!=2,"сформирован",IF('Познавательное развитие'!#REF!=0,"не сформирован", "в стадии формирования")))</f>
        <v>#REF!</v>
      </c>
      <c r="J15" s="94" t="str">
        <f>IF('Познавательное развитие'!O16="","",IF('Познавательное развитие'!O16=2,"сформирован",IF('Познавательное развитие'!O16=0,"не сформирован", "в стадии формирования")))</f>
        <v/>
      </c>
      <c r="K15" s="94" t="str">
        <f>IF('Познавательное развитие'!P16="","",IF('Познавательное развитие'!P16=2,"сформирован",IF('Познавательное развитие'!P16=0,"не сформирован", "в стадии формирования")))</f>
        <v/>
      </c>
      <c r="L15" s="94" t="e">
        <f>IF('Познавательное развитие'!#REF!="","",IF('Познавательное развитие'!#REF!=2,"сформирован",IF('Познавательное развитие'!#REF!=0,"не сформирован", "в стадии формирования")))</f>
        <v>#REF!</v>
      </c>
      <c r="M15" s="94" t="str">
        <f>IF('Познавательное развитие'!T16="","",IF('Познавательное развитие'!T16=2,"сформирован",IF('Познавательное развитие'!T16=0,"не сформирован", "в стадии формирования")))</f>
        <v/>
      </c>
      <c r="N15" s="94" t="str">
        <f>IF('Познавательное развитие'!W16="","",IF('Познавательное развитие'!W16=2,"сформирован",IF('Познавательное развитие'!W16=0,"не сформирован", "в стадии формирования")))</f>
        <v/>
      </c>
      <c r="O15" s="94" t="str">
        <f>IF('Познавательное развитие'!AH16="","",IF('Познавательное развитие'!AH16=2,"сформирован",IF('Познавательное развитие'!AH16=0,"не сформирован", "в стадии формирования")))</f>
        <v/>
      </c>
      <c r="P15" s="94" t="str">
        <f>IF('Речевое развитие'!E15="","",IF('Речевое развитие'!E15=2,"сформирован",IF('Речевое развитие'!E15=0,"не сформирован", "в стадии формирования")))</f>
        <v/>
      </c>
      <c r="Q15" s="94" t="str">
        <f>IF('Речевое развитие'!F15="","",IF('Речевое развитие'!F15=2,"сформирован",IF('Речевое развитие'!F15=0,"не сформирован", "в стадии формирования")))</f>
        <v/>
      </c>
      <c r="R15" s="94" t="str">
        <f>IF('Речевое развитие'!M15="","",IF('Речевое развитие'!M15=2,"сформирован",IF('Речевое развитие'!M15=0,"не сформирован", "в стадии формирования")))</f>
        <v/>
      </c>
      <c r="S15" s="94" t="str">
        <f>IF('Художественно-эстетическое разв'!F16="","",IF('Художественно-эстетическое разв'!F16=2,"сформирован",IF('Художественно-эстетическое разв'!F16=0,"не сформирован", "в стадии формирования")))</f>
        <v/>
      </c>
      <c r="T15" s="94" t="str">
        <f>IF('Художественно-эстетическое разв'!L16="","",IF('Художественно-эстетическое разв'!L16=2,"сформирован",IF('Художественно-эстетическое разв'!L16=0,"не сформирован", "в стадии формирования")))</f>
        <v/>
      </c>
      <c r="U15" s="94" t="str">
        <f>IF('Художественно-эстетическое разв'!O16="","",IF('Художественно-эстетическое разв'!O16=2,"сформирован",IF('Художественно-эстетическое разв'!O16=0,"не сформирован", "в стадии формирования")))</f>
        <v/>
      </c>
      <c r="V15" s="94" t="str">
        <f>IF('Художественно-эстетическое разв'!P16="","",IF('Художественно-эстетическое разв'!P16=2,"сформирован",IF('Художественно-эстетическое разв'!P16=0,"не сформирован", "в стадии формирования")))</f>
        <v/>
      </c>
      <c r="W15" s="94" t="str">
        <f>IF('Физическое развитие'!N15="","",IF('Физическое развитие'!N15=2,"сформирован",IF('Физическое развитие'!N15=0,"не сформирован", "в стадии формирования")))</f>
        <v/>
      </c>
      <c r="X15" s="94" t="str">
        <f>IF('Физическое развитие'!Q15="","",IF('Физическое развитие'!Q15=2,"сформирован",IF('Физическое развитие'!Q15=0,"не сформирован", "в стадии формирования")))</f>
        <v/>
      </c>
      <c r="Y15" s="94" t="str">
        <f>IF('Физическое развитие'!R15="","",IF('Физическое развитие'!R15=2,"сформирован",IF('Физическое развитие'!R15=0,"не сформирован", "в стадии формирования")))</f>
        <v/>
      </c>
      <c r="Z15" s="206" t="str">
        <f>IF('Социально-коммуникативное разви'!G16="","",IF('Социально-коммуникативное разви'!I16="","",IF('Социально-коммуникативное разви'!K16="","",IF('Социально-коммуникативное разви'!L16="","",IF('Познавательное развитие'!K16="","",IF('Познавательное развитие'!#REF!="","",IF('Познавательное развитие'!O16="","",IF('Познавательное развитие'!P16="","",IF('Познавательное развитие'!#REF!="","",IF('Познавательное развитие'!T16="","",IF('Познавательное развитие'!W16="","",IF('Познавательное развитие'!AH16="","",IF('Речевое развитие'!E15="","",IF('Речевое развитие'!F15="","",IF('Речевое развитие'!M15="","",IF('Художественно-эстетическое разв'!F16="","",IF('Художественно-эстетическое разв'!L16="","",IF('Художественно-эстетическое разв'!O16="","",IF('Художественно-эстетическое разв'!P16="","",IF('Физическое развитие'!N15="","",IF('Физическое развитие'!Q15="","",IF('Физическое развитие'!R15="","",('Социально-коммуникативное разви'!G16+'Социально-коммуникативное разви'!I16+'Социально-коммуникативное разви'!K16+'Социально-коммуникативное разви'!L16+'Познавательное развитие'!K16+'Познавательное развитие'!#REF!+'Познавательное развитие'!O16+'Познавательное развитие'!P16+'Познавательное развитие'!#REF!+'Познавательное развитие'!T16+'Познавательное развитие'!W16+'Познавательное развитие'!AH16+'Речевое развитие'!E15+'Речевое развитие'!F15+'Художественно-эстетическое разв'!F16+'Художественно-эстетическое разв'!L16+'Художественно-эстетическое разв'!O16+'Художественно-эстетическое разв'!P16+'Физическое развитие'!N15+'Физическое развитие'!Q15+'Физическое развитие'!R15)/22))))))))))))))))))))))</f>
        <v/>
      </c>
      <c r="AA15" s="235" t="str">
        <f>'Целевые ориентиры'!Y15</f>
        <v/>
      </c>
      <c r="AB15" s="236" t="str">
        <f>IF('Социально-коммуникативное разви'!E16="","",IF('Социально-коммуникативное разви'!E16=2,"сформирован",IF('Социально-коммуникативное разви'!E16=0,"не сформирован", "в стадии формирования")))</f>
        <v/>
      </c>
      <c r="AC15" s="232" t="str">
        <f>IF('Социально-коммуникативное разви'!G16="","",IF('Социально-коммуникативное разви'!G16=2,"сформирован",IF('Социально-коммуникативное разви'!G16=0,"не сформирован", "в стадии формирования")))</f>
        <v/>
      </c>
      <c r="AD15" s="232" t="str">
        <f>IF('Социально-коммуникативное разви'!H16="","",IF('Социально-коммуникативное разви'!H16=2,"сформирован",IF('Социально-коммуникативное разви'!H16=0,"не сформирован", "в стадии формирования")))</f>
        <v/>
      </c>
      <c r="AE15" s="232" t="str">
        <f>IF('Социально-коммуникативное разви'!L16="","",IF('Социально-коммуникативное разви'!L16=2,"сформирован",IF('Социально-коммуникативное разви'!L16=0,"не сформирован", "в стадии формирования")))</f>
        <v/>
      </c>
      <c r="AF15" s="232" t="str">
        <f>IF('Социально-коммуникативное разви'!Q16="","",IF('Социально-коммуникативное разви'!Q16=2,"сформирован",IF('Социально-коммуникативное разви'!Q16=0,"не сформирован", "в стадии формирования")))</f>
        <v/>
      </c>
      <c r="AG15" s="237" t="str">
        <f>IF('Познавательное развитие'!L16="","",IF('Познавательное развитие'!L16=2,"сформирован",IF('Познавательное развитие'!L16=0,"не сформирован", "в стадии формирования")))</f>
        <v/>
      </c>
      <c r="AH15" s="237" t="e">
        <f>IF('Познавательное развитие'!#REF!="","",IF('Познавательное развитие'!#REF!=2,"сформирован",IF('Познавательное развитие'!#REF!=0,"не сформирован", "в стадии формирования")))</f>
        <v>#REF!</v>
      </c>
      <c r="AI15" s="237" t="str">
        <f>IF('Речевое развитие'!D15="","",IF('Речевое развитие'!D15=2,"сформирован",IF('Речевое развитие'!D15=0,"не сформирован", "в стадии формирования")))</f>
        <v/>
      </c>
      <c r="AJ15" s="237" t="str">
        <f>IF('Речевое развитие'!F15="","",IF('Речевое развитие'!F15=2,"сформирован",IF('Речевое развитие'!F15=0,"не сформирован", "в стадии формирования")))</f>
        <v/>
      </c>
      <c r="AK15" s="237" t="str">
        <f>IF('Речевое развитие'!J15="","",IF('Речевое развитие'!J15=2,"сформирован",IF('Речевое развитие'!J15=0,"не сформирован", "в стадии формирования")))</f>
        <v/>
      </c>
      <c r="AL15" s="237" t="str">
        <f>IF('Речевое развитие'!L15="","",IF('Речевое развитие'!L15=2,"сформирован",IF('Речевое развитие'!L15=0,"не сформирован", "в стадии формирования")))</f>
        <v/>
      </c>
      <c r="AM15" s="237" t="str">
        <f>IF('Речевое развитие'!N15="","",IF('Речевое развитие'!N15=2,"сформирован",IF('Речевое развитие'!N15=0,"не сформирован", "в стадии формирования")))</f>
        <v/>
      </c>
      <c r="AN15" s="238" t="str">
        <f>IF('Социально-коммуникативное разви'!E16="","",IF('Социально-коммуникативное разви'!G16="","",IF('Социально-коммуникативное разви'!H16="","",IF('Социально-коммуникативное разви'!L16="","",IF('Социально-коммуникативное разви'!Q16="","",IF('Познавательное развитие'!L16="","",IF('Познавательное развитие'!#REF!="","",IF('Речевое развитие'!D15="","",IF('Речевое развитие'!F15="","",IF('Речевое развитие'!J15="","",IF('Речевое развитие'!L15="","",IF('Речевое развитие'!N15="","",('Социально-коммуникативное разви'!E16+'Социально-коммуникативное разви'!G16+'Социально-коммуникативное разви'!H16+'Социально-коммуникативное разви'!L16+'Социально-коммуникативное разви'!Q16+'Познавательное развитие'!L16+'Познавательное развитие'!#REF!+'Речевое развитие'!D15+'Речевое развитие'!F15+'Речевое развитие'!J15+'Речевое развитие'!L15+'Речевое развитие'!N15)/12))))))))))))</f>
        <v/>
      </c>
      <c r="AO15" s="235" t="str">
        <f>'Целевые ориентиры'!AM15</f>
        <v/>
      </c>
      <c r="AP15" s="239" t="str">
        <f>IF('Социально-коммуникативное разви'!E16="","",IF('Социально-коммуникативное разви'!E16=2,"сформирован",IF('Социально-коммуникативное разви'!E16=0,"не сформирован", "в стадии формирования")))</f>
        <v/>
      </c>
      <c r="AQ15" s="240" t="str">
        <f>IF('Социально-коммуникативное разви'!G16="","",IF('Социально-коммуникативное разви'!G16=2,"сформирован",IF('Социально-коммуникативное разви'!G16=0,"не сформирован", "в стадии формирования")))</f>
        <v/>
      </c>
      <c r="AR15" s="241" t="str">
        <f>IF('Социально-коммуникативное разви'!H16="","",IF('Социально-коммуникативное разви'!H16=2,"сформирован",IF('Социально-коммуникативное разви'!H16=0,"не сформирован", "в стадии формирования")))</f>
        <v/>
      </c>
      <c r="AS15" s="241" t="str">
        <f>IF('Социально-коммуникативное разви'!K16="","",IF('Социально-коммуникативное разви'!K16=2,"сформирован",IF('Социально-коммуникативное разви'!K16=0,"не сформирован", "в стадии формирования")))</f>
        <v/>
      </c>
      <c r="AT15" s="241" t="str">
        <f>IF('Социально-коммуникативное разви'!L16="","",IF('Социально-коммуникативное разви'!L16=2,"сформирован",IF('Социально-коммуникативное разви'!L16=0,"не сформирован", "в стадии формирования")))</f>
        <v/>
      </c>
      <c r="AU15" s="241" t="str">
        <f>IF('Социально-коммуникативное разви'!M16="","",IF('Социально-коммуникативное разви'!M16=2,"сформирован",IF('Социально-коммуникативное разви'!M16=0,"не сформирован", "в стадии формирования")))</f>
        <v/>
      </c>
      <c r="AV15" s="241" t="str">
        <f>IF('Познавательное развитие'!P16="","",IF('Познавательное развитие'!P16=2,"сформирован",IF('Познавательное развитие'!P16=0,"не сформирован", "в стадии формирования")))</f>
        <v/>
      </c>
      <c r="AW15" s="241" t="str">
        <f>IF('Речевое развитие'!E15="","",IF('Речевое развитие'!E15=2,"сформирован",IF('Речевое развитие'!E15=0,"не сформирован", "в стадии формирования")))</f>
        <v/>
      </c>
      <c r="AX15" s="241" t="str">
        <f>IF('Речевое развитие'!N15="","",IF('Речевое развитие'!N15=2,"сформирован",IF('Речевое развитие'!N15=0,"не сформирован", "в стадии формирования")))</f>
        <v/>
      </c>
      <c r="AY15" s="241" t="str">
        <f>IF('Художественно-эстетическое разв'!F16="","",IF('Художественно-эстетическое разв'!F16=2,"сформирован",IF('Художественно-эстетическое разв'!F16=0,"не сформирован", "в стадии формирования")))</f>
        <v/>
      </c>
      <c r="AZ15" s="233" t="str">
        <f>IF('Художественно-эстетическое разв'!O16="","",IF('Художественно-эстетическое разв'!O16=2,"сформирован",IF('Художественно-эстетическое разв'!O16=0,"не сформирован", "в стадии формирования")))</f>
        <v/>
      </c>
      <c r="BA15" s="241"/>
      <c r="BB15" s="208" t="str">
        <f>IF('Социально-коммуникативное разви'!E16="","",IF('Социально-коммуникативное разви'!G16="","",IF('Социально-коммуникативное разви'!H16="","",IF('Социально-коммуникативное разви'!K16="","",IF('Социально-коммуникативное разви'!L16="","",IF('Социально-коммуникативное разви'!M16="","",IF('Познавательное развитие'!P16="","",IF('Речевое развитие'!E15="","",IF('Речевое развитие'!N15="","",IF('Художественно-эстетическое разв'!F16="","",IF('Художественно-эстетическое разв'!O16="","",IF('Художественно-эстетическое разв'!Y16="","",('Социально-коммуникативное разви'!E16+'Социально-коммуникативное разви'!G16+'Социально-коммуникативное разви'!H16+'Социально-коммуникативное разви'!L16+'Социально-коммуникативное разви'!Q16+'Познавательное развитие'!L16+'Познавательное развитие'!#REF!+'Речевое развитие'!D15+'Речевое развитие'!F15+'Речевое развитие'!J15+'Речевое развитие'!L15+'Речевое развитие'!N15)/12))))))))))))</f>
        <v/>
      </c>
      <c r="BC15" s="235" t="str">
        <f>'Целевые ориентиры'!BA15</f>
        <v/>
      </c>
      <c r="BD15" s="233" t="str">
        <f>IF('Социально-коммуникативное разви'!D16="","",IF('Социально-коммуникативное разви'!D16=2,"сформирован",IF('Социально-коммуникативное разви'!D16=0,"не сформирован", "в стадии формирования")))</f>
        <v/>
      </c>
      <c r="BE15" s="233" t="str">
        <f>IF('Социально-коммуникативное разви'!F16="","",IF('Социально-коммуникативное разви'!F16=2,"сформирован",IF('Социально-коммуникативное разви'!F16=0,"не сформирован", "в стадии формирования")))</f>
        <v/>
      </c>
      <c r="BF15" s="233" t="str">
        <f>IF('Социально-коммуникативное разви'!J16="","",IF('Социально-коммуникативное разви'!J16=2,"сформирован",IF('Социально-коммуникативное разви'!J16=0,"не сформирован", "в стадии формирования")))</f>
        <v/>
      </c>
      <c r="BG15" s="233" t="str">
        <f>IF('Познавательное развитие'!U16="","",IF('Познавательное развитие'!U16=2,"сформирован",IF('Познавательное развитие'!U16=0,"не сформирован", "в стадии формирования")))</f>
        <v/>
      </c>
      <c r="BH15" s="233" t="str">
        <f>IF('Познавательное развитие'!V16="","",IF('Познавательное развитие'!V16=2,"сформирован",IF('Познавательное развитие'!V16=0,"не сформирован", "в стадии формирования")))</f>
        <v/>
      </c>
      <c r="BI15" s="233" t="str">
        <f>IF('Познавательное развитие'!AB16="","",IF('Познавательное развитие'!AB16=2,"сформирован",IF('Познавательное развитие'!AB16=0,"не сформирован", "в стадии формирования")))</f>
        <v/>
      </c>
      <c r="BJ15" s="233" t="str">
        <f>IF('Познавательное развитие'!AD16="","",IF('Познавательное развитие'!AD16=2,"сформирован",IF('Познавательное развитие'!AD16=0,"не сформирован", "в стадии формирования")))</f>
        <v/>
      </c>
      <c r="BK15" s="233" t="str">
        <f>IF('Речевое развитие'!D15="","",IF('Речевое развитие'!D15=2,"сформирован",IF('Речевое развитие'!D15=0,"не сформирован", "в стадии формирования")))</f>
        <v/>
      </c>
      <c r="BL15" s="233" t="str">
        <f>IF('Речевое развитие'!E15="","",IF('Речевое развитие'!E15=2,"сформирован",IF('Речевое развитие'!E15=0,"не сформирован", "в стадии формирования")))</f>
        <v/>
      </c>
      <c r="BM15" s="233" t="str">
        <f>IF('Речевое развитие'!F15="","",IF('Речевое развитие'!F15=2,"сформирован",IF('Речевое развитие'!F15=0,"не сформирован", "в стадии формирования")))</f>
        <v/>
      </c>
      <c r="BN15" s="233" t="str">
        <f>IF('Речевое развитие'!G15="","",IF('Речевое развитие'!G15=2,"сформирован",IF('Речевое развитие'!G15=0,"не сформирован", "в стадии формирования")))</f>
        <v/>
      </c>
      <c r="BO15" s="233" t="e">
        <f>IF('Речевое развитие'!#REF!="","",IF('Речевое развитие'!#REF!=2,"сформирован",IF('Речевое развитие'!#REF!=0,"не сформирован", "в стадии формирования")))</f>
        <v>#REF!</v>
      </c>
      <c r="BP15" s="233" t="str">
        <f>IF('Речевое развитие'!J15="","",IF('Речевое развитие'!J15=2,"сформирован",IF('Речевое развитие'!J15=0,"не сформирован", "в стадии формирования")))</f>
        <v/>
      </c>
      <c r="BQ15" s="233" t="str">
        <f>IF('Речевое развитие'!K15="","",IF('Речевое развитие'!K15=2,"сформирован",IF('Речевое развитие'!K15=0,"не сформирован", "в стадии формирования")))</f>
        <v/>
      </c>
      <c r="BR15" s="233" t="str">
        <f>IF('Речевое развитие'!L15="","",IF('Речевое развитие'!L15=2,"сформирован",IF('Речевое развитие'!L15=0,"не сформирован", "в стадии формирования")))</f>
        <v/>
      </c>
      <c r="BS15" s="233" t="str">
        <f>IF('Речевое развитие'!M15="","",IF('Речевое развитие'!M15=2,"сформирован",IF('Речевое развитие'!M15=0,"не сформирован", "в стадии формирования")))</f>
        <v/>
      </c>
      <c r="BT15" s="233" t="str">
        <f>IF('Речевое развитие'!N15="","",IF('Речевое развитие'!N15=2,"сформирован",IF('Речевое развитие'!N15=0,"не сформирован", "в стадии формирования")))</f>
        <v/>
      </c>
      <c r="BU15" s="233" t="str">
        <f>IF('Художественно-эстетическое разв'!D16="","",IF('Художественно-эстетическое разв'!D16=2,"сформирован",IF('Художественно-эстетическое разв'!D16=0,"не сформирован", "в стадии формирования")))</f>
        <v/>
      </c>
      <c r="BV15" s="233" t="str">
        <f>IF('Художественно-эстетическое разв'!E16="","",IF('Художественно-эстетическое разв'!E16=2,"сформирован",IF('Художественно-эстетическое разв'!E16=0,"не сформирован", "в стадии формирования")))</f>
        <v/>
      </c>
      <c r="BW15" s="242" t="str">
        <f>IF('Социально-коммуникативное разви'!D16="","",IF('Социально-коммуникативное разви'!F16="","",IF('Социально-коммуникативное разви'!J16="","",IF('Познавательное развитие'!U16="","",IF('Познавательное развитие'!V16="","",IF('Познавательное развитие'!AB16="","",IF('Познавательное развитие'!AD16="","",IF('Речевое развитие'!D15="","",IF('Речевое развитие'!E15="","",IF('Речевое развитие'!F15="","",IF('Речевое развитие'!G15="","",IF('Речевое развитие'!#REF!="","",IF('Речевое развитие'!J15="","",IF('Речевое развитие'!K15="","",IF('Речевое развитие'!L15="","",IF('Речевое развитие'!M15="","",IF('Речевое развитие'!N15="","",IF('Художественно-эстетическое разв'!D16="","",IF('Художественно-эстетическое разв'!E16="","",('Социально-коммуникативное разви'!D16+'Социально-коммуникативное разви'!F16+'Социально-коммуникативное разви'!J16+'Познавательное развитие'!U16+'Познавательное развитие'!V16+'Познавательное развитие'!AB16+'Познавательное развитие'!AD16+'Речевое развитие'!D15+'Речевое развитие'!E15+'Речевое развитие'!F15+'Речевое развитие'!G15+'Речевое развитие'!#REF!+'Речевое развитие'!J15+'Речевое развитие'!K15+'Речевое развитие'!L15+'Речевое развитие'!M15+'Речевое развитие'!N15+'Художественно-эстетическое разв'!D16+'Художественно-эстетическое разв'!E16)/19)))))))))))))))))))</f>
        <v/>
      </c>
      <c r="BX15" s="321" t="str">
        <f>'Целевые ориентиры'!BU15</f>
        <v/>
      </c>
      <c r="BY15" s="233" t="str">
        <f t="shared" si="0"/>
        <v/>
      </c>
      <c r="BZ15" s="233" t="str">
        <f>IF('Художественно-эстетическое разв'!K16="","",IF('Художественно-эстетическое разв'!K16=2,"сформирован",IF('Художественно-эстетическое разв'!K16=0,"не сформирован", "в стадии формирования")))</f>
        <v/>
      </c>
      <c r="CA15" s="233" t="str">
        <f>IF('Художественно-эстетическое разв'!L16="","",IF('Художественно-эстетическое разв'!L16=2,"сформирован",IF('Художественно-эстетическое разв'!L16=0,"не сформирован", "в стадии формирования")))</f>
        <v/>
      </c>
      <c r="CB15" s="233" t="str">
        <f>IF('Художественно-эстетическое разв'!Z16="","",IF('Художественно-эстетическое разв'!Z16=2,"сформирован",IF('Художественно-эстетическое разв'!Z16=0,"не сформирован", "в стадии формирования")))</f>
        <v/>
      </c>
      <c r="CC15" s="190" t="e">
        <f>IF('Физическое развитие'!#REF!="","",IF('Физическое развитие'!#REF!=2,"сформирован",IF('Физическое развитие'!#REF!=0,"не сформирован", "в стадии формирования")))</f>
        <v>#REF!</v>
      </c>
      <c r="CD15" s="190" t="str">
        <f>IF('Физическое развитие'!D15="","",IF('Физическое развитие'!D15=2,"сформирован",IF('Физическое развитие'!D15=0,"не сформирован", "в стадии формирования")))</f>
        <v/>
      </c>
      <c r="CE15" s="190" t="str">
        <f>IF('Физическое развитие'!E15="","",IF('Физическое развитие'!E15=2,"сформирован",IF('Физическое развитие'!E15=0,"не сформирован", "в стадии формирования")))</f>
        <v/>
      </c>
      <c r="CF15" s="190" t="str">
        <f>IF('Физическое развитие'!F15="","",IF('Физическое развитие'!F15=2,"сформирован",IF('Физическое развитие'!F15=0,"не сформирован", "в стадии формирования")))</f>
        <v/>
      </c>
      <c r="CG15" s="190" t="str">
        <f>IF('Физическое развитие'!G15="","",IF('Физическое развитие'!G15=2,"сформирован",IF('Физическое развитие'!G15=0,"не сформирован", "в стадии формирования")))</f>
        <v/>
      </c>
      <c r="CH15" s="233" t="str">
        <f>IF('Физическое развитие'!H15="","",IF('Физическое развитие'!H15=2,"сформирован",IF('Физическое развитие'!H15=0,"не сформирован", "в стадии формирования")))</f>
        <v/>
      </c>
      <c r="CI15" s="233" t="str">
        <f>IF('Физическое развитие'!I15="","",IF('Физическое развитие'!I15=2,"сформирован",IF('Физическое развитие'!I15=0,"не сформирован", "в стадии формирования")))</f>
        <v/>
      </c>
      <c r="CJ15" s="233" t="str">
        <f>IF('Физическое развитие'!J15="","",IF('Физическое развитие'!J15=2,"сформирован",IF('Физическое развитие'!J15=0,"не сформирован", "в стадии формирования")))</f>
        <v/>
      </c>
      <c r="CK15" s="233" t="str">
        <f>IF('Физическое развитие'!K15="","",IF('Физическое развитие'!K15=2,"сформирован",IF('Физическое развитие'!K15=0,"не сформирован", "в стадии формирования")))</f>
        <v/>
      </c>
      <c r="CL15" s="233" t="str">
        <f>IF('Физическое развитие'!L15="","",IF('Физическое развитие'!L15=2,"сформирован",IF('Физическое развитие'!L15=0,"не сформирован", "в стадии формирования")))</f>
        <v/>
      </c>
      <c r="CM15" s="233" t="str">
        <f>IF('Физическое развитие'!N15="","",IF('Физическое развитие'!N15=2,"сформирован",IF('Физическое развитие'!N15=0,"не сформирован", "в стадии формирования")))</f>
        <v/>
      </c>
      <c r="CN15" s="242" t="str">
        <f>IF('Познавательное развитие'!H16="","",IF('Художественно-эстетическое разв'!K16="","",IF('Художественно-эстетическое разв'!L16="","",IF('Художественно-эстетическое разв'!Z16="","",IF('Физическое развитие'!#REF!="","",IF('Физическое развитие'!D15="","",IF('Физическое развитие'!E15="","",IF('Физическое развитие'!F15="","",IF('Физическое развитие'!G15="","",IF('Физическое развитие'!H15="","",IF('Физическое развитие'!I15="","",IF('Физическое развитие'!J15="","",IF('Физическое развитие'!K15="","",IF('Физическое развитие'!L15="","",IF('Физическое развитие'!N15="","",('Познавательное развитие'!H16+'Художественно-эстетическое разв'!K16+'Художественно-эстетическое разв'!L16+'Художественно-эстетическое разв'!Z16+'Физическое развитие'!#REF!+'Физическое развитие'!D15+'Физическое развитие'!E15+'Физическое развитие'!F15+'Физическое развитие'!G15+'Физическое развитие'!H15+'Физическое развитие'!I15+'Физическое развитие'!J15+'Физическое развитие'!K15+'Физическое развитие'!L15+'Физическое развитие'!N15)/15)))))))))))))))</f>
        <v/>
      </c>
      <c r="CO15" s="321" t="str">
        <f>'Целевые ориентиры'!CK15</f>
        <v/>
      </c>
      <c r="CP15" s="233" t="str">
        <f>IF('Социально-коммуникативное разви'!G16="","",IF('Социально-коммуникативное разви'!G16=2,"сформирован",IF('Социально-коммуникативное разви'!G16=0,"не сформирован", "в стадии формирования")))</f>
        <v/>
      </c>
      <c r="CQ15" s="233" t="str">
        <f>IF('Социально-коммуникативное разви'!H16="","",IF('Социально-коммуникативное разви'!H16=2,"сформирован",IF('Социально-коммуникативное разви'!H16=0,"не сформирован", "в стадии формирования")))</f>
        <v/>
      </c>
      <c r="CR15" s="233" t="str">
        <f>IF('Социально-коммуникативное разви'!L16="","",IF('Социально-коммуникативное разви'!L16=2,"сформирован",IF('Социально-коммуникативное разви'!L16=0,"не сформирован", "в стадии формирования")))</f>
        <v/>
      </c>
      <c r="CS15" s="233" t="str">
        <f>IF('Социально-коммуникативное разви'!P16="","",IF('Социально-коммуникативное разви'!P16=2,"сформирован",IF('Социально-коммуникативное разви'!P16=0,"не сформирован", "в стадии формирования")))</f>
        <v/>
      </c>
      <c r="CT15" s="233" t="str">
        <f>IF('Социально-коммуникативное разви'!Q16="","",IF('Социально-коммуникативное разви'!Q16=2,"сформирован",IF('Социально-коммуникативное разви'!Q16=0,"не сформирован", "в стадии формирования")))</f>
        <v/>
      </c>
      <c r="CU15" s="233" t="str">
        <f>IF('Социально-коммуникативное разви'!T16="","",IF('Социально-коммуникативное разви'!T16=2,"сформирован",IF('Социально-коммуникативное разви'!T16=0,"не сформирован", "в стадии формирования")))</f>
        <v/>
      </c>
      <c r="CV15" s="233" t="str">
        <f>IF('Социально-коммуникативное разви'!U16="","",IF('Социально-коммуникативное разви'!U16=2,"сформирован",IF('Социально-коммуникативное разви'!U16=0,"не сформирован", "в стадии формирования")))</f>
        <v/>
      </c>
      <c r="CW15" s="233" t="str">
        <f>IF('Социально-коммуникативное разви'!V16="","",IF('Социально-коммуникативное разви'!V16=2,"сформирован",IF('Социально-коммуникативное разви'!V16=0,"не сформирован", "в стадии формирования")))</f>
        <v/>
      </c>
      <c r="CX15" s="233" t="str">
        <f>IF('Социально-коммуникативное разви'!W16="","",IF('Социально-коммуникативное разви'!W16=2,"сформирован",IF('Социально-коммуникативное разви'!W16=0,"не сформирован", "в стадии формирования")))</f>
        <v/>
      </c>
      <c r="CY15" s="233" t="str">
        <f>IF('Социально-коммуникативное разви'!X16="","",IF('Социально-коммуникативное разви'!X16=2,"сформирован",IF('Социально-коммуникативное разви'!X16=0,"не сформирован", "в стадии формирования")))</f>
        <v/>
      </c>
      <c r="CZ15" s="233" t="str">
        <f>IF('Социально-коммуникативное разви'!Y16="","",IF('Социально-коммуникативное разви'!Y16=2,"сформирован",IF('Социально-коммуникативное разви'!Y16=0,"не сформирован", "в стадии формирования")))</f>
        <v/>
      </c>
      <c r="DA15" s="233" t="str">
        <f>IF('Физическое развитие'!Q15="","",IF('Физическое развитие'!Q15=2,"сформирован",IF('Физическое развитие'!Q15=0,"не сформирован", "в стадии формирования")))</f>
        <v/>
      </c>
      <c r="DB15" s="233" t="str">
        <f>IF('Физическое развитие'!R15="","",IF('Физическое развитие'!R15=2,"сформирован",IF('Физическое развитие'!R15=0,"не сформирован", "в стадии формирования")))</f>
        <v/>
      </c>
      <c r="DC15" s="233" t="str">
        <f>IF('Физическое развитие'!S15="","",IF('Физическое развитие'!S15=2,"сформирован",IF('Физическое развитие'!S15=0,"не сформирован", "в стадии формирования")))</f>
        <v/>
      </c>
      <c r="DD15" s="242" t="str">
        <f>IF('Социально-коммуникативное разви'!G16="","",IF('Социально-коммуникативное разви'!H16="","",IF('Социально-коммуникативное разви'!L16="","",IF('Социально-коммуникативное разви'!P16="","",IF('Социально-коммуникативное разви'!Q16="","",IF('Социально-коммуникативное разви'!T16="","",IF('Социально-коммуникативное разви'!U16="","",IF('Социально-коммуникативное разви'!V16="","",IF('Социально-коммуникативное разви'!W16="","",IF('Социально-коммуникативное разви'!X16="","",IF('Социально-коммуникативное разви'!Y16="","",IF('Физическое развитие'!Q15="","",IF('Физическое развитие'!R15="","",IF('Физическое развитие'!S15="","",('Социально-коммуникативное разви'!G16+'Социально-коммуникативное разви'!H16+'Социально-коммуникативное разви'!L16+'Социально-коммуникативное разви'!P16+'Социально-коммуникативное разви'!Q16+'Социально-коммуникативное разви'!T16+'Социально-коммуникативное разви'!U16+'Социально-коммуникативное разви'!V16+'Социально-коммуникативное разви'!W16+'Социально-коммуникативное разви'!X16+'Социально-коммуникативное разви'!Y16+'Физическое развитие'!Q15+'Физическое развитие'!R15+'Физическое развитие'!S15)/14))))))))))))))</f>
        <v/>
      </c>
      <c r="DE15" s="235" t="str">
        <f>'Целевые ориентиры'!DA15</f>
        <v/>
      </c>
      <c r="DF15" s="233" t="str">
        <f>IF('Социально-коммуникативное разви'!T16="","",IF('Социально-коммуникативное разви'!T16=2,"сформирован",IF('Социально-коммуникативное разви'!T16=0,"не сформирован", "в стадии формирования")))</f>
        <v/>
      </c>
      <c r="DG15" s="233" t="str">
        <f>IF('Социально-коммуникативное разви'!U16="","",IF('Социально-коммуникативное разви'!U16=2,"сформирован",IF('Социально-коммуникативное разви'!U16=0,"не сформирован", "в стадии формирования")))</f>
        <v/>
      </c>
      <c r="DH15" s="233" t="str">
        <f>IF('Социально-коммуникативное разви'!V16="","",IF('Социально-коммуникативное разви'!V16=2,"сформирован",IF('Социально-коммуникативное разви'!V16=0,"не сформирован", "в стадии формирования")))</f>
        <v/>
      </c>
      <c r="DI15" s="233" t="str">
        <f>IF('Социально-коммуникативное разви'!W16="","",IF('Социально-коммуникативное разви'!W16=2,"сформирован",IF('Социально-коммуникативное разви'!W16=0,"не сформирован", "в стадии формирования")))</f>
        <v/>
      </c>
      <c r="DJ15" s="233" t="str">
        <f>IF('Социально-коммуникативное разви'!X16="","",IF('Социально-коммуникативное разви'!X16=2,"сформирован",IF('Социально-коммуникативное разви'!X16=0,"не сформирован", "в стадии формирования")))</f>
        <v/>
      </c>
      <c r="DK15" s="233" t="str">
        <f>IF('Социально-коммуникативное разви'!Y16="","",IF('Социально-коммуникативное разви'!Y16=2,"сформирован",IF('Социально-коммуникативное разви'!Y16=0,"не сформирован", "в стадии формирования")))</f>
        <v/>
      </c>
      <c r="DL15" s="233" t="str">
        <f>IF('Познавательное развитие'!D16="","",IF('Познавательное развитие'!D16=2,"сформирован",IF('Познавательное развитие'!D16=0,"не сформирован", "в стадии формирования")))</f>
        <v/>
      </c>
      <c r="DM15" s="233" t="str">
        <f>IF('Познавательное развитие'!E16="","",IF('Познавательное развитие'!E16=2,"сформирован",IF('Познавательное развитие'!E16=0,"не сформирован", "в стадии формирования")))</f>
        <v/>
      </c>
      <c r="DN15" s="233" t="str">
        <f>IF('Познавательное развитие'!F16="","",IF('Познавательное развитие'!F16=2,"сформирован",IF('Познавательное развитие'!F16=0,"не сформирован", "в стадии формирования")))</f>
        <v/>
      </c>
      <c r="DO15" s="233" t="str">
        <f>IF('Познавательное развитие'!G16="","",IF('Познавательное развитие'!G16=2,"сформирован",IF('Познавательное развитие'!G16=0,"не сформирован", "в стадии формирования")))</f>
        <v/>
      </c>
      <c r="DP15" s="233" t="str">
        <f>IF('Познавательное развитие'!H16="","",IF('Познавательное развитие'!H16=2,"сформирован",IF('Познавательное развитие'!H16=0,"не сформирован", "в стадии формирования")))</f>
        <v/>
      </c>
      <c r="DQ15" s="233" t="str">
        <f>IF('Познавательное развитие'!I16="","",IF('Познавательное развитие'!I16=2,"сформирован",IF('Познавательное развитие'!I16=0,"не сформирован", "в стадии формирования")))</f>
        <v/>
      </c>
      <c r="DR15" s="233" t="str">
        <f>IF('Познавательное развитие'!J16="","",IF('Познавательное развитие'!J16=2,"сформирован",IF('Познавательное развитие'!J16=0,"не сформирован", "в стадии формирования")))</f>
        <v/>
      </c>
      <c r="DS15" s="233" t="str">
        <f>IF('Познавательное развитие'!K16="","",IF('Познавательное развитие'!K16=2,"сформирован",IF('Познавательное развитие'!K16=0,"не сформирован", "в стадии формирования")))</f>
        <v/>
      </c>
      <c r="DT15" s="233" t="str">
        <f>IF('Познавательное развитие'!L16="","",IF('Познавательное развитие'!L16=2,"сформирован",IF('Познавательное развитие'!L16=0,"не сформирован", "в стадии формирования")))</f>
        <v/>
      </c>
      <c r="DU15" s="233" t="e">
        <f>IF('Познавательное развитие'!#REF!="","",IF('Познавательное развитие'!#REF!=2,"сформирован",IF('Познавательное развитие'!#REF!=0,"не сформирован", "в стадии формирования")))</f>
        <v>#REF!</v>
      </c>
      <c r="DV15" s="233" t="e">
        <f>IF('Познавательное развитие'!#REF!="","",IF('Познавательное развитие'!#REF!=2,"сформирован",IF('Познавательное развитие'!#REF!=0,"не сформирован", "в стадии формирования")))</f>
        <v>#REF!</v>
      </c>
      <c r="DW15" s="233" t="str">
        <f>IF('Познавательное развитие'!M16="","",IF('Познавательное развитие'!M16=2,"сформирован",IF('Познавательное развитие'!M16=0,"не сформирован", "в стадии формирования")))</f>
        <v/>
      </c>
      <c r="DX15" s="233" t="str">
        <f>IF('Познавательное развитие'!N16="","",IF('Познавательное развитие'!N16=2,"сформирован",IF('Познавательное развитие'!N16=0,"не сформирован", "в стадии формирования")))</f>
        <v/>
      </c>
      <c r="DY15" s="233" t="str">
        <f>IF('Познавательное развитие'!O16="","",IF('Познавательное развитие'!O16=2,"сформирован",IF('Познавательное развитие'!O16=0,"не сформирован", "в стадии формирования")))</f>
        <v/>
      </c>
      <c r="DZ15" s="233" t="str">
        <f>IF('Познавательное развитие'!P16="","",IF('Познавательное развитие'!P16=2,"сформирован",IF('Познавательное развитие'!P16=0,"не сформирован", "в стадии формирования")))</f>
        <v/>
      </c>
      <c r="EA15" s="233" t="e">
        <f>IF('Познавательное развитие'!#REF!="","",IF('Познавательное развитие'!#REF!=2,"сформирован",IF('Познавательное развитие'!#REF!=0,"не сформирован", "в стадии формирования")))</f>
        <v>#REF!</v>
      </c>
      <c r="EB15" s="233" t="str">
        <f>IF('Познавательное развитие'!R16="","",IF('Познавательное развитие'!R16=2,"сформирован",IF('Познавательное развитие'!R16=0,"не сформирован", "в стадии формирования")))</f>
        <v/>
      </c>
      <c r="EC15" s="233" t="str">
        <f>IF('Познавательное развитие'!S16="","",IF('Познавательное развитие'!S16=2,"сформирован",IF('Познавательное развитие'!S16=0,"не сформирован", "в стадии формирования")))</f>
        <v/>
      </c>
      <c r="ED15" s="233" t="str">
        <f>IF('Познавательное развитие'!T16="","",IF('Познавательное развитие'!T16=2,"сформирован",IF('Познавательное развитие'!T16=0,"не сформирован", "в стадии формирования")))</f>
        <v/>
      </c>
      <c r="EE15" s="233" t="str">
        <f>IF('Познавательное развитие'!U16="","",IF('Познавательное развитие'!U16=2,"сформирован",IF('Познавательное развитие'!U16=0,"не сформирован", "в стадии формирования")))</f>
        <v/>
      </c>
      <c r="EF15" s="233" t="str">
        <f>IF('Познавательное развитие'!V16="","",IF('Познавательное развитие'!V16=2,"сформирован",IF('Познавательное развитие'!V16=0,"не сформирован", "в стадии формирования")))</f>
        <v/>
      </c>
      <c r="EG15" s="233" t="e">
        <f>IF('Познавательное развитие'!#REF!="","",IF('Познавательное развитие'!#REF!=2,"сформирован",IF('Познавательное развитие'!#REF!=0,"не сформирован", "в стадии формирования")))</f>
        <v>#REF!</v>
      </c>
      <c r="EH15" s="233" t="e">
        <f>IF('Познавательное развитие'!#REF!="","",IF('Познавательное развитие'!#REF!=2,"сформирован",IF('Познавательное развитие'!#REF!=0,"не сформирован", "в стадии формирования")))</f>
        <v>#REF!</v>
      </c>
      <c r="EI15" s="233" t="str">
        <f>IF('Познавательное развитие'!W16="","",IF('Познавательное развитие'!W16=2,"сформирован",IF('Познавательное развитие'!W16=0,"не сформирован", "в стадии формирования")))</f>
        <v/>
      </c>
      <c r="EJ15" s="233" t="str">
        <f>IF('Познавательное развитие'!X16="","",IF('Познавательное развитие'!X16=2,"сформирован",IF('Познавательное развитие'!X16=0,"не сформирован", "в стадии формирования")))</f>
        <v/>
      </c>
      <c r="EK15" s="233" t="str">
        <f>IF('Познавательное развитие'!Y16="","",IF('Познавательное развитие'!Y16=2,"сформирован",IF('Познавательное развитие'!Y16=0,"не сформирован", "в стадии формирования")))</f>
        <v/>
      </c>
      <c r="EL15" s="233" t="str">
        <f>IF('Познавательное развитие'!Z16="","",IF('Познавательное развитие'!Z16=2,"сформирован",IF('Познавательное развитие'!Z16=0,"не сформирован", "в стадии формирования")))</f>
        <v/>
      </c>
      <c r="EM15" s="233" t="str">
        <f>IF('Познавательное развитие'!AA16="","",IF('Познавательное развитие'!AA16=2,"сформирован",IF('Познавательное развитие'!AA16=0,"не сформирован", "в стадии формирования")))</f>
        <v/>
      </c>
      <c r="EN15" s="233" t="str">
        <f>IF('Познавательное развитие'!AB16="","",IF('Познавательное развитие'!AB16=2,"сформирован",IF('Познавательное развитие'!AB16=0,"не сформирован", "в стадии формирования")))</f>
        <v/>
      </c>
      <c r="EO15" s="233"/>
      <c r="EP15" s="235" t="str">
        <f>'Целевые ориентиры'!EH15</f>
        <v/>
      </c>
    </row>
    <row r="16" spans="1:146" ht="15.75" x14ac:dyDescent="0.25">
      <c r="A16" s="107">
        <f>список!A14</f>
        <v>13</v>
      </c>
      <c r="B16" s="141" t="str">
        <f>IF(список!B14="","",список!B14)</f>
        <v/>
      </c>
      <c r="C16" s="97">
        <f>IF(список!C14="","",список!C14)</f>
        <v>0</v>
      </c>
      <c r="D16" s="94" t="str">
        <f>IF('Социально-коммуникативное разви'!G17="","",IF('Социально-коммуникативное разви'!G17=2,"сформирован",IF('Социально-коммуникативное разви'!G17=0,"не сформирован", "в стадии формирования")))</f>
        <v/>
      </c>
      <c r="E16" s="94" t="str">
        <f>IF('Социально-коммуникативное разви'!I17="","",IF('Социально-коммуникативное разви'!I17=2,"сформирован",IF('Социально-коммуникативное разви'!I17=0,"не сформирован", "в стадии формирования")))</f>
        <v/>
      </c>
      <c r="F16" s="94" t="str">
        <f>IF('Социально-коммуникативное разви'!K17="","",IF('Социально-коммуникативное разви'!K17=2,"сформирован",IF('Социально-коммуникативное разви'!K17=0,"не сформирован", "в стадии формирования")))</f>
        <v/>
      </c>
      <c r="G16" s="94" t="str">
        <f>IF('Социально-коммуникативное разви'!L17="","",IF('Социально-коммуникативное разви'!L17=2,"сформирован",IF('Социально-коммуникативное разви'!L17=0,"не сформирован", "в стадии формирования")))</f>
        <v/>
      </c>
      <c r="H16" s="94" t="str">
        <f>IF('Познавательное развитие'!K17="","",IF('Познавательное развитие'!K17=2,"сформирован",IF('Познавательное развитие'!K17=0,"не сформирован", "в стадии формирования")))</f>
        <v/>
      </c>
      <c r="I16" s="94" t="e">
        <f>IF('Познавательное развитие'!#REF!="","",IF('Познавательное развитие'!#REF!=2,"сформирован",IF('Познавательное развитие'!#REF!=0,"не сформирован", "в стадии формирования")))</f>
        <v>#REF!</v>
      </c>
      <c r="J16" s="94" t="str">
        <f>IF('Познавательное развитие'!O17="","",IF('Познавательное развитие'!O17=2,"сформирован",IF('Познавательное развитие'!O17=0,"не сформирован", "в стадии формирования")))</f>
        <v/>
      </c>
      <c r="K16" s="94" t="str">
        <f>IF('Познавательное развитие'!P17="","",IF('Познавательное развитие'!P17=2,"сформирован",IF('Познавательное развитие'!P17=0,"не сформирован", "в стадии формирования")))</f>
        <v/>
      </c>
      <c r="L16" s="94" t="e">
        <f>IF('Познавательное развитие'!#REF!="","",IF('Познавательное развитие'!#REF!=2,"сформирован",IF('Познавательное развитие'!#REF!=0,"не сформирован", "в стадии формирования")))</f>
        <v>#REF!</v>
      </c>
      <c r="M16" s="94" t="str">
        <f>IF('Познавательное развитие'!T17="","",IF('Познавательное развитие'!T17=2,"сформирован",IF('Познавательное развитие'!T17=0,"не сформирован", "в стадии формирования")))</f>
        <v/>
      </c>
      <c r="N16" s="94" t="str">
        <f>IF('Познавательное развитие'!W17="","",IF('Познавательное развитие'!W17=2,"сформирован",IF('Познавательное развитие'!W17=0,"не сформирован", "в стадии формирования")))</f>
        <v/>
      </c>
      <c r="O16" s="94" t="str">
        <f>IF('Познавательное развитие'!AH17="","",IF('Познавательное развитие'!AH17=2,"сформирован",IF('Познавательное развитие'!AH17=0,"не сформирован", "в стадии формирования")))</f>
        <v/>
      </c>
      <c r="P16" s="94" t="str">
        <f>IF('Речевое развитие'!E16="","",IF('Речевое развитие'!E16=2,"сформирован",IF('Речевое развитие'!E16=0,"не сформирован", "в стадии формирования")))</f>
        <v/>
      </c>
      <c r="Q16" s="94" t="str">
        <f>IF('Речевое развитие'!F16="","",IF('Речевое развитие'!F16=2,"сформирован",IF('Речевое развитие'!F16=0,"не сформирован", "в стадии формирования")))</f>
        <v/>
      </c>
      <c r="R16" s="94" t="str">
        <f>IF('Речевое развитие'!M16="","",IF('Речевое развитие'!M16=2,"сформирован",IF('Речевое развитие'!M16=0,"не сформирован", "в стадии формирования")))</f>
        <v/>
      </c>
      <c r="S16" s="94" t="str">
        <f>IF('Художественно-эстетическое разв'!F17="","",IF('Художественно-эстетическое разв'!F17=2,"сформирован",IF('Художественно-эстетическое разв'!F17=0,"не сформирован", "в стадии формирования")))</f>
        <v/>
      </c>
      <c r="T16" s="94" t="str">
        <f>IF('Художественно-эстетическое разв'!L17="","",IF('Художественно-эстетическое разв'!L17=2,"сформирован",IF('Художественно-эстетическое разв'!L17=0,"не сформирован", "в стадии формирования")))</f>
        <v/>
      </c>
      <c r="U16" s="94" t="str">
        <f>IF('Художественно-эстетическое разв'!O17="","",IF('Художественно-эстетическое разв'!O17=2,"сформирован",IF('Художественно-эстетическое разв'!O17=0,"не сформирован", "в стадии формирования")))</f>
        <v/>
      </c>
      <c r="V16" s="94" t="str">
        <f>IF('Художественно-эстетическое разв'!P17="","",IF('Художественно-эстетическое разв'!P17=2,"сформирован",IF('Художественно-эстетическое разв'!P17=0,"не сформирован", "в стадии формирования")))</f>
        <v/>
      </c>
      <c r="W16" s="94" t="str">
        <f>IF('Физическое развитие'!N16="","",IF('Физическое развитие'!N16=2,"сформирован",IF('Физическое развитие'!N16=0,"не сформирован", "в стадии формирования")))</f>
        <v/>
      </c>
      <c r="X16" s="94" t="str">
        <f>IF('Физическое развитие'!Q16="","",IF('Физическое развитие'!Q16=2,"сформирован",IF('Физическое развитие'!Q16=0,"не сформирован", "в стадии формирования")))</f>
        <v/>
      </c>
      <c r="Y16" s="94" t="str">
        <f>IF('Физическое развитие'!R16="","",IF('Физическое развитие'!R16=2,"сформирован",IF('Физическое развитие'!R16=0,"не сформирован", "в стадии формирования")))</f>
        <v/>
      </c>
      <c r="Z16" s="206" t="str">
        <f>IF('Социально-коммуникативное разви'!G17="","",IF('Социально-коммуникативное разви'!I17="","",IF('Социально-коммуникативное разви'!K17="","",IF('Социально-коммуникативное разви'!L17="","",IF('Познавательное развитие'!K17="","",IF('Познавательное развитие'!#REF!="","",IF('Познавательное развитие'!O17="","",IF('Познавательное развитие'!P17="","",IF('Познавательное развитие'!#REF!="","",IF('Познавательное развитие'!T17="","",IF('Познавательное развитие'!W17="","",IF('Познавательное развитие'!AH17="","",IF('Речевое развитие'!E16="","",IF('Речевое развитие'!F16="","",IF('Речевое развитие'!M16="","",IF('Художественно-эстетическое разв'!F17="","",IF('Художественно-эстетическое разв'!L17="","",IF('Художественно-эстетическое разв'!O17="","",IF('Художественно-эстетическое разв'!P17="","",IF('Физическое развитие'!N16="","",IF('Физическое развитие'!Q16="","",IF('Физическое развитие'!R16="","",('Социально-коммуникативное разви'!G17+'Социально-коммуникативное разви'!I17+'Социально-коммуникативное разви'!K17+'Социально-коммуникативное разви'!L17+'Познавательное развитие'!K17+'Познавательное развитие'!#REF!+'Познавательное развитие'!O17+'Познавательное развитие'!P17+'Познавательное развитие'!#REF!+'Познавательное развитие'!T17+'Познавательное развитие'!W17+'Познавательное развитие'!AH17+'Речевое развитие'!E16+'Речевое развитие'!F16+'Художественно-эстетическое разв'!F17+'Художественно-эстетическое разв'!L17+'Художественно-эстетическое разв'!O17+'Художественно-эстетическое разв'!P17+'Физическое развитие'!N16+'Физическое развитие'!Q16+'Физическое развитие'!R16)/22))))))))))))))))))))))</f>
        <v/>
      </c>
      <c r="AA16" s="235" t="str">
        <f>'Целевые ориентиры'!Y16</f>
        <v/>
      </c>
      <c r="AB16" s="236" t="str">
        <f>IF('Социально-коммуникативное разви'!E17="","",IF('Социально-коммуникативное разви'!E17=2,"сформирован",IF('Социально-коммуникативное разви'!E17=0,"не сформирован", "в стадии формирования")))</f>
        <v/>
      </c>
      <c r="AC16" s="232" t="str">
        <f>IF('Социально-коммуникативное разви'!G17="","",IF('Социально-коммуникативное разви'!G17=2,"сформирован",IF('Социально-коммуникативное разви'!G17=0,"не сформирован", "в стадии формирования")))</f>
        <v/>
      </c>
      <c r="AD16" s="232" t="str">
        <f>IF('Социально-коммуникативное разви'!H17="","",IF('Социально-коммуникативное разви'!H17=2,"сформирован",IF('Социально-коммуникативное разви'!H17=0,"не сформирован", "в стадии формирования")))</f>
        <v/>
      </c>
      <c r="AE16" s="232" t="str">
        <f>IF('Социально-коммуникативное разви'!L17="","",IF('Социально-коммуникативное разви'!L17=2,"сформирован",IF('Социально-коммуникативное разви'!L17=0,"не сформирован", "в стадии формирования")))</f>
        <v/>
      </c>
      <c r="AF16" s="232" t="str">
        <f>IF('Социально-коммуникативное разви'!Q17="","",IF('Социально-коммуникативное разви'!Q17=2,"сформирован",IF('Социально-коммуникативное разви'!Q17=0,"не сформирован", "в стадии формирования")))</f>
        <v/>
      </c>
      <c r="AG16" s="237" t="str">
        <f>IF('Познавательное развитие'!L17="","",IF('Познавательное развитие'!L17=2,"сформирован",IF('Познавательное развитие'!L17=0,"не сформирован", "в стадии формирования")))</f>
        <v/>
      </c>
      <c r="AH16" s="237" t="e">
        <f>IF('Познавательное развитие'!#REF!="","",IF('Познавательное развитие'!#REF!=2,"сформирован",IF('Познавательное развитие'!#REF!=0,"не сформирован", "в стадии формирования")))</f>
        <v>#REF!</v>
      </c>
      <c r="AI16" s="237" t="str">
        <f>IF('Речевое развитие'!D16="","",IF('Речевое развитие'!D16=2,"сформирован",IF('Речевое развитие'!D16=0,"не сформирован", "в стадии формирования")))</f>
        <v/>
      </c>
      <c r="AJ16" s="237" t="str">
        <f>IF('Речевое развитие'!F16="","",IF('Речевое развитие'!F16=2,"сформирован",IF('Речевое развитие'!F16=0,"не сформирован", "в стадии формирования")))</f>
        <v/>
      </c>
      <c r="AK16" s="237" t="str">
        <f>IF('Речевое развитие'!J16="","",IF('Речевое развитие'!J16=2,"сформирован",IF('Речевое развитие'!J16=0,"не сформирован", "в стадии формирования")))</f>
        <v/>
      </c>
      <c r="AL16" s="237" t="str">
        <f>IF('Речевое развитие'!L16="","",IF('Речевое развитие'!L16=2,"сформирован",IF('Речевое развитие'!L16=0,"не сформирован", "в стадии формирования")))</f>
        <v/>
      </c>
      <c r="AM16" s="237" t="str">
        <f>IF('Речевое развитие'!N16="","",IF('Речевое развитие'!N16=2,"сформирован",IF('Речевое развитие'!N16=0,"не сформирован", "в стадии формирования")))</f>
        <v/>
      </c>
      <c r="AN16" s="238" t="str">
        <f>IF('Социально-коммуникативное разви'!E17="","",IF('Социально-коммуникативное разви'!G17="","",IF('Социально-коммуникативное разви'!H17="","",IF('Социально-коммуникативное разви'!L17="","",IF('Социально-коммуникативное разви'!Q17="","",IF('Познавательное развитие'!L17="","",IF('Познавательное развитие'!#REF!="","",IF('Речевое развитие'!D16="","",IF('Речевое развитие'!F16="","",IF('Речевое развитие'!J16="","",IF('Речевое развитие'!L16="","",IF('Речевое развитие'!N16="","",('Социально-коммуникативное разви'!E17+'Социально-коммуникативное разви'!G17+'Социально-коммуникативное разви'!H17+'Социально-коммуникативное разви'!L17+'Социально-коммуникативное разви'!Q17+'Познавательное развитие'!L17+'Познавательное развитие'!#REF!+'Речевое развитие'!D16+'Речевое развитие'!F16+'Речевое развитие'!J16+'Речевое развитие'!L16+'Речевое развитие'!N16)/12))))))))))))</f>
        <v/>
      </c>
      <c r="AO16" s="235" t="str">
        <f>'Целевые ориентиры'!AM16</f>
        <v/>
      </c>
      <c r="AP16" s="239" t="str">
        <f>IF('Социально-коммуникативное разви'!E17="","",IF('Социально-коммуникативное разви'!E17=2,"сформирован",IF('Социально-коммуникативное разви'!E17=0,"не сформирован", "в стадии формирования")))</f>
        <v/>
      </c>
      <c r="AQ16" s="240" t="str">
        <f>IF('Социально-коммуникативное разви'!G17="","",IF('Социально-коммуникативное разви'!G17=2,"сформирован",IF('Социально-коммуникативное разви'!G17=0,"не сформирован", "в стадии формирования")))</f>
        <v/>
      </c>
      <c r="AR16" s="241" t="str">
        <f>IF('Социально-коммуникативное разви'!H17="","",IF('Социально-коммуникативное разви'!H17=2,"сформирован",IF('Социально-коммуникативное разви'!H17=0,"не сформирован", "в стадии формирования")))</f>
        <v/>
      </c>
      <c r="AS16" s="241" t="str">
        <f>IF('Социально-коммуникативное разви'!K17="","",IF('Социально-коммуникативное разви'!K17=2,"сформирован",IF('Социально-коммуникативное разви'!K17=0,"не сформирован", "в стадии формирования")))</f>
        <v/>
      </c>
      <c r="AT16" s="241" t="str">
        <f>IF('Социально-коммуникативное разви'!L17="","",IF('Социально-коммуникативное разви'!L17=2,"сформирован",IF('Социально-коммуникативное разви'!L17=0,"не сформирован", "в стадии формирования")))</f>
        <v/>
      </c>
      <c r="AU16" s="241" t="str">
        <f>IF('Социально-коммуникативное разви'!M17="","",IF('Социально-коммуникативное разви'!M17=2,"сформирован",IF('Социально-коммуникативное разви'!M17=0,"не сформирован", "в стадии формирования")))</f>
        <v/>
      </c>
      <c r="AV16" s="241" t="str">
        <f>IF('Познавательное развитие'!P17="","",IF('Познавательное развитие'!P17=2,"сформирован",IF('Познавательное развитие'!P17=0,"не сформирован", "в стадии формирования")))</f>
        <v/>
      </c>
      <c r="AW16" s="241" t="str">
        <f>IF('Речевое развитие'!E16="","",IF('Речевое развитие'!E16=2,"сформирован",IF('Речевое развитие'!E16=0,"не сформирован", "в стадии формирования")))</f>
        <v/>
      </c>
      <c r="AX16" s="241" t="str">
        <f>IF('Речевое развитие'!N16="","",IF('Речевое развитие'!N16=2,"сформирован",IF('Речевое развитие'!N16=0,"не сформирован", "в стадии формирования")))</f>
        <v/>
      </c>
      <c r="AY16" s="241" t="str">
        <f>IF('Художественно-эстетическое разв'!F17="","",IF('Художественно-эстетическое разв'!F17=2,"сформирован",IF('Художественно-эстетическое разв'!F17=0,"не сформирован", "в стадии формирования")))</f>
        <v/>
      </c>
      <c r="AZ16" s="233" t="str">
        <f>IF('Художественно-эстетическое разв'!O17="","",IF('Художественно-эстетическое разв'!O17=2,"сформирован",IF('Художественно-эстетическое разв'!O17=0,"не сформирован", "в стадии формирования")))</f>
        <v/>
      </c>
      <c r="BA16" s="241"/>
      <c r="BB16" s="208" t="str">
        <f>IF('Социально-коммуникативное разви'!E17="","",IF('Социально-коммуникативное разви'!G17="","",IF('Социально-коммуникативное разви'!H17="","",IF('Социально-коммуникативное разви'!K17="","",IF('Социально-коммуникативное разви'!L17="","",IF('Социально-коммуникативное разви'!M17="","",IF('Познавательное развитие'!P17="","",IF('Речевое развитие'!E16="","",IF('Речевое развитие'!N16="","",IF('Художественно-эстетическое разв'!F17="","",IF('Художественно-эстетическое разв'!O17="","",IF('Художественно-эстетическое разв'!Y17="","",('Социально-коммуникативное разви'!E17+'Социально-коммуникативное разви'!G17+'Социально-коммуникативное разви'!H17+'Социально-коммуникативное разви'!L17+'Социально-коммуникативное разви'!Q17+'Познавательное развитие'!L17+'Познавательное развитие'!#REF!+'Речевое развитие'!D16+'Речевое развитие'!F16+'Речевое развитие'!J16+'Речевое развитие'!L16+'Речевое развитие'!N16)/12))))))))))))</f>
        <v/>
      </c>
      <c r="BC16" s="235" t="str">
        <f>'Целевые ориентиры'!BA16</f>
        <v/>
      </c>
      <c r="BD16" s="233" t="str">
        <f>IF('Социально-коммуникативное разви'!D17="","",IF('Социально-коммуникативное разви'!D17=2,"сформирован",IF('Социально-коммуникативное разви'!D17=0,"не сформирован", "в стадии формирования")))</f>
        <v/>
      </c>
      <c r="BE16" s="233" t="str">
        <f>IF('Социально-коммуникативное разви'!F17="","",IF('Социально-коммуникативное разви'!F17=2,"сформирован",IF('Социально-коммуникативное разви'!F17=0,"не сформирован", "в стадии формирования")))</f>
        <v/>
      </c>
      <c r="BF16" s="233" t="str">
        <f>IF('Социально-коммуникативное разви'!J17="","",IF('Социально-коммуникативное разви'!J17=2,"сформирован",IF('Социально-коммуникативное разви'!J17=0,"не сформирован", "в стадии формирования")))</f>
        <v/>
      </c>
      <c r="BG16" s="233" t="str">
        <f>IF('Познавательное развитие'!U17="","",IF('Познавательное развитие'!U17=2,"сформирован",IF('Познавательное развитие'!U17=0,"не сформирован", "в стадии формирования")))</f>
        <v/>
      </c>
      <c r="BH16" s="233" t="str">
        <f>IF('Познавательное развитие'!V17="","",IF('Познавательное развитие'!V17=2,"сформирован",IF('Познавательное развитие'!V17=0,"не сформирован", "в стадии формирования")))</f>
        <v/>
      </c>
      <c r="BI16" s="233" t="str">
        <f>IF('Познавательное развитие'!AB17="","",IF('Познавательное развитие'!AB17=2,"сформирован",IF('Познавательное развитие'!AB17=0,"не сформирован", "в стадии формирования")))</f>
        <v/>
      </c>
      <c r="BJ16" s="233" t="str">
        <f>IF('Познавательное развитие'!AD17="","",IF('Познавательное развитие'!AD17=2,"сформирован",IF('Познавательное развитие'!AD17=0,"не сформирован", "в стадии формирования")))</f>
        <v/>
      </c>
      <c r="BK16" s="233" t="str">
        <f>IF('Речевое развитие'!D16="","",IF('Речевое развитие'!D16=2,"сформирован",IF('Речевое развитие'!D16=0,"не сформирован", "в стадии формирования")))</f>
        <v/>
      </c>
      <c r="BL16" s="233" t="str">
        <f>IF('Речевое развитие'!E16="","",IF('Речевое развитие'!E16=2,"сформирован",IF('Речевое развитие'!E16=0,"не сформирован", "в стадии формирования")))</f>
        <v/>
      </c>
      <c r="BM16" s="233" t="str">
        <f>IF('Речевое развитие'!F16="","",IF('Речевое развитие'!F16=2,"сформирован",IF('Речевое развитие'!F16=0,"не сформирован", "в стадии формирования")))</f>
        <v/>
      </c>
      <c r="BN16" s="233" t="str">
        <f>IF('Речевое развитие'!G16="","",IF('Речевое развитие'!G16=2,"сформирован",IF('Речевое развитие'!G16=0,"не сформирован", "в стадии формирования")))</f>
        <v/>
      </c>
      <c r="BO16" s="233" t="e">
        <f>IF('Речевое развитие'!#REF!="","",IF('Речевое развитие'!#REF!=2,"сформирован",IF('Речевое развитие'!#REF!=0,"не сформирован", "в стадии формирования")))</f>
        <v>#REF!</v>
      </c>
      <c r="BP16" s="233" t="str">
        <f>IF('Речевое развитие'!J16="","",IF('Речевое развитие'!J16=2,"сформирован",IF('Речевое развитие'!J16=0,"не сформирован", "в стадии формирования")))</f>
        <v/>
      </c>
      <c r="BQ16" s="233" t="str">
        <f>IF('Речевое развитие'!K16="","",IF('Речевое развитие'!K16=2,"сформирован",IF('Речевое развитие'!K16=0,"не сформирован", "в стадии формирования")))</f>
        <v/>
      </c>
      <c r="BR16" s="233" t="str">
        <f>IF('Речевое развитие'!L16="","",IF('Речевое развитие'!L16=2,"сформирован",IF('Речевое развитие'!L16=0,"не сформирован", "в стадии формирования")))</f>
        <v/>
      </c>
      <c r="BS16" s="233" t="str">
        <f>IF('Речевое развитие'!M16="","",IF('Речевое развитие'!M16=2,"сформирован",IF('Речевое развитие'!M16=0,"не сформирован", "в стадии формирования")))</f>
        <v/>
      </c>
      <c r="BT16" s="233" t="str">
        <f>IF('Речевое развитие'!N16="","",IF('Речевое развитие'!N16=2,"сформирован",IF('Речевое развитие'!N16=0,"не сформирован", "в стадии формирования")))</f>
        <v/>
      </c>
      <c r="BU16" s="233" t="str">
        <f>IF('Художественно-эстетическое разв'!D17="","",IF('Художественно-эстетическое разв'!D17=2,"сформирован",IF('Художественно-эстетическое разв'!D17=0,"не сформирован", "в стадии формирования")))</f>
        <v/>
      </c>
      <c r="BV16" s="233" t="str">
        <f>IF('Художественно-эстетическое разв'!E17="","",IF('Художественно-эстетическое разв'!E17=2,"сформирован",IF('Художественно-эстетическое разв'!E17=0,"не сформирован", "в стадии формирования")))</f>
        <v/>
      </c>
      <c r="BW16" s="242" t="str">
        <f>IF('Социально-коммуникативное разви'!D17="","",IF('Социально-коммуникативное разви'!F17="","",IF('Социально-коммуникативное разви'!J17="","",IF('Познавательное развитие'!U17="","",IF('Познавательное развитие'!V17="","",IF('Познавательное развитие'!AB17="","",IF('Познавательное развитие'!AD17="","",IF('Речевое развитие'!D16="","",IF('Речевое развитие'!E16="","",IF('Речевое развитие'!F16="","",IF('Речевое развитие'!G16="","",IF('Речевое развитие'!#REF!="","",IF('Речевое развитие'!J16="","",IF('Речевое развитие'!K16="","",IF('Речевое развитие'!L16="","",IF('Речевое развитие'!M16="","",IF('Речевое развитие'!N16="","",IF('Художественно-эстетическое разв'!D17="","",IF('Художественно-эстетическое разв'!E17="","",('Социально-коммуникативное разви'!D17+'Социально-коммуникативное разви'!F17+'Социально-коммуникативное разви'!J17+'Познавательное развитие'!U17+'Познавательное развитие'!V17+'Познавательное развитие'!AB17+'Познавательное развитие'!AD17+'Речевое развитие'!D16+'Речевое развитие'!E16+'Речевое развитие'!F16+'Речевое развитие'!G16+'Речевое развитие'!#REF!+'Речевое развитие'!J16+'Речевое развитие'!K16+'Речевое развитие'!L16+'Речевое развитие'!M16+'Речевое развитие'!N16+'Художественно-эстетическое разв'!D17+'Художественно-эстетическое разв'!E17)/19)))))))))))))))))))</f>
        <v/>
      </c>
      <c r="BX16" s="321" t="str">
        <f>'Целевые ориентиры'!BU16</f>
        <v/>
      </c>
      <c r="BY16" s="233" t="str">
        <f t="shared" si="0"/>
        <v/>
      </c>
      <c r="BZ16" s="233" t="str">
        <f>IF('Художественно-эстетическое разв'!K17="","",IF('Художественно-эстетическое разв'!K17=2,"сформирован",IF('Художественно-эстетическое разв'!K17=0,"не сформирован", "в стадии формирования")))</f>
        <v/>
      </c>
      <c r="CA16" s="233" t="str">
        <f>IF('Художественно-эстетическое разв'!L17="","",IF('Художественно-эстетическое разв'!L17=2,"сформирован",IF('Художественно-эстетическое разв'!L17=0,"не сформирован", "в стадии формирования")))</f>
        <v/>
      </c>
      <c r="CB16" s="233" t="str">
        <f>IF('Художественно-эстетическое разв'!Z17="","",IF('Художественно-эстетическое разв'!Z17=2,"сформирован",IF('Художественно-эстетическое разв'!Z17=0,"не сформирован", "в стадии формирования")))</f>
        <v/>
      </c>
      <c r="CC16" s="190" t="e">
        <f>IF('Физическое развитие'!#REF!="","",IF('Физическое развитие'!#REF!=2,"сформирован",IF('Физическое развитие'!#REF!=0,"не сформирован", "в стадии формирования")))</f>
        <v>#REF!</v>
      </c>
      <c r="CD16" s="190" t="str">
        <f>IF('Физическое развитие'!D16="","",IF('Физическое развитие'!D16=2,"сформирован",IF('Физическое развитие'!D16=0,"не сформирован", "в стадии формирования")))</f>
        <v/>
      </c>
      <c r="CE16" s="190" t="str">
        <f>IF('Физическое развитие'!E16="","",IF('Физическое развитие'!E16=2,"сформирован",IF('Физическое развитие'!E16=0,"не сформирован", "в стадии формирования")))</f>
        <v/>
      </c>
      <c r="CF16" s="190" t="str">
        <f>IF('Физическое развитие'!F16="","",IF('Физическое развитие'!F16=2,"сформирован",IF('Физическое развитие'!F16=0,"не сформирован", "в стадии формирования")))</f>
        <v/>
      </c>
      <c r="CG16" s="190" t="str">
        <f>IF('Физическое развитие'!G16="","",IF('Физическое развитие'!G16=2,"сформирован",IF('Физическое развитие'!G16=0,"не сформирован", "в стадии формирования")))</f>
        <v/>
      </c>
      <c r="CH16" s="233" t="str">
        <f>IF('Физическое развитие'!H16="","",IF('Физическое развитие'!H16=2,"сформирован",IF('Физическое развитие'!H16=0,"не сформирован", "в стадии формирования")))</f>
        <v/>
      </c>
      <c r="CI16" s="233" t="str">
        <f>IF('Физическое развитие'!I16="","",IF('Физическое развитие'!I16=2,"сформирован",IF('Физическое развитие'!I16=0,"не сформирован", "в стадии формирования")))</f>
        <v/>
      </c>
      <c r="CJ16" s="233" t="str">
        <f>IF('Физическое развитие'!J16="","",IF('Физическое развитие'!J16=2,"сформирован",IF('Физическое развитие'!J16=0,"не сформирован", "в стадии формирования")))</f>
        <v/>
      </c>
      <c r="CK16" s="233" t="str">
        <f>IF('Физическое развитие'!K16="","",IF('Физическое развитие'!K16=2,"сформирован",IF('Физическое развитие'!K16=0,"не сформирован", "в стадии формирования")))</f>
        <v/>
      </c>
      <c r="CL16" s="233" t="str">
        <f>IF('Физическое развитие'!L16="","",IF('Физическое развитие'!L16=2,"сформирован",IF('Физическое развитие'!L16=0,"не сформирован", "в стадии формирования")))</f>
        <v/>
      </c>
      <c r="CM16" s="233" t="str">
        <f>IF('Физическое развитие'!N16="","",IF('Физическое развитие'!N16=2,"сформирован",IF('Физическое развитие'!N16=0,"не сформирован", "в стадии формирования")))</f>
        <v/>
      </c>
      <c r="CN16" s="242" t="str">
        <f>IF('Познавательное развитие'!H17="","",IF('Художественно-эстетическое разв'!K17="","",IF('Художественно-эстетическое разв'!L17="","",IF('Художественно-эстетическое разв'!Z17="","",IF('Физическое развитие'!#REF!="","",IF('Физическое развитие'!D16="","",IF('Физическое развитие'!E16="","",IF('Физическое развитие'!F16="","",IF('Физическое развитие'!G16="","",IF('Физическое развитие'!H16="","",IF('Физическое развитие'!I16="","",IF('Физическое развитие'!J16="","",IF('Физическое развитие'!K16="","",IF('Физическое развитие'!L16="","",IF('Физическое развитие'!N16="","",('Познавательное развитие'!H17+'Художественно-эстетическое разв'!K17+'Художественно-эстетическое разв'!L17+'Художественно-эстетическое разв'!Z17+'Физическое развитие'!#REF!+'Физическое развитие'!D16+'Физическое развитие'!E16+'Физическое развитие'!F16+'Физическое развитие'!G16+'Физическое развитие'!H16+'Физическое развитие'!I16+'Физическое развитие'!J16+'Физическое развитие'!K16+'Физическое развитие'!L16+'Физическое развитие'!N16)/15)))))))))))))))</f>
        <v/>
      </c>
      <c r="CO16" s="321" t="str">
        <f>'Целевые ориентиры'!CK16</f>
        <v/>
      </c>
      <c r="CP16" s="233" t="str">
        <f>IF('Социально-коммуникативное разви'!G17="","",IF('Социально-коммуникативное разви'!G17=2,"сформирован",IF('Социально-коммуникативное разви'!G17=0,"не сформирован", "в стадии формирования")))</f>
        <v/>
      </c>
      <c r="CQ16" s="233" t="str">
        <f>IF('Социально-коммуникативное разви'!H17="","",IF('Социально-коммуникативное разви'!H17=2,"сформирован",IF('Социально-коммуникативное разви'!H17=0,"не сформирован", "в стадии формирования")))</f>
        <v/>
      </c>
      <c r="CR16" s="233" t="str">
        <f>IF('Социально-коммуникативное разви'!L17="","",IF('Социально-коммуникативное разви'!L17=2,"сформирован",IF('Социально-коммуникативное разви'!L17=0,"не сформирован", "в стадии формирования")))</f>
        <v/>
      </c>
      <c r="CS16" s="233" t="str">
        <f>IF('Социально-коммуникативное разви'!P17="","",IF('Социально-коммуникативное разви'!P17=2,"сформирован",IF('Социально-коммуникативное разви'!P17=0,"не сформирован", "в стадии формирования")))</f>
        <v/>
      </c>
      <c r="CT16" s="233" t="str">
        <f>IF('Социально-коммуникативное разви'!Q17="","",IF('Социально-коммуникативное разви'!Q17=2,"сформирован",IF('Социально-коммуникативное разви'!Q17=0,"не сформирован", "в стадии формирования")))</f>
        <v/>
      </c>
      <c r="CU16" s="233" t="str">
        <f>IF('Социально-коммуникативное разви'!T17="","",IF('Социально-коммуникативное разви'!T17=2,"сформирован",IF('Социально-коммуникативное разви'!T17=0,"не сформирован", "в стадии формирования")))</f>
        <v/>
      </c>
      <c r="CV16" s="233" t="str">
        <f>IF('Социально-коммуникативное разви'!U17="","",IF('Социально-коммуникативное разви'!U17=2,"сформирован",IF('Социально-коммуникативное разви'!U17=0,"не сформирован", "в стадии формирования")))</f>
        <v/>
      </c>
      <c r="CW16" s="233" t="str">
        <f>IF('Социально-коммуникативное разви'!V17="","",IF('Социально-коммуникативное разви'!V17=2,"сформирован",IF('Социально-коммуникативное разви'!V17=0,"не сформирован", "в стадии формирования")))</f>
        <v/>
      </c>
      <c r="CX16" s="233" t="str">
        <f>IF('Социально-коммуникативное разви'!W17="","",IF('Социально-коммуникативное разви'!W17=2,"сформирован",IF('Социально-коммуникативное разви'!W17=0,"не сформирован", "в стадии формирования")))</f>
        <v/>
      </c>
      <c r="CY16" s="233" t="str">
        <f>IF('Социально-коммуникативное разви'!X17="","",IF('Социально-коммуникативное разви'!X17=2,"сформирован",IF('Социально-коммуникативное разви'!X17=0,"не сформирован", "в стадии формирования")))</f>
        <v/>
      </c>
      <c r="CZ16" s="233" t="str">
        <f>IF('Социально-коммуникативное разви'!Y17="","",IF('Социально-коммуникативное разви'!Y17=2,"сформирован",IF('Социально-коммуникативное разви'!Y17=0,"не сформирован", "в стадии формирования")))</f>
        <v/>
      </c>
      <c r="DA16" s="233" t="str">
        <f>IF('Физическое развитие'!Q16="","",IF('Физическое развитие'!Q16=2,"сформирован",IF('Физическое развитие'!Q16=0,"не сформирован", "в стадии формирования")))</f>
        <v/>
      </c>
      <c r="DB16" s="233" t="str">
        <f>IF('Физическое развитие'!R16="","",IF('Физическое развитие'!R16=2,"сформирован",IF('Физическое развитие'!R16=0,"не сформирован", "в стадии формирования")))</f>
        <v/>
      </c>
      <c r="DC16" s="233" t="str">
        <f>IF('Физическое развитие'!S16="","",IF('Физическое развитие'!S16=2,"сформирован",IF('Физическое развитие'!S16=0,"не сформирован", "в стадии формирования")))</f>
        <v/>
      </c>
      <c r="DD16" s="242" t="str">
        <f>IF('Социально-коммуникативное разви'!G17="","",IF('Социально-коммуникативное разви'!H17="","",IF('Социально-коммуникативное разви'!L17="","",IF('Социально-коммуникативное разви'!P17="","",IF('Социально-коммуникативное разви'!Q17="","",IF('Социально-коммуникативное разви'!T17="","",IF('Социально-коммуникативное разви'!U17="","",IF('Социально-коммуникативное разви'!V17="","",IF('Социально-коммуникативное разви'!W17="","",IF('Социально-коммуникативное разви'!X17="","",IF('Социально-коммуникативное разви'!Y17="","",IF('Физическое развитие'!Q16="","",IF('Физическое развитие'!R16="","",IF('Физическое развитие'!S16="","",('Социально-коммуникативное разви'!G17+'Социально-коммуникативное разви'!H17+'Социально-коммуникативное разви'!L17+'Социально-коммуникативное разви'!P17+'Социально-коммуникативное разви'!Q17+'Социально-коммуникативное разви'!T17+'Социально-коммуникативное разви'!U17+'Социально-коммуникативное разви'!V17+'Социально-коммуникативное разви'!W17+'Социально-коммуникативное разви'!X17+'Социально-коммуникативное разви'!Y17+'Физическое развитие'!Q16+'Физическое развитие'!R16+'Физическое развитие'!S16)/14))))))))))))))</f>
        <v/>
      </c>
      <c r="DE16" s="235" t="str">
        <f>'Целевые ориентиры'!DA16</f>
        <v/>
      </c>
      <c r="DF16" s="233" t="str">
        <f>IF('Социально-коммуникативное разви'!T17="","",IF('Социально-коммуникативное разви'!T17=2,"сформирован",IF('Социально-коммуникативное разви'!T17=0,"не сформирован", "в стадии формирования")))</f>
        <v/>
      </c>
      <c r="DG16" s="233" t="str">
        <f>IF('Социально-коммуникативное разви'!U17="","",IF('Социально-коммуникативное разви'!U17=2,"сформирован",IF('Социально-коммуникативное разви'!U17=0,"не сформирован", "в стадии формирования")))</f>
        <v/>
      </c>
      <c r="DH16" s="233" t="str">
        <f>IF('Социально-коммуникативное разви'!V17="","",IF('Социально-коммуникативное разви'!V17=2,"сформирован",IF('Социально-коммуникативное разви'!V17=0,"не сформирован", "в стадии формирования")))</f>
        <v/>
      </c>
      <c r="DI16" s="233" t="str">
        <f>IF('Социально-коммуникативное разви'!W17="","",IF('Социально-коммуникативное разви'!W17=2,"сформирован",IF('Социально-коммуникативное разви'!W17=0,"не сформирован", "в стадии формирования")))</f>
        <v/>
      </c>
      <c r="DJ16" s="233" t="str">
        <f>IF('Социально-коммуникативное разви'!X17="","",IF('Социально-коммуникативное разви'!X17=2,"сформирован",IF('Социально-коммуникативное разви'!X17=0,"не сформирован", "в стадии формирования")))</f>
        <v/>
      </c>
      <c r="DK16" s="233" t="str">
        <f>IF('Социально-коммуникативное разви'!Y17="","",IF('Социально-коммуникативное разви'!Y17=2,"сформирован",IF('Социально-коммуникативное разви'!Y17=0,"не сформирован", "в стадии формирования")))</f>
        <v/>
      </c>
      <c r="DL16" s="233" t="str">
        <f>IF('Познавательное развитие'!D17="","",IF('Познавательное развитие'!D17=2,"сформирован",IF('Познавательное развитие'!D17=0,"не сформирован", "в стадии формирования")))</f>
        <v/>
      </c>
      <c r="DM16" s="233" t="str">
        <f>IF('Познавательное развитие'!E17="","",IF('Познавательное развитие'!E17=2,"сформирован",IF('Познавательное развитие'!E17=0,"не сформирован", "в стадии формирования")))</f>
        <v/>
      </c>
      <c r="DN16" s="233" t="str">
        <f>IF('Познавательное развитие'!F17="","",IF('Познавательное развитие'!F17=2,"сформирован",IF('Познавательное развитие'!F17=0,"не сформирован", "в стадии формирования")))</f>
        <v/>
      </c>
      <c r="DO16" s="233" t="str">
        <f>IF('Познавательное развитие'!G17="","",IF('Познавательное развитие'!G17=2,"сформирован",IF('Познавательное развитие'!G17=0,"не сформирован", "в стадии формирования")))</f>
        <v/>
      </c>
      <c r="DP16" s="233" t="str">
        <f>IF('Познавательное развитие'!H17="","",IF('Познавательное развитие'!H17=2,"сформирован",IF('Познавательное развитие'!H17=0,"не сформирован", "в стадии формирования")))</f>
        <v/>
      </c>
      <c r="DQ16" s="233" t="str">
        <f>IF('Познавательное развитие'!I17="","",IF('Познавательное развитие'!I17=2,"сформирован",IF('Познавательное развитие'!I17=0,"не сформирован", "в стадии формирования")))</f>
        <v/>
      </c>
      <c r="DR16" s="233" t="str">
        <f>IF('Познавательное развитие'!J17="","",IF('Познавательное развитие'!J17=2,"сформирован",IF('Познавательное развитие'!J17=0,"не сформирован", "в стадии формирования")))</f>
        <v/>
      </c>
      <c r="DS16" s="233" t="str">
        <f>IF('Познавательное развитие'!K17="","",IF('Познавательное развитие'!K17=2,"сформирован",IF('Познавательное развитие'!K17=0,"не сформирован", "в стадии формирования")))</f>
        <v/>
      </c>
      <c r="DT16" s="233" t="str">
        <f>IF('Познавательное развитие'!L17="","",IF('Познавательное развитие'!L17=2,"сформирован",IF('Познавательное развитие'!L17=0,"не сформирован", "в стадии формирования")))</f>
        <v/>
      </c>
      <c r="DU16" s="233" t="e">
        <f>IF('Познавательное развитие'!#REF!="","",IF('Познавательное развитие'!#REF!=2,"сформирован",IF('Познавательное развитие'!#REF!=0,"не сформирован", "в стадии формирования")))</f>
        <v>#REF!</v>
      </c>
      <c r="DV16" s="233" t="e">
        <f>IF('Познавательное развитие'!#REF!="","",IF('Познавательное развитие'!#REF!=2,"сформирован",IF('Познавательное развитие'!#REF!=0,"не сформирован", "в стадии формирования")))</f>
        <v>#REF!</v>
      </c>
      <c r="DW16" s="233" t="str">
        <f>IF('Познавательное развитие'!M17="","",IF('Познавательное развитие'!M17=2,"сформирован",IF('Познавательное развитие'!M17=0,"не сформирован", "в стадии формирования")))</f>
        <v/>
      </c>
      <c r="DX16" s="233" t="str">
        <f>IF('Познавательное развитие'!N17="","",IF('Познавательное развитие'!N17=2,"сформирован",IF('Познавательное развитие'!N17=0,"не сформирован", "в стадии формирования")))</f>
        <v/>
      </c>
      <c r="DY16" s="233" t="str">
        <f>IF('Познавательное развитие'!O17="","",IF('Познавательное развитие'!O17=2,"сформирован",IF('Познавательное развитие'!O17=0,"не сформирован", "в стадии формирования")))</f>
        <v/>
      </c>
      <c r="DZ16" s="233" t="str">
        <f>IF('Познавательное развитие'!P17="","",IF('Познавательное развитие'!P17=2,"сформирован",IF('Познавательное развитие'!P17=0,"не сформирован", "в стадии формирования")))</f>
        <v/>
      </c>
      <c r="EA16" s="233" t="e">
        <f>IF('Познавательное развитие'!#REF!="","",IF('Познавательное развитие'!#REF!=2,"сформирован",IF('Познавательное развитие'!#REF!=0,"не сформирован", "в стадии формирования")))</f>
        <v>#REF!</v>
      </c>
      <c r="EB16" s="233" t="str">
        <f>IF('Познавательное развитие'!R17="","",IF('Познавательное развитие'!R17=2,"сформирован",IF('Познавательное развитие'!R17=0,"не сформирован", "в стадии формирования")))</f>
        <v/>
      </c>
      <c r="EC16" s="233" t="str">
        <f>IF('Познавательное развитие'!S17="","",IF('Познавательное развитие'!S17=2,"сформирован",IF('Познавательное развитие'!S17=0,"не сформирован", "в стадии формирования")))</f>
        <v/>
      </c>
      <c r="ED16" s="233" t="str">
        <f>IF('Познавательное развитие'!T17="","",IF('Познавательное развитие'!T17=2,"сформирован",IF('Познавательное развитие'!T17=0,"не сформирован", "в стадии формирования")))</f>
        <v/>
      </c>
      <c r="EE16" s="233" t="str">
        <f>IF('Познавательное развитие'!U17="","",IF('Познавательное развитие'!U17=2,"сформирован",IF('Познавательное развитие'!U17=0,"не сформирован", "в стадии формирования")))</f>
        <v/>
      </c>
      <c r="EF16" s="233" t="str">
        <f>IF('Познавательное развитие'!V17="","",IF('Познавательное развитие'!V17=2,"сформирован",IF('Познавательное развитие'!V17=0,"не сформирован", "в стадии формирования")))</f>
        <v/>
      </c>
      <c r="EG16" s="233" t="e">
        <f>IF('Познавательное развитие'!#REF!="","",IF('Познавательное развитие'!#REF!=2,"сформирован",IF('Познавательное развитие'!#REF!=0,"не сформирован", "в стадии формирования")))</f>
        <v>#REF!</v>
      </c>
      <c r="EH16" s="233" t="e">
        <f>IF('Познавательное развитие'!#REF!="","",IF('Познавательное развитие'!#REF!=2,"сформирован",IF('Познавательное развитие'!#REF!=0,"не сформирован", "в стадии формирования")))</f>
        <v>#REF!</v>
      </c>
      <c r="EI16" s="233" t="str">
        <f>IF('Познавательное развитие'!W17="","",IF('Познавательное развитие'!W17=2,"сформирован",IF('Познавательное развитие'!W17=0,"не сформирован", "в стадии формирования")))</f>
        <v/>
      </c>
      <c r="EJ16" s="233" t="str">
        <f>IF('Познавательное развитие'!X17="","",IF('Познавательное развитие'!X17=2,"сформирован",IF('Познавательное развитие'!X17=0,"не сформирован", "в стадии формирования")))</f>
        <v/>
      </c>
      <c r="EK16" s="233" t="str">
        <f>IF('Познавательное развитие'!Y17="","",IF('Познавательное развитие'!Y17=2,"сформирован",IF('Познавательное развитие'!Y17=0,"не сформирован", "в стадии формирования")))</f>
        <v/>
      </c>
      <c r="EL16" s="233" t="str">
        <f>IF('Познавательное развитие'!Z17="","",IF('Познавательное развитие'!Z17=2,"сформирован",IF('Познавательное развитие'!Z17=0,"не сформирован", "в стадии формирования")))</f>
        <v/>
      </c>
      <c r="EM16" s="233" t="str">
        <f>IF('Познавательное развитие'!AA17="","",IF('Познавательное развитие'!AA17=2,"сформирован",IF('Познавательное развитие'!AA17=0,"не сформирован", "в стадии формирования")))</f>
        <v/>
      </c>
      <c r="EN16" s="233" t="str">
        <f>IF('Познавательное развитие'!AB17="","",IF('Познавательное развитие'!AB17=2,"сформирован",IF('Познавательное развитие'!AB17=0,"не сформирован", "в стадии формирования")))</f>
        <v/>
      </c>
      <c r="EO16" s="233"/>
      <c r="EP16" s="235" t="str">
        <f>'Целевые ориентиры'!EH16</f>
        <v/>
      </c>
    </row>
    <row r="17" spans="1:146" ht="15.75" x14ac:dyDescent="0.25">
      <c r="A17" s="107">
        <f>список!A15</f>
        <v>14</v>
      </c>
      <c r="B17" s="141" t="str">
        <f>IF(список!B15="","",список!B15)</f>
        <v/>
      </c>
      <c r="C17" s="97">
        <f>IF(список!C15="","",список!C15)</f>
        <v>0</v>
      </c>
      <c r="D17" s="94" t="str">
        <f>IF('Социально-коммуникативное разви'!G18="","",IF('Социально-коммуникативное разви'!G18=2,"сформирован",IF('Социально-коммуникативное разви'!G18=0,"не сформирован", "в стадии формирования")))</f>
        <v/>
      </c>
      <c r="E17" s="94" t="str">
        <f>IF('Социально-коммуникативное разви'!I18="","",IF('Социально-коммуникативное разви'!I18=2,"сформирован",IF('Социально-коммуникативное разви'!I18=0,"не сформирован", "в стадии формирования")))</f>
        <v/>
      </c>
      <c r="F17" s="94" t="str">
        <f>IF('Социально-коммуникативное разви'!K18="","",IF('Социально-коммуникативное разви'!K18=2,"сформирован",IF('Социально-коммуникативное разви'!K18=0,"не сформирован", "в стадии формирования")))</f>
        <v/>
      </c>
      <c r="G17" s="94" t="str">
        <f>IF('Социально-коммуникативное разви'!L18="","",IF('Социально-коммуникативное разви'!L18=2,"сформирован",IF('Социально-коммуникативное разви'!L18=0,"не сформирован", "в стадии формирования")))</f>
        <v/>
      </c>
      <c r="H17" s="94" t="str">
        <f>IF('Познавательное развитие'!K18="","",IF('Познавательное развитие'!K18=2,"сформирован",IF('Познавательное развитие'!K18=0,"не сформирован", "в стадии формирования")))</f>
        <v/>
      </c>
      <c r="I17" s="94" t="e">
        <f>IF('Познавательное развитие'!#REF!="","",IF('Познавательное развитие'!#REF!=2,"сформирован",IF('Познавательное развитие'!#REF!=0,"не сформирован", "в стадии формирования")))</f>
        <v>#REF!</v>
      </c>
      <c r="J17" s="94" t="str">
        <f>IF('Познавательное развитие'!O18="","",IF('Познавательное развитие'!O18=2,"сформирован",IF('Познавательное развитие'!O18=0,"не сформирован", "в стадии формирования")))</f>
        <v/>
      </c>
      <c r="K17" s="94" t="str">
        <f>IF('Познавательное развитие'!P18="","",IF('Познавательное развитие'!P18=2,"сформирован",IF('Познавательное развитие'!P18=0,"не сформирован", "в стадии формирования")))</f>
        <v/>
      </c>
      <c r="L17" s="94" t="e">
        <f>IF('Познавательное развитие'!#REF!="","",IF('Познавательное развитие'!#REF!=2,"сформирован",IF('Познавательное развитие'!#REF!=0,"не сформирован", "в стадии формирования")))</f>
        <v>#REF!</v>
      </c>
      <c r="M17" s="94" t="str">
        <f>IF('Познавательное развитие'!T18="","",IF('Познавательное развитие'!T18=2,"сформирован",IF('Познавательное развитие'!T18=0,"не сформирован", "в стадии формирования")))</f>
        <v/>
      </c>
      <c r="N17" s="94" t="str">
        <f>IF('Познавательное развитие'!W18="","",IF('Познавательное развитие'!W18=2,"сформирован",IF('Познавательное развитие'!W18=0,"не сформирован", "в стадии формирования")))</f>
        <v/>
      </c>
      <c r="O17" s="94" t="str">
        <f>IF('Познавательное развитие'!AH18="","",IF('Познавательное развитие'!AH18=2,"сформирован",IF('Познавательное развитие'!AH18=0,"не сформирован", "в стадии формирования")))</f>
        <v/>
      </c>
      <c r="P17" s="94" t="str">
        <f>IF('Речевое развитие'!E17="","",IF('Речевое развитие'!E17=2,"сформирован",IF('Речевое развитие'!E17=0,"не сформирован", "в стадии формирования")))</f>
        <v/>
      </c>
      <c r="Q17" s="94" t="str">
        <f>IF('Речевое развитие'!F17="","",IF('Речевое развитие'!F17=2,"сформирован",IF('Речевое развитие'!F17=0,"не сформирован", "в стадии формирования")))</f>
        <v/>
      </c>
      <c r="R17" s="94" t="str">
        <f>IF('Речевое развитие'!M17="","",IF('Речевое развитие'!M17=2,"сформирован",IF('Речевое развитие'!M17=0,"не сформирован", "в стадии формирования")))</f>
        <v/>
      </c>
      <c r="S17" s="94" t="str">
        <f>IF('Художественно-эстетическое разв'!F18="","",IF('Художественно-эстетическое разв'!F18=2,"сформирован",IF('Художественно-эстетическое разв'!F18=0,"не сформирован", "в стадии формирования")))</f>
        <v/>
      </c>
      <c r="T17" s="94" t="str">
        <f>IF('Художественно-эстетическое разв'!L18="","",IF('Художественно-эстетическое разв'!L18=2,"сформирован",IF('Художественно-эстетическое разв'!L18=0,"не сформирован", "в стадии формирования")))</f>
        <v/>
      </c>
      <c r="U17" s="94" t="str">
        <f>IF('Художественно-эстетическое разв'!O18="","",IF('Художественно-эстетическое разв'!O18=2,"сформирован",IF('Художественно-эстетическое разв'!O18=0,"не сформирован", "в стадии формирования")))</f>
        <v/>
      </c>
      <c r="V17" s="94" t="str">
        <f>IF('Художественно-эстетическое разв'!P18="","",IF('Художественно-эстетическое разв'!P18=2,"сформирован",IF('Художественно-эстетическое разв'!P18=0,"не сформирован", "в стадии формирования")))</f>
        <v/>
      </c>
      <c r="W17" s="94" t="str">
        <f>IF('Физическое развитие'!N17="","",IF('Физическое развитие'!N17=2,"сформирован",IF('Физическое развитие'!N17=0,"не сформирован", "в стадии формирования")))</f>
        <v/>
      </c>
      <c r="X17" s="94" t="str">
        <f>IF('Физическое развитие'!Q17="","",IF('Физическое развитие'!Q17=2,"сформирован",IF('Физическое развитие'!Q17=0,"не сформирован", "в стадии формирования")))</f>
        <v/>
      </c>
      <c r="Y17" s="94" t="str">
        <f>IF('Физическое развитие'!R17="","",IF('Физическое развитие'!R17=2,"сформирован",IF('Физическое развитие'!R17=0,"не сформирован", "в стадии формирования")))</f>
        <v/>
      </c>
      <c r="Z17" s="206" t="str">
        <f>IF('Социально-коммуникативное разви'!G18="","",IF('Социально-коммуникативное разви'!I18="","",IF('Социально-коммуникативное разви'!K18="","",IF('Социально-коммуникативное разви'!L18="","",IF('Познавательное развитие'!K18="","",IF('Познавательное развитие'!#REF!="","",IF('Познавательное развитие'!O18="","",IF('Познавательное развитие'!P18="","",IF('Познавательное развитие'!#REF!="","",IF('Познавательное развитие'!T18="","",IF('Познавательное развитие'!W18="","",IF('Познавательное развитие'!AH18="","",IF('Речевое развитие'!E17="","",IF('Речевое развитие'!F17="","",IF('Речевое развитие'!M17="","",IF('Художественно-эстетическое разв'!F18="","",IF('Художественно-эстетическое разв'!L18="","",IF('Художественно-эстетическое разв'!O18="","",IF('Художественно-эстетическое разв'!P18="","",IF('Физическое развитие'!N17="","",IF('Физическое развитие'!Q17="","",IF('Физическое развитие'!R17="","",('Социально-коммуникативное разви'!G18+'Социально-коммуникативное разви'!I18+'Социально-коммуникативное разви'!K18+'Социально-коммуникативное разви'!L18+'Познавательное развитие'!K18+'Познавательное развитие'!#REF!+'Познавательное развитие'!O18+'Познавательное развитие'!P18+'Познавательное развитие'!#REF!+'Познавательное развитие'!T18+'Познавательное развитие'!W18+'Познавательное развитие'!AH18+'Речевое развитие'!E17+'Речевое развитие'!F17+'Художественно-эстетическое разв'!F18+'Художественно-эстетическое разв'!L18+'Художественно-эстетическое разв'!O18+'Художественно-эстетическое разв'!P18+'Физическое развитие'!N17+'Физическое развитие'!Q17+'Физическое развитие'!R17)/22))))))))))))))))))))))</f>
        <v/>
      </c>
      <c r="AA17" s="235" t="str">
        <f>'Целевые ориентиры'!Y17</f>
        <v/>
      </c>
      <c r="AB17" s="236" t="str">
        <f>IF('Социально-коммуникативное разви'!E18="","",IF('Социально-коммуникативное разви'!E18=2,"сформирован",IF('Социально-коммуникативное разви'!E18=0,"не сформирован", "в стадии формирования")))</f>
        <v/>
      </c>
      <c r="AC17" s="232" t="str">
        <f>IF('Социально-коммуникативное разви'!G18="","",IF('Социально-коммуникативное разви'!G18=2,"сформирован",IF('Социально-коммуникативное разви'!G18=0,"не сформирован", "в стадии формирования")))</f>
        <v/>
      </c>
      <c r="AD17" s="232" t="str">
        <f>IF('Социально-коммуникативное разви'!H18="","",IF('Социально-коммуникативное разви'!H18=2,"сформирован",IF('Социально-коммуникативное разви'!H18=0,"не сформирован", "в стадии формирования")))</f>
        <v/>
      </c>
      <c r="AE17" s="232" t="str">
        <f>IF('Социально-коммуникативное разви'!L18="","",IF('Социально-коммуникативное разви'!L18=2,"сформирован",IF('Социально-коммуникативное разви'!L18=0,"не сформирован", "в стадии формирования")))</f>
        <v/>
      </c>
      <c r="AF17" s="232" t="str">
        <f>IF('Социально-коммуникативное разви'!Q18="","",IF('Социально-коммуникативное разви'!Q18=2,"сформирован",IF('Социально-коммуникативное разви'!Q18=0,"не сформирован", "в стадии формирования")))</f>
        <v/>
      </c>
      <c r="AG17" s="237" t="str">
        <f>IF('Познавательное развитие'!L18="","",IF('Познавательное развитие'!L18=2,"сформирован",IF('Познавательное развитие'!L18=0,"не сформирован", "в стадии формирования")))</f>
        <v/>
      </c>
      <c r="AH17" s="237" t="e">
        <f>IF('Познавательное развитие'!#REF!="","",IF('Познавательное развитие'!#REF!=2,"сформирован",IF('Познавательное развитие'!#REF!=0,"не сформирован", "в стадии формирования")))</f>
        <v>#REF!</v>
      </c>
      <c r="AI17" s="237" t="str">
        <f>IF('Речевое развитие'!D17="","",IF('Речевое развитие'!D17=2,"сформирован",IF('Речевое развитие'!D17=0,"не сформирован", "в стадии формирования")))</f>
        <v/>
      </c>
      <c r="AJ17" s="237" t="str">
        <f>IF('Речевое развитие'!F17="","",IF('Речевое развитие'!F17=2,"сформирован",IF('Речевое развитие'!F17=0,"не сформирован", "в стадии формирования")))</f>
        <v/>
      </c>
      <c r="AK17" s="237" t="str">
        <f>IF('Речевое развитие'!J17="","",IF('Речевое развитие'!J17=2,"сформирован",IF('Речевое развитие'!J17=0,"не сформирован", "в стадии формирования")))</f>
        <v/>
      </c>
      <c r="AL17" s="237" t="str">
        <f>IF('Речевое развитие'!L17="","",IF('Речевое развитие'!L17=2,"сформирован",IF('Речевое развитие'!L17=0,"не сформирован", "в стадии формирования")))</f>
        <v/>
      </c>
      <c r="AM17" s="237" t="str">
        <f>IF('Речевое развитие'!N17="","",IF('Речевое развитие'!N17=2,"сформирован",IF('Речевое развитие'!N17=0,"не сформирован", "в стадии формирования")))</f>
        <v/>
      </c>
      <c r="AN17" s="238" t="str">
        <f>IF('Социально-коммуникативное разви'!E18="","",IF('Социально-коммуникативное разви'!G18="","",IF('Социально-коммуникативное разви'!H18="","",IF('Социально-коммуникативное разви'!L18="","",IF('Социально-коммуникативное разви'!Q18="","",IF('Познавательное развитие'!L18="","",IF('Познавательное развитие'!#REF!="","",IF('Речевое развитие'!D17="","",IF('Речевое развитие'!F17="","",IF('Речевое развитие'!J17="","",IF('Речевое развитие'!L17="","",IF('Речевое развитие'!N17="","",('Социально-коммуникативное разви'!E18+'Социально-коммуникативное разви'!G18+'Социально-коммуникативное разви'!H18+'Социально-коммуникативное разви'!L18+'Социально-коммуникативное разви'!Q18+'Познавательное развитие'!L18+'Познавательное развитие'!#REF!+'Речевое развитие'!D17+'Речевое развитие'!F17+'Речевое развитие'!J17+'Речевое развитие'!L17+'Речевое развитие'!N17)/12))))))))))))</f>
        <v/>
      </c>
      <c r="AO17" s="235" t="str">
        <f>'Целевые ориентиры'!AM17</f>
        <v/>
      </c>
      <c r="AP17" s="239" t="str">
        <f>IF('Социально-коммуникативное разви'!E18="","",IF('Социально-коммуникативное разви'!E18=2,"сформирован",IF('Социально-коммуникативное разви'!E18=0,"не сформирован", "в стадии формирования")))</f>
        <v/>
      </c>
      <c r="AQ17" s="240" t="str">
        <f>IF('Социально-коммуникативное разви'!G18="","",IF('Социально-коммуникативное разви'!G18=2,"сформирован",IF('Социально-коммуникативное разви'!G18=0,"не сформирован", "в стадии формирования")))</f>
        <v/>
      </c>
      <c r="AR17" s="241" t="str">
        <f>IF('Социально-коммуникативное разви'!H18="","",IF('Социально-коммуникативное разви'!H18=2,"сформирован",IF('Социально-коммуникативное разви'!H18=0,"не сформирован", "в стадии формирования")))</f>
        <v/>
      </c>
      <c r="AS17" s="241" t="str">
        <f>IF('Социально-коммуникативное разви'!K18="","",IF('Социально-коммуникативное разви'!K18=2,"сформирован",IF('Социально-коммуникативное разви'!K18=0,"не сформирован", "в стадии формирования")))</f>
        <v/>
      </c>
      <c r="AT17" s="241" t="str">
        <f>IF('Социально-коммуникативное разви'!L18="","",IF('Социально-коммуникативное разви'!L18=2,"сформирован",IF('Социально-коммуникативное разви'!L18=0,"не сформирован", "в стадии формирования")))</f>
        <v/>
      </c>
      <c r="AU17" s="241" t="str">
        <f>IF('Социально-коммуникативное разви'!M18="","",IF('Социально-коммуникативное разви'!M18=2,"сформирован",IF('Социально-коммуникативное разви'!M18=0,"не сформирован", "в стадии формирования")))</f>
        <v/>
      </c>
      <c r="AV17" s="241" t="str">
        <f>IF('Познавательное развитие'!P18="","",IF('Познавательное развитие'!P18=2,"сформирован",IF('Познавательное развитие'!P18=0,"не сформирован", "в стадии формирования")))</f>
        <v/>
      </c>
      <c r="AW17" s="241" t="str">
        <f>IF('Речевое развитие'!E17="","",IF('Речевое развитие'!E17=2,"сформирован",IF('Речевое развитие'!E17=0,"не сформирован", "в стадии формирования")))</f>
        <v/>
      </c>
      <c r="AX17" s="241" t="str">
        <f>IF('Речевое развитие'!N17="","",IF('Речевое развитие'!N17=2,"сформирован",IF('Речевое развитие'!N17=0,"не сформирован", "в стадии формирования")))</f>
        <v/>
      </c>
      <c r="AY17" s="241" t="str">
        <f>IF('Художественно-эстетическое разв'!F18="","",IF('Художественно-эстетическое разв'!F18=2,"сформирован",IF('Художественно-эстетическое разв'!F18=0,"не сформирован", "в стадии формирования")))</f>
        <v/>
      </c>
      <c r="AZ17" s="233" t="str">
        <f>IF('Художественно-эстетическое разв'!O18="","",IF('Художественно-эстетическое разв'!O18=2,"сформирован",IF('Художественно-эстетическое разв'!O18=0,"не сформирован", "в стадии формирования")))</f>
        <v/>
      </c>
      <c r="BA17" s="241"/>
      <c r="BB17" s="208" t="str">
        <f>IF('Социально-коммуникативное разви'!E18="","",IF('Социально-коммуникативное разви'!G18="","",IF('Социально-коммуникативное разви'!H18="","",IF('Социально-коммуникативное разви'!K18="","",IF('Социально-коммуникативное разви'!L18="","",IF('Социально-коммуникативное разви'!M18="","",IF('Познавательное развитие'!P18="","",IF('Речевое развитие'!E17="","",IF('Речевое развитие'!N17="","",IF('Художественно-эстетическое разв'!F18="","",IF('Художественно-эстетическое разв'!O18="","",IF('Художественно-эстетическое разв'!Y18="","",('Социально-коммуникативное разви'!E18+'Социально-коммуникативное разви'!G18+'Социально-коммуникативное разви'!H18+'Социально-коммуникативное разви'!L18+'Социально-коммуникативное разви'!Q18+'Познавательное развитие'!L18+'Познавательное развитие'!#REF!+'Речевое развитие'!D17+'Речевое развитие'!F17+'Речевое развитие'!J17+'Речевое развитие'!L17+'Речевое развитие'!N17)/12))))))))))))</f>
        <v/>
      </c>
      <c r="BC17" s="235" t="str">
        <f>'Целевые ориентиры'!BA17</f>
        <v/>
      </c>
      <c r="BD17" s="233" t="str">
        <f>IF('Социально-коммуникативное разви'!D18="","",IF('Социально-коммуникативное разви'!D18=2,"сформирован",IF('Социально-коммуникативное разви'!D18=0,"не сформирован", "в стадии формирования")))</f>
        <v/>
      </c>
      <c r="BE17" s="233" t="str">
        <f>IF('Социально-коммуникативное разви'!F18="","",IF('Социально-коммуникативное разви'!F18=2,"сформирован",IF('Социально-коммуникативное разви'!F18=0,"не сформирован", "в стадии формирования")))</f>
        <v/>
      </c>
      <c r="BF17" s="233" t="str">
        <f>IF('Социально-коммуникативное разви'!J18="","",IF('Социально-коммуникативное разви'!J18=2,"сформирован",IF('Социально-коммуникативное разви'!J18=0,"не сформирован", "в стадии формирования")))</f>
        <v/>
      </c>
      <c r="BG17" s="233" t="str">
        <f>IF('Познавательное развитие'!U18="","",IF('Познавательное развитие'!U18=2,"сформирован",IF('Познавательное развитие'!U18=0,"не сформирован", "в стадии формирования")))</f>
        <v/>
      </c>
      <c r="BH17" s="233" t="str">
        <f>IF('Познавательное развитие'!V18="","",IF('Познавательное развитие'!V18=2,"сформирован",IF('Познавательное развитие'!V18=0,"не сформирован", "в стадии формирования")))</f>
        <v/>
      </c>
      <c r="BI17" s="233" t="str">
        <f>IF('Познавательное развитие'!AB18="","",IF('Познавательное развитие'!AB18=2,"сформирован",IF('Познавательное развитие'!AB18=0,"не сформирован", "в стадии формирования")))</f>
        <v/>
      </c>
      <c r="BJ17" s="233" t="str">
        <f>IF('Познавательное развитие'!AD18="","",IF('Познавательное развитие'!AD18=2,"сформирован",IF('Познавательное развитие'!AD18=0,"не сформирован", "в стадии формирования")))</f>
        <v/>
      </c>
      <c r="BK17" s="233" t="str">
        <f>IF('Речевое развитие'!D17="","",IF('Речевое развитие'!D17=2,"сформирован",IF('Речевое развитие'!D17=0,"не сформирован", "в стадии формирования")))</f>
        <v/>
      </c>
      <c r="BL17" s="233" t="str">
        <f>IF('Речевое развитие'!E17="","",IF('Речевое развитие'!E17=2,"сформирован",IF('Речевое развитие'!E17=0,"не сформирован", "в стадии формирования")))</f>
        <v/>
      </c>
      <c r="BM17" s="233" t="str">
        <f>IF('Речевое развитие'!F17="","",IF('Речевое развитие'!F17=2,"сформирован",IF('Речевое развитие'!F17=0,"не сформирован", "в стадии формирования")))</f>
        <v/>
      </c>
      <c r="BN17" s="233" t="str">
        <f>IF('Речевое развитие'!G17="","",IF('Речевое развитие'!G17=2,"сформирован",IF('Речевое развитие'!G17=0,"не сформирован", "в стадии формирования")))</f>
        <v/>
      </c>
      <c r="BO17" s="233" t="e">
        <f>IF('Речевое развитие'!#REF!="","",IF('Речевое развитие'!#REF!=2,"сформирован",IF('Речевое развитие'!#REF!=0,"не сформирован", "в стадии формирования")))</f>
        <v>#REF!</v>
      </c>
      <c r="BP17" s="233" t="str">
        <f>IF('Речевое развитие'!J17="","",IF('Речевое развитие'!J17=2,"сформирован",IF('Речевое развитие'!J17=0,"не сформирован", "в стадии формирования")))</f>
        <v/>
      </c>
      <c r="BQ17" s="233" t="str">
        <f>IF('Речевое развитие'!K17="","",IF('Речевое развитие'!K17=2,"сформирован",IF('Речевое развитие'!K17=0,"не сформирован", "в стадии формирования")))</f>
        <v/>
      </c>
      <c r="BR17" s="233" t="str">
        <f>IF('Речевое развитие'!L17="","",IF('Речевое развитие'!L17=2,"сформирован",IF('Речевое развитие'!L17=0,"не сформирован", "в стадии формирования")))</f>
        <v/>
      </c>
      <c r="BS17" s="233" t="str">
        <f>IF('Речевое развитие'!M17="","",IF('Речевое развитие'!M17=2,"сформирован",IF('Речевое развитие'!M17=0,"не сформирован", "в стадии формирования")))</f>
        <v/>
      </c>
      <c r="BT17" s="233" t="str">
        <f>IF('Речевое развитие'!N17="","",IF('Речевое развитие'!N17=2,"сформирован",IF('Речевое развитие'!N17=0,"не сформирован", "в стадии формирования")))</f>
        <v/>
      </c>
      <c r="BU17" s="233" t="str">
        <f>IF('Художественно-эстетическое разв'!D18="","",IF('Художественно-эстетическое разв'!D18=2,"сформирован",IF('Художественно-эстетическое разв'!D18=0,"не сформирован", "в стадии формирования")))</f>
        <v/>
      </c>
      <c r="BV17" s="233" t="str">
        <f>IF('Художественно-эстетическое разв'!E18="","",IF('Художественно-эстетическое разв'!E18=2,"сформирован",IF('Художественно-эстетическое разв'!E18=0,"не сформирован", "в стадии формирования")))</f>
        <v/>
      </c>
      <c r="BW17" s="242" t="str">
        <f>IF('Социально-коммуникативное разви'!D18="","",IF('Социально-коммуникативное разви'!F18="","",IF('Социально-коммуникативное разви'!J18="","",IF('Познавательное развитие'!U18="","",IF('Познавательное развитие'!V18="","",IF('Познавательное развитие'!AB18="","",IF('Познавательное развитие'!AD18="","",IF('Речевое развитие'!D17="","",IF('Речевое развитие'!E17="","",IF('Речевое развитие'!F17="","",IF('Речевое развитие'!G17="","",IF('Речевое развитие'!#REF!="","",IF('Речевое развитие'!J17="","",IF('Речевое развитие'!K17="","",IF('Речевое развитие'!L17="","",IF('Речевое развитие'!M17="","",IF('Речевое развитие'!N17="","",IF('Художественно-эстетическое разв'!D18="","",IF('Художественно-эстетическое разв'!E18="","",('Социально-коммуникативное разви'!D18+'Социально-коммуникативное разви'!F18+'Социально-коммуникативное разви'!J18+'Познавательное развитие'!U18+'Познавательное развитие'!V18+'Познавательное развитие'!AB18+'Познавательное развитие'!AD18+'Речевое развитие'!D17+'Речевое развитие'!E17+'Речевое развитие'!F17+'Речевое развитие'!G17+'Речевое развитие'!#REF!+'Речевое развитие'!J17+'Речевое развитие'!K17+'Речевое развитие'!L17+'Речевое развитие'!M17+'Речевое развитие'!N17+'Художественно-эстетическое разв'!D18+'Художественно-эстетическое разв'!E18)/19)))))))))))))))))))</f>
        <v/>
      </c>
      <c r="BX17" s="321" t="str">
        <f>'Целевые ориентиры'!BU17</f>
        <v/>
      </c>
      <c r="BY17" s="233" t="str">
        <f t="shared" si="0"/>
        <v/>
      </c>
      <c r="BZ17" s="233" t="str">
        <f>IF('Художественно-эстетическое разв'!K18="","",IF('Художественно-эстетическое разв'!K18=2,"сформирован",IF('Художественно-эстетическое разв'!K18=0,"не сформирован", "в стадии формирования")))</f>
        <v/>
      </c>
      <c r="CA17" s="233" t="str">
        <f>IF('Художественно-эстетическое разв'!L18="","",IF('Художественно-эстетическое разв'!L18=2,"сформирован",IF('Художественно-эстетическое разв'!L18=0,"не сформирован", "в стадии формирования")))</f>
        <v/>
      </c>
      <c r="CB17" s="233" t="str">
        <f>IF('Художественно-эстетическое разв'!Z18="","",IF('Художественно-эстетическое разв'!Z18=2,"сформирован",IF('Художественно-эстетическое разв'!Z18=0,"не сформирован", "в стадии формирования")))</f>
        <v/>
      </c>
      <c r="CC17" s="190" t="e">
        <f>IF('Физическое развитие'!#REF!="","",IF('Физическое развитие'!#REF!=2,"сформирован",IF('Физическое развитие'!#REF!=0,"не сформирован", "в стадии формирования")))</f>
        <v>#REF!</v>
      </c>
      <c r="CD17" s="190" t="str">
        <f>IF('Физическое развитие'!D17="","",IF('Физическое развитие'!D17=2,"сформирован",IF('Физическое развитие'!D17=0,"не сформирован", "в стадии формирования")))</f>
        <v/>
      </c>
      <c r="CE17" s="190" t="str">
        <f>IF('Физическое развитие'!E17="","",IF('Физическое развитие'!E17=2,"сформирован",IF('Физическое развитие'!E17=0,"не сформирован", "в стадии формирования")))</f>
        <v/>
      </c>
      <c r="CF17" s="190" t="str">
        <f>IF('Физическое развитие'!F17="","",IF('Физическое развитие'!F17=2,"сформирован",IF('Физическое развитие'!F17=0,"не сформирован", "в стадии формирования")))</f>
        <v/>
      </c>
      <c r="CG17" s="190" t="str">
        <f>IF('Физическое развитие'!G17="","",IF('Физическое развитие'!G17=2,"сформирован",IF('Физическое развитие'!G17=0,"не сформирован", "в стадии формирования")))</f>
        <v/>
      </c>
      <c r="CH17" s="233" t="str">
        <f>IF('Физическое развитие'!H17="","",IF('Физическое развитие'!H17=2,"сформирован",IF('Физическое развитие'!H17=0,"не сформирован", "в стадии формирования")))</f>
        <v/>
      </c>
      <c r="CI17" s="233" t="str">
        <f>IF('Физическое развитие'!I17="","",IF('Физическое развитие'!I17=2,"сформирован",IF('Физическое развитие'!I17=0,"не сформирован", "в стадии формирования")))</f>
        <v/>
      </c>
      <c r="CJ17" s="233" t="str">
        <f>IF('Физическое развитие'!J17="","",IF('Физическое развитие'!J17=2,"сформирован",IF('Физическое развитие'!J17=0,"не сформирован", "в стадии формирования")))</f>
        <v/>
      </c>
      <c r="CK17" s="233" t="str">
        <f>IF('Физическое развитие'!K17="","",IF('Физическое развитие'!K17=2,"сформирован",IF('Физическое развитие'!K17=0,"не сформирован", "в стадии формирования")))</f>
        <v/>
      </c>
      <c r="CL17" s="233" t="str">
        <f>IF('Физическое развитие'!L17="","",IF('Физическое развитие'!L17=2,"сформирован",IF('Физическое развитие'!L17=0,"не сформирован", "в стадии формирования")))</f>
        <v/>
      </c>
      <c r="CM17" s="233" t="str">
        <f>IF('Физическое развитие'!N17="","",IF('Физическое развитие'!N17=2,"сформирован",IF('Физическое развитие'!N17=0,"не сформирован", "в стадии формирования")))</f>
        <v/>
      </c>
      <c r="CN17" s="242" t="str">
        <f>IF('Познавательное развитие'!H18="","",IF('Художественно-эстетическое разв'!K18="","",IF('Художественно-эстетическое разв'!L18="","",IF('Художественно-эстетическое разв'!Z18="","",IF('Физическое развитие'!#REF!="","",IF('Физическое развитие'!D17="","",IF('Физическое развитие'!E17="","",IF('Физическое развитие'!F17="","",IF('Физическое развитие'!G17="","",IF('Физическое развитие'!H17="","",IF('Физическое развитие'!I17="","",IF('Физическое развитие'!J17="","",IF('Физическое развитие'!K17="","",IF('Физическое развитие'!L17="","",IF('Физическое развитие'!N17="","",('Познавательное развитие'!H18+'Художественно-эстетическое разв'!K18+'Художественно-эстетическое разв'!L18+'Художественно-эстетическое разв'!Z18+'Физическое развитие'!#REF!+'Физическое развитие'!D17+'Физическое развитие'!E17+'Физическое развитие'!F17+'Физическое развитие'!G17+'Физическое развитие'!H17+'Физическое развитие'!I17+'Физическое развитие'!J17+'Физическое развитие'!K17+'Физическое развитие'!L17+'Физическое развитие'!N17)/15)))))))))))))))</f>
        <v/>
      </c>
      <c r="CO17" s="321" t="str">
        <f>'Целевые ориентиры'!CK17</f>
        <v/>
      </c>
      <c r="CP17" s="233" t="str">
        <f>IF('Социально-коммуникативное разви'!G18="","",IF('Социально-коммуникативное разви'!G18=2,"сформирован",IF('Социально-коммуникативное разви'!G18=0,"не сформирован", "в стадии формирования")))</f>
        <v/>
      </c>
      <c r="CQ17" s="233" t="str">
        <f>IF('Социально-коммуникативное разви'!H18="","",IF('Социально-коммуникативное разви'!H18=2,"сформирован",IF('Социально-коммуникативное разви'!H18=0,"не сформирован", "в стадии формирования")))</f>
        <v/>
      </c>
      <c r="CR17" s="233" t="str">
        <f>IF('Социально-коммуникативное разви'!L18="","",IF('Социально-коммуникативное разви'!L18=2,"сформирован",IF('Социально-коммуникативное разви'!L18=0,"не сформирован", "в стадии формирования")))</f>
        <v/>
      </c>
      <c r="CS17" s="233" t="str">
        <f>IF('Социально-коммуникативное разви'!P18="","",IF('Социально-коммуникативное разви'!P18=2,"сформирован",IF('Социально-коммуникативное разви'!P18=0,"не сформирован", "в стадии формирования")))</f>
        <v/>
      </c>
      <c r="CT17" s="233" t="str">
        <f>IF('Социально-коммуникативное разви'!Q18="","",IF('Социально-коммуникативное разви'!Q18=2,"сформирован",IF('Социально-коммуникативное разви'!Q18=0,"не сформирован", "в стадии формирования")))</f>
        <v/>
      </c>
      <c r="CU17" s="233" t="str">
        <f>IF('Социально-коммуникативное разви'!T18="","",IF('Социально-коммуникативное разви'!T18=2,"сформирован",IF('Социально-коммуникативное разви'!T18=0,"не сформирован", "в стадии формирования")))</f>
        <v/>
      </c>
      <c r="CV17" s="233" t="str">
        <f>IF('Социально-коммуникативное разви'!U18="","",IF('Социально-коммуникативное разви'!U18=2,"сформирован",IF('Социально-коммуникативное разви'!U18=0,"не сформирован", "в стадии формирования")))</f>
        <v/>
      </c>
      <c r="CW17" s="233" t="str">
        <f>IF('Социально-коммуникативное разви'!V18="","",IF('Социально-коммуникативное разви'!V18=2,"сформирован",IF('Социально-коммуникативное разви'!V18=0,"не сформирован", "в стадии формирования")))</f>
        <v/>
      </c>
      <c r="CX17" s="233" t="str">
        <f>IF('Социально-коммуникативное разви'!W18="","",IF('Социально-коммуникативное разви'!W18=2,"сформирован",IF('Социально-коммуникативное разви'!W18=0,"не сформирован", "в стадии формирования")))</f>
        <v/>
      </c>
      <c r="CY17" s="233" t="str">
        <f>IF('Социально-коммуникативное разви'!X18="","",IF('Социально-коммуникативное разви'!X18=2,"сформирован",IF('Социально-коммуникативное разви'!X18=0,"не сформирован", "в стадии формирования")))</f>
        <v/>
      </c>
      <c r="CZ17" s="233" t="str">
        <f>IF('Социально-коммуникативное разви'!Y18="","",IF('Социально-коммуникативное разви'!Y18=2,"сформирован",IF('Социально-коммуникативное разви'!Y18=0,"не сформирован", "в стадии формирования")))</f>
        <v/>
      </c>
      <c r="DA17" s="233" t="str">
        <f>IF('Физическое развитие'!Q17="","",IF('Физическое развитие'!Q17=2,"сформирован",IF('Физическое развитие'!Q17=0,"не сформирован", "в стадии формирования")))</f>
        <v/>
      </c>
      <c r="DB17" s="233" t="str">
        <f>IF('Физическое развитие'!R17="","",IF('Физическое развитие'!R17=2,"сформирован",IF('Физическое развитие'!R17=0,"не сформирован", "в стадии формирования")))</f>
        <v/>
      </c>
      <c r="DC17" s="233" t="str">
        <f>IF('Физическое развитие'!S17="","",IF('Физическое развитие'!S17=2,"сформирован",IF('Физическое развитие'!S17=0,"не сформирован", "в стадии формирования")))</f>
        <v/>
      </c>
      <c r="DD17" s="242" t="str">
        <f>IF('Социально-коммуникативное разви'!G18="","",IF('Социально-коммуникативное разви'!H18="","",IF('Социально-коммуникативное разви'!L18="","",IF('Социально-коммуникативное разви'!P18="","",IF('Социально-коммуникативное разви'!Q18="","",IF('Социально-коммуникативное разви'!T18="","",IF('Социально-коммуникативное разви'!U18="","",IF('Социально-коммуникативное разви'!V18="","",IF('Социально-коммуникативное разви'!W18="","",IF('Социально-коммуникативное разви'!X18="","",IF('Социально-коммуникативное разви'!Y18="","",IF('Физическое развитие'!Q17="","",IF('Физическое развитие'!R17="","",IF('Физическое развитие'!S17="","",('Социально-коммуникативное разви'!G18+'Социально-коммуникативное разви'!H18+'Социально-коммуникативное разви'!L18+'Социально-коммуникативное разви'!P18+'Социально-коммуникативное разви'!Q18+'Социально-коммуникативное разви'!T18+'Социально-коммуникативное разви'!U18+'Социально-коммуникативное разви'!V18+'Социально-коммуникативное разви'!W18+'Социально-коммуникативное разви'!X18+'Социально-коммуникативное разви'!Y18+'Физическое развитие'!Q17+'Физическое развитие'!R17+'Физическое развитие'!S17)/14))))))))))))))</f>
        <v/>
      </c>
      <c r="DE17" s="235" t="str">
        <f>'Целевые ориентиры'!DA17</f>
        <v/>
      </c>
      <c r="DF17" s="233" t="str">
        <f>IF('Социально-коммуникативное разви'!T18="","",IF('Социально-коммуникативное разви'!T18=2,"сформирован",IF('Социально-коммуникативное разви'!T18=0,"не сформирован", "в стадии формирования")))</f>
        <v/>
      </c>
      <c r="DG17" s="233" t="str">
        <f>IF('Социально-коммуникативное разви'!U18="","",IF('Социально-коммуникативное разви'!U18=2,"сформирован",IF('Социально-коммуникативное разви'!U18=0,"не сформирован", "в стадии формирования")))</f>
        <v/>
      </c>
      <c r="DH17" s="233" t="str">
        <f>IF('Социально-коммуникативное разви'!V18="","",IF('Социально-коммуникативное разви'!V18=2,"сформирован",IF('Социально-коммуникативное разви'!V18=0,"не сформирован", "в стадии формирования")))</f>
        <v/>
      </c>
      <c r="DI17" s="233" t="str">
        <f>IF('Социально-коммуникативное разви'!W18="","",IF('Социально-коммуникативное разви'!W18=2,"сформирован",IF('Социально-коммуникативное разви'!W18=0,"не сформирован", "в стадии формирования")))</f>
        <v/>
      </c>
      <c r="DJ17" s="233" t="str">
        <f>IF('Социально-коммуникативное разви'!X18="","",IF('Социально-коммуникативное разви'!X18=2,"сформирован",IF('Социально-коммуникативное разви'!X18=0,"не сформирован", "в стадии формирования")))</f>
        <v/>
      </c>
      <c r="DK17" s="233" t="str">
        <f>IF('Социально-коммуникативное разви'!Y18="","",IF('Социально-коммуникативное разви'!Y18=2,"сформирован",IF('Социально-коммуникативное разви'!Y18=0,"не сформирован", "в стадии формирования")))</f>
        <v/>
      </c>
      <c r="DL17" s="233" t="str">
        <f>IF('Познавательное развитие'!D18="","",IF('Познавательное развитие'!D18=2,"сформирован",IF('Познавательное развитие'!D18=0,"не сформирован", "в стадии формирования")))</f>
        <v/>
      </c>
      <c r="DM17" s="233" t="str">
        <f>IF('Познавательное развитие'!E18="","",IF('Познавательное развитие'!E18=2,"сформирован",IF('Познавательное развитие'!E18=0,"не сформирован", "в стадии формирования")))</f>
        <v/>
      </c>
      <c r="DN17" s="233" t="str">
        <f>IF('Познавательное развитие'!F18="","",IF('Познавательное развитие'!F18=2,"сформирован",IF('Познавательное развитие'!F18=0,"не сформирован", "в стадии формирования")))</f>
        <v/>
      </c>
      <c r="DO17" s="233" t="str">
        <f>IF('Познавательное развитие'!G18="","",IF('Познавательное развитие'!G18=2,"сформирован",IF('Познавательное развитие'!G18=0,"не сформирован", "в стадии формирования")))</f>
        <v/>
      </c>
      <c r="DP17" s="233" t="str">
        <f>IF('Познавательное развитие'!H18="","",IF('Познавательное развитие'!H18=2,"сформирован",IF('Познавательное развитие'!H18=0,"не сформирован", "в стадии формирования")))</f>
        <v/>
      </c>
      <c r="DQ17" s="233" t="str">
        <f>IF('Познавательное развитие'!I18="","",IF('Познавательное развитие'!I18=2,"сформирован",IF('Познавательное развитие'!I18=0,"не сформирован", "в стадии формирования")))</f>
        <v/>
      </c>
      <c r="DR17" s="233" t="str">
        <f>IF('Познавательное развитие'!J18="","",IF('Познавательное развитие'!J18=2,"сформирован",IF('Познавательное развитие'!J18=0,"не сформирован", "в стадии формирования")))</f>
        <v/>
      </c>
      <c r="DS17" s="233" t="str">
        <f>IF('Познавательное развитие'!K18="","",IF('Познавательное развитие'!K18=2,"сформирован",IF('Познавательное развитие'!K18=0,"не сформирован", "в стадии формирования")))</f>
        <v/>
      </c>
      <c r="DT17" s="233" t="str">
        <f>IF('Познавательное развитие'!L18="","",IF('Познавательное развитие'!L18=2,"сформирован",IF('Познавательное развитие'!L18=0,"не сформирован", "в стадии формирования")))</f>
        <v/>
      </c>
      <c r="DU17" s="233" t="e">
        <f>IF('Познавательное развитие'!#REF!="","",IF('Познавательное развитие'!#REF!=2,"сформирован",IF('Познавательное развитие'!#REF!=0,"не сформирован", "в стадии формирования")))</f>
        <v>#REF!</v>
      </c>
      <c r="DV17" s="233" t="e">
        <f>IF('Познавательное развитие'!#REF!="","",IF('Познавательное развитие'!#REF!=2,"сформирован",IF('Познавательное развитие'!#REF!=0,"не сформирован", "в стадии формирования")))</f>
        <v>#REF!</v>
      </c>
      <c r="DW17" s="233" t="str">
        <f>IF('Познавательное развитие'!M18="","",IF('Познавательное развитие'!M18=2,"сформирован",IF('Познавательное развитие'!M18=0,"не сформирован", "в стадии формирования")))</f>
        <v/>
      </c>
      <c r="DX17" s="233" t="str">
        <f>IF('Познавательное развитие'!N18="","",IF('Познавательное развитие'!N18=2,"сформирован",IF('Познавательное развитие'!N18=0,"не сформирован", "в стадии формирования")))</f>
        <v/>
      </c>
      <c r="DY17" s="233" t="str">
        <f>IF('Познавательное развитие'!O18="","",IF('Познавательное развитие'!O18=2,"сформирован",IF('Познавательное развитие'!O18=0,"не сформирован", "в стадии формирования")))</f>
        <v/>
      </c>
      <c r="DZ17" s="233" t="str">
        <f>IF('Познавательное развитие'!P18="","",IF('Познавательное развитие'!P18=2,"сформирован",IF('Познавательное развитие'!P18=0,"не сформирован", "в стадии формирования")))</f>
        <v/>
      </c>
      <c r="EA17" s="233" t="e">
        <f>IF('Познавательное развитие'!#REF!="","",IF('Познавательное развитие'!#REF!=2,"сформирован",IF('Познавательное развитие'!#REF!=0,"не сформирован", "в стадии формирования")))</f>
        <v>#REF!</v>
      </c>
      <c r="EB17" s="233" t="str">
        <f>IF('Познавательное развитие'!R18="","",IF('Познавательное развитие'!R18=2,"сформирован",IF('Познавательное развитие'!R18=0,"не сформирован", "в стадии формирования")))</f>
        <v/>
      </c>
      <c r="EC17" s="233" t="str">
        <f>IF('Познавательное развитие'!S18="","",IF('Познавательное развитие'!S18=2,"сформирован",IF('Познавательное развитие'!S18=0,"не сформирован", "в стадии формирования")))</f>
        <v/>
      </c>
      <c r="ED17" s="233" t="str">
        <f>IF('Познавательное развитие'!T18="","",IF('Познавательное развитие'!T18=2,"сформирован",IF('Познавательное развитие'!T18=0,"не сформирован", "в стадии формирования")))</f>
        <v/>
      </c>
      <c r="EE17" s="233" t="str">
        <f>IF('Познавательное развитие'!U18="","",IF('Познавательное развитие'!U18=2,"сформирован",IF('Познавательное развитие'!U18=0,"не сформирован", "в стадии формирования")))</f>
        <v/>
      </c>
      <c r="EF17" s="233" t="str">
        <f>IF('Познавательное развитие'!V18="","",IF('Познавательное развитие'!V18=2,"сформирован",IF('Познавательное развитие'!V18=0,"не сформирован", "в стадии формирования")))</f>
        <v/>
      </c>
      <c r="EG17" s="233" t="e">
        <f>IF('Познавательное развитие'!#REF!="","",IF('Познавательное развитие'!#REF!=2,"сформирован",IF('Познавательное развитие'!#REF!=0,"не сформирован", "в стадии формирования")))</f>
        <v>#REF!</v>
      </c>
      <c r="EH17" s="233" t="e">
        <f>IF('Познавательное развитие'!#REF!="","",IF('Познавательное развитие'!#REF!=2,"сформирован",IF('Познавательное развитие'!#REF!=0,"не сформирован", "в стадии формирования")))</f>
        <v>#REF!</v>
      </c>
      <c r="EI17" s="233" t="str">
        <f>IF('Познавательное развитие'!W18="","",IF('Познавательное развитие'!W18=2,"сформирован",IF('Познавательное развитие'!W18=0,"не сформирован", "в стадии формирования")))</f>
        <v/>
      </c>
      <c r="EJ17" s="233" t="str">
        <f>IF('Познавательное развитие'!X18="","",IF('Познавательное развитие'!X18=2,"сформирован",IF('Познавательное развитие'!X18=0,"не сформирован", "в стадии формирования")))</f>
        <v/>
      </c>
      <c r="EK17" s="233" t="str">
        <f>IF('Познавательное развитие'!Y18="","",IF('Познавательное развитие'!Y18=2,"сформирован",IF('Познавательное развитие'!Y18=0,"не сформирован", "в стадии формирования")))</f>
        <v/>
      </c>
      <c r="EL17" s="233" t="str">
        <f>IF('Познавательное развитие'!Z18="","",IF('Познавательное развитие'!Z18=2,"сформирован",IF('Познавательное развитие'!Z18=0,"не сформирован", "в стадии формирования")))</f>
        <v/>
      </c>
      <c r="EM17" s="233" t="str">
        <f>IF('Познавательное развитие'!AA18="","",IF('Познавательное развитие'!AA18=2,"сформирован",IF('Познавательное развитие'!AA18=0,"не сформирован", "в стадии формирования")))</f>
        <v/>
      </c>
      <c r="EN17" s="233" t="str">
        <f>IF('Познавательное развитие'!AB18="","",IF('Познавательное развитие'!AB18=2,"сформирован",IF('Познавательное развитие'!AB18=0,"не сформирован", "в стадии формирования")))</f>
        <v/>
      </c>
      <c r="EO17" s="233"/>
      <c r="EP17" s="235" t="str">
        <f>'Целевые ориентиры'!EH17</f>
        <v/>
      </c>
    </row>
    <row r="18" spans="1:146" ht="15.75" x14ac:dyDescent="0.25">
      <c r="A18" s="107">
        <f>список!A16</f>
        <v>15</v>
      </c>
      <c r="B18" s="141" t="str">
        <f>IF(список!B16="","",список!B16)</f>
        <v/>
      </c>
      <c r="C18" s="97">
        <f>IF(список!C16="","",список!C16)</f>
        <v>0</v>
      </c>
      <c r="D18" s="94" t="str">
        <f>IF('Социально-коммуникативное разви'!G19="","",IF('Социально-коммуникативное разви'!G19=2,"сформирован",IF('Социально-коммуникативное разви'!G19=0,"не сформирован", "в стадии формирования")))</f>
        <v/>
      </c>
      <c r="E18" s="94" t="str">
        <f>IF('Социально-коммуникативное разви'!I19="","",IF('Социально-коммуникативное разви'!I19=2,"сформирован",IF('Социально-коммуникативное разви'!I19=0,"не сформирован", "в стадии формирования")))</f>
        <v/>
      </c>
      <c r="F18" s="94" t="str">
        <f>IF('Социально-коммуникативное разви'!K19="","",IF('Социально-коммуникативное разви'!K19=2,"сформирован",IF('Социально-коммуникативное разви'!K19=0,"не сформирован", "в стадии формирования")))</f>
        <v/>
      </c>
      <c r="G18" s="94" t="str">
        <f>IF('Социально-коммуникативное разви'!L19="","",IF('Социально-коммуникативное разви'!L19=2,"сформирован",IF('Социально-коммуникативное разви'!L19=0,"не сформирован", "в стадии формирования")))</f>
        <v/>
      </c>
      <c r="H18" s="94" t="str">
        <f>IF('Познавательное развитие'!K19="","",IF('Познавательное развитие'!K19=2,"сформирован",IF('Познавательное развитие'!K19=0,"не сформирован", "в стадии формирования")))</f>
        <v/>
      </c>
      <c r="I18" s="94" t="e">
        <f>IF('Познавательное развитие'!#REF!="","",IF('Познавательное развитие'!#REF!=2,"сформирован",IF('Познавательное развитие'!#REF!=0,"не сформирован", "в стадии формирования")))</f>
        <v>#REF!</v>
      </c>
      <c r="J18" s="94" t="str">
        <f>IF('Познавательное развитие'!O19="","",IF('Познавательное развитие'!O19=2,"сформирован",IF('Познавательное развитие'!O19=0,"не сформирован", "в стадии формирования")))</f>
        <v/>
      </c>
      <c r="K18" s="94" t="str">
        <f>IF('Познавательное развитие'!P19="","",IF('Познавательное развитие'!P19=2,"сформирован",IF('Познавательное развитие'!P19=0,"не сформирован", "в стадии формирования")))</f>
        <v/>
      </c>
      <c r="L18" s="94" t="e">
        <f>IF('Познавательное развитие'!#REF!="","",IF('Познавательное развитие'!#REF!=2,"сформирован",IF('Познавательное развитие'!#REF!=0,"не сформирован", "в стадии формирования")))</f>
        <v>#REF!</v>
      </c>
      <c r="M18" s="94" t="str">
        <f>IF('Познавательное развитие'!T19="","",IF('Познавательное развитие'!T19=2,"сформирован",IF('Познавательное развитие'!T19=0,"не сформирован", "в стадии формирования")))</f>
        <v/>
      </c>
      <c r="N18" s="94" t="str">
        <f>IF('Познавательное развитие'!W19="","",IF('Познавательное развитие'!W19=2,"сформирован",IF('Познавательное развитие'!W19=0,"не сформирован", "в стадии формирования")))</f>
        <v/>
      </c>
      <c r="O18" s="94" t="str">
        <f>IF('Познавательное развитие'!AH19="","",IF('Познавательное развитие'!AH19=2,"сформирован",IF('Познавательное развитие'!AH19=0,"не сформирован", "в стадии формирования")))</f>
        <v/>
      </c>
      <c r="P18" s="94" t="str">
        <f>IF('Речевое развитие'!E18="","",IF('Речевое развитие'!E18=2,"сформирован",IF('Речевое развитие'!E18=0,"не сформирован", "в стадии формирования")))</f>
        <v/>
      </c>
      <c r="Q18" s="94" t="str">
        <f>IF('Речевое развитие'!F18="","",IF('Речевое развитие'!F18=2,"сформирован",IF('Речевое развитие'!F18=0,"не сформирован", "в стадии формирования")))</f>
        <v/>
      </c>
      <c r="R18" s="94" t="str">
        <f>IF('Речевое развитие'!M18="","",IF('Речевое развитие'!M18=2,"сформирован",IF('Речевое развитие'!M18=0,"не сформирован", "в стадии формирования")))</f>
        <v/>
      </c>
      <c r="S18" s="94" t="str">
        <f>IF('Художественно-эстетическое разв'!F19="","",IF('Художественно-эстетическое разв'!F19=2,"сформирован",IF('Художественно-эстетическое разв'!F19=0,"не сформирован", "в стадии формирования")))</f>
        <v/>
      </c>
      <c r="T18" s="94" t="str">
        <f>IF('Художественно-эстетическое разв'!L19="","",IF('Художественно-эстетическое разв'!L19=2,"сформирован",IF('Художественно-эстетическое разв'!L19=0,"не сформирован", "в стадии формирования")))</f>
        <v/>
      </c>
      <c r="U18" s="94" t="str">
        <f>IF('Художественно-эстетическое разв'!O19="","",IF('Художественно-эстетическое разв'!O19=2,"сформирован",IF('Художественно-эстетическое разв'!O19=0,"не сформирован", "в стадии формирования")))</f>
        <v/>
      </c>
      <c r="V18" s="94" t="str">
        <f>IF('Художественно-эстетическое разв'!P19="","",IF('Художественно-эстетическое разв'!P19=2,"сформирован",IF('Художественно-эстетическое разв'!P19=0,"не сформирован", "в стадии формирования")))</f>
        <v/>
      </c>
      <c r="W18" s="94" t="str">
        <f>IF('Физическое развитие'!N18="","",IF('Физическое развитие'!N18=2,"сформирован",IF('Физическое развитие'!N18=0,"не сформирован", "в стадии формирования")))</f>
        <v/>
      </c>
      <c r="X18" s="94" t="str">
        <f>IF('Физическое развитие'!Q18="","",IF('Физическое развитие'!Q18=2,"сформирован",IF('Физическое развитие'!Q18=0,"не сформирован", "в стадии формирования")))</f>
        <v/>
      </c>
      <c r="Y18" s="94" t="str">
        <f>IF('Физическое развитие'!R18="","",IF('Физическое развитие'!R18=2,"сформирован",IF('Физическое развитие'!R18=0,"не сформирован", "в стадии формирования")))</f>
        <v/>
      </c>
      <c r="Z18" s="206" t="str">
        <f>IF('Социально-коммуникативное разви'!G19="","",IF('Социально-коммуникативное разви'!I19="","",IF('Социально-коммуникативное разви'!K19="","",IF('Социально-коммуникативное разви'!L19="","",IF('Познавательное развитие'!K19="","",IF('Познавательное развитие'!#REF!="","",IF('Познавательное развитие'!O19="","",IF('Познавательное развитие'!P19="","",IF('Познавательное развитие'!#REF!="","",IF('Познавательное развитие'!T19="","",IF('Познавательное развитие'!W19="","",IF('Познавательное развитие'!AH19="","",IF('Речевое развитие'!E18="","",IF('Речевое развитие'!F18="","",IF('Речевое развитие'!M18="","",IF('Художественно-эстетическое разв'!F19="","",IF('Художественно-эстетическое разв'!L19="","",IF('Художественно-эстетическое разв'!O19="","",IF('Художественно-эстетическое разв'!P19="","",IF('Физическое развитие'!N18="","",IF('Физическое развитие'!Q18="","",IF('Физическое развитие'!R18="","",('Социально-коммуникативное разви'!G19+'Социально-коммуникативное разви'!I19+'Социально-коммуникативное разви'!K19+'Социально-коммуникативное разви'!L19+'Познавательное развитие'!K19+'Познавательное развитие'!#REF!+'Познавательное развитие'!O19+'Познавательное развитие'!P19+'Познавательное развитие'!#REF!+'Познавательное развитие'!T19+'Познавательное развитие'!W19+'Познавательное развитие'!AH19+'Речевое развитие'!E18+'Речевое развитие'!F18+'Художественно-эстетическое разв'!F19+'Художественно-эстетическое разв'!L19+'Художественно-эстетическое разв'!O19+'Художественно-эстетическое разв'!P19+'Физическое развитие'!N18+'Физическое развитие'!Q18+'Физическое развитие'!R18)/22))))))))))))))))))))))</f>
        <v/>
      </c>
      <c r="AA18" s="235" t="str">
        <f>'Целевые ориентиры'!Y18</f>
        <v/>
      </c>
      <c r="AB18" s="236" t="str">
        <f>IF('Социально-коммуникативное разви'!E19="","",IF('Социально-коммуникативное разви'!E19=2,"сформирован",IF('Социально-коммуникативное разви'!E19=0,"не сформирован", "в стадии формирования")))</f>
        <v/>
      </c>
      <c r="AC18" s="232" t="str">
        <f>IF('Социально-коммуникативное разви'!G19="","",IF('Социально-коммуникативное разви'!G19=2,"сформирован",IF('Социально-коммуникативное разви'!G19=0,"не сформирован", "в стадии формирования")))</f>
        <v/>
      </c>
      <c r="AD18" s="232" t="str">
        <f>IF('Социально-коммуникативное разви'!H19="","",IF('Социально-коммуникативное разви'!H19=2,"сформирован",IF('Социально-коммуникативное разви'!H19=0,"не сформирован", "в стадии формирования")))</f>
        <v/>
      </c>
      <c r="AE18" s="232" t="str">
        <f>IF('Социально-коммуникативное разви'!L19="","",IF('Социально-коммуникативное разви'!L19=2,"сформирован",IF('Социально-коммуникативное разви'!L19=0,"не сформирован", "в стадии формирования")))</f>
        <v/>
      </c>
      <c r="AF18" s="232" t="str">
        <f>IF('Социально-коммуникативное разви'!Q19="","",IF('Социально-коммуникативное разви'!Q19=2,"сформирован",IF('Социально-коммуникативное разви'!Q19=0,"не сформирован", "в стадии формирования")))</f>
        <v/>
      </c>
      <c r="AG18" s="237" t="str">
        <f>IF('Познавательное развитие'!L19="","",IF('Познавательное развитие'!L19=2,"сформирован",IF('Познавательное развитие'!L19=0,"не сформирован", "в стадии формирования")))</f>
        <v/>
      </c>
      <c r="AH18" s="237" t="e">
        <f>IF('Познавательное развитие'!#REF!="","",IF('Познавательное развитие'!#REF!=2,"сформирован",IF('Познавательное развитие'!#REF!=0,"не сформирован", "в стадии формирования")))</f>
        <v>#REF!</v>
      </c>
      <c r="AI18" s="237" t="str">
        <f>IF('Речевое развитие'!D18="","",IF('Речевое развитие'!D18=2,"сформирован",IF('Речевое развитие'!D18=0,"не сформирован", "в стадии формирования")))</f>
        <v/>
      </c>
      <c r="AJ18" s="237" t="str">
        <f>IF('Речевое развитие'!F18="","",IF('Речевое развитие'!F18=2,"сформирован",IF('Речевое развитие'!F18=0,"не сформирован", "в стадии формирования")))</f>
        <v/>
      </c>
      <c r="AK18" s="237" t="str">
        <f>IF('Речевое развитие'!J18="","",IF('Речевое развитие'!J18=2,"сформирован",IF('Речевое развитие'!J18=0,"не сформирован", "в стадии формирования")))</f>
        <v/>
      </c>
      <c r="AL18" s="237" t="str">
        <f>IF('Речевое развитие'!L18="","",IF('Речевое развитие'!L18=2,"сформирован",IF('Речевое развитие'!L18=0,"не сформирован", "в стадии формирования")))</f>
        <v/>
      </c>
      <c r="AM18" s="237" t="str">
        <f>IF('Речевое развитие'!N18="","",IF('Речевое развитие'!N18=2,"сформирован",IF('Речевое развитие'!N18=0,"не сформирован", "в стадии формирования")))</f>
        <v/>
      </c>
      <c r="AN18" s="238" t="str">
        <f>IF('Социально-коммуникативное разви'!E19="","",IF('Социально-коммуникативное разви'!G19="","",IF('Социально-коммуникативное разви'!H19="","",IF('Социально-коммуникативное разви'!L19="","",IF('Социально-коммуникативное разви'!Q19="","",IF('Познавательное развитие'!L19="","",IF('Познавательное развитие'!#REF!="","",IF('Речевое развитие'!D18="","",IF('Речевое развитие'!F18="","",IF('Речевое развитие'!J18="","",IF('Речевое развитие'!L18="","",IF('Речевое развитие'!N18="","",('Социально-коммуникативное разви'!E19+'Социально-коммуникативное разви'!G19+'Социально-коммуникативное разви'!H19+'Социально-коммуникативное разви'!L19+'Социально-коммуникативное разви'!Q19+'Познавательное развитие'!L19+'Познавательное развитие'!#REF!+'Речевое развитие'!D18+'Речевое развитие'!F18+'Речевое развитие'!J18+'Речевое развитие'!L18+'Речевое развитие'!N18)/12))))))))))))</f>
        <v/>
      </c>
      <c r="AO18" s="235" t="str">
        <f>'Целевые ориентиры'!AM18</f>
        <v/>
      </c>
      <c r="AP18" s="239" t="str">
        <f>IF('Социально-коммуникативное разви'!E19="","",IF('Социально-коммуникативное разви'!E19=2,"сформирован",IF('Социально-коммуникативное разви'!E19=0,"не сформирован", "в стадии формирования")))</f>
        <v/>
      </c>
      <c r="AQ18" s="240" t="str">
        <f>IF('Социально-коммуникативное разви'!G19="","",IF('Социально-коммуникативное разви'!G19=2,"сформирован",IF('Социально-коммуникативное разви'!G19=0,"не сформирован", "в стадии формирования")))</f>
        <v/>
      </c>
      <c r="AR18" s="241" t="str">
        <f>IF('Социально-коммуникативное разви'!H19="","",IF('Социально-коммуникативное разви'!H19=2,"сформирован",IF('Социально-коммуникативное разви'!H19=0,"не сформирован", "в стадии формирования")))</f>
        <v/>
      </c>
      <c r="AS18" s="241" t="str">
        <f>IF('Социально-коммуникативное разви'!K19="","",IF('Социально-коммуникативное разви'!K19=2,"сформирован",IF('Социально-коммуникативное разви'!K19=0,"не сформирован", "в стадии формирования")))</f>
        <v/>
      </c>
      <c r="AT18" s="241" t="str">
        <f>IF('Социально-коммуникативное разви'!L19="","",IF('Социально-коммуникативное разви'!L19=2,"сформирован",IF('Социально-коммуникативное разви'!L19=0,"не сформирован", "в стадии формирования")))</f>
        <v/>
      </c>
      <c r="AU18" s="241" t="str">
        <f>IF('Социально-коммуникативное разви'!M19="","",IF('Социально-коммуникативное разви'!M19=2,"сформирован",IF('Социально-коммуникативное разви'!M19=0,"не сформирован", "в стадии формирования")))</f>
        <v/>
      </c>
      <c r="AV18" s="241" t="str">
        <f>IF('Познавательное развитие'!P19="","",IF('Познавательное развитие'!P19=2,"сформирован",IF('Познавательное развитие'!P19=0,"не сформирован", "в стадии формирования")))</f>
        <v/>
      </c>
      <c r="AW18" s="241" t="str">
        <f>IF('Речевое развитие'!E18="","",IF('Речевое развитие'!E18=2,"сформирован",IF('Речевое развитие'!E18=0,"не сформирован", "в стадии формирования")))</f>
        <v/>
      </c>
      <c r="AX18" s="241" t="str">
        <f>IF('Речевое развитие'!N18="","",IF('Речевое развитие'!N18=2,"сформирован",IF('Речевое развитие'!N18=0,"не сформирован", "в стадии формирования")))</f>
        <v/>
      </c>
      <c r="AY18" s="241" t="str">
        <f>IF('Художественно-эстетическое разв'!F19="","",IF('Художественно-эстетическое разв'!F19=2,"сформирован",IF('Художественно-эстетическое разв'!F19=0,"не сформирован", "в стадии формирования")))</f>
        <v/>
      </c>
      <c r="AZ18" s="233" t="str">
        <f>IF('Художественно-эстетическое разв'!O19="","",IF('Художественно-эстетическое разв'!O19=2,"сформирован",IF('Художественно-эстетическое разв'!O19=0,"не сформирован", "в стадии формирования")))</f>
        <v/>
      </c>
      <c r="BA18" s="241"/>
      <c r="BB18" s="208" t="str">
        <f>IF('Социально-коммуникативное разви'!E19="","",IF('Социально-коммуникативное разви'!G19="","",IF('Социально-коммуникативное разви'!H19="","",IF('Социально-коммуникативное разви'!K19="","",IF('Социально-коммуникативное разви'!L19="","",IF('Социально-коммуникативное разви'!M19="","",IF('Познавательное развитие'!P19="","",IF('Речевое развитие'!E18="","",IF('Речевое развитие'!N18="","",IF('Художественно-эстетическое разв'!F19="","",IF('Художественно-эстетическое разв'!O19="","",IF('Художественно-эстетическое разв'!Y19="","",('Социально-коммуникативное разви'!E19+'Социально-коммуникативное разви'!G19+'Социально-коммуникативное разви'!H19+'Социально-коммуникативное разви'!L19+'Социально-коммуникативное разви'!Q19+'Познавательное развитие'!L19+'Познавательное развитие'!#REF!+'Речевое развитие'!D18+'Речевое развитие'!F18+'Речевое развитие'!J18+'Речевое развитие'!L18+'Речевое развитие'!N18)/12))))))))))))</f>
        <v/>
      </c>
      <c r="BC18" s="235" t="str">
        <f>'Целевые ориентиры'!BA18</f>
        <v/>
      </c>
      <c r="BD18" s="233" t="str">
        <f>IF('Социально-коммуникативное разви'!D19="","",IF('Социально-коммуникативное разви'!D19=2,"сформирован",IF('Социально-коммуникативное разви'!D19=0,"не сформирован", "в стадии формирования")))</f>
        <v/>
      </c>
      <c r="BE18" s="233" t="str">
        <f>IF('Социально-коммуникативное разви'!F19="","",IF('Социально-коммуникативное разви'!F19=2,"сформирован",IF('Социально-коммуникативное разви'!F19=0,"не сформирован", "в стадии формирования")))</f>
        <v/>
      </c>
      <c r="BF18" s="233" t="str">
        <f>IF('Социально-коммуникативное разви'!J19="","",IF('Социально-коммуникативное разви'!J19=2,"сформирован",IF('Социально-коммуникативное разви'!J19=0,"не сформирован", "в стадии формирования")))</f>
        <v/>
      </c>
      <c r="BG18" s="233" t="str">
        <f>IF('Познавательное развитие'!U19="","",IF('Познавательное развитие'!U19=2,"сформирован",IF('Познавательное развитие'!U19=0,"не сформирован", "в стадии формирования")))</f>
        <v/>
      </c>
      <c r="BH18" s="233" t="str">
        <f>IF('Познавательное развитие'!V19="","",IF('Познавательное развитие'!V19=2,"сформирован",IF('Познавательное развитие'!V19=0,"не сформирован", "в стадии формирования")))</f>
        <v/>
      </c>
      <c r="BI18" s="233" t="str">
        <f>IF('Познавательное развитие'!AB19="","",IF('Познавательное развитие'!AB19=2,"сформирован",IF('Познавательное развитие'!AB19=0,"не сформирован", "в стадии формирования")))</f>
        <v/>
      </c>
      <c r="BJ18" s="233" t="str">
        <f>IF('Познавательное развитие'!AD19="","",IF('Познавательное развитие'!AD19=2,"сформирован",IF('Познавательное развитие'!AD19=0,"не сформирован", "в стадии формирования")))</f>
        <v/>
      </c>
      <c r="BK18" s="233" t="str">
        <f>IF('Речевое развитие'!D18="","",IF('Речевое развитие'!D18=2,"сформирован",IF('Речевое развитие'!D18=0,"не сформирован", "в стадии формирования")))</f>
        <v/>
      </c>
      <c r="BL18" s="233" t="str">
        <f>IF('Речевое развитие'!E18="","",IF('Речевое развитие'!E18=2,"сформирован",IF('Речевое развитие'!E18=0,"не сформирован", "в стадии формирования")))</f>
        <v/>
      </c>
      <c r="BM18" s="233" t="str">
        <f>IF('Речевое развитие'!F18="","",IF('Речевое развитие'!F18=2,"сформирован",IF('Речевое развитие'!F18=0,"не сформирован", "в стадии формирования")))</f>
        <v/>
      </c>
      <c r="BN18" s="233" t="str">
        <f>IF('Речевое развитие'!G18="","",IF('Речевое развитие'!G18=2,"сформирован",IF('Речевое развитие'!G18=0,"не сформирован", "в стадии формирования")))</f>
        <v/>
      </c>
      <c r="BO18" s="233" t="e">
        <f>IF('Речевое развитие'!#REF!="","",IF('Речевое развитие'!#REF!=2,"сформирован",IF('Речевое развитие'!#REF!=0,"не сформирован", "в стадии формирования")))</f>
        <v>#REF!</v>
      </c>
      <c r="BP18" s="233" t="str">
        <f>IF('Речевое развитие'!J18="","",IF('Речевое развитие'!J18=2,"сформирован",IF('Речевое развитие'!J18=0,"не сформирован", "в стадии формирования")))</f>
        <v/>
      </c>
      <c r="BQ18" s="233" t="str">
        <f>IF('Речевое развитие'!K18="","",IF('Речевое развитие'!K18=2,"сформирован",IF('Речевое развитие'!K18=0,"не сформирован", "в стадии формирования")))</f>
        <v/>
      </c>
      <c r="BR18" s="233" t="str">
        <f>IF('Речевое развитие'!L18="","",IF('Речевое развитие'!L18=2,"сформирован",IF('Речевое развитие'!L18=0,"не сформирован", "в стадии формирования")))</f>
        <v/>
      </c>
      <c r="BS18" s="233" t="str">
        <f>IF('Речевое развитие'!M18="","",IF('Речевое развитие'!M18=2,"сформирован",IF('Речевое развитие'!M18=0,"не сформирован", "в стадии формирования")))</f>
        <v/>
      </c>
      <c r="BT18" s="233" t="str">
        <f>IF('Речевое развитие'!N18="","",IF('Речевое развитие'!N18=2,"сформирован",IF('Речевое развитие'!N18=0,"не сформирован", "в стадии формирования")))</f>
        <v/>
      </c>
      <c r="BU18" s="233" t="str">
        <f>IF('Художественно-эстетическое разв'!D19="","",IF('Художественно-эстетическое разв'!D19=2,"сформирован",IF('Художественно-эстетическое разв'!D19=0,"не сформирован", "в стадии формирования")))</f>
        <v/>
      </c>
      <c r="BV18" s="233" t="str">
        <f>IF('Художественно-эстетическое разв'!E19="","",IF('Художественно-эстетическое разв'!E19=2,"сформирован",IF('Художественно-эстетическое разв'!E19=0,"не сформирован", "в стадии формирования")))</f>
        <v/>
      </c>
      <c r="BW18" s="242" t="str">
        <f>IF('Социально-коммуникативное разви'!D19="","",IF('Социально-коммуникативное разви'!F19="","",IF('Социально-коммуникативное разви'!J19="","",IF('Познавательное развитие'!U19="","",IF('Познавательное развитие'!V19="","",IF('Познавательное развитие'!AB19="","",IF('Познавательное развитие'!AD19="","",IF('Речевое развитие'!D18="","",IF('Речевое развитие'!E18="","",IF('Речевое развитие'!F18="","",IF('Речевое развитие'!G18="","",IF('Речевое развитие'!#REF!="","",IF('Речевое развитие'!J18="","",IF('Речевое развитие'!K18="","",IF('Речевое развитие'!L18="","",IF('Речевое развитие'!M18="","",IF('Речевое развитие'!N18="","",IF('Художественно-эстетическое разв'!D19="","",IF('Художественно-эстетическое разв'!E19="","",('Социально-коммуникативное разви'!D19+'Социально-коммуникативное разви'!F19+'Социально-коммуникативное разви'!J19+'Познавательное развитие'!U19+'Познавательное развитие'!V19+'Познавательное развитие'!AB19+'Познавательное развитие'!AD19+'Речевое развитие'!D18+'Речевое развитие'!E18+'Речевое развитие'!F18+'Речевое развитие'!G18+'Речевое развитие'!#REF!+'Речевое развитие'!J18+'Речевое развитие'!K18+'Речевое развитие'!L18+'Речевое развитие'!M18+'Речевое развитие'!N18+'Художественно-эстетическое разв'!D19+'Художественно-эстетическое разв'!E19)/19)))))))))))))))))))</f>
        <v/>
      </c>
      <c r="BX18" s="321" t="str">
        <f>'Целевые ориентиры'!BU18</f>
        <v/>
      </c>
      <c r="BY18" s="233" t="str">
        <f t="shared" si="0"/>
        <v/>
      </c>
      <c r="BZ18" s="233" t="str">
        <f>IF('Художественно-эстетическое разв'!K19="","",IF('Художественно-эстетическое разв'!K19=2,"сформирован",IF('Художественно-эстетическое разв'!K19=0,"не сформирован", "в стадии формирования")))</f>
        <v/>
      </c>
      <c r="CA18" s="233" t="str">
        <f>IF('Художественно-эстетическое разв'!L19="","",IF('Художественно-эстетическое разв'!L19=2,"сформирован",IF('Художественно-эстетическое разв'!L19=0,"не сформирован", "в стадии формирования")))</f>
        <v/>
      </c>
      <c r="CB18" s="233" t="str">
        <f>IF('Художественно-эстетическое разв'!Z19="","",IF('Художественно-эстетическое разв'!Z19=2,"сформирован",IF('Художественно-эстетическое разв'!Z19=0,"не сформирован", "в стадии формирования")))</f>
        <v/>
      </c>
      <c r="CC18" s="190" t="e">
        <f>IF('Физическое развитие'!#REF!="","",IF('Физическое развитие'!#REF!=2,"сформирован",IF('Физическое развитие'!#REF!=0,"не сформирован", "в стадии формирования")))</f>
        <v>#REF!</v>
      </c>
      <c r="CD18" s="190" t="str">
        <f>IF('Физическое развитие'!D18="","",IF('Физическое развитие'!D18=2,"сформирован",IF('Физическое развитие'!D18=0,"не сформирован", "в стадии формирования")))</f>
        <v/>
      </c>
      <c r="CE18" s="190" t="str">
        <f>IF('Физическое развитие'!E18="","",IF('Физическое развитие'!E18=2,"сформирован",IF('Физическое развитие'!E18=0,"не сформирован", "в стадии формирования")))</f>
        <v/>
      </c>
      <c r="CF18" s="190" t="str">
        <f>IF('Физическое развитие'!F18="","",IF('Физическое развитие'!F18=2,"сформирован",IF('Физическое развитие'!F18=0,"не сформирован", "в стадии формирования")))</f>
        <v/>
      </c>
      <c r="CG18" s="190" t="str">
        <f>IF('Физическое развитие'!G18="","",IF('Физическое развитие'!G18=2,"сформирован",IF('Физическое развитие'!G18=0,"не сформирован", "в стадии формирования")))</f>
        <v/>
      </c>
      <c r="CH18" s="233" t="str">
        <f>IF('Физическое развитие'!H18="","",IF('Физическое развитие'!H18=2,"сформирован",IF('Физическое развитие'!H18=0,"не сформирован", "в стадии формирования")))</f>
        <v/>
      </c>
      <c r="CI18" s="233" t="str">
        <f>IF('Физическое развитие'!I18="","",IF('Физическое развитие'!I18=2,"сформирован",IF('Физическое развитие'!I18=0,"не сформирован", "в стадии формирования")))</f>
        <v/>
      </c>
      <c r="CJ18" s="233" t="str">
        <f>IF('Физическое развитие'!J18="","",IF('Физическое развитие'!J18=2,"сформирован",IF('Физическое развитие'!J18=0,"не сформирован", "в стадии формирования")))</f>
        <v/>
      </c>
      <c r="CK18" s="233" t="str">
        <f>IF('Физическое развитие'!K18="","",IF('Физическое развитие'!K18=2,"сформирован",IF('Физическое развитие'!K18=0,"не сформирован", "в стадии формирования")))</f>
        <v/>
      </c>
      <c r="CL18" s="233" t="str">
        <f>IF('Физическое развитие'!L18="","",IF('Физическое развитие'!L18=2,"сформирован",IF('Физическое развитие'!L18=0,"не сформирован", "в стадии формирования")))</f>
        <v/>
      </c>
      <c r="CM18" s="233" t="str">
        <f>IF('Физическое развитие'!N18="","",IF('Физическое развитие'!N18=2,"сформирован",IF('Физическое развитие'!N18=0,"не сформирован", "в стадии формирования")))</f>
        <v/>
      </c>
      <c r="CN18" s="242" t="str">
        <f>IF('Познавательное развитие'!H19="","",IF('Художественно-эстетическое разв'!K19="","",IF('Художественно-эстетическое разв'!L19="","",IF('Художественно-эстетическое разв'!Z19="","",IF('Физическое развитие'!#REF!="","",IF('Физическое развитие'!D18="","",IF('Физическое развитие'!E18="","",IF('Физическое развитие'!F18="","",IF('Физическое развитие'!G18="","",IF('Физическое развитие'!H18="","",IF('Физическое развитие'!I18="","",IF('Физическое развитие'!J18="","",IF('Физическое развитие'!K18="","",IF('Физическое развитие'!L18="","",IF('Физическое развитие'!N18="","",('Познавательное развитие'!H19+'Художественно-эстетическое разв'!K19+'Художественно-эстетическое разв'!L19+'Художественно-эстетическое разв'!Z19+'Физическое развитие'!#REF!+'Физическое развитие'!D18+'Физическое развитие'!E18+'Физическое развитие'!F18+'Физическое развитие'!G18+'Физическое развитие'!H18+'Физическое развитие'!I18+'Физическое развитие'!J18+'Физическое развитие'!K18+'Физическое развитие'!L18+'Физическое развитие'!N18)/15)))))))))))))))</f>
        <v/>
      </c>
      <c r="CO18" s="321" t="str">
        <f>'Целевые ориентиры'!CK18</f>
        <v/>
      </c>
      <c r="CP18" s="233" t="str">
        <f>IF('Социально-коммуникативное разви'!G19="","",IF('Социально-коммуникативное разви'!G19=2,"сформирован",IF('Социально-коммуникативное разви'!G19=0,"не сформирован", "в стадии формирования")))</f>
        <v/>
      </c>
      <c r="CQ18" s="233" t="str">
        <f>IF('Социально-коммуникативное разви'!H19="","",IF('Социально-коммуникативное разви'!H19=2,"сформирован",IF('Социально-коммуникативное разви'!H19=0,"не сформирован", "в стадии формирования")))</f>
        <v/>
      </c>
      <c r="CR18" s="233" t="str">
        <f>IF('Социально-коммуникативное разви'!L19="","",IF('Социально-коммуникативное разви'!L19=2,"сформирован",IF('Социально-коммуникативное разви'!L19=0,"не сформирован", "в стадии формирования")))</f>
        <v/>
      </c>
      <c r="CS18" s="233" t="str">
        <f>IF('Социально-коммуникативное разви'!P19="","",IF('Социально-коммуникативное разви'!P19=2,"сформирован",IF('Социально-коммуникативное разви'!P19=0,"не сформирован", "в стадии формирования")))</f>
        <v/>
      </c>
      <c r="CT18" s="233" t="str">
        <f>IF('Социально-коммуникативное разви'!Q19="","",IF('Социально-коммуникативное разви'!Q19=2,"сформирован",IF('Социально-коммуникативное разви'!Q19=0,"не сформирован", "в стадии формирования")))</f>
        <v/>
      </c>
      <c r="CU18" s="233" t="str">
        <f>IF('Социально-коммуникативное разви'!T19="","",IF('Социально-коммуникативное разви'!T19=2,"сформирован",IF('Социально-коммуникативное разви'!T19=0,"не сформирован", "в стадии формирования")))</f>
        <v/>
      </c>
      <c r="CV18" s="233" t="str">
        <f>IF('Социально-коммуникативное разви'!U19="","",IF('Социально-коммуникативное разви'!U19=2,"сформирован",IF('Социально-коммуникативное разви'!U19=0,"не сформирован", "в стадии формирования")))</f>
        <v/>
      </c>
      <c r="CW18" s="233" t="str">
        <f>IF('Социально-коммуникативное разви'!V19="","",IF('Социально-коммуникативное разви'!V19=2,"сформирован",IF('Социально-коммуникативное разви'!V19=0,"не сформирован", "в стадии формирования")))</f>
        <v/>
      </c>
      <c r="CX18" s="233" t="str">
        <f>IF('Социально-коммуникативное разви'!W19="","",IF('Социально-коммуникативное разви'!W19=2,"сформирован",IF('Социально-коммуникативное разви'!W19=0,"не сформирован", "в стадии формирования")))</f>
        <v/>
      </c>
      <c r="CY18" s="233" t="str">
        <f>IF('Социально-коммуникативное разви'!X19="","",IF('Социально-коммуникативное разви'!X19=2,"сформирован",IF('Социально-коммуникативное разви'!X19=0,"не сформирован", "в стадии формирования")))</f>
        <v/>
      </c>
      <c r="CZ18" s="233" t="str">
        <f>IF('Социально-коммуникативное разви'!Y19="","",IF('Социально-коммуникативное разви'!Y19=2,"сформирован",IF('Социально-коммуникативное разви'!Y19=0,"не сформирован", "в стадии формирования")))</f>
        <v/>
      </c>
      <c r="DA18" s="233" t="str">
        <f>IF('Физическое развитие'!Q18="","",IF('Физическое развитие'!Q18=2,"сформирован",IF('Физическое развитие'!Q18=0,"не сформирован", "в стадии формирования")))</f>
        <v/>
      </c>
      <c r="DB18" s="233" t="str">
        <f>IF('Физическое развитие'!R18="","",IF('Физическое развитие'!R18=2,"сформирован",IF('Физическое развитие'!R18=0,"не сформирован", "в стадии формирования")))</f>
        <v/>
      </c>
      <c r="DC18" s="233" t="str">
        <f>IF('Физическое развитие'!S18="","",IF('Физическое развитие'!S18=2,"сформирован",IF('Физическое развитие'!S18=0,"не сформирован", "в стадии формирования")))</f>
        <v/>
      </c>
      <c r="DD18" s="242" t="str">
        <f>IF('Социально-коммуникативное разви'!G19="","",IF('Социально-коммуникативное разви'!H19="","",IF('Социально-коммуникативное разви'!L19="","",IF('Социально-коммуникативное разви'!P19="","",IF('Социально-коммуникативное разви'!Q19="","",IF('Социально-коммуникативное разви'!T19="","",IF('Социально-коммуникативное разви'!U19="","",IF('Социально-коммуникативное разви'!V19="","",IF('Социально-коммуникативное разви'!W19="","",IF('Социально-коммуникативное разви'!X19="","",IF('Социально-коммуникативное разви'!Y19="","",IF('Физическое развитие'!Q18="","",IF('Физическое развитие'!R18="","",IF('Физическое развитие'!S18="","",('Социально-коммуникативное разви'!G19+'Социально-коммуникативное разви'!H19+'Социально-коммуникативное разви'!L19+'Социально-коммуникативное разви'!P19+'Социально-коммуникативное разви'!Q19+'Социально-коммуникативное разви'!T19+'Социально-коммуникативное разви'!U19+'Социально-коммуникативное разви'!V19+'Социально-коммуникативное разви'!W19+'Социально-коммуникативное разви'!X19+'Социально-коммуникативное разви'!Y19+'Физическое развитие'!Q18+'Физическое развитие'!R18+'Физическое развитие'!S18)/14))))))))))))))</f>
        <v/>
      </c>
      <c r="DE18" s="235" t="str">
        <f>'Целевые ориентиры'!DA18</f>
        <v/>
      </c>
      <c r="DF18" s="233" t="str">
        <f>IF('Социально-коммуникативное разви'!T19="","",IF('Социально-коммуникативное разви'!T19=2,"сформирован",IF('Социально-коммуникативное разви'!T19=0,"не сформирован", "в стадии формирования")))</f>
        <v/>
      </c>
      <c r="DG18" s="233" t="str">
        <f>IF('Социально-коммуникативное разви'!U19="","",IF('Социально-коммуникативное разви'!U19=2,"сформирован",IF('Социально-коммуникативное разви'!U19=0,"не сформирован", "в стадии формирования")))</f>
        <v/>
      </c>
      <c r="DH18" s="233" t="str">
        <f>IF('Социально-коммуникативное разви'!V19="","",IF('Социально-коммуникативное разви'!V19=2,"сформирован",IF('Социально-коммуникативное разви'!V19=0,"не сформирован", "в стадии формирования")))</f>
        <v/>
      </c>
      <c r="DI18" s="233" t="str">
        <f>IF('Социально-коммуникативное разви'!W19="","",IF('Социально-коммуникативное разви'!W19=2,"сформирован",IF('Социально-коммуникативное разви'!W19=0,"не сформирован", "в стадии формирования")))</f>
        <v/>
      </c>
      <c r="DJ18" s="233" t="str">
        <f>IF('Социально-коммуникативное разви'!X19="","",IF('Социально-коммуникативное разви'!X19=2,"сформирован",IF('Социально-коммуникативное разви'!X19=0,"не сформирован", "в стадии формирования")))</f>
        <v/>
      </c>
      <c r="DK18" s="233" t="str">
        <f>IF('Социально-коммуникативное разви'!Y19="","",IF('Социально-коммуникативное разви'!Y19=2,"сформирован",IF('Социально-коммуникативное разви'!Y19=0,"не сформирован", "в стадии формирования")))</f>
        <v/>
      </c>
      <c r="DL18" s="233" t="str">
        <f>IF('Познавательное развитие'!D19="","",IF('Познавательное развитие'!D19=2,"сформирован",IF('Познавательное развитие'!D19=0,"не сформирован", "в стадии формирования")))</f>
        <v/>
      </c>
      <c r="DM18" s="233" t="str">
        <f>IF('Познавательное развитие'!E19="","",IF('Познавательное развитие'!E19=2,"сформирован",IF('Познавательное развитие'!E19=0,"не сформирован", "в стадии формирования")))</f>
        <v/>
      </c>
      <c r="DN18" s="233" t="str">
        <f>IF('Познавательное развитие'!F19="","",IF('Познавательное развитие'!F19=2,"сформирован",IF('Познавательное развитие'!F19=0,"не сформирован", "в стадии формирования")))</f>
        <v/>
      </c>
      <c r="DO18" s="233" t="str">
        <f>IF('Познавательное развитие'!G19="","",IF('Познавательное развитие'!G19=2,"сформирован",IF('Познавательное развитие'!G19=0,"не сформирован", "в стадии формирования")))</f>
        <v/>
      </c>
      <c r="DP18" s="233" t="str">
        <f>IF('Познавательное развитие'!H19="","",IF('Познавательное развитие'!H19=2,"сформирован",IF('Познавательное развитие'!H19=0,"не сформирован", "в стадии формирования")))</f>
        <v/>
      </c>
      <c r="DQ18" s="233" t="str">
        <f>IF('Познавательное развитие'!I19="","",IF('Познавательное развитие'!I19=2,"сформирован",IF('Познавательное развитие'!I19=0,"не сформирован", "в стадии формирования")))</f>
        <v/>
      </c>
      <c r="DR18" s="233" t="str">
        <f>IF('Познавательное развитие'!J19="","",IF('Познавательное развитие'!J19=2,"сформирован",IF('Познавательное развитие'!J19=0,"не сформирован", "в стадии формирования")))</f>
        <v/>
      </c>
      <c r="DS18" s="233" t="str">
        <f>IF('Познавательное развитие'!K19="","",IF('Познавательное развитие'!K19=2,"сформирован",IF('Познавательное развитие'!K19=0,"не сформирован", "в стадии формирования")))</f>
        <v/>
      </c>
      <c r="DT18" s="233" t="str">
        <f>IF('Познавательное развитие'!L19="","",IF('Познавательное развитие'!L19=2,"сформирован",IF('Познавательное развитие'!L19=0,"не сформирован", "в стадии формирования")))</f>
        <v/>
      </c>
      <c r="DU18" s="233" t="e">
        <f>IF('Познавательное развитие'!#REF!="","",IF('Познавательное развитие'!#REF!=2,"сформирован",IF('Познавательное развитие'!#REF!=0,"не сформирован", "в стадии формирования")))</f>
        <v>#REF!</v>
      </c>
      <c r="DV18" s="233" t="e">
        <f>IF('Познавательное развитие'!#REF!="","",IF('Познавательное развитие'!#REF!=2,"сформирован",IF('Познавательное развитие'!#REF!=0,"не сформирован", "в стадии формирования")))</f>
        <v>#REF!</v>
      </c>
      <c r="DW18" s="233" t="str">
        <f>IF('Познавательное развитие'!M19="","",IF('Познавательное развитие'!M19=2,"сформирован",IF('Познавательное развитие'!M19=0,"не сформирован", "в стадии формирования")))</f>
        <v/>
      </c>
      <c r="DX18" s="233" t="str">
        <f>IF('Познавательное развитие'!N19="","",IF('Познавательное развитие'!N19=2,"сформирован",IF('Познавательное развитие'!N19=0,"не сформирован", "в стадии формирования")))</f>
        <v/>
      </c>
      <c r="DY18" s="233" t="str">
        <f>IF('Познавательное развитие'!O19="","",IF('Познавательное развитие'!O19=2,"сформирован",IF('Познавательное развитие'!O19=0,"не сформирован", "в стадии формирования")))</f>
        <v/>
      </c>
      <c r="DZ18" s="233" t="str">
        <f>IF('Познавательное развитие'!P19="","",IF('Познавательное развитие'!P19=2,"сформирован",IF('Познавательное развитие'!P19=0,"не сформирован", "в стадии формирования")))</f>
        <v/>
      </c>
      <c r="EA18" s="233" t="e">
        <f>IF('Познавательное развитие'!#REF!="","",IF('Познавательное развитие'!#REF!=2,"сформирован",IF('Познавательное развитие'!#REF!=0,"не сформирован", "в стадии формирования")))</f>
        <v>#REF!</v>
      </c>
      <c r="EB18" s="233" t="str">
        <f>IF('Познавательное развитие'!R19="","",IF('Познавательное развитие'!R19=2,"сформирован",IF('Познавательное развитие'!R19=0,"не сформирован", "в стадии формирования")))</f>
        <v/>
      </c>
      <c r="EC18" s="233" t="str">
        <f>IF('Познавательное развитие'!S19="","",IF('Познавательное развитие'!S19=2,"сформирован",IF('Познавательное развитие'!S19=0,"не сформирован", "в стадии формирования")))</f>
        <v/>
      </c>
      <c r="ED18" s="233" t="str">
        <f>IF('Познавательное развитие'!T19="","",IF('Познавательное развитие'!T19=2,"сформирован",IF('Познавательное развитие'!T19=0,"не сформирован", "в стадии формирования")))</f>
        <v/>
      </c>
      <c r="EE18" s="233" t="str">
        <f>IF('Познавательное развитие'!U19="","",IF('Познавательное развитие'!U19=2,"сформирован",IF('Познавательное развитие'!U19=0,"не сформирован", "в стадии формирования")))</f>
        <v/>
      </c>
      <c r="EF18" s="233" t="str">
        <f>IF('Познавательное развитие'!V19="","",IF('Познавательное развитие'!V19=2,"сформирован",IF('Познавательное развитие'!V19=0,"не сформирован", "в стадии формирования")))</f>
        <v/>
      </c>
      <c r="EG18" s="233" t="e">
        <f>IF('Познавательное развитие'!#REF!="","",IF('Познавательное развитие'!#REF!=2,"сформирован",IF('Познавательное развитие'!#REF!=0,"не сформирован", "в стадии формирования")))</f>
        <v>#REF!</v>
      </c>
      <c r="EH18" s="233" t="e">
        <f>IF('Познавательное развитие'!#REF!="","",IF('Познавательное развитие'!#REF!=2,"сформирован",IF('Познавательное развитие'!#REF!=0,"не сформирован", "в стадии формирования")))</f>
        <v>#REF!</v>
      </c>
      <c r="EI18" s="233" t="str">
        <f>IF('Познавательное развитие'!W19="","",IF('Познавательное развитие'!W19=2,"сформирован",IF('Познавательное развитие'!W19=0,"не сформирован", "в стадии формирования")))</f>
        <v/>
      </c>
      <c r="EJ18" s="233" t="str">
        <f>IF('Познавательное развитие'!X19="","",IF('Познавательное развитие'!X19=2,"сформирован",IF('Познавательное развитие'!X19=0,"не сформирован", "в стадии формирования")))</f>
        <v/>
      </c>
      <c r="EK18" s="233" t="str">
        <f>IF('Познавательное развитие'!Y19="","",IF('Познавательное развитие'!Y19=2,"сформирован",IF('Познавательное развитие'!Y19=0,"не сформирован", "в стадии формирования")))</f>
        <v/>
      </c>
      <c r="EL18" s="233" t="str">
        <f>IF('Познавательное развитие'!Z19="","",IF('Познавательное развитие'!Z19=2,"сформирован",IF('Познавательное развитие'!Z19=0,"не сформирован", "в стадии формирования")))</f>
        <v/>
      </c>
      <c r="EM18" s="233" t="str">
        <f>IF('Познавательное развитие'!AA19="","",IF('Познавательное развитие'!AA19=2,"сформирован",IF('Познавательное развитие'!AA19=0,"не сформирован", "в стадии формирования")))</f>
        <v/>
      </c>
      <c r="EN18" s="233" t="str">
        <f>IF('Познавательное развитие'!AB19="","",IF('Познавательное развитие'!AB19=2,"сформирован",IF('Познавательное развитие'!AB19=0,"не сформирован", "в стадии формирования")))</f>
        <v/>
      </c>
      <c r="EO18" s="233"/>
      <c r="EP18" s="235" t="str">
        <f>'Целевые ориентиры'!EH18</f>
        <v/>
      </c>
    </row>
    <row r="19" spans="1:146" ht="15.75" x14ac:dyDescent="0.25">
      <c r="A19" s="107">
        <f>список!A17</f>
        <v>16</v>
      </c>
      <c r="B19" s="141" t="str">
        <f>IF(список!B17="","",список!B17)</f>
        <v/>
      </c>
      <c r="C19" s="97">
        <f>IF(список!C17="","",список!C17)</f>
        <v>0</v>
      </c>
      <c r="D19" s="94" t="str">
        <f>IF('Социально-коммуникативное разви'!G20="","",IF('Социально-коммуникативное разви'!G20=2,"сформирован",IF('Социально-коммуникативное разви'!G20=0,"не сформирован", "в стадии формирования")))</f>
        <v/>
      </c>
      <c r="E19" s="94" t="str">
        <f>IF('Социально-коммуникативное разви'!I20="","",IF('Социально-коммуникативное разви'!I20=2,"сформирован",IF('Социально-коммуникативное разви'!I20=0,"не сформирован", "в стадии формирования")))</f>
        <v/>
      </c>
      <c r="F19" s="94" t="str">
        <f>IF('Социально-коммуникативное разви'!K20="","",IF('Социально-коммуникативное разви'!K20=2,"сформирован",IF('Социально-коммуникативное разви'!K20=0,"не сформирован", "в стадии формирования")))</f>
        <v/>
      </c>
      <c r="G19" s="94" t="str">
        <f>IF('Социально-коммуникативное разви'!L20="","",IF('Социально-коммуникативное разви'!L20=2,"сформирован",IF('Социально-коммуникативное разви'!L20=0,"не сформирован", "в стадии формирования")))</f>
        <v/>
      </c>
      <c r="H19" s="94" t="str">
        <f>IF('Познавательное развитие'!K20="","",IF('Познавательное развитие'!K20=2,"сформирован",IF('Познавательное развитие'!K20=0,"не сформирован", "в стадии формирования")))</f>
        <v/>
      </c>
      <c r="I19" s="94" t="e">
        <f>IF('Познавательное развитие'!#REF!="","",IF('Познавательное развитие'!#REF!=2,"сформирован",IF('Познавательное развитие'!#REF!=0,"не сформирован", "в стадии формирования")))</f>
        <v>#REF!</v>
      </c>
      <c r="J19" s="94" t="str">
        <f>IF('Познавательное развитие'!O20="","",IF('Познавательное развитие'!O20=2,"сформирован",IF('Познавательное развитие'!O20=0,"не сформирован", "в стадии формирования")))</f>
        <v/>
      </c>
      <c r="K19" s="94" t="str">
        <f>IF('Познавательное развитие'!P20="","",IF('Познавательное развитие'!P20=2,"сформирован",IF('Познавательное развитие'!P20=0,"не сформирован", "в стадии формирования")))</f>
        <v/>
      </c>
      <c r="L19" s="94" t="e">
        <f>IF('Познавательное развитие'!#REF!="","",IF('Познавательное развитие'!#REF!=2,"сформирован",IF('Познавательное развитие'!#REF!=0,"не сформирован", "в стадии формирования")))</f>
        <v>#REF!</v>
      </c>
      <c r="M19" s="94" t="str">
        <f>IF('Познавательное развитие'!T20="","",IF('Познавательное развитие'!T20=2,"сформирован",IF('Познавательное развитие'!T20=0,"не сформирован", "в стадии формирования")))</f>
        <v/>
      </c>
      <c r="N19" s="94" t="str">
        <f>IF('Познавательное развитие'!W20="","",IF('Познавательное развитие'!W20=2,"сформирован",IF('Познавательное развитие'!W20=0,"не сформирован", "в стадии формирования")))</f>
        <v/>
      </c>
      <c r="O19" s="94" t="str">
        <f>IF('Познавательное развитие'!AH20="","",IF('Познавательное развитие'!AH20=2,"сформирован",IF('Познавательное развитие'!AH20=0,"не сформирован", "в стадии формирования")))</f>
        <v/>
      </c>
      <c r="P19" s="94" t="str">
        <f>IF('Речевое развитие'!E19="","",IF('Речевое развитие'!E19=2,"сформирован",IF('Речевое развитие'!E19=0,"не сформирован", "в стадии формирования")))</f>
        <v/>
      </c>
      <c r="Q19" s="94" t="str">
        <f>IF('Речевое развитие'!F19="","",IF('Речевое развитие'!F19=2,"сформирован",IF('Речевое развитие'!F19=0,"не сформирован", "в стадии формирования")))</f>
        <v/>
      </c>
      <c r="R19" s="94" t="str">
        <f>IF('Речевое развитие'!M19="","",IF('Речевое развитие'!M19=2,"сформирован",IF('Речевое развитие'!M19=0,"не сформирован", "в стадии формирования")))</f>
        <v/>
      </c>
      <c r="S19" s="94" t="str">
        <f>IF('Художественно-эстетическое разв'!F20="","",IF('Художественно-эстетическое разв'!F20=2,"сформирован",IF('Художественно-эстетическое разв'!F20=0,"не сформирован", "в стадии формирования")))</f>
        <v/>
      </c>
      <c r="T19" s="94" t="str">
        <f>IF('Художественно-эстетическое разв'!L20="","",IF('Художественно-эстетическое разв'!L20=2,"сформирован",IF('Художественно-эстетическое разв'!L20=0,"не сформирован", "в стадии формирования")))</f>
        <v/>
      </c>
      <c r="U19" s="94" t="str">
        <f>IF('Художественно-эстетическое разв'!O20="","",IF('Художественно-эстетическое разв'!O20=2,"сформирован",IF('Художественно-эстетическое разв'!O20=0,"не сформирован", "в стадии формирования")))</f>
        <v/>
      </c>
      <c r="V19" s="94" t="str">
        <f>IF('Художественно-эстетическое разв'!P20="","",IF('Художественно-эстетическое разв'!P20=2,"сформирован",IF('Художественно-эстетическое разв'!P20=0,"не сформирован", "в стадии формирования")))</f>
        <v/>
      </c>
      <c r="W19" s="94" t="str">
        <f>IF('Физическое развитие'!N19="","",IF('Физическое развитие'!N19=2,"сформирован",IF('Физическое развитие'!N19=0,"не сформирован", "в стадии формирования")))</f>
        <v/>
      </c>
      <c r="X19" s="94" t="str">
        <f>IF('Физическое развитие'!Q19="","",IF('Физическое развитие'!Q19=2,"сформирован",IF('Физическое развитие'!Q19=0,"не сформирован", "в стадии формирования")))</f>
        <v/>
      </c>
      <c r="Y19" s="94" t="str">
        <f>IF('Физическое развитие'!R19="","",IF('Физическое развитие'!R19=2,"сформирован",IF('Физическое развитие'!R19=0,"не сформирован", "в стадии формирования")))</f>
        <v/>
      </c>
      <c r="Z19" s="206" t="str">
        <f>IF('Социально-коммуникативное разви'!G20="","",IF('Социально-коммуникативное разви'!I20="","",IF('Социально-коммуникативное разви'!K20="","",IF('Социально-коммуникативное разви'!L20="","",IF('Познавательное развитие'!K20="","",IF('Познавательное развитие'!#REF!="","",IF('Познавательное развитие'!O20="","",IF('Познавательное развитие'!P20="","",IF('Познавательное развитие'!#REF!="","",IF('Познавательное развитие'!T20="","",IF('Познавательное развитие'!W20="","",IF('Познавательное развитие'!AH20="","",IF('Речевое развитие'!E19="","",IF('Речевое развитие'!F19="","",IF('Речевое развитие'!M19="","",IF('Художественно-эстетическое разв'!F20="","",IF('Художественно-эстетическое разв'!L20="","",IF('Художественно-эстетическое разв'!O20="","",IF('Художественно-эстетическое разв'!P20="","",IF('Физическое развитие'!N19="","",IF('Физическое развитие'!Q19="","",IF('Физическое развитие'!R19="","",('Социально-коммуникативное разви'!G20+'Социально-коммуникативное разви'!I20+'Социально-коммуникативное разви'!K20+'Социально-коммуникативное разви'!L20+'Познавательное развитие'!K20+'Познавательное развитие'!#REF!+'Познавательное развитие'!O20+'Познавательное развитие'!P20+'Познавательное развитие'!#REF!+'Познавательное развитие'!T20+'Познавательное развитие'!W20+'Познавательное развитие'!AH20+'Речевое развитие'!E19+'Речевое развитие'!F19+'Художественно-эстетическое разв'!F20+'Художественно-эстетическое разв'!L20+'Художественно-эстетическое разв'!O20+'Художественно-эстетическое разв'!P20+'Физическое развитие'!N19+'Физическое развитие'!Q19+'Физическое развитие'!R19)/22))))))))))))))))))))))</f>
        <v/>
      </c>
      <c r="AA19" s="235" t="str">
        <f>'Целевые ориентиры'!Y19</f>
        <v/>
      </c>
      <c r="AB19" s="236" t="str">
        <f>IF('Социально-коммуникативное разви'!E20="","",IF('Социально-коммуникативное разви'!E20=2,"сформирован",IF('Социально-коммуникативное разви'!E20=0,"не сформирован", "в стадии формирования")))</f>
        <v/>
      </c>
      <c r="AC19" s="232" t="str">
        <f>IF('Социально-коммуникативное разви'!G20="","",IF('Социально-коммуникативное разви'!G20=2,"сформирован",IF('Социально-коммуникативное разви'!G20=0,"не сформирован", "в стадии формирования")))</f>
        <v/>
      </c>
      <c r="AD19" s="232" t="str">
        <f>IF('Социально-коммуникативное разви'!H20="","",IF('Социально-коммуникативное разви'!H20=2,"сформирован",IF('Социально-коммуникативное разви'!H20=0,"не сформирован", "в стадии формирования")))</f>
        <v/>
      </c>
      <c r="AE19" s="232" t="str">
        <f>IF('Социально-коммуникативное разви'!L20="","",IF('Социально-коммуникативное разви'!L20=2,"сформирован",IF('Социально-коммуникативное разви'!L20=0,"не сформирован", "в стадии формирования")))</f>
        <v/>
      </c>
      <c r="AF19" s="232" t="str">
        <f>IF('Социально-коммуникативное разви'!Q20="","",IF('Социально-коммуникативное разви'!Q20=2,"сформирован",IF('Социально-коммуникативное разви'!Q20=0,"не сформирован", "в стадии формирования")))</f>
        <v/>
      </c>
      <c r="AG19" s="237" t="str">
        <f>IF('Познавательное развитие'!L20="","",IF('Познавательное развитие'!L20=2,"сформирован",IF('Познавательное развитие'!L20=0,"не сформирован", "в стадии формирования")))</f>
        <v/>
      </c>
      <c r="AH19" s="237" t="e">
        <f>IF('Познавательное развитие'!#REF!="","",IF('Познавательное развитие'!#REF!=2,"сформирован",IF('Познавательное развитие'!#REF!=0,"не сформирован", "в стадии формирования")))</f>
        <v>#REF!</v>
      </c>
      <c r="AI19" s="237" t="str">
        <f>IF('Речевое развитие'!D19="","",IF('Речевое развитие'!D19=2,"сформирован",IF('Речевое развитие'!D19=0,"не сформирован", "в стадии формирования")))</f>
        <v/>
      </c>
      <c r="AJ19" s="237" t="str">
        <f>IF('Речевое развитие'!F19="","",IF('Речевое развитие'!F19=2,"сформирован",IF('Речевое развитие'!F19=0,"не сформирован", "в стадии формирования")))</f>
        <v/>
      </c>
      <c r="AK19" s="237" t="str">
        <f>IF('Речевое развитие'!J19="","",IF('Речевое развитие'!J19=2,"сформирован",IF('Речевое развитие'!J19=0,"не сформирован", "в стадии формирования")))</f>
        <v/>
      </c>
      <c r="AL19" s="237" t="str">
        <f>IF('Речевое развитие'!L19="","",IF('Речевое развитие'!L19=2,"сформирован",IF('Речевое развитие'!L19=0,"не сформирован", "в стадии формирования")))</f>
        <v/>
      </c>
      <c r="AM19" s="237" t="str">
        <f>IF('Речевое развитие'!N19="","",IF('Речевое развитие'!N19=2,"сформирован",IF('Речевое развитие'!N19=0,"не сформирован", "в стадии формирования")))</f>
        <v/>
      </c>
      <c r="AN19" s="238" t="str">
        <f>IF('Социально-коммуникативное разви'!E20="","",IF('Социально-коммуникативное разви'!G20="","",IF('Социально-коммуникативное разви'!H20="","",IF('Социально-коммуникативное разви'!L20="","",IF('Социально-коммуникативное разви'!Q20="","",IF('Познавательное развитие'!L20="","",IF('Познавательное развитие'!#REF!="","",IF('Речевое развитие'!D19="","",IF('Речевое развитие'!F19="","",IF('Речевое развитие'!J19="","",IF('Речевое развитие'!L19="","",IF('Речевое развитие'!N19="","",('Социально-коммуникативное разви'!E20+'Социально-коммуникативное разви'!G20+'Социально-коммуникативное разви'!H20+'Социально-коммуникативное разви'!L20+'Социально-коммуникативное разви'!Q20+'Познавательное развитие'!L20+'Познавательное развитие'!#REF!+'Речевое развитие'!D19+'Речевое развитие'!F19+'Речевое развитие'!J19+'Речевое развитие'!L19+'Речевое развитие'!N19)/12))))))))))))</f>
        <v/>
      </c>
      <c r="AO19" s="235" t="str">
        <f>'Целевые ориентиры'!AM19</f>
        <v/>
      </c>
      <c r="AP19" s="239" t="str">
        <f>IF('Социально-коммуникативное разви'!E20="","",IF('Социально-коммуникативное разви'!E20=2,"сформирован",IF('Социально-коммуникативное разви'!E20=0,"не сформирован", "в стадии формирования")))</f>
        <v/>
      </c>
      <c r="AQ19" s="240" t="str">
        <f>IF('Социально-коммуникативное разви'!G20="","",IF('Социально-коммуникативное разви'!G20=2,"сформирован",IF('Социально-коммуникативное разви'!G20=0,"не сформирован", "в стадии формирования")))</f>
        <v/>
      </c>
      <c r="AR19" s="241" t="str">
        <f>IF('Социально-коммуникативное разви'!H20="","",IF('Социально-коммуникативное разви'!H20=2,"сформирован",IF('Социально-коммуникативное разви'!H20=0,"не сформирован", "в стадии формирования")))</f>
        <v/>
      </c>
      <c r="AS19" s="241" t="str">
        <f>IF('Социально-коммуникативное разви'!K20="","",IF('Социально-коммуникативное разви'!K20=2,"сформирован",IF('Социально-коммуникативное разви'!K20=0,"не сформирован", "в стадии формирования")))</f>
        <v/>
      </c>
      <c r="AT19" s="241" t="str">
        <f>IF('Социально-коммуникативное разви'!L20="","",IF('Социально-коммуникативное разви'!L20=2,"сформирован",IF('Социально-коммуникативное разви'!L20=0,"не сформирован", "в стадии формирования")))</f>
        <v/>
      </c>
      <c r="AU19" s="241" t="str">
        <f>IF('Социально-коммуникативное разви'!M20="","",IF('Социально-коммуникативное разви'!M20=2,"сформирован",IF('Социально-коммуникативное разви'!M20=0,"не сформирован", "в стадии формирования")))</f>
        <v/>
      </c>
      <c r="AV19" s="241" t="str">
        <f>IF('Познавательное развитие'!P20="","",IF('Познавательное развитие'!P20=2,"сформирован",IF('Познавательное развитие'!P20=0,"не сформирован", "в стадии формирования")))</f>
        <v/>
      </c>
      <c r="AW19" s="241" t="str">
        <f>IF('Речевое развитие'!E19="","",IF('Речевое развитие'!E19=2,"сформирован",IF('Речевое развитие'!E19=0,"не сформирован", "в стадии формирования")))</f>
        <v/>
      </c>
      <c r="AX19" s="241" t="str">
        <f>IF('Речевое развитие'!N19="","",IF('Речевое развитие'!N19=2,"сформирован",IF('Речевое развитие'!N19=0,"не сформирован", "в стадии формирования")))</f>
        <v/>
      </c>
      <c r="AY19" s="241" t="str">
        <f>IF('Художественно-эстетическое разв'!F20="","",IF('Художественно-эстетическое разв'!F20=2,"сформирован",IF('Художественно-эстетическое разв'!F20=0,"не сформирован", "в стадии формирования")))</f>
        <v/>
      </c>
      <c r="AZ19" s="233" t="str">
        <f>IF('Художественно-эстетическое разв'!O20="","",IF('Художественно-эстетическое разв'!O20=2,"сформирован",IF('Художественно-эстетическое разв'!O20=0,"не сформирован", "в стадии формирования")))</f>
        <v/>
      </c>
      <c r="BA19" s="241"/>
      <c r="BB19" s="208" t="str">
        <f>IF('Социально-коммуникативное разви'!E20="","",IF('Социально-коммуникативное разви'!G20="","",IF('Социально-коммуникативное разви'!H20="","",IF('Социально-коммуникативное разви'!K20="","",IF('Социально-коммуникативное разви'!L20="","",IF('Социально-коммуникативное разви'!M20="","",IF('Познавательное развитие'!P20="","",IF('Речевое развитие'!E19="","",IF('Речевое развитие'!N19="","",IF('Художественно-эстетическое разв'!F20="","",IF('Художественно-эстетическое разв'!O20="","",IF('Художественно-эстетическое разв'!Y20="","",('Социально-коммуникативное разви'!E20+'Социально-коммуникативное разви'!G20+'Социально-коммуникативное разви'!H20+'Социально-коммуникативное разви'!L20+'Социально-коммуникативное разви'!Q20+'Познавательное развитие'!L20+'Познавательное развитие'!#REF!+'Речевое развитие'!D19+'Речевое развитие'!F19+'Речевое развитие'!J19+'Речевое развитие'!L19+'Речевое развитие'!N19)/12))))))))))))</f>
        <v/>
      </c>
      <c r="BC19" s="235" t="str">
        <f>'Целевые ориентиры'!BA19</f>
        <v/>
      </c>
      <c r="BD19" s="233" t="str">
        <f>IF('Социально-коммуникативное разви'!D20="","",IF('Социально-коммуникативное разви'!D20=2,"сформирован",IF('Социально-коммуникативное разви'!D20=0,"не сформирован", "в стадии формирования")))</f>
        <v/>
      </c>
      <c r="BE19" s="233" t="str">
        <f>IF('Социально-коммуникативное разви'!F20="","",IF('Социально-коммуникативное разви'!F20=2,"сформирован",IF('Социально-коммуникативное разви'!F20=0,"не сформирован", "в стадии формирования")))</f>
        <v/>
      </c>
      <c r="BF19" s="233" t="str">
        <f>IF('Социально-коммуникативное разви'!J20="","",IF('Социально-коммуникативное разви'!J20=2,"сформирован",IF('Социально-коммуникативное разви'!J20=0,"не сформирован", "в стадии формирования")))</f>
        <v/>
      </c>
      <c r="BG19" s="233" t="str">
        <f>IF('Познавательное развитие'!U20="","",IF('Познавательное развитие'!U20=2,"сформирован",IF('Познавательное развитие'!U20=0,"не сформирован", "в стадии формирования")))</f>
        <v/>
      </c>
      <c r="BH19" s="233" t="str">
        <f>IF('Познавательное развитие'!V20="","",IF('Познавательное развитие'!V20=2,"сформирован",IF('Познавательное развитие'!V20=0,"не сформирован", "в стадии формирования")))</f>
        <v/>
      </c>
      <c r="BI19" s="233" t="str">
        <f>IF('Познавательное развитие'!AB20="","",IF('Познавательное развитие'!AB20=2,"сформирован",IF('Познавательное развитие'!AB20=0,"не сформирован", "в стадии формирования")))</f>
        <v/>
      </c>
      <c r="BJ19" s="233" t="str">
        <f>IF('Познавательное развитие'!AD20="","",IF('Познавательное развитие'!AD20=2,"сформирован",IF('Познавательное развитие'!AD20=0,"не сформирован", "в стадии формирования")))</f>
        <v/>
      </c>
      <c r="BK19" s="233" t="str">
        <f>IF('Речевое развитие'!D19="","",IF('Речевое развитие'!D19=2,"сформирован",IF('Речевое развитие'!D19=0,"не сформирован", "в стадии формирования")))</f>
        <v/>
      </c>
      <c r="BL19" s="233" t="str">
        <f>IF('Речевое развитие'!E19="","",IF('Речевое развитие'!E19=2,"сформирован",IF('Речевое развитие'!E19=0,"не сформирован", "в стадии формирования")))</f>
        <v/>
      </c>
      <c r="BM19" s="233" t="str">
        <f>IF('Речевое развитие'!F19="","",IF('Речевое развитие'!F19=2,"сформирован",IF('Речевое развитие'!F19=0,"не сформирован", "в стадии формирования")))</f>
        <v/>
      </c>
      <c r="BN19" s="233" t="str">
        <f>IF('Речевое развитие'!G19="","",IF('Речевое развитие'!G19=2,"сформирован",IF('Речевое развитие'!G19=0,"не сформирован", "в стадии формирования")))</f>
        <v/>
      </c>
      <c r="BO19" s="233" t="e">
        <f>IF('Речевое развитие'!#REF!="","",IF('Речевое развитие'!#REF!=2,"сформирован",IF('Речевое развитие'!#REF!=0,"не сформирован", "в стадии формирования")))</f>
        <v>#REF!</v>
      </c>
      <c r="BP19" s="233" t="str">
        <f>IF('Речевое развитие'!J19="","",IF('Речевое развитие'!J19=2,"сформирован",IF('Речевое развитие'!J19=0,"не сформирован", "в стадии формирования")))</f>
        <v/>
      </c>
      <c r="BQ19" s="233" t="str">
        <f>IF('Речевое развитие'!K19="","",IF('Речевое развитие'!K19=2,"сформирован",IF('Речевое развитие'!K19=0,"не сформирован", "в стадии формирования")))</f>
        <v/>
      </c>
      <c r="BR19" s="233" t="str">
        <f>IF('Речевое развитие'!L19="","",IF('Речевое развитие'!L19=2,"сформирован",IF('Речевое развитие'!L19=0,"не сформирован", "в стадии формирования")))</f>
        <v/>
      </c>
      <c r="BS19" s="233" t="str">
        <f>IF('Речевое развитие'!M19="","",IF('Речевое развитие'!M19=2,"сформирован",IF('Речевое развитие'!M19=0,"не сформирован", "в стадии формирования")))</f>
        <v/>
      </c>
      <c r="BT19" s="233" t="str">
        <f>IF('Речевое развитие'!N19="","",IF('Речевое развитие'!N19=2,"сформирован",IF('Речевое развитие'!N19=0,"не сформирован", "в стадии формирования")))</f>
        <v/>
      </c>
      <c r="BU19" s="233" t="str">
        <f>IF('Художественно-эстетическое разв'!D20="","",IF('Художественно-эстетическое разв'!D20=2,"сформирован",IF('Художественно-эстетическое разв'!D20=0,"не сформирован", "в стадии формирования")))</f>
        <v/>
      </c>
      <c r="BV19" s="233" t="str">
        <f>IF('Художественно-эстетическое разв'!E20="","",IF('Художественно-эстетическое разв'!E20=2,"сформирован",IF('Художественно-эстетическое разв'!E20=0,"не сформирован", "в стадии формирования")))</f>
        <v/>
      </c>
      <c r="BW19" s="242" t="str">
        <f>IF('Социально-коммуникативное разви'!D20="","",IF('Социально-коммуникативное разви'!F20="","",IF('Социально-коммуникативное разви'!J20="","",IF('Познавательное развитие'!U20="","",IF('Познавательное развитие'!V20="","",IF('Познавательное развитие'!AB20="","",IF('Познавательное развитие'!AD20="","",IF('Речевое развитие'!D19="","",IF('Речевое развитие'!E19="","",IF('Речевое развитие'!F19="","",IF('Речевое развитие'!G19="","",IF('Речевое развитие'!#REF!="","",IF('Речевое развитие'!J19="","",IF('Речевое развитие'!K19="","",IF('Речевое развитие'!L19="","",IF('Речевое развитие'!M19="","",IF('Речевое развитие'!N19="","",IF('Художественно-эстетическое разв'!D20="","",IF('Художественно-эстетическое разв'!E20="","",('Социально-коммуникативное разви'!D20+'Социально-коммуникативное разви'!F20+'Социально-коммуникативное разви'!J20+'Познавательное развитие'!U20+'Познавательное развитие'!V20+'Познавательное развитие'!AB20+'Познавательное развитие'!AD20+'Речевое развитие'!D19+'Речевое развитие'!E19+'Речевое развитие'!F19+'Речевое развитие'!G19+'Речевое развитие'!#REF!+'Речевое развитие'!J19+'Речевое развитие'!K19+'Речевое развитие'!L19+'Речевое развитие'!M19+'Речевое развитие'!N19+'Художественно-эстетическое разв'!D20+'Художественно-эстетическое разв'!E20)/19)))))))))))))))))))</f>
        <v/>
      </c>
      <c r="BX19" s="321" t="str">
        <f>'Целевые ориентиры'!BU19</f>
        <v/>
      </c>
      <c r="BY19" s="233" t="str">
        <f t="shared" si="0"/>
        <v/>
      </c>
      <c r="BZ19" s="233" t="str">
        <f>IF('Художественно-эстетическое разв'!K20="","",IF('Художественно-эстетическое разв'!K20=2,"сформирован",IF('Художественно-эстетическое разв'!K20=0,"не сформирован", "в стадии формирования")))</f>
        <v/>
      </c>
      <c r="CA19" s="233" t="str">
        <f>IF('Художественно-эстетическое разв'!L20="","",IF('Художественно-эстетическое разв'!L20=2,"сформирован",IF('Художественно-эстетическое разв'!L20=0,"не сформирован", "в стадии формирования")))</f>
        <v/>
      </c>
      <c r="CB19" s="233" t="str">
        <f>IF('Художественно-эстетическое разв'!Z20="","",IF('Художественно-эстетическое разв'!Z20=2,"сформирован",IF('Художественно-эстетическое разв'!Z20=0,"не сформирован", "в стадии формирования")))</f>
        <v/>
      </c>
      <c r="CC19" s="190" t="e">
        <f>IF('Физическое развитие'!#REF!="","",IF('Физическое развитие'!#REF!=2,"сформирован",IF('Физическое развитие'!#REF!=0,"не сформирован", "в стадии формирования")))</f>
        <v>#REF!</v>
      </c>
      <c r="CD19" s="190" t="str">
        <f>IF('Физическое развитие'!D19="","",IF('Физическое развитие'!D19=2,"сформирован",IF('Физическое развитие'!D19=0,"не сформирован", "в стадии формирования")))</f>
        <v/>
      </c>
      <c r="CE19" s="190" t="str">
        <f>IF('Физическое развитие'!E19="","",IF('Физическое развитие'!E19=2,"сформирован",IF('Физическое развитие'!E19=0,"не сформирован", "в стадии формирования")))</f>
        <v/>
      </c>
      <c r="CF19" s="190" t="str">
        <f>IF('Физическое развитие'!F19="","",IF('Физическое развитие'!F19=2,"сформирован",IF('Физическое развитие'!F19=0,"не сформирован", "в стадии формирования")))</f>
        <v/>
      </c>
      <c r="CG19" s="190" t="str">
        <f>IF('Физическое развитие'!G19="","",IF('Физическое развитие'!G19=2,"сформирован",IF('Физическое развитие'!G19=0,"не сформирован", "в стадии формирования")))</f>
        <v/>
      </c>
      <c r="CH19" s="233" t="str">
        <f>IF('Физическое развитие'!H19="","",IF('Физическое развитие'!H19=2,"сформирован",IF('Физическое развитие'!H19=0,"не сформирован", "в стадии формирования")))</f>
        <v/>
      </c>
      <c r="CI19" s="233" t="str">
        <f>IF('Физическое развитие'!I19="","",IF('Физическое развитие'!I19=2,"сформирован",IF('Физическое развитие'!I19=0,"не сформирован", "в стадии формирования")))</f>
        <v/>
      </c>
      <c r="CJ19" s="233" t="str">
        <f>IF('Физическое развитие'!J19="","",IF('Физическое развитие'!J19=2,"сформирован",IF('Физическое развитие'!J19=0,"не сформирован", "в стадии формирования")))</f>
        <v/>
      </c>
      <c r="CK19" s="233" t="str">
        <f>IF('Физическое развитие'!K19="","",IF('Физическое развитие'!K19=2,"сформирован",IF('Физическое развитие'!K19=0,"не сформирован", "в стадии формирования")))</f>
        <v/>
      </c>
      <c r="CL19" s="233" t="str">
        <f>IF('Физическое развитие'!L19="","",IF('Физическое развитие'!L19=2,"сформирован",IF('Физическое развитие'!L19=0,"не сформирован", "в стадии формирования")))</f>
        <v/>
      </c>
      <c r="CM19" s="233" t="str">
        <f>IF('Физическое развитие'!N19="","",IF('Физическое развитие'!N19=2,"сформирован",IF('Физическое развитие'!N19=0,"не сформирован", "в стадии формирования")))</f>
        <v/>
      </c>
      <c r="CN19" s="242" t="str">
        <f>IF('Познавательное развитие'!H20="","",IF('Художественно-эстетическое разв'!K20="","",IF('Художественно-эстетическое разв'!L20="","",IF('Художественно-эстетическое разв'!Z20="","",IF('Физическое развитие'!#REF!="","",IF('Физическое развитие'!D19="","",IF('Физическое развитие'!E19="","",IF('Физическое развитие'!F19="","",IF('Физическое развитие'!G19="","",IF('Физическое развитие'!H19="","",IF('Физическое развитие'!I19="","",IF('Физическое развитие'!J19="","",IF('Физическое развитие'!K19="","",IF('Физическое развитие'!L19="","",IF('Физическое развитие'!N19="","",('Познавательное развитие'!H20+'Художественно-эстетическое разв'!K20+'Художественно-эстетическое разв'!L20+'Художественно-эстетическое разв'!Z20+'Физическое развитие'!#REF!+'Физическое развитие'!D19+'Физическое развитие'!E19+'Физическое развитие'!F19+'Физическое развитие'!G19+'Физическое развитие'!H19+'Физическое развитие'!I19+'Физическое развитие'!J19+'Физическое развитие'!K19+'Физическое развитие'!L19+'Физическое развитие'!N19)/15)))))))))))))))</f>
        <v/>
      </c>
      <c r="CO19" s="321" t="str">
        <f>'Целевые ориентиры'!CK19</f>
        <v/>
      </c>
      <c r="CP19" s="233" t="str">
        <f>IF('Социально-коммуникативное разви'!G20="","",IF('Социально-коммуникативное разви'!G20=2,"сформирован",IF('Социально-коммуникативное разви'!G20=0,"не сформирован", "в стадии формирования")))</f>
        <v/>
      </c>
      <c r="CQ19" s="233" t="str">
        <f>IF('Социально-коммуникативное разви'!H20="","",IF('Социально-коммуникативное разви'!H20=2,"сформирован",IF('Социально-коммуникативное разви'!H20=0,"не сформирован", "в стадии формирования")))</f>
        <v/>
      </c>
      <c r="CR19" s="233" t="str">
        <f>IF('Социально-коммуникативное разви'!L20="","",IF('Социально-коммуникативное разви'!L20=2,"сформирован",IF('Социально-коммуникативное разви'!L20=0,"не сформирован", "в стадии формирования")))</f>
        <v/>
      </c>
      <c r="CS19" s="233" t="str">
        <f>IF('Социально-коммуникативное разви'!P20="","",IF('Социально-коммуникативное разви'!P20=2,"сформирован",IF('Социально-коммуникативное разви'!P20=0,"не сформирован", "в стадии формирования")))</f>
        <v/>
      </c>
      <c r="CT19" s="233" t="str">
        <f>IF('Социально-коммуникативное разви'!Q20="","",IF('Социально-коммуникативное разви'!Q20=2,"сформирован",IF('Социально-коммуникативное разви'!Q20=0,"не сформирован", "в стадии формирования")))</f>
        <v/>
      </c>
      <c r="CU19" s="233" t="str">
        <f>IF('Социально-коммуникативное разви'!T20="","",IF('Социально-коммуникативное разви'!T20=2,"сформирован",IF('Социально-коммуникативное разви'!T20=0,"не сформирован", "в стадии формирования")))</f>
        <v/>
      </c>
      <c r="CV19" s="233" t="str">
        <f>IF('Социально-коммуникативное разви'!U20="","",IF('Социально-коммуникативное разви'!U20=2,"сформирован",IF('Социально-коммуникативное разви'!U20=0,"не сформирован", "в стадии формирования")))</f>
        <v/>
      </c>
      <c r="CW19" s="233" t="str">
        <f>IF('Социально-коммуникативное разви'!V20="","",IF('Социально-коммуникативное разви'!V20=2,"сформирован",IF('Социально-коммуникативное разви'!V20=0,"не сформирован", "в стадии формирования")))</f>
        <v/>
      </c>
      <c r="CX19" s="233" t="str">
        <f>IF('Социально-коммуникативное разви'!W20="","",IF('Социально-коммуникативное разви'!W20=2,"сформирован",IF('Социально-коммуникативное разви'!W20=0,"не сформирован", "в стадии формирования")))</f>
        <v/>
      </c>
      <c r="CY19" s="233" t="str">
        <f>IF('Социально-коммуникативное разви'!X20="","",IF('Социально-коммуникативное разви'!X20=2,"сформирован",IF('Социально-коммуникативное разви'!X20=0,"не сформирован", "в стадии формирования")))</f>
        <v/>
      </c>
      <c r="CZ19" s="233" t="str">
        <f>IF('Социально-коммуникативное разви'!Y20="","",IF('Социально-коммуникативное разви'!Y20=2,"сформирован",IF('Социально-коммуникативное разви'!Y20=0,"не сформирован", "в стадии формирования")))</f>
        <v/>
      </c>
      <c r="DA19" s="233" t="str">
        <f>IF('Физическое развитие'!Q19="","",IF('Физическое развитие'!Q19=2,"сформирован",IF('Физическое развитие'!Q19=0,"не сформирован", "в стадии формирования")))</f>
        <v/>
      </c>
      <c r="DB19" s="233" t="str">
        <f>IF('Физическое развитие'!R19="","",IF('Физическое развитие'!R19=2,"сформирован",IF('Физическое развитие'!R19=0,"не сформирован", "в стадии формирования")))</f>
        <v/>
      </c>
      <c r="DC19" s="233" t="str">
        <f>IF('Физическое развитие'!S19="","",IF('Физическое развитие'!S19=2,"сформирован",IF('Физическое развитие'!S19=0,"не сформирован", "в стадии формирования")))</f>
        <v/>
      </c>
      <c r="DD19" s="242" t="str">
        <f>IF('Социально-коммуникативное разви'!G20="","",IF('Социально-коммуникативное разви'!H20="","",IF('Социально-коммуникативное разви'!L20="","",IF('Социально-коммуникативное разви'!P20="","",IF('Социально-коммуникативное разви'!Q20="","",IF('Социально-коммуникативное разви'!T20="","",IF('Социально-коммуникативное разви'!U20="","",IF('Социально-коммуникативное разви'!V20="","",IF('Социально-коммуникативное разви'!W20="","",IF('Социально-коммуникативное разви'!X20="","",IF('Социально-коммуникативное разви'!Y20="","",IF('Физическое развитие'!Q19="","",IF('Физическое развитие'!R19="","",IF('Физическое развитие'!S19="","",('Социально-коммуникативное разви'!G20+'Социально-коммуникативное разви'!H20+'Социально-коммуникативное разви'!L20+'Социально-коммуникативное разви'!P20+'Социально-коммуникативное разви'!Q20+'Социально-коммуникативное разви'!T20+'Социально-коммуникативное разви'!U20+'Социально-коммуникативное разви'!V20+'Социально-коммуникативное разви'!W20+'Социально-коммуникативное разви'!X20+'Социально-коммуникативное разви'!Y20+'Физическое развитие'!Q19+'Физическое развитие'!R19+'Физическое развитие'!S19)/14))))))))))))))</f>
        <v/>
      </c>
      <c r="DE19" s="235" t="str">
        <f>'Целевые ориентиры'!DA19</f>
        <v/>
      </c>
      <c r="DF19" s="233" t="str">
        <f>IF('Социально-коммуникативное разви'!T20="","",IF('Социально-коммуникативное разви'!T20=2,"сформирован",IF('Социально-коммуникативное разви'!T20=0,"не сформирован", "в стадии формирования")))</f>
        <v/>
      </c>
      <c r="DG19" s="233" t="str">
        <f>IF('Социально-коммуникативное разви'!U20="","",IF('Социально-коммуникативное разви'!U20=2,"сформирован",IF('Социально-коммуникативное разви'!U20=0,"не сформирован", "в стадии формирования")))</f>
        <v/>
      </c>
      <c r="DH19" s="233" t="str">
        <f>IF('Социально-коммуникативное разви'!V20="","",IF('Социально-коммуникативное разви'!V20=2,"сформирован",IF('Социально-коммуникативное разви'!V20=0,"не сформирован", "в стадии формирования")))</f>
        <v/>
      </c>
      <c r="DI19" s="233" t="str">
        <f>IF('Социально-коммуникативное разви'!W20="","",IF('Социально-коммуникативное разви'!W20=2,"сформирован",IF('Социально-коммуникативное разви'!W20=0,"не сформирован", "в стадии формирования")))</f>
        <v/>
      </c>
      <c r="DJ19" s="233" t="str">
        <f>IF('Социально-коммуникативное разви'!X20="","",IF('Социально-коммуникативное разви'!X20=2,"сформирован",IF('Социально-коммуникативное разви'!X20=0,"не сформирован", "в стадии формирования")))</f>
        <v/>
      </c>
      <c r="DK19" s="233" t="str">
        <f>IF('Социально-коммуникативное разви'!Y20="","",IF('Социально-коммуникативное разви'!Y20=2,"сформирован",IF('Социально-коммуникативное разви'!Y20=0,"не сформирован", "в стадии формирования")))</f>
        <v/>
      </c>
      <c r="DL19" s="233" t="str">
        <f>IF('Познавательное развитие'!D20="","",IF('Познавательное развитие'!D20=2,"сформирован",IF('Познавательное развитие'!D20=0,"не сформирован", "в стадии формирования")))</f>
        <v/>
      </c>
      <c r="DM19" s="233" t="str">
        <f>IF('Познавательное развитие'!E20="","",IF('Познавательное развитие'!E20=2,"сформирован",IF('Познавательное развитие'!E20=0,"не сформирован", "в стадии формирования")))</f>
        <v/>
      </c>
      <c r="DN19" s="233" t="str">
        <f>IF('Познавательное развитие'!F20="","",IF('Познавательное развитие'!F20=2,"сформирован",IF('Познавательное развитие'!F20=0,"не сформирован", "в стадии формирования")))</f>
        <v/>
      </c>
      <c r="DO19" s="233" t="str">
        <f>IF('Познавательное развитие'!G20="","",IF('Познавательное развитие'!G20=2,"сформирован",IF('Познавательное развитие'!G20=0,"не сформирован", "в стадии формирования")))</f>
        <v/>
      </c>
      <c r="DP19" s="233" t="str">
        <f>IF('Познавательное развитие'!H20="","",IF('Познавательное развитие'!H20=2,"сформирован",IF('Познавательное развитие'!H20=0,"не сформирован", "в стадии формирования")))</f>
        <v/>
      </c>
      <c r="DQ19" s="233" t="str">
        <f>IF('Познавательное развитие'!I20="","",IF('Познавательное развитие'!I20=2,"сформирован",IF('Познавательное развитие'!I20=0,"не сформирован", "в стадии формирования")))</f>
        <v/>
      </c>
      <c r="DR19" s="233" t="str">
        <f>IF('Познавательное развитие'!J20="","",IF('Познавательное развитие'!J20=2,"сформирован",IF('Познавательное развитие'!J20=0,"не сформирован", "в стадии формирования")))</f>
        <v/>
      </c>
      <c r="DS19" s="233" t="str">
        <f>IF('Познавательное развитие'!K20="","",IF('Познавательное развитие'!K20=2,"сформирован",IF('Познавательное развитие'!K20=0,"не сформирован", "в стадии формирования")))</f>
        <v/>
      </c>
      <c r="DT19" s="233" t="str">
        <f>IF('Познавательное развитие'!L20="","",IF('Познавательное развитие'!L20=2,"сформирован",IF('Познавательное развитие'!L20=0,"не сформирован", "в стадии формирования")))</f>
        <v/>
      </c>
      <c r="DU19" s="233" t="e">
        <f>IF('Познавательное развитие'!#REF!="","",IF('Познавательное развитие'!#REF!=2,"сформирован",IF('Познавательное развитие'!#REF!=0,"не сформирован", "в стадии формирования")))</f>
        <v>#REF!</v>
      </c>
      <c r="DV19" s="233" t="e">
        <f>IF('Познавательное развитие'!#REF!="","",IF('Познавательное развитие'!#REF!=2,"сформирован",IF('Познавательное развитие'!#REF!=0,"не сформирован", "в стадии формирования")))</f>
        <v>#REF!</v>
      </c>
      <c r="DW19" s="233" t="str">
        <f>IF('Познавательное развитие'!M20="","",IF('Познавательное развитие'!M20=2,"сформирован",IF('Познавательное развитие'!M20=0,"не сформирован", "в стадии формирования")))</f>
        <v/>
      </c>
      <c r="DX19" s="233" t="str">
        <f>IF('Познавательное развитие'!N20="","",IF('Познавательное развитие'!N20=2,"сформирован",IF('Познавательное развитие'!N20=0,"не сформирован", "в стадии формирования")))</f>
        <v/>
      </c>
      <c r="DY19" s="233" t="str">
        <f>IF('Познавательное развитие'!O20="","",IF('Познавательное развитие'!O20=2,"сформирован",IF('Познавательное развитие'!O20=0,"не сформирован", "в стадии формирования")))</f>
        <v/>
      </c>
      <c r="DZ19" s="233" t="str">
        <f>IF('Познавательное развитие'!P20="","",IF('Познавательное развитие'!P20=2,"сформирован",IF('Познавательное развитие'!P20=0,"не сформирован", "в стадии формирования")))</f>
        <v/>
      </c>
      <c r="EA19" s="233" t="e">
        <f>IF('Познавательное развитие'!#REF!="","",IF('Познавательное развитие'!#REF!=2,"сформирован",IF('Познавательное развитие'!#REF!=0,"не сформирован", "в стадии формирования")))</f>
        <v>#REF!</v>
      </c>
      <c r="EB19" s="233" t="str">
        <f>IF('Познавательное развитие'!R20="","",IF('Познавательное развитие'!R20=2,"сформирован",IF('Познавательное развитие'!R20=0,"не сформирован", "в стадии формирования")))</f>
        <v/>
      </c>
      <c r="EC19" s="233" t="str">
        <f>IF('Познавательное развитие'!S20="","",IF('Познавательное развитие'!S20=2,"сформирован",IF('Познавательное развитие'!S20=0,"не сформирован", "в стадии формирования")))</f>
        <v/>
      </c>
      <c r="ED19" s="233" t="str">
        <f>IF('Познавательное развитие'!T20="","",IF('Познавательное развитие'!T20=2,"сформирован",IF('Познавательное развитие'!T20=0,"не сформирован", "в стадии формирования")))</f>
        <v/>
      </c>
      <c r="EE19" s="233" t="str">
        <f>IF('Познавательное развитие'!U20="","",IF('Познавательное развитие'!U20=2,"сформирован",IF('Познавательное развитие'!U20=0,"не сформирован", "в стадии формирования")))</f>
        <v/>
      </c>
      <c r="EF19" s="233" t="str">
        <f>IF('Познавательное развитие'!V20="","",IF('Познавательное развитие'!V20=2,"сформирован",IF('Познавательное развитие'!V20=0,"не сформирован", "в стадии формирования")))</f>
        <v/>
      </c>
      <c r="EG19" s="233" t="e">
        <f>IF('Познавательное развитие'!#REF!="","",IF('Познавательное развитие'!#REF!=2,"сформирован",IF('Познавательное развитие'!#REF!=0,"не сформирован", "в стадии формирования")))</f>
        <v>#REF!</v>
      </c>
      <c r="EH19" s="233" t="e">
        <f>IF('Познавательное развитие'!#REF!="","",IF('Познавательное развитие'!#REF!=2,"сформирован",IF('Познавательное развитие'!#REF!=0,"не сформирован", "в стадии формирования")))</f>
        <v>#REF!</v>
      </c>
      <c r="EI19" s="233" t="str">
        <f>IF('Познавательное развитие'!W20="","",IF('Познавательное развитие'!W20=2,"сформирован",IF('Познавательное развитие'!W20=0,"не сформирован", "в стадии формирования")))</f>
        <v/>
      </c>
      <c r="EJ19" s="233" t="str">
        <f>IF('Познавательное развитие'!X20="","",IF('Познавательное развитие'!X20=2,"сформирован",IF('Познавательное развитие'!X20=0,"не сформирован", "в стадии формирования")))</f>
        <v/>
      </c>
      <c r="EK19" s="233" t="str">
        <f>IF('Познавательное развитие'!Y20="","",IF('Познавательное развитие'!Y20=2,"сформирован",IF('Познавательное развитие'!Y20=0,"не сформирован", "в стадии формирования")))</f>
        <v/>
      </c>
      <c r="EL19" s="233" t="str">
        <f>IF('Познавательное развитие'!Z20="","",IF('Познавательное развитие'!Z20=2,"сформирован",IF('Познавательное развитие'!Z20=0,"не сформирован", "в стадии формирования")))</f>
        <v/>
      </c>
      <c r="EM19" s="233" t="str">
        <f>IF('Познавательное развитие'!AA20="","",IF('Познавательное развитие'!AA20=2,"сформирован",IF('Познавательное развитие'!AA20=0,"не сформирован", "в стадии формирования")))</f>
        <v/>
      </c>
      <c r="EN19" s="233" t="str">
        <f>IF('Познавательное развитие'!AB20="","",IF('Познавательное развитие'!AB20=2,"сформирован",IF('Познавательное развитие'!AB20=0,"не сформирован", "в стадии формирования")))</f>
        <v/>
      </c>
      <c r="EO19" s="233"/>
      <c r="EP19" s="235" t="str">
        <f>'Целевые ориентиры'!EH19</f>
        <v/>
      </c>
    </row>
    <row r="20" spans="1:146" ht="15.75" x14ac:dyDescent="0.25">
      <c r="A20" s="107">
        <f>список!A18</f>
        <v>17</v>
      </c>
      <c r="B20" s="141" t="str">
        <f>IF(список!B18="","",список!B18)</f>
        <v/>
      </c>
      <c r="C20" s="97">
        <f>IF(список!C18="","",список!C18)</f>
        <v>0</v>
      </c>
      <c r="D20" s="94" t="str">
        <f>IF('Социально-коммуникативное разви'!G21="","",IF('Социально-коммуникативное разви'!G21=2,"сформирован",IF('Социально-коммуникативное разви'!G21=0,"не сформирован", "в стадии формирования")))</f>
        <v/>
      </c>
      <c r="E20" s="94" t="str">
        <f>IF('Социально-коммуникативное разви'!I21="","",IF('Социально-коммуникативное разви'!I21=2,"сформирован",IF('Социально-коммуникативное разви'!I21=0,"не сформирован", "в стадии формирования")))</f>
        <v/>
      </c>
      <c r="F20" s="94" t="str">
        <f>IF('Социально-коммуникативное разви'!K21="","",IF('Социально-коммуникативное разви'!K21=2,"сформирован",IF('Социально-коммуникативное разви'!K21=0,"не сформирован", "в стадии формирования")))</f>
        <v/>
      </c>
      <c r="G20" s="94" t="str">
        <f>IF('Социально-коммуникативное разви'!L21="","",IF('Социально-коммуникативное разви'!L21=2,"сформирован",IF('Социально-коммуникативное разви'!L21=0,"не сформирован", "в стадии формирования")))</f>
        <v/>
      </c>
      <c r="H20" s="94" t="str">
        <f>IF('Познавательное развитие'!K21="","",IF('Познавательное развитие'!K21=2,"сформирован",IF('Познавательное развитие'!K21=0,"не сформирован", "в стадии формирования")))</f>
        <v/>
      </c>
      <c r="I20" s="94" t="e">
        <f>IF('Познавательное развитие'!#REF!="","",IF('Познавательное развитие'!#REF!=2,"сформирован",IF('Познавательное развитие'!#REF!=0,"не сформирован", "в стадии формирования")))</f>
        <v>#REF!</v>
      </c>
      <c r="J20" s="94" t="str">
        <f>IF('Познавательное развитие'!O21="","",IF('Познавательное развитие'!O21=2,"сформирован",IF('Познавательное развитие'!O21=0,"не сформирован", "в стадии формирования")))</f>
        <v/>
      </c>
      <c r="K20" s="94" t="str">
        <f>IF('Познавательное развитие'!P21="","",IF('Познавательное развитие'!P21=2,"сформирован",IF('Познавательное развитие'!P21=0,"не сформирован", "в стадии формирования")))</f>
        <v/>
      </c>
      <c r="L20" s="94" t="e">
        <f>IF('Познавательное развитие'!#REF!="","",IF('Познавательное развитие'!#REF!=2,"сформирован",IF('Познавательное развитие'!#REF!=0,"не сформирован", "в стадии формирования")))</f>
        <v>#REF!</v>
      </c>
      <c r="M20" s="94" t="str">
        <f>IF('Познавательное развитие'!T21="","",IF('Познавательное развитие'!T21=2,"сформирован",IF('Познавательное развитие'!T21=0,"не сформирован", "в стадии формирования")))</f>
        <v/>
      </c>
      <c r="N20" s="94" t="str">
        <f>IF('Познавательное развитие'!W21="","",IF('Познавательное развитие'!W21=2,"сформирован",IF('Познавательное развитие'!W21=0,"не сформирован", "в стадии формирования")))</f>
        <v/>
      </c>
      <c r="O20" s="94" t="str">
        <f>IF('Познавательное развитие'!AH21="","",IF('Познавательное развитие'!AH21=2,"сформирован",IF('Познавательное развитие'!AH21=0,"не сформирован", "в стадии формирования")))</f>
        <v/>
      </c>
      <c r="P20" s="94" t="str">
        <f>IF('Речевое развитие'!E20="","",IF('Речевое развитие'!E20=2,"сформирован",IF('Речевое развитие'!E20=0,"не сформирован", "в стадии формирования")))</f>
        <v/>
      </c>
      <c r="Q20" s="94" t="str">
        <f>IF('Речевое развитие'!F20="","",IF('Речевое развитие'!F20=2,"сформирован",IF('Речевое развитие'!F20=0,"не сформирован", "в стадии формирования")))</f>
        <v/>
      </c>
      <c r="R20" s="94" t="str">
        <f>IF('Речевое развитие'!M20="","",IF('Речевое развитие'!M20=2,"сформирован",IF('Речевое развитие'!M20=0,"не сформирован", "в стадии формирования")))</f>
        <v/>
      </c>
      <c r="S20" s="94" t="str">
        <f>IF('Художественно-эстетическое разв'!F21="","",IF('Художественно-эстетическое разв'!F21=2,"сформирован",IF('Художественно-эстетическое разв'!F21=0,"не сформирован", "в стадии формирования")))</f>
        <v/>
      </c>
      <c r="T20" s="94" t="str">
        <f>IF('Художественно-эстетическое разв'!L21="","",IF('Художественно-эстетическое разв'!L21=2,"сформирован",IF('Художественно-эстетическое разв'!L21=0,"не сформирован", "в стадии формирования")))</f>
        <v/>
      </c>
      <c r="U20" s="94" t="str">
        <f>IF('Художественно-эстетическое разв'!O21="","",IF('Художественно-эстетическое разв'!O21=2,"сформирован",IF('Художественно-эстетическое разв'!O21=0,"не сформирован", "в стадии формирования")))</f>
        <v/>
      </c>
      <c r="V20" s="94" t="str">
        <f>IF('Художественно-эстетическое разв'!P21="","",IF('Художественно-эстетическое разв'!P21=2,"сформирован",IF('Художественно-эстетическое разв'!P21=0,"не сформирован", "в стадии формирования")))</f>
        <v/>
      </c>
      <c r="W20" s="94" t="str">
        <f>IF('Физическое развитие'!N20="","",IF('Физическое развитие'!N20=2,"сформирован",IF('Физическое развитие'!N20=0,"не сформирован", "в стадии формирования")))</f>
        <v/>
      </c>
      <c r="X20" s="94" t="str">
        <f>IF('Физическое развитие'!Q20="","",IF('Физическое развитие'!Q20=2,"сформирован",IF('Физическое развитие'!Q20=0,"не сформирован", "в стадии формирования")))</f>
        <v/>
      </c>
      <c r="Y20" s="94" t="str">
        <f>IF('Физическое развитие'!R20="","",IF('Физическое развитие'!R20=2,"сформирован",IF('Физическое развитие'!R20=0,"не сформирован", "в стадии формирования")))</f>
        <v/>
      </c>
      <c r="Z20" s="206" t="str">
        <f>IF('Социально-коммуникативное разви'!G21="","",IF('Социально-коммуникативное разви'!I21="","",IF('Социально-коммуникативное разви'!K21="","",IF('Социально-коммуникативное разви'!L21="","",IF('Познавательное развитие'!K21="","",IF('Познавательное развитие'!#REF!="","",IF('Познавательное развитие'!O21="","",IF('Познавательное развитие'!P21="","",IF('Познавательное развитие'!#REF!="","",IF('Познавательное развитие'!T21="","",IF('Познавательное развитие'!W21="","",IF('Познавательное развитие'!AH21="","",IF('Речевое развитие'!E20="","",IF('Речевое развитие'!F20="","",IF('Речевое развитие'!M20="","",IF('Художественно-эстетическое разв'!F21="","",IF('Художественно-эстетическое разв'!L21="","",IF('Художественно-эстетическое разв'!O21="","",IF('Художественно-эстетическое разв'!P21="","",IF('Физическое развитие'!N20="","",IF('Физическое развитие'!Q20="","",IF('Физическое развитие'!R20="","",('Социально-коммуникативное разви'!G21+'Социально-коммуникативное разви'!I21+'Социально-коммуникативное разви'!K21+'Социально-коммуникативное разви'!L21+'Познавательное развитие'!K21+'Познавательное развитие'!#REF!+'Познавательное развитие'!O21+'Познавательное развитие'!P21+'Познавательное развитие'!#REF!+'Познавательное развитие'!T21+'Познавательное развитие'!W21+'Познавательное развитие'!AH21+'Речевое развитие'!E20+'Речевое развитие'!F20+'Художественно-эстетическое разв'!F21+'Художественно-эстетическое разв'!L21+'Художественно-эстетическое разв'!O21+'Художественно-эстетическое разв'!P21+'Физическое развитие'!N20+'Физическое развитие'!Q20+'Физическое развитие'!R20)/22))))))))))))))))))))))</f>
        <v/>
      </c>
      <c r="AA20" s="235" t="str">
        <f>'Целевые ориентиры'!Y20</f>
        <v/>
      </c>
      <c r="AB20" s="236" t="str">
        <f>IF('Социально-коммуникативное разви'!E21="","",IF('Социально-коммуникативное разви'!E21=2,"сформирован",IF('Социально-коммуникативное разви'!E21=0,"не сформирован", "в стадии формирования")))</f>
        <v/>
      </c>
      <c r="AC20" s="232" t="str">
        <f>IF('Социально-коммуникативное разви'!G21="","",IF('Социально-коммуникативное разви'!G21=2,"сформирован",IF('Социально-коммуникативное разви'!G21=0,"не сформирован", "в стадии формирования")))</f>
        <v/>
      </c>
      <c r="AD20" s="232" t="str">
        <f>IF('Социально-коммуникативное разви'!H21="","",IF('Социально-коммуникативное разви'!H21=2,"сформирован",IF('Социально-коммуникативное разви'!H21=0,"не сформирован", "в стадии формирования")))</f>
        <v/>
      </c>
      <c r="AE20" s="232" t="str">
        <f>IF('Социально-коммуникативное разви'!L21="","",IF('Социально-коммуникативное разви'!L21=2,"сформирован",IF('Социально-коммуникативное разви'!L21=0,"не сформирован", "в стадии формирования")))</f>
        <v/>
      </c>
      <c r="AF20" s="232" t="str">
        <f>IF('Социально-коммуникативное разви'!Q21="","",IF('Социально-коммуникативное разви'!Q21=2,"сформирован",IF('Социально-коммуникативное разви'!Q21=0,"не сформирован", "в стадии формирования")))</f>
        <v/>
      </c>
      <c r="AG20" s="237" t="str">
        <f>IF('Познавательное развитие'!L21="","",IF('Познавательное развитие'!L21=2,"сформирован",IF('Познавательное развитие'!L21=0,"не сформирован", "в стадии формирования")))</f>
        <v/>
      </c>
      <c r="AH20" s="237" t="e">
        <f>IF('Познавательное развитие'!#REF!="","",IF('Познавательное развитие'!#REF!=2,"сформирован",IF('Познавательное развитие'!#REF!=0,"не сформирован", "в стадии формирования")))</f>
        <v>#REF!</v>
      </c>
      <c r="AI20" s="237" t="str">
        <f>IF('Речевое развитие'!D20="","",IF('Речевое развитие'!D20=2,"сформирован",IF('Речевое развитие'!D20=0,"не сформирован", "в стадии формирования")))</f>
        <v/>
      </c>
      <c r="AJ20" s="237" t="str">
        <f>IF('Речевое развитие'!F20="","",IF('Речевое развитие'!F20=2,"сформирован",IF('Речевое развитие'!F20=0,"не сформирован", "в стадии формирования")))</f>
        <v/>
      </c>
      <c r="AK20" s="237" t="str">
        <f>IF('Речевое развитие'!J20="","",IF('Речевое развитие'!J20=2,"сформирован",IF('Речевое развитие'!J20=0,"не сформирован", "в стадии формирования")))</f>
        <v/>
      </c>
      <c r="AL20" s="237" t="str">
        <f>IF('Речевое развитие'!L20="","",IF('Речевое развитие'!L20=2,"сформирован",IF('Речевое развитие'!L20=0,"не сформирован", "в стадии формирования")))</f>
        <v/>
      </c>
      <c r="AM20" s="237" t="str">
        <f>IF('Речевое развитие'!N20="","",IF('Речевое развитие'!N20=2,"сформирован",IF('Речевое развитие'!N20=0,"не сформирован", "в стадии формирования")))</f>
        <v/>
      </c>
      <c r="AN20" s="238" t="str">
        <f>IF('Социально-коммуникативное разви'!E21="","",IF('Социально-коммуникативное разви'!G21="","",IF('Социально-коммуникативное разви'!H21="","",IF('Социально-коммуникативное разви'!L21="","",IF('Социально-коммуникативное разви'!Q21="","",IF('Познавательное развитие'!L21="","",IF('Познавательное развитие'!#REF!="","",IF('Речевое развитие'!D20="","",IF('Речевое развитие'!F20="","",IF('Речевое развитие'!J20="","",IF('Речевое развитие'!L20="","",IF('Речевое развитие'!N20="","",('Социально-коммуникативное разви'!E21+'Социально-коммуникативное разви'!G21+'Социально-коммуникативное разви'!H21+'Социально-коммуникативное разви'!L21+'Социально-коммуникативное разви'!Q21+'Познавательное развитие'!L21+'Познавательное развитие'!#REF!+'Речевое развитие'!D20+'Речевое развитие'!F20+'Речевое развитие'!J20+'Речевое развитие'!L20+'Речевое развитие'!N20)/12))))))))))))</f>
        <v/>
      </c>
      <c r="AO20" s="235" t="str">
        <f>'Целевые ориентиры'!AM20</f>
        <v/>
      </c>
      <c r="AP20" s="239" t="str">
        <f>IF('Социально-коммуникативное разви'!E21="","",IF('Социально-коммуникативное разви'!E21=2,"сформирован",IF('Социально-коммуникативное разви'!E21=0,"не сформирован", "в стадии формирования")))</f>
        <v/>
      </c>
      <c r="AQ20" s="240" t="str">
        <f>IF('Социально-коммуникативное разви'!G21="","",IF('Социально-коммуникативное разви'!G21=2,"сформирован",IF('Социально-коммуникативное разви'!G21=0,"не сформирован", "в стадии формирования")))</f>
        <v/>
      </c>
      <c r="AR20" s="241" t="str">
        <f>IF('Социально-коммуникативное разви'!H21="","",IF('Социально-коммуникативное разви'!H21=2,"сформирован",IF('Социально-коммуникативное разви'!H21=0,"не сформирован", "в стадии формирования")))</f>
        <v/>
      </c>
      <c r="AS20" s="241" t="str">
        <f>IF('Социально-коммуникативное разви'!K21="","",IF('Социально-коммуникативное разви'!K21=2,"сформирован",IF('Социально-коммуникативное разви'!K21=0,"не сформирован", "в стадии формирования")))</f>
        <v/>
      </c>
      <c r="AT20" s="241" t="str">
        <f>IF('Социально-коммуникативное разви'!L21="","",IF('Социально-коммуникативное разви'!L21=2,"сформирован",IF('Социально-коммуникативное разви'!L21=0,"не сформирован", "в стадии формирования")))</f>
        <v/>
      </c>
      <c r="AU20" s="241" t="str">
        <f>IF('Социально-коммуникативное разви'!M21="","",IF('Социально-коммуникативное разви'!M21=2,"сформирован",IF('Социально-коммуникативное разви'!M21=0,"не сформирован", "в стадии формирования")))</f>
        <v/>
      </c>
      <c r="AV20" s="241" t="str">
        <f>IF('Познавательное развитие'!P21="","",IF('Познавательное развитие'!P21=2,"сформирован",IF('Познавательное развитие'!P21=0,"не сформирован", "в стадии формирования")))</f>
        <v/>
      </c>
      <c r="AW20" s="241" t="str">
        <f>IF('Речевое развитие'!E20="","",IF('Речевое развитие'!E20=2,"сформирован",IF('Речевое развитие'!E20=0,"не сформирован", "в стадии формирования")))</f>
        <v/>
      </c>
      <c r="AX20" s="241" t="str">
        <f>IF('Речевое развитие'!N20="","",IF('Речевое развитие'!N20=2,"сформирован",IF('Речевое развитие'!N20=0,"не сформирован", "в стадии формирования")))</f>
        <v/>
      </c>
      <c r="AY20" s="241" t="str">
        <f>IF('Художественно-эстетическое разв'!F21="","",IF('Художественно-эстетическое разв'!F21=2,"сформирован",IF('Художественно-эстетическое разв'!F21=0,"не сформирован", "в стадии формирования")))</f>
        <v/>
      </c>
      <c r="AZ20" s="233" t="str">
        <f>IF('Художественно-эстетическое разв'!O21="","",IF('Художественно-эстетическое разв'!O21=2,"сформирован",IF('Художественно-эстетическое разв'!O21=0,"не сформирован", "в стадии формирования")))</f>
        <v/>
      </c>
      <c r="BA20" s="241"/>
      <c r="BB20" s="208" t="str">
        <f>IF('Социально-коммуникативное разви'!E21="","",IF('Социально-коммуникативное разви'!G21="","",IF('Социально-коммуникативное разви'!H21="","",IF('Социально-коммуникативное разви'!K21="","",IF('Социально-коммуникативное разви'!L21="","",IF('Социально-коммуникативное разви'!M21="","",IF('Познавательное развитие'!P21="","",IF('Речевое развитие'!E20="","",IF('Речевое развитие'!N20="","",IF('Художественно-эстетическое разв'!F21="","",IF('Художественно-эстетическое разв'!O21="","",IF('Художественно-эстетическое разв'!Y21="","",('Социально-коммуникативное разви'!E21+'Социально-коммуникативное разви'!G21+'Социально-коммуникативное разви'!H21+'Социально-коммуникативное разви'!L21+'Социально-коммуникативное разви'!Q21+'Познавательное развитие'!L21+'Познавательное развитие'!#REF!+'Речевое развитие'!D20+'Речевое развитие'!F20+'Речевое развитие'!J20+'Речевое развитие'!L20+'Речевое развитие'!N20)/12))))))))))))</f>
        <v/>
      </c>
      <c r="BC20" s="235" t="str">
        <f>'Целевые ориентиры'!BA20</f>
        <v/>
      </c>
      <c r="BD20" s="233" t="str">
        <f>IF('Социально-коммуникативное разви'!D21="","",IF('Социально-коммуникативное разви'!D21=2,"сформирован",IF('Социально-коммуникативное разви'!D21=0,"не сформирован", "в стадии формирования")))</f>
        <v/>
      </c>
      <c r="BE20" s="233" t="str">
        <f>IF('Социально-коммуникативное разви'!F21="","",IF('Социально-коммуникативное разви'!F21=2,"сформирован",IF('Социально-коммуникативное разви'!F21=0,"не сформирован", "в стадии формирования")))</f>
        <v/>
      </c>
      <c r="BF20" s="233" t="str">
        <f>IF('Социально-коммуникативное разви'!J21="","",IF('Социально-коммуникативное разви'!J21=2,"сформирован",IF('Социально-коммуникативное разви'!J21=0,"не сформирован", "в стадии формирования")))</f>
        <v/>
      </c>
      <c r="BG20" s="233" t="str">
        <f>IF('Познавательное развитие'!U21="","",IF('Познавательное развитие'!U21=2,"сформирован",IF('Познавательное развитие'!U21=0,"не сформирован", "в стадии формирования")))</f>
        <v/>
      </c>
      <c r="BH20" s="233" t="str">
        <f>IF('Познавательное развитие'!V21="","",IF('Познавательное развитие'!V21=2,"сформирован",IF('Познавательное развитие'!V21=0,"не сформирован", "в стадии формирования")))</f>
        <v/>
      </c>
      <c r="BI20" s="233" t="str">
        <f>IF('Познавательное развитие'!AB21="","",IF('Познавательное развитие'!AB21=2,"сформирован",IF('Познавательное развитие'!AB21=0,"не сформирован", "в стадии формирования")))</f>
        <v/>
      </c>
      <c r="BJ20" s="233" t="str">
        <f>IF('Познавательное развитие'!AD21="","",IF('Познавательное развитие'!AD21=2,"сформирован",IF('Познавательное развитие'!AD21=0,"не сформирован", "в стадии формирования")))</f>
        <v/>
      </c>
      <c r="BK20" s="233" t="str">
        <f>IF('Речевое развитие'!D20="","",IF('Речевое развитие'!D20=2,"сформирован",IF('Речевое развитие'!D20=0,"не сформирован", "в стадии формирования")))</f>
        <v/>
      </c>
      <c r="BL20" s="233" t="str">
        <f>IF('Речевое развитие'!E20="","",IF('Речевое развитие'!E20=2,"сформирован",IF('Речевое развитие'!E20=0,"не сформирован", "в стадии формирования")))</f>
        <v/>
      </c>
      <c r="BM20" s="233" t="str">
        <f>IF('Речевое развитие'!F20="","",IF('Речевое развитие'!F20=2,"сформирован",IF('Речевое развитие'!F20=0,"не сформирован", "в стадии формирования")))</f>
        <v/>
      </c>
      <c r="BN20" s="233" t="str">
        <f>IF('Речевое развитие'!G20="","",IF('Речевое развитие'!G20=2,"сформирован",IF('Речевое развитие'!G20=0,"не сформирован", "в стадии формирования")))</f>
        <v/>
      </c>
      <c r="BO20" s="233" t="e">
        <f>IF('Речевое развитие'!#REF!="","",IF('Речевое развитие'!#REF!=2,"сформирован",IF('Речевое развитие'!#REF!=0,"не сформирован", "в стадии формирования")))</f>
        <v>#REF!</v>
      </c>
      <c r="BP20" s="233" t="str">
        <f>IF('Речевое развитие'!J20="","",IF('Речевое развитие'!J20=2,"сформирован",IF('Речевое развитие'!J20=0,"не сформирован", "в стадии формирования")))</f>
        <v/>
      </c>
      <c r="BQ20" s="233" t="str">
        <f>IF('Речевое развитие'!K20="","",IF('Речевое развитие'!K20=2,"сформирован",IF('Речевое развитие'!K20=0,"не сформирован", "в стадии формирования")))</f>
        <v/>
      </c>
      <c r="BR20" s="233" t="str">
        <f>IF('Речевое развитие'!L20="","",IF('Речевое развитие'!L20=2,"сформирован",IF('Речевое развитие'!L20=0,"не сформирован", "в стадии формирования")))</f>
        <v/>
      </c>
      <c r="BS20" s="233" t="str">
        <f>IF('Речевое развитие'!M20="","",IF('Речевое развитие'!M20=2,"сформирован",IF('Речевое развитие'!M20=0,"не сформирован", "в стадии формирования")))</f>
        <v/>
      </c>
      <c r="BT20" s="233" t="str">
        <f>IF('Речевое развитие'!N20="","",IF('Речевое развитие'!N20=2,"сформирован",IF('Речевое развитие'!N20=0,"не сформирован", "в стадии формирования")))</f>
        <v/>
      </c>
      <c r="BU20" s="233" t="str">
        <f>IF('Художественно-эстетическое разв'!D21="","",IF('Художественно-эстетическое разв'!D21=2,"сформирован",IF('Художественно-эстетическое разв'!D21=0,"не сформирован", "в стадии формирования")))</f>
        <v/>
      </c>
      <c r="BV20" s="233" t="str">
        <f>IF('Художественно-эстетическое разв'!E21="","",IF('Художественно-эстетическое разв'!E21=2,"сформирован",IF('Художественно-эстетическое разв'!E21=0,"не сформирован", "в стадии формирования")))</f>
        <v/>
      </c>
      <c r="BW20" s="242" t="str">
        <f>IF('Социально-коммуникативное разви'!D21="","",IF('Социально-коммуникативное разви'!F21="","",IF('Социально-коммуникативное разви'!J21="","",IF('Познавательное развитие'!U21="","",IF('Познавательное развитие'!V21="","",IF('Познавательное развитие'!AB21="","",IF('Познавательное развитие'!AD21="","",IF('Речевое развитие'!D20="","",IF('Речевое развитие'!E20="","",IF('Речевое развитие'!F20="","",IF('Речевое развитие'!G20="","",IF('Речевое развитие'!#REF!="","",IF('Речевое развитие'!J20="","",IF('Речевое развитие'!K20="","",IF('Речевое развитие'!L20="","",IF('Речевое развитие'!M20="","",IF('Речевое развитие'!N20="","",IF('Художественно-эстетическое разв'!D21="","",IF('Художественно-эстетическое разв'!E21="","",('Социально-коммуникативное разви'!D21+'Социально-коммуникативное разви'!F21+'Социально-коммуникативное разви'!J21+'Познавательное развитие'!U21+'Познавательное развитие'!V21+'Познавательное развитие'!AB21+'Познавательное развитие'!AD21+'Речевое развитие'!D20+'Речевое развитие'!E20+'Речевое развитие'!F20+'Речевое развитие'!G20+'Речевое развитие'!#REF!+'Речевое развитие'!J20+'Речевое развитие'!K20+'Речевое развитие'!L20+'Речевое развитие'!M20+'Речевое развитие'!N20+'Художественно-эстетическое разв'!D21+'Художественно-эстетическое разв'!E21)/19)))))))))))))))))))</f>
        <v/>
      </c>
      <c r="BX20" s="321" t="str">
        <f>'Целевые ориентиры'!BU20</f>
        <v/>
      </c>
      <c r="BY20" s="233" t="str">
        <f t="shared" si="0"/>
        <v/>
      </c>
      <c r="BZ20" s="233" t="str">
        <f>IF('Художественно-эстетическое разв'!K21="","",IF('Художественно-эстетическое разв'!K21=2,"сформирован",IF('Художественно-эстетическое разв'!K21=0,"не сформирован", "в стадии формирования")))</f>
        <v/>
      </c>
      <c r="CA20" s="233" t="str">
        <f>IF('Художественно-эстетическое разв'!L21="","",IF('Художественно-эстетическое разв'!L21=2,"сформирован",IF('Художественно-эстетическое разв'!L21=0,"не сформирован", "в стадии формирования")))</f>
        <v/>
      </c>
      <c r="CB20" s="233" t="str">
        <f>IF('Художественно-эстетическое разв'!Z21="","",IF('Художественно-эстетическое разв'!Z21=2,"сформирован",IF('Художественно-эстетическое разв'!Z21=0,"не сформирован", "в стадии формирования")))</f>
        <v/>
      </c>
      <c r="CC20" s="190" t="e">
        <f>IF('Физическое развитие'!#REF!="","",IF('Физическое развитие'!#REF!=2,"сформирован",IF('Физическое развитие'!#REF!=0,"не сформирован", "в стадии формирования")))</f>
        <v>#REF!</v>
      </c>
      <c r="CD20" s="190" t="str">
        <f>IF('Физическое развитие'!D20="","",IF('Физическое развитие'!D20=2,"сформирован",IF('Физическое развитие'!D20=0,"не сформирован", "в стадии формирования")))</f>
        <v/>
      </c>
      <c r="CE20" s="190" t="str">
        <f>IF('Физическое развитие'!E20="","",IF('Физическое развитие'!E20=2,"сформирован",IF('Физическое развитие'!E20=0,"не сформирован", "в стадии формирования")))</f>
        <v/>
      </c>
      <c r="CF20" s="190" t="str">
        <f>IF('Физическое развитие'!F20="","",IF('Физическое развитие'!F20=2,"сформирован",IF('Физическое развитие'!F20=0,"не сформирован", "в стадии формирования")))</f>
        <v/>
      </c>
      <c r="CG20" s="190" t="str">
        <f>IF('Физическое развитие'!G20="","",IF('Физическое развитие'!G20=2,"сформирован",IF('Физическое развитие'!G20=0,"не сформирован", "в стадии формирования")))</f>
        <v/>
      </c>
      <c r="CH20" s="233" t="str">
        <f>IF('Физическое развитие'!H20="","",IF('Физическое развитие'!H20=2,"сформирован",IF('Физическое развитие'!H20=0,"не сформирован", "в стадии формирования")))</f>
        <v/>
      </c>
      <c r="CI20" s="233" t="str">
        <f>IF('Физическое развитие'!I20="","",IF('Физическое развитие'!I20=2,"сформирован",IF('Физическое развитие'!I20=0,"не сформирован", "в стадии формирования")))</f>
        <v/>
      </c>
      <c r="CJ20" s="233" t="str">
        <f>IF('Физическое развитие'!J20="","",IF('Физическое развитие'!J20=2,"сформирован",IF('Физическое развитие'!J20=0,"не сформирован", "в стадии формирования")))</f>
        <v/>
      </c>
      <c r="CK20" s="233" t="str">
        <f>IF('Физическое развитие'!K20="","",IF('Физическое развитие'!K20=2,"сформирован",IF('Физическое развитие'!K20=0,"не сформирован", "в стадии формирования")))</f>
        <v/>
      </c>
      <c r="CL20" s="233" t="str">
        <f>IF('Физическое развитие'!L20="","",IF('Физическое развитие'!L20=2,"сформирован",IF('Физическое развитие'!L20=0,"не сформирован", "в стадии формирования")))</f>
        <v/>
      </c>
      <c r="CM20" s="233" t="str">
        <f>IF('Физическое развитие'!N20="","",IF('Физическое развитие'!N20=2,"сформирован",IF('Физическое развитие'!N20=0,"не сформирован", "в стадии формирования")))</f>
        <v/>
      </c>
      <c r="CN20" s="242" t="str">
        <f>IF('Познавательное развитие'!H21="","",IF('Художественно-эстетическое разв'!K21="","",IF('Художественно-эстетическое разв'!L21="","",IF('Художественно-эстетическое разв'!Z21="","",IF('Физическое развитие'!#REF!="","",IF('Физическое развитие'!D20="","",IF('Физическое развитие'!E20="","",IF('Физическое развитие'!F20="","",IF('Физическое развитие'!G20="","",IF('Физическое развитие'!H20="","",IF('Физическое развитие'!I20="","",IF('Физическое развитие'!J20="","",IF('Физическое развитие'!K20="","",IF('Физическое развитие'!L20="","",IF('Физическое развитие'!N20="","",('Познавательное развитие'!H21+'Художественно-эстетическое разв'!K21+'Художественно-эстетическое разв'!L21+'Художественно-эстетическое разв'!Z21+'Физическое развитие'!#REF!+'Физическое развитие'!D20+'Физическое развитие'!E20+'Физическое развитие'!F20+'Физическое развитие'!G20+'Физическое развитие'!H20+'Физическое развитие'!I20+'Физическое развитие'!J20+'Физическое развитие'!K20+'Физическое развитие'!L20+'Физическое развитие'!N20)/15)))))))))))))))</f>
        <v/>
      </c>
      <c r="CO20" s="321" t="str">
        <f>'Целевые ориентиры'!CK20</f>
        <v/>
      </c>
      <c r="CP20" s="233" t="str">
        <f>IF('Социально-коммуникативное разви'!G21="","",IF('Социально-коммуникативное разви'!G21=2,"сформирован",IF('Социально-коммуникативное разви'!G21=0,"не сформирован", "в стадии формирования")))</f>
        <v/>
      </c>
      <c r="CQ20" s="233" t="str">
        <f>IF('Социально-коммуникативное разви'!H21="","",IF('Социально-коммуникативное разви'!H21=2,"сформирован",IF('Социально-коммуникативное разви'!H21=0,"не сформирован", "в стадии формирования")))</f>
        <v/>
      </c>
      <c r="CR20" s="233" t="str">
        <f>IF('Социально-коммуникативное разви'!L21="","",IF('Социально-коммуникативное разви'!L21=2,"сформирован",IF('Социально-коммуникативное разви'!L21=0,"не сформирован", "в стадии формирования")))</f>
        <v/>
      </c>
      <c r="CS20" s="233" t="str">
        <f>IF('Социально-коммуникативное разви'!P21="","",IF('Социально-коммуникативное разви'!P21=2,"сформирован",IF('Социально-коммуникативное разви'!P21=0,"не сформирован", "в стадии формирования")))</f>
        <v/>
      </c>
      <c r="CT20" s="233" t="str">
        <f>IF('Социально-коммуникативное разви'!Q21="","",IF('Социально-коммуникативное разви'!Q21=2,"сформирован",IF('Социально-коммуникативное разви'!Q21=0,"не сформирован", "в стадии формирования")))</f>
        <v/>
      </c>
      <c r="CU20" s="233" t="str">
        <f>IF('Социально-коммуникативное разви'!T21="","",IF('Социально-коммуникативное разви'!T21=2,"сформирован",IF('Социально-коммуникативное разви'!T21=0,"не сформирован", "в стадии формирования")))</f>
        <v/>
      </c>
      <c r="CV20" s="233" t="str">
        <f>IF('Социально-коммуникативное разви'!U21="","",IF('Социально-коммуникативное разви'!U21=2,"сформирован",IF('Социально-коммуникативное разви'!U21=0,"не сформирован", "в стадии формирования")))</f>
        <v/>
      </c>
      <c r="CW20" s="233" t="str">
        <f>IF('Социально-коммуникативное разви'!V21="","",IF('Социально-коммуникативное разви'!V21=2,"сформирован",IF('Социально-коммуникативное разви'!V21=0,"не сформирован", "в стадии формирования")))</f>
        <v/>
      </c>
      <c r="CX20" s="233" t="str">
        <f>IF('Социально-коммуникативное разви'!W21="","",IF('Социально-коммуникативное разви'!W21=2,"сформирован",IF('Социально-коммуникативное разви'!W21=0,"не сформирован", "в стадии формирования")))</f>
        <v/>
      </c>
      <c r="CY20" s="233" t="str">
        <f>IF('Социально-коммуникативное разви'!X21="","",IF('Социально-коммуникативное разви'!X21=2,"сформирован",IF('Социально-коммуникативное разви'!X21=0,"не сформирован", "в стадии формирования")))</f>
        <v/>
      </c>
      <c r="CZ20" s="233" t="str">
        <f>IF('Социально-коммуникативное разви'!Y21="","",IF('Социально-коммуникативное разви'!Y21=2,"сформирован",IF('Социально-коммуникативное разви'!Y21=0,"не сформирован", "в стадии формирования")))</f>
        <v/>
      </c>
      <c r="DA20" s="233" t="str">
        <f>IF('Физическое развитие'!Q20="","",IF('Физическое развитие'!Q20=2,"сформирован",IF('Физическое развитие'!Q20=0,"не сформирован", "в стадии формирования")))</f>
        <v/>
      </c>
      <c r="DB20" s="233" t="str">
        <f>IF('Физическое развитие'!R20="","",IF('Физическое развитие'!R20=2,"сформирован",IF('Физическое развитие'!R20=0,"не сформирован", "в стадии формирования")))</f>
        <v/>
      </c>
      <c r="DC20" s="233" t="str">
        <f>IF('Физическое развитие'!S20="","",IF('Физическое развитие'!S20=2,"сформирован",IF('Физическое развитие'!S20=0,"не сформирован", "в стадии формирования")))</f>
        <v/>
      </c>
      <c r="DD20" s="242" t="str">
        <f>IF('Социально-коммуникативное разви'!G21="","",IF('Социально-коммуникативное разви'!H21="","",IF('Социально-коммуникативное разви'!L21="","",IF('Социально-коммуникативное разви'!P21="","",IF('Социально-коммуникативное разви'!Q21="","",IF('Социально-коммуникативное разви'!T21="","",IF('Социально-коммуникативное разви'!U21="","",IF('Социально-коммуникативное разви'!V21="","",IF('Социально-коммуникативное разви'!W21="","",IF('Социально-коммуникативное разви'!X21="","",IF('Социально-коммуникативное разви'!Y21="","",IF('Физическое развитие'!Q20="","",IF('Физическое развитие'!R20="","",IF('Физическое развитие'!S20="","",('Социально-коммуникативное разви'!G21+'Социально-коммуникативное разви'!H21+'Социально-коммуникативное разви'!L21+'Социально-коммуникативное разви'!P21+'Социально-коммуникативное разви'!Q21+'Социально-коммуникативное разви'!T21+'Социально-коммуникативное разви'!U21+'Социально-коммуникативное разви'!V21+'Социально-коммуникативное разви'!W21+'Социально-коммуникативное разви'!X21+'Социально-коммуникативное разви'!Y21+'Физическое развитие'!Q20+'Физическое развитие'!R20+'Физическое развитие'!S20)/14))))))))))))))</f>
        <v/>
      </c>
      <c r="DE20" s="235" t="str">
        <f>'Целевые ориентиры'!DA20</f>
        <v/>
      </c>
      <c r="DF20" s="233" t="str">
        <f>IF('Социально-коммуникативное разви'!T21="","",IF('Социально-коммуникативное разви'!T21=2,"сформирован",IF('Социально-коммуникативное разви'!T21=0,"не сформирован", "в стадии формирования")))</f>
        <v/>
      </c>
      <c r="DG20" s="233" t="str">
        <f>IF('Социально-коммуникативное разви'!U21="","",IF('Социально-коммуникативное разви'!U21=2,"сформирован",IF('Социально-коммуникативное разви'!U21=0,"не сформирован", "в стадии формирования")))</f>
        <v/>
      </c>
      <c r="DH20" s="233" t="str">
        <f>IF('Социально-коммуникативное разви'!V21="","",IF('Социально-коммуникативное разви'!V21=2,"сформирован",IF('Социально-коммуникативное разви'!V21=0,"не сформирован", "в стадии формирования")))</f>
        <v/>
      </c>
      <c r="DI20" s="233" t="str">
        <f>IF('Социально-коммуникативное разви'!W21="","",IF('Социально-коммуникативное разви'!W21=2,"сформирован",IF('Социально-коммуникативное разви'!W21=0,"не сформирован", "в стадии формирования")))</f>
        <v/>
      </c>
      <c r="DJ20" s="233" t="str">
        <f>IF('Социально-коммуникативное разви'!X21="","",IF('Социально-коммуникативное разви'!X21=2,"сформирован",IF('Социально-коммуникативное разви'!X21=0,"не сформирован", "в стадии формирования")))</f>
        <v/>
      </c>
      <c r="DK20" s="233" t="str">
        <f>IF('Социально-коммуникативное разви'!Y21="","",IF('Социально-коммуникативное разви'!Y21=2,"сформирован",IF('Социально-коммуникативное разви'!Y21=0,"не сформирован", "в стадии формирования")))</f>
        <v/>
      </c>
      <c r="DL20" s="233" t="str">
        <f>IF('Познавательное развитие'!D21="","",IF('Познавательное развитие'!D21=2,"сформирован",IF('Познавательное развитие'!D21=0,"не сформирован", "в стадии формирования")))</f>
        <v/>
      </c>
      <c r="DM20" s="233" t="str">
        <f>IF('Познавательное развитие'!E21="","",IF('Познавательное развитие'!E21=2,"сформирован",IF('Познавательное развитие'!E21=0,"не сформирован", "в стадии формирования")))</f>
        <v/>
      </c>
      <c r="DN20" s="233" t="str">
        <f>IF('Познавательное развитие'!F21="","",IF('Познавательное развитие'!F21=2,"сформирован",IF('Познавательное развитие'!F21=0,"не сформирован", "в стадии формирования")))</f>
        <v/>
      </c>
      <c r="DO20" s="233" t="str">
        <f>IF('Познавательное развитие'!G21="","",IF('Познавательное развитие'!G21=2,"сформирован",IF('Познавательное развитие'!G21=0,"не сформирован", "в стадии формирования")))</f>
        <v/>
      </c>
      <c r="DP20" s="233" t="str">
        <f>IF('Познавательное развитие'!H21="","",IF('Познавательное развитие'!H21=2,"сформирован",IF('Познавательное развитие'!H21=0,"не сформирован", "в стадии формирования")))</f>
        <v/>
      </c>
      <c r="DQ20" s="233" t="str">
        <f>IF('Познавательное развитие'!I21="","",IF('Познавательное развитие'!I21=2,"сформирован",IF('Познавательное развитие'!I21=0,"не сформирован", "в стадии формирования")))</f>
        <v/>
      </c>
      <c r="DR20" s="233" t="str">
        <f>IF('Познавательное развитие'!J21="","",IF('Познавательное развитие'!J21=2,"сформирован",IF('Познавательное развитие'!J21=0,"не сформирован", "в стадии формирования")))</f>
        <v/>
      </c>
      <c r="DS20" s="233" t="str">
        <f>IF('Познавательное развитие'!K21="","",IF('Познавательное развитие'!K21=2,"сформирован",IF('Познавательное развитие'!K21=0,"не сформирован", "в стадии формирования")))</f>
        <v/>
      </c>
      <c r="DT20" s="233" t="str">
        <f>IF('Познавательное развитие'!L21="","",IF('Познавательное развитие'!L21=2,"сформирован",IF('Познавательное развитие'!L21=0,"не сформирован", "в стадии формирования")))</f>
        <v/>
      </c>
      <c r="DU20" s="233" t="e">
        <f>IF('Познавательное развитие'!#REF!="","",IF('Познавательное развитие'!#REF!=2,"сформирован",IF('Познавательное развитие'!#REF!=0,"не сформирован", "в стадии формирования")))</f>
        <v>#REF!</v>
      </c>
      <c r="DV20" s="233" t="e">
        <f>IF('Познавательное развитие'!#REF!="","",IF('Познавательное развитие'!#REF!=2,"сформирован",IF('Познавательное развитие'!#REF!=0,"не сформирован", "в стадии формирования")))</f>
        <v>#REF!</v>
      </c>
      <c r="DW20" s="233" t="str">
        <f>IF('Познавательное развитие'!M21="","",IF('Познавательное развитие'!M21=2,"сформирован",IF('Познавательное развитие'!M21=0,"не сформирован", "в стадии формирования")))</f>
        <v/>
      </c>
      <c r="DX20" s="233" t="str">
        <f>IF('Познавательное развитие'!N21="","",IF('Познавательное развитие'!N21=2,"сформирован",IF('Познавательное развитие'!N21=0,"не сформирован", "в стадии формирования")))</f>
        <v/>
      </c>
      <c r="DY20" s="233" t="str">
        <f>IF('Познавательное развитие'!O21="","",IF('Познавательное развитие'!O21=2,"сформирован",IF('Познавательное развитие'!O21=0,"не сформирован", "в стадии формирования")))</f>
        <v/>
      </c>
      <c r="DZ20" s="233" t="str">
        <f>IF('Познавательное развитие'!P21="","",IF('Познавательное развитие'!P21=2,"сформирован",IF('Познавательное развитие'!P21=0,"не сформирован", "в стадии формирования")))</f>
        <v/>
      </c>
      <c r="EA20" s="233" t="e">
        <f>IF('Познавательное развитие'!#REF!="","",IF('Познавательное развитие'!#REF!=2,"сформирован",IF('Познавательное развитие'!#REF!=0,"не сформирован", "в стадии формирования")))</f>
        <v>#REF!</v>
      </c>
      <c r="EB20" s="233" t="str">
        <f>IF('Познавательное развитие'!R21="","",IF('Познавательное развитие'!R21=2,"сформирован",IF('Познавательное развитие'!R21=0,"не сформирован", "в стадии формирования")))</f>
        <v/>
      </c>
      <c r="EC20" s="233" t="str">
        <f>IF('Познавательное развитие'!S21="","",IF('Познавательное развитие'!S21=2,"сформирован",IF('Познавательное развитие'!S21=0,"не сформирован", "в стадии формирования")))</f>
        <v/>
      </c>
      <c r="ED20" s="233" t="str">
        <f>IF('Познавательное развитие'!T21="","",IF('Познавательное развитие'!T21=2,"сформирован",IF('Познавательное развитие'!T21=0,"не сформирован", "в стадии формирования")))</f>
        <v/>
      </c>
      <c r="EE20" s="233" t="str">
        <f>IF('Познавательное развитие'!U21="","",IF('Познавательное развитие'!U21=2,"сформирован",IF('Познавательное развитие'!U21=0,"не сформирован", "в стадии формирования")))</f>
        <v/>
      </c>
      <c r="EF20" s="233" t="str">
        <f>IF('Познавательное развитие'!V21="","",IF('Познавательное развитие'!V21=2,"сформирован",IF('Познавательное развитие'!V21=0,"не сформирован", "в стадии формирования")))</f>
        <v/>
      </c>
      <c r="EG20" s="233" t="e">
        <f>IF('Познавательное развитие'!#REF!="","",IF('Познавательное развитие'!#REF!=2,"сформирован",IF('Познавательное развитие'!#REF!=0,"не сформирован", "в стадии формирования")))</f>
        <v>#REF!</v>
      </c>
      <c r="EH20" s="233" t="e">
        <f>IF('Познавательное развитие'!#REF!="","",IF('Познавательное развитие'!#REF!=2,"сформирован",IF('Познавательное развитие'!#REF!=0,"не сформирован", "в стадии формирования")))</f>
        <v>#REF!</v>
      </c>
      <c r="EI20" s="233" t="str">
        <f>IF('Познавательное развитие'!W21="","",IF('Познавательное развитие'!W21=2,"сформирован",IF('Познавательное развитие'!W21=0,"не сформирован", "в стадии формирования")))</f>
        <v/>
      </c>
      <c r="EJ20" s="233" t="str">
        <f>IF('Познавательное развитие'!X21="","",IF('Познавательное развитие'!X21=2,"сформирован",IF('Познавательное развитие'!X21=0,"не сформирован", "в стадии формирования")))</f>
        <v/>
      </c>
      <c r="EK20" s="233" t="str">
        <f>IF('Познавательное развитие'!Y21="","",IF('Познавательное развитие'!Y21=2,"сформирован",IF('Познавательное развитие'!Y21=0,"не сформирован", "в стадии формирования")))</f>
        <v/>
      </c>
      <c r="EL20" s="233" t="str">
        <f>IF('Познавательное развитие'!Z21="","",IF('Познавательное развитие'!Z21=2,"сформирован",IF('Познавательное развитие'!Z21=0,"не сформирован", "в стадии формирования")))</f>
        <v/>
      </c>
      <c r="EM20" s="233" t="str">
        <f>IF('Познавательное развитие'!AA21="","",IF('Познавательное развитие'!AA21=2,"сформирован",IF('Познавательное развитие'!AA21=0,"не сформирован", "в стадии формирования")))</f>
        <v/>
      </c>
      <c r="EN20" s="233" t="str">
        <f>IF('Познавательное развитие'!AB21="","",IF('Познавательное развитие'!AB21=2,"сформирован",IF('Познавательное развитие'!AB21=0,"не сформирован", "в стадии формирования")))</f>
        <v/>
      </c>
      <c r="EO20" s="233"/>
      <c r="EP20" s="235" t="str">
        <f>'Целевые ориентиры'!EH20</f>
        <v/>
      </c>
    </row>
    <row r="21" spans="1:146" ht="15.75" x14ac:dyDescent="0.25">
      <c r="A21" s="107">
        <f>список!A19</f>
        <v>18</v>
      </c>
      <c r="B21" s="141" t="str">
        <f>IF(список!B19="","",список!B19)</f>
        <v/>
      </c>
      <c r="C21" s="97">
        <f>IF(список!C19="","",список!C19)</f>
        <v>0</v>
      </c>
      <c r="D21" s="94" t="str">
        <f>IF('Социально-коммуникативное разви'!G22="","",IF('Социально-коммуникативное разви'!G22=2,"сформирован",IF('Социально-коммуникативное разви'!G22=0,"не сформирован", "в стадии формирования")))</f>
        <v/>
      </c>
      <c r="E21" s="94" t="str">
        <f>IF('Социально-коммуникативное разви'!I22="","",IF('Социально-коммуникативное разви'!I22=2,"сформирован",IF('Социально-коммуникативное разви'!I22=0,"не сформирован", "в стадии формирования")))</f>
        <v/>
      </c>
      <c r="F21" s="94" t="str">
        <f>IF('Социально-коммуникативное разви'!K22="","",IF('Социально-коммуникативное разви'!K22=2,"сформирован",IF('Социально-коммуникативное разви'!K22=0,"не сформирован", "в стадии формирования")))</f>
        <v/>
      </c>
      <c r="G21" s="94" t="str">
        <f>IF('Социально-коммуникативное разви'!L22="","",IF('Социально-коммуникативное разви'!L22=2,"сформирован",IF('Социально-коммуникативное разви'!L22=0,"не сформирован", "в стадии формирования")))</f>
        <v/>
      </c>
      <c r="H21" s="94" t="str">
        <f>IF('Познавательное развитие'!K22="","",IF('Познавательное развитие'!K22=2,"сформирован",IF('Познавательное развитие'!K22=0,"не сформирован", "в стадии формирования")))</f>
        <v/>
      </c>
      <c r="I21" s="94" t="e">
        <f>IF('Познавательное развитие'!#REF!="","",IF('Познавательное развитие'!#REF!=2,"сформирован",IF('Познавательное развитие'!#REF!=0,"не сформирован", "в стадии формирования")))</f>
        <v>#REF!</v>
      </c>
      <c r="J21" s="94" t="str">
        <f>IF('Познавательное развитие'!O22="","",IF('Познавательное развитие'!O22=2,"сформирован",IF('Познавательное развитие'!O22=0,"не сформирован", "в стадии формирования")))</f>
        <v/>
      </c>
      <c r="K21" s="94" t="str">
        <f>IF('Познавательное развитие'!P22="","",IF('Познавательное развитие'!P22=2,"сформирован",IF('Познавательное развитие'!P22=0,"не сформирован", "в стадии формирования")))</f>
        <v/>
      </c>
      <c r="L21" s="94" t="e">
        <f>IF('Познавательное развитие'!#REF!="","",IF('Познавательное развитие'!#REF!=2,"сформирован",IF('Познавательное развитие'!#REF!=0,"не сформирован", "в стадии формирования")))</f>
        <v>#REF!</v>
      </c>
      <c r="M21" s="94" t="str">
        <f>IF('Познавательное развитие'!T22="","",IF('Познавательное развитие'!T22=2,"сформирован",IF('Познавательное развитие'!T22=0,"не сформирован", "в стадии формирования")))</f>
        <v/>
      </c>
      <c r="N21" s="94" t="str">
        <f>IF('Познавательное развитие'!W22="","",IF('Познавательное развитие'!W22=2,"сформирован",IF('Познавательное развитие'!W22=0,"не сформирован", "в стадии формирования")))</f>
        <v/>
      </c>
      <c r="O21" s="94" t="str">
        <f>IF('Познавательное развитие'!AH22="","",IF('Познавательное развитие'!AH22=2,"сформирован",IF('Познавательное развитие'!AH22=0,"не сформирован", "в стадии формирования")))</f>
        <v/>
      </c>
      <c r="P21" s="94" t="str">
        <f>IF('Речевое развитие'!E21="","",IF('Речевое развитие'!E21=2,"сформирован",IF('Речевое развитие'!E21=0,"не сформирован", "в стадии формирования")))</f>
        <v/>
      </c>
      <c r="Q21" s="94" t="str">
        <f>IF('Речевое развитие'!F21="","",IF('Речевое развитие'!F21=2,"сформирован",IF('Речевое развитие'!F21=0,"не сформирован", "в стадии формирования")))</f>
        <v/>
      </c>
      <c r="R21" s="94" t="str">
        <f>IF('Речевое развитие'!M21="","",IF('Речевое развитие'!M21=2,"сформирован",IF('Речевое развитие'!M21=0,"не сформирован", "в стадии формирования")))</f>
        <v/>
      </c>
      <c r="S21" s="94" t="str">
        <f>IF('Художественно-эстетическое разв'!F22="","",IF('Художественно-эстетическое разв'!F22=2,"сформирован",IF('Художественно-эстетическое разв'!F22=0,"не сформирован", "в стадии формирования")))</f>
        <v/>
      </c>
      <c r="T21" s="94" t="str">
        <f>IF('Художественно-эстетическое разв'!L22="","",IF('Художественно-эстетическое разв'!L22=2,"сформирован",IF('Художественно-эстетическое разв'!L22=0,"не сформирован", "в стадии формирования")))</f>
        <v/>
      </c>
      <c r="U21" s="94" t="str">
        <f>IF('Художественно-эстетическое разв'!O22="","",IF('Художественно-эстетическое разв'!O22=2,"сформирован",IF('Художественно-эстетическое разв'!O22=0,"не сформирован", "в стадии формирования")))</f>
        <v/>
      </c>
      <c r="V21" s="94" t="str">
        <f>IF('Художественно-эстетическое разв'!P22="","",IF('Художественно-эстетическое разв'!P22=2,"сформирован",IF('Художественно-эстетическое разв'!P22=0,"не сформирован", "в стадии формирования")))</f>
        <v/>
      </c>
      <c r="W21" s="94" t="str">
        <f>IF('Физическое развитие'!N21="","",IF('Физическое развитие'!N21=2,"сформирован",IF('Физическое развитие'!N21=0,"не сформирован", "в стадии формирования")))</f>
        <v/>
      </c>
      <c r="X21" s="94" t="str">
        <f>IF('Физическое развитие'!Q21="","",IF('Физическое развитие'!Q21=2,"сформирован",IF('Физическое развитие'!Q21=0,"не сформирован", "в стадии формирования")))</f>
        <v/>
      </c>
      <c r="Y21" s="94" t="str">
        <f>IF('Физическое развитие'!R21="","",IF('Физическое развитие'!R21=2,"сформирован",IF('Физическое развитие'!R21=0,"не сформирован", "в стадии формирования")))</f>
        <v/>
      </c>
      <c r="Z21" s="206" t="str">
        <f>IF('Социально-коммуникативное разви'!G22="","",IF('Социально-коммуникативное разви'!I22="","",IF('Социально-коммуникативное разви'!K22="","",IF('Социально-коммуникативное разви'!L22="","",IF('Познавательное развитие'!K22="","",IF('Познавательное развитие'!#REF!="","",IF('Познавательное развитие'!O22="","",IF('Познавательное развитие'!P22="","",IF('Познавательное развитие'!#REF!="","",IF('Познавательное развитие'!T22="","",IF('Познавательное развитие'!W22="","",IF('Познавательное развитие'!AH22="","",IF('Речевое развитие'!E21="","",IF('Речевое развитие'!F21="","",IF('Речевое развитие'!M21="","",IF('Художественно-эстетическое разв'!F22="","",IF('Художественно-эстетическое разв'!L22="","",IF('Художественно-эстетическое разв'!O22="","",IF('Художественно-эстетическое разв'!P22="","",IF('Физическое развитие'!N21="","",IF('Физическое развитие'!Q21="","",IF('Физическое развитие'!R21="","",('Социально-коммуникативное разви'!G22+'Социально-коммуникативное разви'!I22+'Социально-коммуникативное разви'!K22+'Социально-коммуникативное разви'!L22+'Познавательное развитие'!K22+'Познавательное развитие'!#REF!+'Познавательное развитие'!O22+'Познавательное развитие'!P22+'Познавательное развитие'!#REF!+'Познавательное развитие'!T22+'Познавательное развитие'!W22+'Познавательное развитие'!AH22+'Речевое развитие'!E21+'Речевое развитие'!F21+'Художественно-эстетическое разв'!F22+'Художественно-эстетическое разв'!L22+'Художественно-эстетическое разв'!O22+'Художественно-эстетическое разв'!P22+'Физическое развитие'!N21+'Физическое развитие'!Q21+'Физическое развитие'!R21)/22))))))))))))))))))))))</f>
        <v/>
      </c>
      <c r="AA21" s="235" t="str">
        <f>'Целевые ориентиры'!Y21</f>
        <v/>
      </c>
      <c r="AB21" s="236" t="str">
        <f>IF('Социально-коммуникативное разви'!E22="","",IF('Социально-коммуникативное разви'!E22=2,"сформирован",IF('Социально-коммуникативное разви'!E22=0,"не сформирован", "в стадии формирования")))</f>
        <v/>
      </c>
      <c r="AC21" s="232" t="str">
        <f>IF('Социально-коммуникативное разви'!G22="","",IF('Социально-коммуникативное разви'!G22=2,"сформирован",IF('Социально-коммуникативное разви'!G22=0,"не сформирован", "в стадии формирования")))</f>
        <v/>
      </c>
      <c r="AD21" s="232" t="str">
        <f>IF('Социально-коммуникативное разви'!H22="","",IF('Социально-коммуникативное разви'!H22=2,"сформирован",IF('Социально-коммуникативное разви'!H22=0,"не сформирован", "в стадии формирования")))</f>
        <v/>
      </c>
      <c r="AE21" s="232" t="str">
        <f>IF('Социально-коммуникативное разви'!L22="","",IF('Социально-коммуникативное разви'!L22=2,"сформирован",IF('Социально-коммуникативное разви'!L22=0,"не сформирован", "в стадии формирования")))</f>
        <v/>
      </c>
      <c r="AF21" s="232" t="str">
        <f>IF('Социально-коммуникативное разви'!Q22="","",IF('Социально-коммуникативное разви'!Q22=2,"сформирован",IF('Социально-коммуникативное разви'!Q22=0,"не сформирован", "в стадии формирования")))</f>
        <v/>
      </c>
      <c r="AG21" s="237" t="str">
        <f>IF('Познавательное развитие'!L22="","",IF('Познавательное развитие'!L22=2,"сформирован",IF('Познавательное развитие'!L22=0,"не сформирован", "в стадии формирования")))</f>
        <v/>
      </c>
      <c r="AH21" s="237" t="e">
        <f>IF('Познавательное развитие'!#REF!="","",IF('Познавательное развитие'!#REF!=2,"сформирован",IF('Познавательное развитие'!#REF!=0,"не сформирован", "в стадии формирования")))</f>
        <v>#REF!</v>
      </c>
      <c r="AI21" s="237" t="str">
        <f>IF('Речевое развитие'!D21="","",IF('Речевое развитие'!D21=2,"сформирован",IF('Речевое развитие'!D21=0,"не сформирован", "в стадии формирования")))</f>
        <v/>
      </c>
      <c r="AJ21" s="237" t="str">
        <f>IF('Речевое развитие'!F21="","",IF('Речевое развитие'!F21=2,"сформирован",IF('Речевое развитие'!F21=0,"не сформирован", "в стадии формирования")))</f>
        <v/>
      </c>
      <c r="AK21" s="237" t="str">
        <f>IF('Речевое развитие'!J21="","",IF('Речевое развитие'!J21=2,"сформирован",IF('Речевое развитие'!J21=0,"не сформирован", "в стадии формирования")))</f>
        <v/>
      </c>
      <c r="AL21" s="237" t="str">
        <f>IF('Речевое развитие'!L21="","",IF('Речевое развитие'!L21=2,"сформирован",IF('Речевое развитие'!L21=0,"не сформирован", "в стадии формирования")))</f>
        <v/>
      </c>
      <c r="AM21" s="237" t="str">
        <f>IF('Речевое развитие'!N21="","",IF('Речевое развитие'!N21=2,"сформирован",IF('Речевое развитие'!N21=0,"не сформирован", "в стадии формирования")))</f>
        <v/>
      </c>
      <c r="AN21" s="238" t="str">
        <f>IF('Социально-коммуникативное разви'!E22="","",IF('Социально-коммуникативное разви'!G22="","",IF('Социально-коммуникативное разви'!H22="","",IF('Социально-коммуникативное разви'!L22="","",IF('Социально-коммуникативное разви'!Q22="","",IF('Познавательное развитие'!L22="","",IF('Познавательное развитие'!#REF!="","",IF('Речевое развитие'!D21="","",IF('Речевое развитие'!F21="","",IF('Речевое развитие'!J21="","",IF('Речевое развитие'!L21="","",IF('Речевое развитие'!N21="","",('Социально-коммуникативное разви'!E22+'Социально-коммуникативное разви'!G22+'Социально-коммуникативное разви'!H22+'Социально-коммуникативное разви'!L22+'Социально-коммуникативное разви'!Q22+'Познавательное развитие'!L22+'Познавательное развитие'!#REF!+'Речевое развитие'!D21+'Речевое развитие'!F21+'Речевое развитие'!J21+'Речевое развитие'!L21+'Речевое развитие'!N21)/12))))))))))))</f>
        <v/>
      </c>
      <c r="AO21" s="235" t="str">
        <f>'Целевые ориентиры'!AM21</f>
        <v/>
      </c>
      <c r="AP21" s="239" t="str">
        <f>IF('Социально-коммуникативное разви'!E22="","",IF('Социально-коммуникативное разви'!E22=2,"сформирован",IF('Социально-коммуникативное разви'!E22=0,"не сформирован", "в стадии формирования")))</f>
        <v/>
      </c>
      <c r="AQ21" s="240" t="str">
        <f>IF('Социально-коммуникативное разви'!G22="","",IF('Социально-коммуникативное разви'!G22=2,"сформирован",IF('Социально-коммуникативное разви'!G22=0,"не сформирован", "в стадии формирования")))</f>
        <v/>
      </c>
      <c r="AR21" s="241" t="str">
        <f>IF('Социально-коммуникативное разви'!H22="","",IF('Социально-коммуникативное разви'!H22=2,"сформирован",IF('Социально-коммуникативное разви'!H22=0,"не сформирован", "в стадии формирования")))</f>
        <v/>
      </c>
      <c r="AS21" s="241" t="str">
        <f>IF('Социально-коммуникативное разви'!K22="","",IF('Социально-коммуникативное разви'!K22=2,"сформирован",IF('Социально-коммуникативное разви'!K22=0,"не сформирован", "в стадии формирования")))</f>
        <v/>
      </c>
      <c r="AT21" s="241" t="str">
        <f>IF('Социально-коммуникативное разви'!L22="","",IF('Социально-коммуникативное разви'!L22=2,"сформирован",IF('Социально-коммуникативное разви'!L22=0,"не сформирован", "в стадии формирования")))</f>
        <v/>
      </c>
      <c r="AU21" s="241" t="str">
        <f>IF('Социально-коммуникативное разви'!M22="","",IF('Социально-коммуникативное разви'!M22=2,"сформирован",IF('Социально-коммуникативное разви'!M22=0,"не сформирован", "в стадии формирования")))</f>
        <v/>
      </c>
      <c r="AV21" s="241" t="str">
        <f>IF('Познавательное развитие'!P22="","",IF('Познавательное развитие'!P22=2,"сформирован",IF('Познавательное развитие'!P22=0,"не сформирован", "в стадии формирования")))</f>
        <v/>
      </c>
      <c r="AW21" s="241" t="str">
        <f>IF('Речевое развитие'!E21="","",IF('Речевое развитие'!E21=2,"сформирован",IF('Речевое развитие'!E21=0,"не сформирован", "в стадии формирования")))</f>
        <v/>
      </c>
      <c r="AX21" s="241" t="str">
        <f>IF('Речевое развитие'!N21="","",IF('Речевое развитие'!N21=2,"сформирован",IF('Речевое развитие'!N21=0,"не сформирован", "в стадии формирования")))</f>
        <v/>
      </c>
      <c r="AY21" s="241" t="str">
        <f>IF('Художественно-эстетическое разв'!F22="","",IF('Художественно-эстетическое разв'!F22=2,"сформирован",IF('Художественно-эстетическое разв'!F22=0,"не сформирован", "в стадии формирования")))</f>
        <v/>
      </c>
      <c r="AZ21" s="233" t="str">
        <f>IF('Художественно-эстетическое разв'!O22="","",IF('Художественно-эстетическое разв'!O22=2,"сформирован",IF('Художественно-эстетическое разв'!O22=0,"не сформирован", "в стадии формирования")))</f>
        <v/>
      </c>
      <c r="BA21" s="241"/>
      <c r="BB21" s="208" t="str">
        <f>IF('Социально-коммуникативное разви'!E22="","",IF('Социально-коммуникативное разви'!G22="","",IF('Социально-коммуникативное разви'!H22="","",IF('Социально-коммуникативное разви'!K22="","",IF('Социально-коммуникативное разви'!L22="","",IF('Социально-коммуникативное разви'!M22="","",IF('Познавательное развитие'!P22="","",IF('Речевое развитие'!E21="","",IF('Речевое развитие'!N21="","",IF('Художественно-эстетическое разв'!F22="","",IF('Художественно-эстетическое разв'!O22="","",IF('Художественно-эстетическое разв'!Y22="","",('Социально-коммуникативное разви'!E22+'Социально-коммуникативное разви'!G22+'Социально-коммуникативное разви'!H22+'Социально-коммуникативное разви'!L22+'Социально-коммуникативное разви'!Q22+'Познавательное развитие'!L22+'Познавательное развитие'!#REF!+'Речевое развитие'!D21+'Речевое развитие'!F21+'Речевое развитие'!J21+'Речевое развитие'!L21+'Речевое развитие'!N21)/12))))))))))))</f>
        <v/>
      </c>
      <c r="BC21" s="235" t="str">
        <f>'Целевые ориентиры'!BA21</f>
        <v/>
      </c>
      <c r="BD21" s="233" t="str">
        <f>IF('Социально-коммуникативное разви'!D22="","",IF('Социально-коммуникативное разви'!D22=2,"сформирован",IF('Социально-коммуникативное разви'!D22=0,"не сформирован", "в стадии формирования")))</f>
        <v/>
      </c>
      <c r="BE21" s="233" t="str">
        <f>IF('Социально-коммуникативное разви'!F22="","",IF('Социально-коммуникативное разви'!F22=2,"сформирован",IF('Социально-коммуникативное разви'!F22=0,"не сформирован", "в стадии формирования")))</f>
        <v/>
      </c>
      <c r="BF21" s="233" t="str">
        <f>IF('Социально-коммуникативное разви'!J22="","",IF('Социально-коммуникативное разви'!J22=2,"сформирован",IF('Социально-коммуникативное разви'!J22=0,"не сформирован", "в стадии формирования")))</f>
        <v/>
      </c>
      <c r="BG21" s="233" t="str">
        <f>IF('Познавательное развитие'!U22="","",IF('Познавательное развитие'!U22=2,"сформирован",IF('Познавательное развитие'!U22=0,"не сформирован", "в стадии формирования")))</f>
        <v/>
      </c>
      <c r="BH21" s="233" t="str">
        <f>IF('Познавательное развитие'!V22="","",IF('Познавательное развитие'!V22=2,"сформирован",IF('Познавательное развитие'!V22=0,"не сформирован", "в стадии формирования")))</f>
        <v/>
      </c>
      <c r="BI21" s="233" t="str">
        <f>IF('Познавательное развитие'!AB22="","",IF('Познавательное развитие'!AB22=2,"сформирован",IF('Познавательное развитие'!AB22=0,"не сформирован", "в стадии формирования")))</f>
        <v/>
      </c>
      <c r="BJ21" s="233" t="str">
        <f>IF('Познавательное развитие'!AD22="","",IF('Познавательное развитие'!AD22=2,"сформирован",IF('Познавательное развитие'!AD22=0,"не сформирован", "в стадии формирования")))</f>
        <v/>
      </c>
      <c r="BK21" s="233" t="str">
        <f>IF('Речевое развитие'!D21="","",IF('Речевое развитие'!D21=2,"сформирован",IF('Речевое развитие'!D21=0,"не сформирован", "в стадии формирования")))</f>
        <v/>
      </c>
      <c r="BL21" s="233" t="str">
        <f>IF('Речевое развитие'!E21="","",IF('Речевое развитие'!E21=2,"сформирован",IF('Речевое развитие'!E21=0,"не сформирован", "в стадии формирования")))</f>
        <v/>
      </c>
      <c r="BM21" s="233" t="str">
        <f>IF('Речевое развитие'!F21="","",IF('Речевое развитие'!F21=2,"сформирован",IF('Речевое развитие'!F21=0,"не сформирован", "в стадии формирования")))</f>
        <v/>
      </c>
      <c r="BN21" s="233" t="str">
        <f>IF('Речевое развитие'!G21="","",IF('Речевое развитие'!G21=2,"сформирован",IF('Речевое развитие'!G21=0,"не сформирован", "в стадии формирования")))</f>
        <v/>
      </c>
      <c r="BO21" s="233" t="e">
        <f>IF('Речевое развитие'!#REF!="","",IF('Речевое развитие'!#REF!=2,"сформирован",IF('Речевое развитие'!#REF!=0,"не сформирован", "в стадии формирования")))</f>
        <v>#REF!</v>
      </c>
      <c r="BP21" s="233" t="str">
        <f>IF('Речевое развитие'!J21="","",IF('Речевое развитие'!J21=2,"сформирован",IF('Речевое развитие'!J21=0,"не сформирован", "в стадии формирования")))</f>
        <v/>
      </c>
      <c r="BQ21" s="233" t="str">
        <f>IF('Речевое развитие'!K21="","",IF('Речевое развитие'!K21=2,"сформирован",IF('Речевое развитие'!K21=0,"не сформирован", "в стадии формирования")))</f>
        <v/>
      </c>
      <c r="BR21" s="233" t="str">
        <f>IF('Речевое развитие'!L21="","",IF('Речевое развитие'!L21=2,"сформирован",IF('Речевое развитие'!L21=0,"не сформирован", "в стадии формирования")))</f>
        <v/>
      </c>
      <c r="BS21" s="233" t="str">
        <f>IF('Речевое развитие'!M21="","",IF('Речевое развитие'!M21=2,"сформирован",IF('Речевое развитие'!M21=0,"не сформирован", "в стадии формирования")))</f>
        <v/>
      </c>
      <c r="BT21" s="233" t="str">
        <f>IF('Речевое развитие'!N21="","",IF('Речевое развитие'!N21=2,"сформирован",IF('Речевое развитие'!N21=0,"не сформирован", "в стадии формирования")))</f>
        <v/>
      </c>
      <c r="BU21" s="233" t="str">
        <f>IF('Художественно-эстетическое разв'!D22="","",IF('Художественно-эстетическое разв'!D22=2,"сформирован",IF('Художественно-эстетическое разв'!D22=0,"не сформирован", "в стадии формирования")))</f>
        <v/>
      </c>
      <c r="BV21" s="233" t="str">
        <f>IF('Художественно-эстетическое разв'!E22="","",IF('Художественно-эстетическое разв'!E22=2,"сформирован",IF('Художественно-эстетическое разв'!E22=0,"не сформирован", "в стадии формирования")))</f>
        <v/>
      </c>
      <c r="BW21" s="242" t="str">
        <f>IF('Социально-коммуникативное разви'!D22="","",IF('Социально-коммуникативное разви'!F22="","",IF('Социально-коммуникативное разви'!J22="","",IF('Познавательное развитие'!U22="","",IF('Познавательное развитие'!V22="","",IF('Познавательное развитие'!AB22="","",IF('Познавательное развитие'!AD22="","",IF('Речевое развитие'!D21="","",IF('Речевое развитие'!E21="","",IF('Речевое развитие'!F21="","",IF('Речевое развитие'!G21="","",IF('Речевое развитие'!#REF!="","",IF('Речевое развитие'!J21="","",IF('Речевое развитие'!K21="","",IF('Речевое развитие'!L21="","",IF('Речевое развитие'!M21="","",IF('Речевое развитие'!N21="","",IF('Художественно-эстетическое разв'!D22="","",IF('Художественно-эстетическое разв'!E22="","",('Социально-коммуникативное разви'!D22+'Социально-коммуникативное разви'!F22+'Социально-коммуникативное разви'!J22+'Познавательное развитие'!U22+'Познавательное развитие'!V22+'Познавательное развитие'!AB22+'Познавательное развитие'!AD22+'Речевое развитие'!D21+'Речевое развитие'!E21+'Речевое развитие'!F21+'Речевое развитие'!G21+'Речевое развитие'!#REF!+'Речевое развитие'!J21+'Речевое развитие'!K21+'Речевое развитие'!L21+'Речевое развитие'!M21+'Речевое развитие'!N21+'Художественно-эстетическое разв'!D22+'Художественно-эстетическое разв'!E22)/19)))))))))))))))))))</f>
        <v/>
      </c>
      <c r="BX21" s="321" t="str">
        <f>'Целевые ориентиры'!BU21</f>
        <v/>
      </c>
      <c r="BY21" s="233" t="str">
        <f t="shared" ref="BY21:BY35" si="1">IF(BX21="","",IF(BX21=2,"сформирован",IF(BX21=0,"не сформирован","в стадии формирования")))</f>
        <v/>
      </c>
      <c r="BZ21" s="233" t="str">
        <f>IF('Художественно-эстетическое разв'!K22="","",IF('Художественно-эстетическое разв'!K22=2,"сформирован",IF('Художественно-эстетическое разв'!K22=0,"не сформирован", "в стадии формирования")))</f>
        <v/>
      </c>
      <c r="CA21" s="233" t="str">
        <f>IF('Художественно-эстетическое разв'!L22="","",IF('Художественно-эстетическое разв'!L22=2,"сформирован",IF('Художественно-эстетическое разв'!L22=0,"не сформирован", "в стадии формирования")))</f>
        <v/>
      </c>
      <c r="CB21" s="233" t="str">
        <f>IF('Художественно-эстетическое разв'!Z22="","",IF('Художественно-эстетическое разв'!Z22=2,"сформирован",IF('Художественно-эстетическое разв'!Z22=0,"не сформирован", "в стадии формирования")))</f>
        <v/>
      </c>
      <c r="CC21" s="190" t="e">
        <f>IF('Физическое развитие'!#REF!="","",IF('Физическое развитие'!#REF!=2,"сформирован",IF('Физическое развитие'!#REF!=0,"не сформирован", "в стадии формирования")))</f>
        <v>#REF!</v>
      </c>
      <c r="CD21" s="190" t="str">
        <f>IF('Физическое развитие'!D21="","",IF('Физическое развитие'!D21=2,"сформирован",IF('Физическое развитие'!D21=0,"не сформирован", "в стадии формирования")))</f>
        <v/>
      </c>
      <c r="CE21" s="190" t="str">
        <f>IF('Физическое развитие'!E21="","",IF('Физическое развитие'!E21=2,"сформирован",IF('Физическое развитие'!E21=0,"не сформирован", "в стадии формирования")))</f>
        <v/>
      </c>
      <c r="CF21" s="190" t="str">
        <f>IF('Физическое развитие'!F21="","",IF('Физическое развитие'!F21=2,"сформирован",IF('Физическое развитие'!F21=0,"не сформирован", "в стадии формирования")))</f>
        <v/>
      </c>
      <c r="CG21" s="190" t="str">
        <f>IF('Физическое развитие'!G21="","",IF('Физическое развитие'!G21=2,"сформирован",IF('Физическое развитие'!G21=0,"не сформирован", "в стадии формирования")))</f>
        <v/>
      </c>
      <c r="CH21" s="233" t="str">
        <f>IF('Физическое развитие'!H21="","",IF('Физическое развитие'!H21=2,"сформирован",IF('Физическое развитие'!H21=0,"не сформирован", "в стадии формирования")))</f>
        <v/>
      </c>
      <c r="CI21" s="233" t="str">
        <f>IF('Физическое развитие'!I21="","",IF('Физическое развитие'!I21=2,"сформирован",IF('Физическое развитие'!I21=0,"не сформирован", "в стадии формирования")))</f>
        <v/>
      </c>
      <c r="CJ21" s="233" t="str">
        <f>IF('Физическое развитие'!J21="","",IF('Физическое развитие'!J21=2,"сформирован",IF('Физическое развитие'!J21=0,"не сформирован", "в стадии формирования")))</f>
        <v/>
      </c>
      <c r="CK21" s="233" t="str">
        <f>IF('Физическое развитие'!K21="","",IF('Физическое развитие'!K21=2,"сформирован",IF('Физическое развитие'!K21=0,"не сформирован", "в стадии формирования")))</f>
        <v/>
      </c>
      <c r="CL21" s="233" t="str">
        <f>IF('Физическое развитие'!L21="","",IF('Физическое развитие'!L21=2,"сформирован",IF('Физическое развитие'!L21=0,"не сформирован", "в стадии формирования")))</f>
        <v/>
      </c>
      <c r="CM21" s="233" t="str">
        <f>IF('Физическое развитие'!N21="","",IF('Физическое развитие'!N21=2,"сформирован",IF('Физическое развитие'!N21=0,"не сформирован", "в стадии формирования")))</f>
        <v/>
      </c>
      <c r="CN21" s="242" t="str">
        <f>IF('Познавательное развитие'!H22="","",IF('Художественно-эстетическое разв'!K22="","",IF('Художественно-эстетическое разв'!L22="","",IF('Художественно-эстетическое разв'!Z22="","",IF('Физическое развитие'!#REF!="","",IF('Физическое развитие'!D21="","",IF('Физическое развитие'!E21="","",IF('Физическое развитие'!F21="","",IF('Физическое развитие'!G21="","",IF('Физическое развитие'!H21="","",IF('Физическое развитие'!I21="","",IF('Физическое развитие'!J21="","",IF('Физическое развитие'!K21="","",IF('Физическое развитие'!L21="","",IF('Физическое развитие'!N21="","",('Познавательное развитие'!H22+'Художественно-эстетическое разв'!K22+'Художественно-эстетическое разв'!L22+'Художественно-эстетическое разв'!Z22+'Физическое развитие'!#REF!+'Физическое развитие'!D21+'Физическое развитие'!E21+'Физическое развитие'!F21+'Физическое развитие'!G21+'Физическое развитие'!H21+'Физическое развитие'!I21+'Физическое развитие'!J21+'Физическое развитие'!K21+'Физическое развитие'!L21+'Физическое развитие'!N21)/15)))))))))))))))</f>
        <v/>
      </c>
      <c r="CO21" s="321" t="str">
        <f>'Целевые ориентиры'!CK21</f>
        <v/>
      </c>
      <c r="CP21" s="233" t="str">
        <f>IF('Социально-коммуникативное разви'!G22="","",IF('Социально-коммуникативное разви'!G22=2,"сформирован",IF('Социально-коммуникативное разви'!G22=0,"не сформирован", "в стадии формирования")))</f>
        <v/>
      </c>
      <c r="CQ21" s="233" t="str">
        <f>IF('Социально-коммуникативное разви'!H22="","",IF('Социально-коммуникативное разви'!H22=2,"сформирован",IF('Социально-коммуникативное разви'!H22=0,"не сформирован", "в стадии формирования")))</f>
        <v/>
      </c>
      <c r="CR21" s="233" t="str">
        <f>IF('Социально-коммуникативное разви'!L22="","",IF('Социально-коммуникативное разви'!L22=2,"сформирован",IF('Социально-коммуникативное разви'!L22=0,"не сформирован", "в стадии формирования")))</f>
        <v/>
      </c>
      <c r="CS21" s="233" t="str">
        <f>IF('Социально-коммуникативное разви'!P22="","",IF('Социально-коммуникативное разви'!P22=2,"сформирован",IF('Социально-коммуникативное разви'!P22=0,"не сформирован", "в стадии формирования")))</f>
        <v/>
      </c>
      <c r="CT21" s="233" t="str">
        <f>IF('Социально-коммуникативное разви'!Q22="","",IF('Социально-коммуникативное разви'!Q22=2,"сформирован",IF('Социально-коммуникативное разви'!Q22=0,"не сформирован", "в стадии формирования")))</f>
        <v/>
      </c>
      <c r="CU21" s="233" t="str">
        <f>IF('Социально-коммуникативное разви'!T22="","",IF('Социально-коммуникативное разви'!T22=2,"сформирован",IF('Социально-коммуникативное разви'!T22=0,"не сформирован", "в стадии формирования")))</f>
        <v/>
      </c>
      <c r="CV21" s="233" t="str">
        <f>IF('Социально-коммуникативное разви'!U22="","",IF('Социально-коммуникативное разви'!U22=2,"сформирован",IF('Социально-коммуникативное разви'!U22=0,"не сформирован", "в стадии формирования")))</f>
        <v/>
      </c>
      <c r="CW21" s="233" t="str">
        <f>IF('Социально-коммуникативное разви'!V22="","",IF('Социально-коммуникативное разви'!V22=2,"сформирован",IF('Социально-коммуникативное разви'!V22=0,"не сформирован", "в стадии формирования")))</f>
        <v/>
      </c>
      <c r="CX21" s="233" t="str">
        <f>IF('Социально-коммуникативное разви'!W22="","",IF('Социально-коммуникативное разви'!W22=2,"сформирован",IF('Социально-коммуникативное разви'!W22=0,"не сформирован", "в стадии формирования")))</f>
        <v/>
      </c>
      <c r="CY21" s="233" t="str">
        <f>IF('Социально-коммуникативное разви'!X22="","",IF('Социально-коммуникативное разви'!X22=2,"сформирован",IF('Социально-коммуникативное разви'!X22=0,"не сформирован", "в стадии формирования")))</f>
        <v/>
      </c>
      <c r="CZ21" s="233" t="str">
        <f>IF('Социально-коммуникативное разви'!Y22="","",IF('Социально-коммуникативное разви'!Y22=2,"сформирован",IF('Социально-коммуникативное разви'!Y22=0,"не сформирован", "в стадии формирования")))</f>
        <v/>
      </c>
      <c r="DA21" s="233" t="str">
        <f>IF('Физическое развитие'!Q21="","",IF('Физическое развитие'!Q21=2,"сформирован",IF('Физическое развитие'!Q21=0,"не сформирован", "в стадии формирования")))</f>
        <v/>
      </c>
      <c r="DB21" s="233" t="str">
        <f>IF('Физическое развитие'!R21="","",IF('Физическое развитие'!R21=2,"сформирован",IF('Физическое развитие'!R21=0,"не сформирован", "в стадии формирования")))</f>
        <v/>
      </c>
      <c r="DC21" s="233" t="str">
        <f>IF('Физическое развитие'!S21="","",IF('Физическое развитие'!S21=2,"сформирован",IF('Физическое развитие'!S21=0,"не сформирован", "в стадии формирования")))</f>
        <v/>
      </c>
      <c r="DD21" s="242" t="str">
        <f>IF('Социально-коммуникативное разви'!G22="","",IF('Социально-коммуникативное разви'!H22="","",IF('Социально-коммуникативное разви'!L22="","",IF('Социально-коммуникативное разви'!P22="","",IF('Социально-коммуникативное разви'!Q22="","",IF('Социально-коммуникативное разви'!T22="","",IF('Социально-коммуникативное разви'!U22="","",IF('Социально-коммуникативное разви'!V22="","",IF('Социально-коммуникативное разви'!W22="","",IF('Социально-коммуникативное разви'!X22="","",IF('Социально-коммуникативное разви'!Y22="","",IF('Физическое развитие'!Q21="","",IF('Физическое развитие'!R21="","",IF('Физическое развитие'!S21="","",('Социально-коммуникативное разви'!G22+'Социально-коммуникативное разви'!H22+'Социально-коммуникативное разви'!L22+'Социально-коммуникативное разви'!P22+'Социально-коммуникативное разви'!Q22+'Социально-коммуникативное разви'!T22+'Социально-коммуникативное разви'!U22+'Социально-коммуникативное разви'!V22+'Социально-коммуникативное разви'!W22+'Социально-коммуникативное разви'!X22+'Социально-коммуникативное разви'!Y22+'Физическое развитие'!Q21+'Физическое развитие'!R21+'Физическое развитие'!S21)/14))))))))))))))</f>
        <v/>
      </c>
      <c r="DE21" s="235" t="str">
        <f>'Целевые ориентиры'!DA21</f>
        <v/>
      </c>
      <c r="DF21" s="233" t="str">
        <f>IF('Социально-коммуникативное разви'!T22="","",IF('Социально-коммуникативное разви'!T22=2,"сформирован",IF('Социально-коммуникативное разви'!T22=0,"не сформирован", "в стадии формирования")))</f>
        <v/>
      </c>
      <c r="DG21" s="233" t="str">
        <f>IF('Социально-коммуникативное разви'!U22="","",IF('Социально-коммуникативное разви'!U22=2,"сформирован",IF('Социально-коммуникативное разви'!U22=0,"не сформирован", "в стадии формирования")))</f>
        <v/>
      </c>
      <c r="DH21" s="233" t="str">
        <f>IF('Социально-коммуникативное разви'!V22="","",IF('Социально-коммуникативное разви'!V22=2,"сформирован",IF('Социально-коммуникативное разви'!V22=0,"не сформирован", "в стадии формирования")))</f>
        <v/>
      </c>
      <c r="DI21" s="233" t="str">
        <f>IF('Социально-коммуникативное разви'!W22="","",IF('Социально-коммуникативное разви'!W22=2,"сформирован",IF('Социально-коммуникативное разви'!W22=0,"не сформирован", "в стадии формирования")))</f>
        <v/>
      </c>
      <c r="DJ21" s="233" t="str">
        <f>IF('Социально-коммуникативное разви'!X22="","",IF('Социально-коммуникативное разви'!X22=2,"сформирован",IF('Социально-коммуникативное разви'!X22=0,"не сформирован", "в стадии формирования")))</f>
        <v/>
      </c>
      <c r="DK21" s="233" t="str">
        <f>IF('Социально-коммуникативное разви'!Y22="","",IF('Социально-коммуникативное разви'!Y22=2,"сформирован",IF('Социально-коммуникативное разви'!Y22=0,"не сформирован", "в стадии формирования")))</f>
        <v/>
      </c>
      <c r="DL21" s="233" t="str">
        <f>IF('Познавательное развитие'!D22="","",IF('Познавательное развитие'!D22=2,"сформирован",IF('Познавательное развитие'!D22=0,"не сформирован", "в стадии формирования")))</f>
        <v/>
      </c>
      <c r="DM21" s="233" t="str">
        <f>IF('Познавательное развитие'!E22="","",IF('Познавательное развитие'!E22=2,"сформирован",IF('Познавательное развитие'!E22=0,"не сформирован", "в стадии формирования")))</f>
        <v/>
      </c>
      <c r="DN21" s="233" t="str">
        <f>IF('Познавательное развитие'!F22="","",IF('Познавательное развитие'!F22=2,"сформирован",IF('Познавательное развитие'!F22=0,"не сформирован", "в стадии формирования")))</f>
        <v/>
      </c>
      <c r="DO21" s="233" t="str">
        <f>IF('Познавательное развитие'!G22="","",IF('Познавательное развитие'!G22=2,"сформирован",IF('Познавательное развитие'!G22=0,"не сформирован", "в стадии формирования")))</f>
        <v/>
      </c>
      <c r="DP21" s="233" t="str">
        <f>IF('Познавательное развитие'!H22="","",IF('Познавательное развитие'!H22=2,"сформирован",IF('Познавательное развитие'!H22=0,"не сформирован", "в стадии формирования")))</f>
        <v/>
      </c>
      <c r="DQ21" s="233" t="str">
        <f>IF('Познавательное развитие'!I22="","",IF('Познавательное развитие'!I22=2,"сформирован",IF('Познавательное развитие'!I22=0,"не сформирован", "в стадии формирования")))</f>
        <v/>
      </c>
      <c r="DR21" s="233" t="str">
        <f>IF('Познавательное развитие'!J22="","",IF('Познавательное развитие'!J22=2,"сформирован",IF('Познавательное развитие'!J22=0,"не сформирован", "в стадии формирования")))</f>
        <v/>
      </c>
      <c r="DS21" s="233" t="str">
        <f>IF('Познавательное развитие'!K22="","",IF('Познавательное развитие'!K22=2,"сформирован",IF('Познавательное развитие'!K22=0,"не сформирован", "в стадии формирования")))</f>
        <v/>
      </c>
      <c r="DT21" s="233" t="str">
        <f>IF('Познавательное развитие'!L22="","",IF('Познавательное развитие'!L22=2,"сформирован",IF('Познавательное развитие'!L22=0,"не сформирован", "в стадии формирования")))</f>
        <v/>
      </c>
      <c r="DU21" s="233" t="e">
        <f>IF('Познавательное развитие'!#REF!="","",IF('Познавательное развитие'!#REF!=2,"сформирован",IF('Познавательное развитие'!#REF!=0,"не сформирован", "в стадии формирования")))</f>
        <v>#REF!</v>
      </c>
      <c r="DV21" s="233" t="e">
        <f>IF('Познавательное развитие'!#REF!="","",IF('Познавательное развитие'!#REF!=2,"сформирован",IF('Познавательное развитие'!#REF!=0,"не сформирован", "в стадии формирования")))</f>
        <v>#REF!</v>
      </c>
      <c r="DW21" s="233" t="str">
        <f>IF('Познавательное развитие'!M22="","",IF('Познавательное развитие'!M22=2,"сформирован",IF('Познавательное развитие'!M22=0,"не сформирован", "в стадии формирования")))</f>
        <v/>
      </c>
      <c r="DX21" s="233" t="str">
        <f>IF('Познавательное развитие'!N22="","",IF('Познавательное развитие'!N22=2,"сформирован",IF('Познавательное развитие'!N22=0,"не сформирован", "в стадии формирования")))</f>
        <v/>
      </c>
      <c r="DY21" s="233" t="str">
        <f>IF('Познавательное развитие'!O22="","",IF('Познавательное развитие'!O22=2,"сформирован",IF('Познавательное развитие'!O22=0,"не сформирован", "в стадии формирования")))</f>
        <v/>
      </c>
      <c r="DZ21" s="233" t="str">
        <f>IF('Познавательное развитие'!P22="","",IF('Познавательное развитие'!P22=2,"сформирован",IF('Познавательное развитие'!P22=0,"не сформирован", "в стадии формирования")))</f>
        <v/>
      </c>
      <c r="EA21" s="233" t="e">
        <f>IF('Познавательное развитие'!#REF!="","",IF('Познавательное развитие'!#REF!=2,"сформирован",IF('Познавательное развитие'!#REF!=0,"не сформирован", "в стадии формирования")))</f>
        <v>#REF!</v>
      </c>
      <c r="EB21" s="233" t="str">
        <f>IF('Познавательное развитие'!R22="","",IF('Познавательное развитие'!R22=2,"сформирован",IF('Познавательное развитие'!R22=0,"не сформирован", "в стадии формирования")))</f>
        <v/>
      </c>
      <c r="EC21" s="233" t="str">
        <f>IF('Познавательное развитие'!S22="","",IF('Познавательное развитие'!S22=2,"сформирован",IF('Познавательное развитие'!S22=0,"не сформирован", "в стадии формирования")))</f>
        <v/>
      </c>
      <c r="ED21" s="233" t="str">
        <f>IF('Познавательное развитие'!T22="","",IF('Познавательное развитие'!T22=2,"сформирован",IF('Познавательное развитие'!T22=0,"не сформирован", "в стадии формирования")))</f>
        <v/>
      </c>
      <c r="EE21" s="233" t="str">
        <f>IF('Познавательное развитие'!U22="","",IF('Познавательное развитие'!U22=2,"сформирован",IF('Познавательное развитие'!U22=0,"не сформирован", "в стадии формирования")))</f>
        <v/>
      </c>
      <c r="EF21" s="233" t="str">
        <f>IF('Познавательное развитие'!V22="","",IF('Познавательное развитие'!V22=2,"сформирован",IF('Познавательное развитие'!V22=0,"не сформирован", "в стадии формирования")))</f>
        <v/>
      </c>
      <c r="EG21" s="233" t="e">
        <f>IF('Познавательное развитие'!#REF!="","",IF('Познавательное развитие'!#REF!=2,"сформирован",IF('Познавательное развитие'!#REF!=0,"не сформирован", "в стадии формирования")))</f>
        <v>#REF!</v>
      </c>
      <c r="EH21" s="233" t="e">
        <f>IF('Познавательное развитие'!#REF!="","",IF('Познавательное развитие'!#REF!=2,"сформирован",IF('Познавательное развитие'!#REF!=0,"не сформирован", "в стадии формирования")))</f>
        <v>#REF!</v>
      </c>
      <c r="EI21" s="233" t="str">
        <f>IF('Познавательное развитие'!W22="","",IF('Познавательное развитие'!W22=2,"сформирован",IF('Познавательное развитие'!W22=0,"не сформирован", "в стадии формирования")))</f>
        <v/>
      </c>
      <c r="EJ21" s="233" t="str">
        <f>IF('Познавательное развитие'!X22="","",IF('Познавательное развитие'!X22=2,"сформирован",IF('Познавательное развитие'!X22=0,"не сформирован", "в стадии формирования")))</f>
        <v/>
      </c>
      <c r="EK21" s="233" t="str">
        <f>IF('Познавательное развитие'!Y22="","",IF('Познавательное развитие'!Y22=2,"сформирован",IF('Познавательное развитие'!Y22=0,"не сформирован", "в стадии формирования")))</f>
        <v/>
      </c>
      <c r="EL21" s="233" t="str">
        <f>IF('Познавательное развитие'!Z22="","",IF('Познавательное развитие'!Z22=2,"сформирован",IF('Познавательное развитие'!Z22=0,"не сформирован", "в стадии формирования")))</f>
        <v/>
      </c>
      <c r="EM21" s="233" t="str">
        <f>IF('Познавательное развитие'!AA22="","",IF('Познавательное развитие'!AA22=2,"сформирован",IF('Познавательное развитие'!AA22=0,"не сформирован", "в стадии формирования")))</f>
        <v/>
      </c>
      <c r="EN21" s="233" t="str">
        <f>IF('Познавательное развитие'!AB22="","",IF('Познавательное развитие'!AB22=2,"сформирован",IF('Познавательное развитие'!AB22=0,"не сформирован", "в стадии формирования")))</f>
        <v/>
      </c>
      <c r="EO21" s="233"/>
      <c r="EP21" s="235" t="str">
        <f>'Целевые ориентиры'!EH21</f>
        <v/>
      </c>
    </row>
    <row r="22" spans="1:146" ht="15.75" x14ac:dyDescent="0.25">
      <c r="A22" s="107">
        <f>список!A20</f>
        <v>19</v>
      </c>
      <c r="B22" s="141" t="str">
        <f>IF(список!B20="","",список!B20)</f>
        <v/>
      </c>
      <c r="C22" s="97">
        <f>IF(список!C20="","",список!C20)</f>
        <v>0</v>
      </c>
      <c r="D22" s="94" t="str">
        <f>IF('Социально-коммуникативное разви'!G23="","",IF('Социально-коммуникативное разви'!G23=2,"сформирован",IF('Социально-коммуникативное разви'!G23=0,"не сформирован", "в стадии формирования")))</f>
        <v/>
      </c>
      <c r="E22" s="94" t="str">
        <f>IF('Социально-коммуникативное разви'!I23="","",IF('Социально-коммуникативное разви'!I23=2,"сформирован",IF('Социально-коммуникативное разви'!I23=0,"не сформирован", "в стадии формирования")))</f>
        <v/>
      </c>
      <c r="F22" s="94" t="str">
        <f>IF('Социально-коммуникативное разви'!K23="","",IF('Социально-коммуникативное разви'!K23=2,"сформирован",IF('Социально-коммуникативное разви'!K23=0,"не сформирован", "в стадии формирования")))</f>
        <v/>
      </c>
      <c r="G22" s="94" t="str">
        <f>IF('Социально-коммуникативное разви'!L23="","",IF('Социально-коммуникативное разви'!L23=2,"сформирован",IF('Социально-коммуникативное разви'!L23=0,"не сформирован", "в стадии формирования")))</f>
        <v/>
      </c>
      <c r="H22" s="94" t="str">
        <f>IF('Познавательное развитие'!K23="","",IF('Познавательное развитие'!K23=2,"сформирован",IF('Познавательное развитие'!K23=0,"не сформирован", "в стадии формирования")))</f>
        <v/>
      </c>
      <c r="I22" s="94" t="e">
        <f>IF('Познавательное развитие'!#REF!="","",IF('Познавательное развитие'!#REF!=2,"сформирован",IF('Познавательное развитие'!#REF!=0,"не сформирован", "в стадии формирования")))</f>
        <v>#REF!</v>
      </c>
      <c r="J22" s="94" t="str">
        <f>IF('Познавательное развитие'!O23="","",IF('Познавательное развитие'!O23=2,"сформирован",IF('Познавательное развитие'!O23=0,"не сформирован", "в стадии формирования")))</f>
        <v/>
      </c>
      <c r="K22" s="94" t="str">
        <f>IF('Познавательное развитие'!P23="","",IF('Познавательное развитие'!P23=2,"сформирован",IF('Познавательное развитие'!P23=0,"не сформирован", "в стадии формирования")))</f>
        <v/>
      </c>
      <c r="L22" s="94" t="e">
        <f>IF('Познавательное развитие'!#REF!="","",IF('Познавательное развитие'!#REF!=2,"сформирован",IF('Познавательное развитие'!#REF!=0,"не сформирован", "в стадии формирования")))</f>
        <v>#REF!</v>
      </c>
      <c r="M22" s="94" t="str">
        <f>IF('Познавательное развитие'!T23="","",IF('Познавательное развитие'!T23=2,"сформирован",IF('Познавательное развитие'!T23=0,"не сформирован", "в стадии формирования")))</f>
        <v/>
      </c>
      <c r="N22" s="94" t="str">
        <f>IF('Познавательное развитие'!W23="","",IF('Познавательное развитие'!W23=2,"сформирован",IF('Познавательное развитие'!W23=0,"не сформирован", "в стадии формирования")))</f>
        <v/>
      </c>
      <c r="O22" s="94" t="str">
        <f>IF('Познавательное развитие'!AH23="","",IF('Познавательное развитие'!AH23=2,"сформирован",IF('Познавательное развитие'!AH23=0,"не сформирован", "в стадии формирования")))</f>
        <v/>
      </c>
      <c r="P22" s="94" t="str">
        <f>IF('Речевое развитие'!E22="","",IF('Речевое развитие'!E22=2,"сформирован",IF('Речевое развитие'!E22=0,"не сформирован", "в стадии формирования")))</f>
        <v/>
      </c>
      <c r="Q22" s="94" t="str">
        <f>IF('Речевое развитие'!F22="","",IF('Речевое развитие'!F22=2,"сформирован",IF('Речевое развитие'!F22=0,"не сформирован", "в стадии формирования")))</f>
        <v/>
      </c>
      <c r="R22" s="94" t="str">
        <f>IF('Речевое развитие'!M22="","",IF('Речевое развитие'!M22=2,"сформирован",IF('Речевое развитие'!M22=0,"не сформирован", "в стадии формирования")))</f>
        <v/>
      </c>
      <c r="S22" s="94" t="str">
        <f>IF('Художественно-эстетическое разв'!F23="","",IF('Художественно-эстетическое разв'!F23=2,"сформирован",IF('Художественно-эстетическое разв'!F23=0,"не сформирован", "в стадии формирования")))</f>
        <v/>
      </c>
      <c r="T22" s="94" t="str">
        <f>IF('Художественно-эстетическое разв'!L23="","",IF('Художественно-эстетическое разв'!L23=2,"сформирован",IF('Художественно-эстетическое разв'!L23=0,"не сформирован", "в стадии формирования")))</f>
        <v/>
      </c>
      <c r="U22" s="94" t="str">
        <f>IF('Художественно-эстетическое разв'!O23="","",IF('Художественно-эстетическое разв'!O23=2,"сформирован",IF('Художественно-эстетическое разв'!O23=0,"не сформирован", "в стадии формирования")))</f>
        <v/>
      </c>
      <c r="V22" s="94" t="str">
        <f>IF('Художественно-эстетическое разв'!P23="","",IF('Художественно-эстетическое разв'!P23=2,"сформирован",IF('Художественно-эстетическое разв'!P23=0,"не сформирован", "в стадии формирования")))</f>
        <v/>
      </c>
      <c r="W22" s="94" t="str">
        <f>IF('Физическое развитие'!N22="","",IF('Физическое развитие'!N22=2,"сформирован",IF('Физическое развитие'!N22=0,"не сформирован", "в стадии формирования")))</f>
        <v/>
      </c>
      <c r="X22" s="94" t="str">
        <f>IF('Физическое развитие'!Q22="","",IF('Физическое развитие'!Q22=2,"сформирован",IF('Физическое развитие'!Q22=0,"не сформирован", "в стадии формирования")))</f>
        <v/>
      </c>
      <c r="Y22" s="94" t="str">
        <f>IF('Физическое развитие'!R22="","",IF('Физическое развитие'!R22=2,"сформирован",IF('Физическое развитие'!R22=0,"не сформирован", "в стадии формирования")))</f>
        <v/>
      </c>
      <c r="Z22" s="206" t="str">
        <f>IF('Социально-коммуникативное разви'!G23="","",IF('Социально-коммуникативное разви'!I23="","",IF('Социально-коммуникативное разви'!K23="","",IF('Социально-коммуникативное разви'!L23="","",IF('Познавательное развитие'!K23="","",IF('Познавательное развитие'!#REF!="","",IF('Познавательное развитие'!O23="","",IF('Познавательное развитие'!P23="","",IF('Познавательное развитие'!#REF!="","",IF('Познавательное развитие'!T23="","",IF('Познавательное развитие'!W23="","",IF('Познавательное развитие'!AH23="","",IF('Речевое развитие'!E22="","",IF('Речевое развитие'!F22="","",IF('Речевое развитие'!M22="","",IF('Художественно-эстетическое разв'!F23="","",IF('Художественно-эстетическое разв'!L23="","",IF('Художественно-эстетическое разв'!O23="","",IF('Художественно-эстетическое разв'!P23="","",IF('Физическое развитие'!N22="","",IF('Физическое развитие'!Q22="","",IF('Физическое развитие'!R22="","",('Социально-коммуникативное разви'!G23+'Социально-коммуникативное разви'!I23+'Социально-коммуникативное разви'!K23+'Социально-коммуникативное разви'!L23+'Познавательное развитие'!K23+'Познавательное развитие'!#REF!+'Познавательное развитие'!O23+'Познавательное развитие'!P23+'Познавательное развитие'!#REF!+'Познавательное развитие'!T23+'Познавательное развитие'!W23+'Познавательное развитие'!AH23+'Речевое развитие'!E22+'Речевое развитие'!F22+'Художественно-эстетическое разв'!F23+'Художественно-эстетическое разв'!L23+'Художественно-эстетическое разв'!O23+'Художественно-эстетическое разв'!P23+'Физическое развитие'!N22+'Физическое развитие'!Q22+'Физическое развитие'!R22)/22))))))))))))))))))))))</f>
        <v/>
      </c>
      <c r="AA22" s="235" t="str">
        <f>'Целевые ориентиры'!Y22</f>
        <v/>
      </c>
      <c r="AB22" s="236" t="str">
        <f>IF('Социально-коммуникативное разви'!E23="","",IF('Социально-коммуникативное разви'!E23=2,"сформирован",IF('Социально-коммуникативное разви'!E23=0,"не сформирован", "в стадии формирования")))</f>
        <v/>
      </c>
      <c r="AC22" s="232" t="str">
        <f>IF('Социально-коммуникативное разви'!G23="","",IF('Социально-коммуникативное разви'!G23=2,"сформирован",IF('Социально-коммуникативное разви'!G23=0,"не сформирован", "в стадии формирования")))</f>
        <v/>
      </c>
      <c r="AD22" s="232" t="str">
        <f>IF('Социально-коммуникативное разви'!H23="","",IF('Социально-коммуникативное разви'!H23=2,"сформирован",IF('Социально-коммуникативное разви'!H23=0,"не сформирован", "в стадии формирования")))</f>
        <v/>
      </c>
      <c r="AE22" s="232" t="str">
        <f>IF('Социально-коммуникативное разви'!L23="","",IF('Социально-коммуникативное разви'!L23=2,"сформирован",IF('Социально-коммуникативное разви'!L23=0,"не сформирован", "в стадии формирования")))</f>
        <v/>
      </c>
      <c r="AF22" s="232" t="str">
        <f>IF('Социально-коммуникативное разви'!Q23="","",IF('Социально-коммуникативное разви'!Q23=2,"сформирован",IF('Социально-коммуникативное разви'!Q23=0,"не сформирован", "в стадии формирования")))</f>
        <v/>
      </c>
      <c r="AG22" s="237" t="str">
        <f>IF('Познавательное развитие'!L23="","",IF('Познавательное развитие'!L23=2,"сформирован",IF('Познавательное развитие'!L23=0,"не сформирован", "в стадии формирования")))</f>
        <v/>
      </c>
      <c r="AH22" s="237" t="e">
        <f>IF('Познавательное развитие'!#REF!="","",IF('Познавательное развитие'!#REF!=2,"сформирован",IF('Познавательное развитие'!#REF!=0,"не сформирован", "в стадии формирования")))</f>
        <v>#REF!</v>
      </c>
      <c r="AI22" s="237" t="str">
        <f>IF('Речевое развитие'!D22="","",IF('Речевое развитие'!D22=2,"сформирован",IF('Речевое развитие'!D22=0,"не сформирован", "в стадии формирования")))</f>
        <v/>
      </c>
      <c r="AJ22" s="237" t="str">
        <f>IF('Речевое развитие'!F22="","",IF('Речевое развитие'!F22=2,"сформирован",IF('Речевое развитие'!F22=0,"не сформирован", "в стадии формирования")))</f>
        <v/>
      </c>
      <c r="AK22" s="237" t="str">
        <f>IF('Речевое развитие'!J22="","",IF('Речевое развитие'!J22=2,"сформирован",IF('Речевое развитие'!J22=0,"не сформирован", "в стадии формирования")))</f>
        <v/>
      </c>
      <c r="AL22" s="237" t="str">
        <f>IF('Речевое развитие'!L22="","",IF('Речевое развитие'!L22=2,"сформирован",IF('Речевое развитие'!L22=0,"не сформирован", "в стадии формирования")))</f>
        <v/>
      </c>
      <c r="AM22" s="237" t="str">
        <f>IF('Речевое развитие'!N22="","",IF('Речевое развитие'!N22=2,"сформирован",IF('Речевое развитие'!N22=0,"не сформирован", "в стадии формирования")))</f>
        <v/>
      </c>
      <c r="AN22" s="238" t="str">
        <f>IF('Социально-коммуникативное разви'!E23="","",IF('Социально-коммуникативное разви'!G23="","",IF('Социально-коммуникативное разви'!H23="","",IF('Социально-коммуникативное разви'!L23="","",IF('Социально-коммуникативное разви'!Q23="","",IF('Познавательное развитие'!L23="","",IF('Познавательное развитие'!#REF!="","",IF('Речевое развитие'!D22="","",IF('Речевое развитие'!F22="","",IF('Речевое развитие'!J22="","",IF('Речевое развитие'!L22="","",IF('Речевое развитие'!N22="","",('Социально-коммуникативное разви'!E23+'Социально-коммуникативное разви'!G23+'Социально-коммуникативное разви'!H23+'Социально-коммуникативное разви'!L23+'Социально-коммуникативное разви'!Q23+'Познавательное развитие'!L23+'Познавательное развитие'!#REF!+'Речевое развитие'!D22+'Речевое развитие'!F22+'Речевое развитие'!J22+'Речевое развитие'!L22+'Речевое развитие'!N22)/12))))))))))))</f>
        <v/>
      </c>
      <c r="AO22" s="235" t="str">
        <f>'Целевые ориентиры'!AM22</f>
        <v/>
      </c>
      <c r="AP22" s="239" t="str">
        <f>IF('Социально-коммуникативное разви'!E23="","",IF('Социально-коммуникативное разви'!E23=2,"сформирован",IF('Социально-коммуникативное разви'!E23=0,"не сформирован", "в стадии формирования")))</f>
        <v/>
      </c>
      <c r="AQ22" s="240" t="str">
        <f>IF('Социально-коммуникативное разви'!G23="","",IF('Социально-коммуникативное разви'!G23=2,"сформирован",IF('Социально-коммуникативное разви'!G23=0,"не сформирован", "в стадии формирования")))</f>
        <v/>
      </c>
      <c r="AR22" s="241" t="str">
        <f>IF('Социально-коммуникативное разви'!H23="","",IF('Социально-коммуникативное разви'!H23=2,"сформирован",IF('Социально-коммуникативное разви'!H23=0,"не сформирован", "в стадии формирования")))</f>
        <v/>
      </c>
      <c r="AS22" s="241" t="str">
        <f>IF('Социально-коммуникативное разви'!K23="","",IF('Социально-коммуникативное разви'!K23=2,"сформирован",IF('Социально-коммуникативное разви'!K23=0,"не сформирован", "в стадии формирования")))</f>
        <v/>
      </c>
      <c r="AT22" s="241" t="str">
        <f>IF('Социально-коммуникативное разви'!L23="","",IF('Социально-коммуникативное разви'!L23=2,"сформирован",IF('Социально-коммуникативное разви'!L23=0,"не сформирован", "в стадии формирования")))</f>
        <v/>
      </c>
      <c r="AU22" s="241" t="str">
        <f>IF('Социально-коммуникативное разви'!M23="","",IF('Социально-коммуникативное разви'!M23=2,"сформирован",IF('Социально-коммуникативное разви'!M23=0,"не сформирован", "в стадии формирования")))</f>
        <v/>
      </c>
      <c r="AV22" s="241" t="str">
        <f>IF('Познавательное развитие'!P23="","",IF('Познавательное развитие'!P23=2,"сформирован",IF('Познавательное развитие'!P23=0,"не сформирован", "в стадии формирования")))</f>
        <v/>
      </c>
      <c r="AW22" s="241" t="str">
        <f>IF('Речевое развитие'!E22="","",IF('Речевое развитие'!E22=2,"сформирован",IF('Речевое развитие'!E22=0,"не сформирован", "в стадии формирования")))</f>
        <v/>
      </c>
      <c r="AX22" s="241" t="str">
        <f>IF('Речевое развитие'!N22="","",IF('Речевое развитие'!N22=2,"сформирован",IF('Речевое развитие'!N22=0,"не сформирован", "в стадии формирования")))</f>
        <v/>
      </c>
      <c r="AY22" s="241" t="str">
        <f>IF('Художественно-эстетическое разв'!F23="","",IF('Художественно-эстетическое разв'!F23=2,"сформирован",IF('Художественно-эстетическое разв'!F23=0,"не сформирован", "в стадии формирования")))</f>
        <v/>
      </c>
      <c r="AZ22" s="233" t="str">
        <f>IF('Художественно-эстетическое разв'!O23="","",IF('Художественно-эстетическое разв'!O23=2,"сформирован",IF('Художественно-эстетическое разв'!O23=0,"не сформирован", "в стадии формирования")))</f>
        <v/>
      </c>
      <c r="BA22" s="241"/>
      <c r="BB22" s="208" t="str">
        <f>IF('Социально-коммуникативное разви'!E23="","",IF('Социально-коммуникативное разви'!G23="","",IF('Социально-коммуникативное разви'!H23="","",IF('Социально-коммуникативное разви'!K23="","",IF('Социально-коммуникативное разви'!L23="","",IF('Социально-коммуникативное разви'!M23="","",IF('Познавательное развитие'!P23="","",IF('Речевое развитие'!E22="","",IF('Речевое развитие'!N22="","",IF('Художественно-эстетическое разв'!F23="","",IF('Художественно-эстетическое разв'!O23="","",IF('Художественно-эстетическое разв'!Y23="","",('Социально-коммуникативное разви'!E23+'Социально-коммуникативное разви'!G23+'Социально-коммуникативное разви'!H23+'Социально-коммуникативное разви'!L23+'Социально-коммуникативное разви'!Q23+'Познавательное развитие'!L23+'Познавательное развитие'!#REF!+'Речевое развитие'!D22+'Речевое развитие'!F22+'Речевое развитие'!J22+'Речевое развитие'!L22+'Речевое развитие'!N22)/12))))))))))))</f>
        <v/>
      </c>
      <c r="BC22" s="235" t="str">
        <f>'Целевые ориентиры'!BA22</f>
        <v/>
      </c>
      <c r="BD22" s="233" t="str">
        <f>IF('Социально-коммуникативное разви'!D23="","",IF('Социально-коммуникативное разви'!D23=2,"сформирован",IF('Социально-коммуникативное разви'!D23=0,"не сформирован", "в стадии формирования")))</f>
        <v/>
      </c>
      <c r="BE22" s="233" t="str">
        <f>IF('Социально-коммуникативное разви'!F23="","",IF('Социально-коммуникативное разви'!F23=2,"сформирован",IF('Социально-коммуникативное разви'!F23=0,"не сформирован", "в стадии формирования")))</f>
        <v/>
      </c>
      <c r="BF22" s="233" t="str">
        <f>IF('Социально-коммуникативное разви'!J23="","",IF('Социально-коммуникативное разви'!J23=2,"сформирован",IF('Социально-коммуникативное разви'!J23=0,"не сформирован", "в стадии формирования")))</f>
        <v/>
      </c>
      <c r="BG22" s="233" t="str">
        <f>IF('Познавательное развитие'!U23="","",IF('Познавательное развитие'!U23=2,"сформирован",IF('Познавательное развитие'!U23=0,"не сформирован", "в стадии формирования")))</f>
        <v/>
      </c>
      <c r="BH22" s="233" t="str">
        <f>IF('Познавательное развитие'!V23="","",IF('Познавательное развитие'!V23=2,"сформирован",IF('Познавательное развитие'!V23=0,"не сформирован", "в стадии формирования")))</f>
        <v/>
      </c>
      <c r="BI22" s="233" t="str">
        <f>IF('Познавательное развитие'!AB23="","",IF('Познавательное развитие'!AB23=2,"сформирован",IF('Познавательное развитие'!AB23=0,"не сформирован", "в стадии формирования")))</f>
        <v/>
      </c>
      <c r="BJ22" s="233" t="str">
        <f>IF('Познавательное развитие'!AD23="","",IF('Познавательное развитие'!AD23=2,"сформирован",IF('Познавательное развитие'!AD23=0,"не сформирован", "в стадии формирования")))</f>
        <v/>
      </c>
      <c r="BK22" s="233" t="str">
        <f>IF('Речевое развитие'!D22="","",IF('Речевое развитие'!D22=2,"сформирован",IF('Речевое развитие'!D22=0,"не сформирован", "в стадии формирования")))</f>
        <v/>
      </c>
      <c r="BL22" s="233" t="str">
        <f>IF('Речевое развитие'!E22="","",IF('Речевое развитие'!E22=2,"сформирован",IF('Речевое развитие'!E22=0,"не сформирован", "в стадии формирования")))</f>
        <v/>
      </c>
      <c r="BM22" s="233" t="str">
        <f>IF('Речевое развитие'!F22="","",IF('Речевое развитие'!F22=2,"сформирован",IF('Речевое развитие'!F22=0,"не сформирован", "в стадии формирования")))</f>
        <v/>
      </c>
      <c r="BN22" s="233" t="str">
        <f>IF('Речевое развитие'!G22="","",IF('Речевое развитие'!G22=2,"сформирован",IF('Речевое развитие'!G22=0,"не сформирован", "в стадии формирования")))</f>
        <v/>
      </c>
      <c r="BO22" s="233" t="e">
        <f>IF('Речевое развитие'!#REF!="","",IF('Речевое развитие'!#REF!=2,"сформирован",IF('Речевое развитие'!#REF!=0,"не сформирован", "в стадии формирования")))</f>
        <v>#REF!</v>
      </c>
      <c r="BP22" s="233" t="str">
        <f>IF('Речевое развитие'!J22="","",IF('Речевое развитие'!J22=2,"сформирован",IF('Речевое развитие'!J22=0,"не сформирован", "в стадии формирования")))</f>
        <v/>
      </c>
      <c r="BQ22" s="233" t="str">
        <f>IF('Речевое развитие'!K22="","",IF('Речевое развитие'!K22=2,"сформирован",IF('Речевое развитие'!K22=0,"не сформирован", "в стадии формирования")))</f>
        <v/>
      </c>
      <c r="BR22" s="233" t="str">
        <f>IF('Речевое развитие'!L22="","",IF('Речевое развитие'!L22=2,"сформирован",IF('Речевое развитие'!L22=0,"не сформирован", "в стадии формирования")))</f>
        <v/>
      </c>
      <c r="BS22" s="233" t="str">
        <f>IF('Речевое развитие'!M22="","",IF('Речевое развитие'!M22=2,"сформирован",IF('Речевое развитие'!M22=0,"не сформирован", "в стадии формирования")))</f>
        <v/>
      </c>
      <c r="BT22" s="233" t="str">
        <f>IF('Речевое развитие'!N22="","",IF('Речевое развитие'!N22=2,"сформирован",IF('Речевое развитие'!N22=0,"не сформирован", "в стадии формирования")))</f>
        <v/>
      </c>
      <c r="BU22" s="233" t="str">
        <f>IF('Художественно-эстетическое разв'!D23="","",IF('Художественно-эстетическое разв'!D23=2,"сформирован",IF('Художественно-эстетическое разв'!D23=0,"не сформирован", "в стадии формирования")))</f>
        <v/>
      </c>
      <c r="BV22" s="233" t="str">
        <f>IF('Художественно-эстетическое разв'!E23="","",IF('Художественно-эстетическое разв'!E23=2,"сформирован",IF('Художественно-эстетическое разв'!E23=0,"не сформирован", "в стадии формирования")))</f>
        <v/>
      </c>
      <c r="BW22" s="242" t="str">
        <f>IF('Социально-коммуникативное разви'!D23="","",IF('Социально-коммуникативное разви'!F23="","",IF('Социально-коммуникативное разви'!J23="","",IF('Познавательное развитие'!U23="","",IF('Познавательное развитие'!V23="","",IF('Познавательное развитие'!AB23="","",IF('Познавательное развитие'!AD23="","",IF('Речевое развитие'!D22="","",IF('Речевое развитие'!E22="","",IF('Речевое развитие'!F22="","",IF('Речевое развитие'!G22="","",IF('Речевое развитие'!#REF!="","",IF('Речевое развитие'!J22="","",IF('Речевое развитие'!K22="","",IF('Речевое развитие'!L22="","",IF('Речевое развитие'!M22="","",IF('Речевое развитие'!N22="","",IF('Художественно-эстетическое разв'!D23="","",IF('Художественно-эстетическое разв'!E23="","",('Социально-коммуникативное разви'!D23+'Социально-коммуникативное разви'!F23+'Социально-коммуникативное разви'!J23+'Познавательное развитие'!U23+'Познавательное развитие'!V23+'Познавательное развитие'!AB23+'Познавательное развитие'!AD23+'Речевое развитие'!D22+'Речевое развитие'!E22+'Речевое развитие'!F22+'Речевое развитие'!G22+'Речевое развитие'!#REF!+'Речевое развитие'!J22+'Речевое развитие'!K22+'Речевое развитие'!L22+'Речевое развитие'!M22+'Речевое развитие'!N22+'Художественно-эстетическое разв'!D23+'Художественно-эстетическое разв'!E23)/19)))))))))))))))))))</f>
        <v/>
      </c>
      <c r="BX22" s="321" t="str">
        <f>'Целевые ориентиры'!BU22</f>
        <v/>
      </c>
      <c r="BY22" s="233" t="str">
        <f t="shared" si="1"/>
        <v/>
      </c>
      <c r="BZ22" s="233" t="str">
        <f>IF('Художественно-эстетическое разв'!K23="","",IF('Художественно-эстетическое разв'!K23=2,"сформирован",IF('Художественно-эстетическое разв'!K23=0,"не сформирован", "в стадии формирования")))</f>
        <v/>
      </c>
      <c r="CA22" s="233" t="str">
        <f>IF('Художественно-эстетическое разв'!L23="","",IF('Художественно-эстетическое разв'!L23=2,"сформирован",IF('Художественно-эстетическое разв'!L23=0,"не сформирован", "в стадии формирования")))</f>
        <v/>
      </c>
      <c r="CB22" s="233" t="str">
        <f>IF('Художественно-эстетическое разв'!Z23="","",IF('Художественно-эстетическое разв'!Z23=2,"сформирован",IF('Художественно-эстетическое разв'!Z23=0,"не сформирован", "в стадии формирования")))</f>
        <v/>
      </c>
      <c r="CC22" s="190" t="e">
        <f>IF('Физическое развитие'!#REF!="","",IF('Физическое развитие'!#REF!=2,"сформирован",IF('Физическое развитие'!#REF!=0,"не сформирован", "в стадии формирования")))</f>
        <v>#REF!</v>
      </c>
      <c r="CD22" s="190" t="str">
        <f>IF('Физическое развитие'!D22="","",IF('Физическое развитие'!D22=2,"сформирован",IF('Физическое развитие'!D22=0,"не сформирован", "в стадии формирования")))</f>
        <v/>
      </c>
      <c r="CE22" s="190" t="str">
        <f>IF('Физическое развитие'!E22="","",IF('Физическое развитие'!E22=2,"сформирован",IF('Физическое развитие'!E22=0,"не сформирован", "в стадии формирования")))</f>
        <v/>
      </c>
      <c r="CF22" s="190" t="str">
        <f>IF('Физическое развитие'!F22="","",IF('Физическое развитие'!F22=2,"сформирован",IF('Физическое развитие'!F22=0,"не сформирован", "в стадии формирования")))</f>
        <v/>
      </c>
      <c r="CG22" s="190" t="str">
        <f>IF('Физическое развитие'!G22="","",IF('Физическое развитие'!G22=2,"сформирован",IF('Физическое развитие'!G22=0,"не сформирован", "в стадии формирования")))</f>
        <v/>
      </c>
      <c r="CH22" s="233" t="str">
        <f>IF('Физическое развитие'!H22="","",IF('Физическое развитие'!H22=2,"сформирован",IF('Физическое развитие'!H22=0,"не сформирован", "в стадии формирования")))</f>
        <v/>
      </c>
      <c r="CI22" s="233" t="str">
        <f>IF('Физическое развитие'!I22="","",IF('Физическое развитие'!I22=2,"сформирован",IF('Физическое развитие'!I22=0,"не сформирован", "в стадии формирования")))</f>
        <v/>
      </c>
      <c r="CJ22" s="233" t="str">
        <f>IF('Физическое развитие'!J22="","",IF('Физическое развитие'!J22=2,"сформирован",IF('Физическое развитие'!J22=0,"не сформирован", "в стадии формирования")))</f>
        <v/>
      </c>
      <c r="CK22" s="233" t="str">
        <f>IF('Физическое развитие'!K22="","",IF('Физическое развитие'!K22=2,"сформирован",IF('Физическое развитие'!K22=0,"не сформирован", "в стадии формирования")))</f>
        <v/>
      </c>
      <c r="CL22" s="233" t="str">
        <f>IF('Физическое развитие'!L22="","",IF('Физическое развитие'!L22=2,"сформирован",IF('Физическое развитие'!L22=0,"не сформирован", "в стадии формирования")))</f>
        <v/>
      </c>
      <c r="CM22" s="233" t="str">
        <f>IF('Физическое развитие'!N22="","",IF('Физическое развитие'!N22=2,"сформирован",IF('Физическое развитие'!N22=0,"не сформирован", "в стадии формирования")))</f>
        <v/>
      </c>
      <c r="CN22" s="242" t="str">
        <f>IF('Познавательное развитие'!H23="","",IF('Художественно-эстетическое разв'!K23="","",IF('Художественно-эстетическое разв'!L23="","",IF('Художественно-эстетическое разв'!Z23="","",IF('Физическое развитие'!#REF!="","",IF('Физическое развитие'!D22="","",IF('Физическое развитие'!E22="","",IF('Физическое развитие'!F22="","",IF('Физическое развитие'!G22="","",IF('Физическое развитие'!H22="","",IF('Физическое развитие'!I22="","",IF('Физическое развитие'!J22="","",IF('Физическое развитие'!K22="","",IF('Физическое развитие'!L22="","",IF('Физическое развитие'!N22="","",('Познавательное развитие'!H23+'Художественно-эстетическое разв'!K23+'Художественно-эстетическое разв'!L23+'Художественно-эстетическое разв'!Z23+'Физическое развитие'!#REF!+'Физическое развитие'!D22+'Физическое развитие'!E22+'Физическое развитие'!F22+'Физическое развитие'!G22+'Физическое развитие'!H22+'Физическое развитие'!I22+'Физическое развитие'!J22+'Физическое развитие'!K22+'Физическое развитие'!L22+'Физическое развитие'!N22)/15)))))))))))))))</f>
        <v/>
      </c>
      <c r="CO22" s="321" t="str">
        <f>'Целевые ориентиры'!CK22</f>
        <v/>
      </c>
      <c r="CP22" s="233" t="str">
        <f>IF('Социально-коммуникативное разви'!G23="","",IF('Социально-коммуникативное разви'!G23=2,"сформирован",IF('Социально-коммуникативное разви'!G23=0,"не сформирован", "в стадии формирования")))</f>
        <v/>
      </c>
      <c r="CQ22" s="233" t="str">
        <f>IF('Социально-коммуникативное разви'!H23="","",IF('Социально-коммуникативное разви'!H23=2,"сформирован",IF('Социально-коммуникативное разви'!H23=0,"не сформирован", "в стадии формирования")))</f>
        <v/>
      </c>
      <c r="CR22" s="233" t="str">
        <f>IF('Социально-коммуникативное разви'!L23="","",IF('Социально-коммуникативное разви'!L23=2,"сформирован",IF('Социально-коммуникативное разви'!L23=0,"не сформирован", "в стадии формирования")))</f>
        <v/>
      </c>
      <c r="CS22" s="233" t="str">
        <f>IF('Социально-коммуникативное разви'!P23="","",IF('Социально-коммуникативное разви'!P23=2,"сформирован",IF('Социально-коммуникативное разви'!P23=0,"не сформирован", "в стадии формирования")))</f>
        <v/>
      </c>
      <c r="CT22" s="233" t="str">
        <f>IF('Социально-коммуникативное разви'!Q23="","",IF('Социально-коммуникативное разви'!Q23=2,"сформирован",IF('Социально-коммуникативное разви'!Q23=0,"не сформирован", "в стадии формирования")))</f>
        <v/>
      </c>
      <c r="CU22" s="233" t="str">
        <f>IF('Социально-коммуникативное разви'!T23="","",IF('Социально-коммуникативное разви'!T23=2,"сформирован",IF('Социально-коммуникативное разви'!T23=0,"не сформирован", "в стадии формирования")))</f>
        <v/>
      </c>
      <c r="CV22" s="233" t="str">
        <f>IF('Социально-коммуникативное разви'!U23="","",IF('Социально-коммуникативное разви'!U23=2,"сформирован",IF('Социально-коммуникативное разви'!U23=0,"не сформирован", "в стадии формирования")))</f>
        <v/>
      </c>
      <c r="CW22" s="233" t="str">
        <f>IF('Социально-коммуникативное разви'!V23="","",IF('Социально-коммуникативное разви'!V23=2,"сформирован",IF('Социально-коммуникативное разви'!V23=0,"не сформирован", "в стадии формирования")))</f>
        <v/>
      </c>
      <c r="CX22" s="233" t="str">
        <f>IF('Социально-коммуникативное разви'!W23="","",IF('Социально-коммуникативное разви'!W23=2,"сформирован",IF('Социально-коммуникативное разви'!W23=0,"не сформирован", "в стадии формирования")))</f>
        <v/>
      </c>
      <c r="CY22" s="233" t="str">
        <f>IF('Социально-коммуникативное разви'!X23="","",IF('Социально-коммуникативное разви'!X23=2,"сформирован",IF('Социально-коммуникативное разви'!X23=0,"не сформирован", "в стадии формирования")))</f>
        <v/>
      </c>
      <c r="CZ22" s="233" t="str">
        <f>IF('Социально-коммуникативное разви'!Y23="","",IF('Социально-коммуникативное разви'!Y23=2,"сформирован",IF('Социально-коммуникативное разви'!Y23=0,"не сформирован", "в стадии формирования")))</f>
        <v/>
      </c>
      <c r="DA22" s="233" t="str">
        <f>IF('Физическое развитие'!Q22="","",IF('Физическое развитие'!Q22=2,"сформирован",IF('Физическое развитие'!Q22=0,"не сформирован", "в стадии формирования")))</f>
        <v/>
      </c>
      <c r="DB22" s="233" t="str">
        <f>IF('Физическое развитие'!R22="","",IF('Физическое развитие'!R22=2,"сформирован",IF('Физическое развитие'!R22=0,"не сформирован", "в стадии формирования")))</f>
        <v/>
      </c>
      <c r="DC22" s="233" t="str">
        <f>IF('Физическое развитие'!S22="","",IF('Физическое развитие'!S22=2,"сформирован",IF('Физическое развитие'!S22=0,"не сформирован", "в стадии формирования")))</f>
        <v/>
      </c>
      <c r="DD22" s="242" t="str">
        <f>IF('Социально-коммуникативное разви'!G23="","",IF('Социально-коммуникативное разви'!H23="","",IF('Социально-коммуникативное разви'!L23="","",IF('Социально-коммуникативное разви'!P23="","",IF('Социально-коммуникативное разви'!Q23="","",IF('Социально-коммуникативное разви'!T23="","",IF('Социально-коммуникативное разви'!U23="","",IF('Социально-коммуникативное разви'!V23="","",IF('Социально-коммуникативное разви'!W23="","",IF('Социально-коммуникативное разви'!X23="","",IF('Социально-коммуникативное разви'!Y23="","",IF('Физическое развитие'!Q22="","",IF('Физическое развитие'!R22="","",IF('Физическое развитие'!S22="","",('Социально-коммуникативное разви'!G23+'Социально-коммуникативное разви'!H23+'Социально-коммуникативное разви'!L23+'Социально-коммуникативное разви'!P23+'Социально-коммуникативное разви'!Q23+'Социально-коммуникативное разви'!T23+'Социально-коммуникативное разви'!U23+'Социально-коммуникативное разви'!V23+'Социально-коммуникативное разви'!W23+'Социально-коммуникативное разви'!X23+'Социально-коммуникативное разви'!Y23+'Физическое развитие'!Q22+'Физическое развитие'!R22+'Физическое развитие'!S22)/14))))))))))))))</f>
        <v/>
      </c>
      <c r="DE22" s="235" t="str">
        <f>'Целевые ориентиры'!DA22</f>
        <v/>
      </c>
      <c r="DF22" s="233" t="str">
        <f>IF('Социально-коммуникативное разви'!T23="","",IF('Социально-коммуникативное разви'!T23=2,"сформирован",IF('Социально-коммуникативное разви'!T23=0,"не сформирован", "в стадии формирования")))</f>
        <v/>
      </c>
      <c r="DG22" s="233" t="str">
        <f>IF('Социально-коммуникативное разви'!U23="","",IF('Социально-коммуникативное разви'!U23=2,"сформирован",IF('Социально-коммуникативное разви'!U23=0,"не сформирован", "в стадии формирования")))</f>
        <v/>
      </c>
      <c r="DH22" s="233" t="str">
        <f>IF('Социально-коммуникативное разви'!V23="","",IF('Социально-коммуникативное разви'!V23=2,"сформирован",IF('Социально-коммуникативное разви'!V23=0,"не сформирован", "в стадии формирования")))</f>
        <v/>
      </c>
      <c r="DI22" s="233" t="str">
        <f>IF('Социально-коммуникативное разви'!W23="","",IF('Социально-коммуникативное разви'!W23=2,"сформирован",IF('Социально-коммуникативное разви'!W23=0,"не сформирован", "в стадии формирования")))</f>
        <v/>
      </c>
      <c r="DJ22" s="233" t="str">
        <f>IF('Социально-коммуникативное разви'!X23="","",IF('Социально-коммуникативное разви'!X23=2,"сформирован",IF('Социально-коммуникативное разви'!X23=0,"не сформирован", "в стадии формирования")))</f>
        <v/>
      </c>
      <c r="DK22" s="233" t="str">
        <f>IF('Социально-коммуникативное разви'!Y23="","",IF('Социально-коммуникативное разви'!Y23=2,"сформирован",IF('Социально-коммуникативное разви'!Y23=0,"не сформирован", "в стадии формирования")))</f>
        <v/>
      </c>
      <c r="DL22" s="233" t="str">
        <f>IF('Познавательное развитие'!D23="","",IF('Познавательное развитие'!D23=2,"сформирован",IF('Познавательное развитие'!D23=0,"не сформирован", "в стадии формирования")))</f>
        <v/>
      </c>
      <c r="DM22" s="233" t="str">
        <f>IF('Познавательное развитие'!E23="","",IF('Познавательное развитие'!E23=2,"сформирован",IF('Познавательное развитие'!E23=0,"не сформирован", "в стадии формирования")))</f>
        <v/>
      </c>
      <c r="DN22" s="233" t="str">
        <f>IF('Познавательное развитие'!F23="","",IF('Познавательное развитие'!F23=2,"сформирован",IF('Познавательное развитие'!F23=0,"не сформирован", "в стадии формирования")))</f>
        <v/>
      </c>
      <c r="DO22" s="233" t="str">
        <f>IF('Познавательное развитие'!G23="","",IF('Познавательное развитие'!G23=2,"сформирован",IF('Познавательное развитие'!G23=0,"не сформирован", "в стадии формирования")))</f>
        <v/>
      </c>
      <c r="DP22" s="233" t="str">
        <f>IF('Познавательное развитие'!H23="","",IF('Познавательное развитие'!H23=2,"сформирован",IF('Познавательное развитие'!H23=0,"не сформирован", "в стадии формирования")))</f>
        <v/>
      </c>
      <c r="DQ22" s="233" t="str">
        <f>IF('Познавательное развитие'!I23="","",IF('Познавательное развитие'!I23=2,"сформирован",IF('Познавательное развитие'!I23=0,"не сформирован", "в стадии формирования")))</f>
        <v/>
      </c>
      <c r="DR22" s="233" t="str">
        <f>IF('Познавательное развитие'!J23="","",IF('Познавательное развитие'!J23=2,"сформирован",IF('Познавательное развитие'!J23=0,"не сформирован", "в стадии формирования")))</f>
        <v/>
      </c>
      <c r="DS22" s="233" t="str">
        <f>IF('Познавательное развитие'!K23="","",IF('Познавательное развитие'!K23=2,"сформирован",IF('Познавательное развитие'!K23=0,"не сформирован", "в стадии формирования")))</f>
        <v/>
      </c>
      <c r="DT22" s="233" t="str">
        <f>IF('Познавательное развитие'!L23="","",IF('Познавательное развитие'!L23=2,"сформирован",IF('Познавательное развитие'!L23=0,"не сформирован", "в стадии формирования")))</f>
        <v/>
      </c>
      <c r="DU22" s="233" t="e">
        <f>IF('Познавательное развитие'!#REF!="","",IF('Познавательное развитие'!#REF!=2,"сформирован",IF('Познавательное развитие'!#REF!=0,"не сформирован", "в стадии формирования")))</f>
        <v>#REF!</v>
      </c>
      <c r="DV22" s="233" t="e">
        <f>IF('Познавательное развитие'!#REF!="","",IF('Познавательное развитие'!#REF!=2,"сформирован",IF('Познавательное развитие'!#REF!=0,"не сформирован", "в стадии формирования")))</f>
        <v>#REF!</v>
      </c>
      <c r="DW22" s="233" t="str">
        <f>IF('Познавательное развитие'!M23="","",IF('Познавательное развитие'!M23=2,"сформирован",IF('Познавательное развитие'!M23=0,"не сформирован", "в стадии формирования")))</f>
        <v/>
      </c>
      <c r="DX22" s="233" t="str">
        <f>IF('Познавательное развитие'!N23="","",IF('Познавательное развитие'!N23=2,"сформирован",IF('Познавательное развитие'!N23=0,"не сформирован", "в стадии формирования")))</f>
        <v/>
      </c>
      <c r="DY22" s="233" t="str">
        <f>IF('Познавательное развитие'!O23="","",IF('Познавательное развитие'!O23=2,"сформирован",IF('Познавательное развитие'!O23=0,"не сформирован", "в стадии формирования")))</f>
        <v/>
      </c>
      <c r="DZ22" s="233" t="str">
        <f>IF('Познавательное развитие'!P23="","",IF('Познавательное развитие'!P23=2,"сформирован",IF('Познавательное развитие'!P23=0,"не сформирован", "в стадии формирования")))</f>
        <v/>
      </c>
      <c r="EA22" s="233" t="e">
        <f>IF('Познавательное развитие'!#REF!="","",IF('Познавательное развитие'!#REF!=2,"сформирован",IF('Познавательное развитие'!#REF!=0,"не сформирован", "в стадии формирования")))</f>
        <v>#REF!</v>
      </c>
      <c r="EB22" s="233" t="str">
        <f>IF('Познавательное развитие'!R23="","",IF('Познавательное развитие'!R23=2,"сформирован",IF('Познавательное развитие'!R23=0,"не сформирован", "в стадии формирования")))</f>
        <v/>
      </c>
      <c r="EC22" s="233" t="str">
        <f>IF('Познавательное развитие'!S23="","",IF('Познавательное развитие'!S23=2,"сформирован",IF('Познавательное развитие'!S23=0,"не сформирован", "в стадии формирования")))</f>
        <v/>
      </c>
      <c r="ED22" s="233" t="str">
        <f>IF('Познавательное развитие'!T23="","",IF('Познавательное развитие'!T23=2,"сформирован",IF('Познавательное развитие'!T23=0,"не сформирован", "в стадии формирования")))</f>
        <v/>
      </c>
      <c r="EE22" s="233" t="str">
        <f>IF('Познавательное развитие'!U23="","",IF('Познавательное развитие'!U23=2,"сформирован",IF('Познавательное развитие'!U23=0,"не сформирован", "в стадии формирования")))</f>
        <v/>
      </c>
      <c r="EF22" s="233" t="str">
        <f>IF('Познавательное развитие'!V23="","",IF('Познавательное развитие'!V23=2,"сформирован",IF('Познавательное развитие'!V23=0,"не сформирован", "в стадии формирования")))</f>
        <v/>
      </c>
      <c r="EG22" s="233" t="e">
        <f>IF('Познавательное развитие'!#REF!="","",IF('Познавательное развитие'!#REF!=2,"сформирован",IF('Познавательное развитие'!#REF!=0,"не сформирован", "в стадии формирования")))</f>
        <v>#REF!</v>
      </c>
      <c r="EH22" s="233" t="e">
        <f>IF('Познавательное развитие'!#REF!="","",IF('Познавательное развитие'!#REF!=2,"сформирован",IF('Познавательное развитие'!#REF!=0,"не сформирован", "в стадии формирования")))</f>
        <v>#REF!</v>
      </c>
      <c r="EI22" s="233" t="str">
        <f>IF('Познавательное развитие'!W23="","",IF('Познавательное развитие'!W23=2,"сформирован",IF('Познавательное развитие'!W23=0,"не сформирован", "в стадии формирования")))</f>
        <v/>
      </c>
      <c r="EJ22" s="233" t="str">
        <f>IF('Познавательное развитие'!X23="","",IF('Познавательное развитие'!X23=2,"сформирован",IF('Познавательное развитие'!X23=0,"не сформирован", "в стадии формирования")))</f>
        <v/>
      </c>
      <c r="EK22" s="233" t="str">
        <f>IF('Познавательное развитие'!Y23="","",IF('Познавательное развитие'!Y23=2,"сформирован",IF('Познавательное развитие'!Y23=0,"не сформирован", "в стадии формирования")))</f>
        <v/>
      </c>
      <c r="EL22" s="233" t="str">
        <f>IF('Познавательное развитие'!Z23="","",IF('Познавательное развитие'!Z23=2,"сформирован",IF('Познавательное развитие'!Z23=0,"не сформирован", "в стадии формирования")))</f>
        <v/>
      </c>
      <c r="EM22" s="233" t="str">
        <f>IF('Познавательное развитие'!AA23="","",IF('Познавательное развитие'!AA23=2,"сформирован",IF('Познавательное развитие'!AA23=0,"не сформирован", "в стадии формирования")))</f>
        <v/>
      </c>
      <c r="EN22" s="233" t="str">
        <f>IF('Познавательное развитие'!AB23="","",IF('Познавательное развитие'!AB23=2,"сформирован",IF('Познавательное развитие'!AB23=0,"не сформирован", "в стадии формирования")))</f>
        <v/>
      </c>
      <c r="EO22" s="233"/>
      <c r="EP22" s="235" t="str">
        <f>'Целевые ориентиры'!EH22</f>
        <v/>
      </c>
    </row>
    <row r="23" spans="1:146" ht="15.75" x14ac:dyDescent="0.25">
      <c r="A23" s="107">
        <f>список!A21</f>
        <v>20</v>
      </c>
      <c r="B23" s="141" t="str">
        <f>IF(список!B21="","",список!B21)</f>
        <v/>
      </c>
      <c r="C23" s="97">
        <f>IF(список!C21="","",список!C21)</f>
        <v>0</v>
      </c>
      <c r="D23" s="94" t="str">
        <f>IF('Социально-коммуникативное разви'!G24="","",IF('Социально-коммуникативное разви'!G24=2,"сформирован",IF('Социально-коммуникативное разви'!G24=0,"не сформирован", "в стадии формирования")))</f>
        <v/>
      </c>
      <c r="E23" s="94" t="str">
        <f>IF('Социально-коммуникативное разви'!I24="","",IF('Социально-коммуникативное разви'!I24=2,"сформирован",IF('Социально-коммуникативное разви'!I24=0,"не сформирован", "в стадии формирования")))</f>
        <v/>
      </c>
      <c r="F23" s="94" t="str">
        <f>IF('Социально-коммуникативное разви'!K24="","",IF('Социально-коммуникативное разви'!K24=2,"сформирован",IF('Социально-коммуникативное разви'!K24=0,"не сформирован", "в стадии формирования")))</f>
        <v/>
      </c>
      <c r="G23" s="94" t="str">
        <f>IF('Социально-коммуникативное разви'!L24="","",IF('Социально-коммуникативное разви'!L24=2,"сформирован",IF('Социально-коммуникативное разви'!L24=0,"не сформирован", "в стадии формирования")))</f>
        <v/>
      </c>
      <c r="H23" s="94" t="str">
        <f>IF('Познавательное развитие'!K24="","",IF('Познавательное развитие'!K24=2,"сформирован",IF('Познавательное развитие'!K24=0,"не сформирован", "в стадии формирования")))</f>
        <v/>
      </c>
      <c r="I23" s="94" t="e">
        <f>IF('Познавательное развитие'!#REF!="","",IF('Познавательное развитие'!#REF!=2,"сформирован",IF('Познавательное развитие'!#REF!=0,"не сформирован", "в стадии формирования")))</f>
        <v>#REF!</v>
      </c>
      <c r="J23" s="94" t="str">
        <f>IF('Познавательное развитие'!O24="","",IF('Познавательное развитие'!O24=2,"сформирован",IF('Познавательное развитие'!O24=0,"не сформирован", "в стадии формирования")))</f>
        <v/>
      </c>
      <c r="K23" s="94" t="str">
        <f>IF('Познавательное развитие'!P24="","",IF('Познавательное развитие'!P24=2,"сформирован",IF('Познавательное развитие'!P24=0,"не сформирован", "в стадии формирования")))</f>
        <v/>
      </c>
      <c r="L23" s="94" t="e">
        <f>IF('Познавательное развитие'!#REF!="","",IF('Познавательное развитие'!#REF!=2,"сформирован",IF('Познавательное развитие'!#REF!=0,"не сформирован", "в стадии формирования")))</f>
        <v>#REF!</v>
      </c>
      <c r="M23" s="94" t="str">
        <f>IF('Познавательное развитие'!T24="","",IF('Познавательное развитие'!T24=2,"сформирован",IF('Познавательное развитие'!T24=0,"не сформирован", "в стадии формирования")))</f>
        <v/>
      </c>
      <c r="N23" s="94" t="str">
        <f>IF('Познавательное развитие'!W24="","",IF('Познавательное развитие'!W24=2,"сформирован",IF('Познавательное развитие'!W24=0,"не сформирован", "в стадии формирования")))</f>
        <v/>
      </c>
      <c r="O23" s="94" t="str">
        <f>IF('Познавательное развитие'!AH24="","",IF('Познавательное развитие'!AH24=2,"сформирован",IF('Познавательное развитие'!AH24=0,"не сформирован", "в стадии формирования")))</f>
        <v/>
      </c>
      <c r="P23" s="94" t="str">
        <f>IF('Речевое развитие'!E23="","",IF('Речевое развитие'!E23=2,"сформирован",IF('Речевое развитие'!E23=0,"не сформирован", "в стадии формирования")))</f>
        <v/>
      </c>
      <c r="Q23" s="94" t="str">
        <f>IF('Речевое развитие'!F23="","",IF('Речевое развитие'!F23=2,"сформирован",IF('Речевое развитие'!F23=0,"не сформирован", "в стадии формирования")))</f>
        <v/>
      </c>
      <c r="R23" s="94" t="str">
        <f>IF('Речевое развитие'!M23="","",IF('Речевое развитие'!M23=2,"сформирован",IF('Речевое развитие'!M23=0,"не сформирован", "в стадии формирования")))</f>
        <v/>
      </c>
      <c r="S23" s="94" t="str">
        <f>IF('Художественно-эстетическое разв'!F24="","",IF('Художественно-эстетическое разв'!F24=2,"сформирован",IF('Художественно-эстетическое разв'!F24=0,"не сформирован", "в стадии формирования")))</f>
        <v/>
      </c>
      <c r="T23" s="94" t="str">
        <f>IF('Художественно-эстетическое разв'!L24="","",IF('Художественно-эстетическое разв'!L24=2,"сформирован",IF('Художественно-эстетическое разв'!L24=0,"не сформирован", "в стадии формирования")))</f>
        <v/>
      </c>
      <c r="U23" s="94" t="str">
        <f>IF('Художественно-эстетическое разв'!O24="","",IF('Художественно-эстетическое разв'!O24=2,"сформирован",IF('Художественно-эстетическое разв'!O24=0,"не сформирован", "в стадии формирования")))</f>
        <v/>
      </c>
      <c r="V23" s="94" t="str">
        <f>IF('Художественно-эстетическое разв'!P24="","",IF('Художественно-эстетическое разв'!P24=2,"сформирован",IF('Художественно-эстетическое разв'!P24=0,"не сформирован", "в стадии формирования")))</f>
        <v/>
      </c>
      <c r="W23" s="94" t="str">
        <f>IF('Физическое развитие'!N23="","",IF('Физическое развитие'!N23=2,"сформирован",IF('Физическое развитие'!N23=0,"не сформирован", "в стадии формирования")))</f>
        <v/>
      </c>
      <c r="X23" s="94" t="str">
        <f>IF('Физическое развитие'!Q23="","",IF('Физическое развитие'!Q23=2,"сформирован",IF('Физическое развитие'!Q23=0,"не сформирован", "в стадии формирования")))</f>
        <v/>
      </c>
      <c r="Y23" s="94" t="str">
        <f>IF('Физическое развитие'!R23="","",IF('Физическое развитие'!R23=2,"сформирован",IF('Физическое развитие'!R23=0,"не сформирован", "в стадии формирования")))</f>
        <v/>
      </c>
      <c r="Z23" s="206" t="str">
        <f>IF('Социально-коммуникативное разви'!G24="","",IF('Социально-коммуникативное разви'!I24="","",IF('Социально-коммуникативное разви'!K24="","",IF('Социально-коммуникативное разви'!L24="","",IF('Познавательное развитие'!K24="","",IF('Познавательное развитие'!#REF!="","",IF('Познавательное развитие'!O24="","",IF('Познавательное развитие'!P24="","",IF('Познавательное развитие'!#REF!="","",IF('Познавательное развитие'!T24="","",IF('Познавательное развитие'!W24="","",IF('Познавательное развитие'!AH24="","",IF('Речевое развитие'!E23="","",IF('Речевое развитие'!F23="","",IF('Речевое развитие'!M23="","",IF('Художественно-эстетическое разв'!F24="","",IF('Художественно-эстетическое разв'!L24="","",IF('Художественно-эстетическое разв'!O24="","",IF('Художественно-эстетическое разв'!P24="","",IF('Физическое развитие'!N23="","",IF('Физическое развитие'!Q23="","",IF('Физическое развитие'!R23="","",('Социально-коммуникативное разви'!G24+'Социально-коммуникативное разви'!I24+'Социально-коммуникативное разви'!K24+'Социально-коммуникативное разви'!L24+'Познавательное развитие'!K24+'Познавательное развитие'!#REF!+'Познавательное развитие'!O24+'Познавательное развитие'!P24+'Познавательное развитие'!#REF!+'Познавательное развитие'!T24+'Познавательное развитие'!W24+'Познавательное развитие'!AH24+'Речевое развитие'!E23+'Речевое развитие'!F23+'Художественно-эстетическое разв'!F24+'Художественно-эстетическое разв'!L24+'Художественно-эстетическое разв'!O24+'Художественно-эстетическое разв'!P24+'Физическое развитие'!N23+'Физическое развитие'!Q23+'Физическое развитие'!R23)/22))))))))))))))))))))))</f>
        <v/>
      </c>
      <c r="AA23" s="235" t="str">
        <f>'Целевые ориентиры'!Y23</f>
        <v/>
      </c>
      <c r="AB23" s="236" t="str">
        <f>IF('Социально-коммуникативное разви'!E24="","",IF('Социально-коммуникативное разви'!E24=2,"сформирован",IF('Социально-коммуникативное разви'!E24=0,"не сформирован", "в стадии формирования")))</f>
        <v/>
      </c>
      <c r="AC23" s="232" t="str">
        <f>IF('Социально-коммуникативное разви'!G24="","",IF('Социально-коммуникативное разви'!G24=2,"сформирован",IF('Социально-коммуникативное разви'!G24=0,"не сформирован", "в стадии формирования")))</f>
        <v/>
      </c>
      <c r="AD23" s="232" t="str">
        <f>IF('Социально-коммуникативное разви'!H24="","",IF('Социально-коммуникативное разви'!H24=2,"сформирован",IF('Социально-коммуникативное разви'!H24=0,"не сформирован", "в стадии формирования")))</f>
        <v/>
      </c>
      <c r="AE23" s="232" t="str">
        <f>IF('Социально-коммуникативное разви'!L24="","",IF('Социально-коммуникативное разви'!L24=2,"сформирован",IF('Социально-коммуникативное разви'!L24=0,"не сформирован", "в стадии формирования")))</f>
        <v/>
      </c>
      <c r="AF23" s="232" t="str">
        <f>IF('Социально-коммуникативное разви'!Q24="","",IF('Социально-коммуникативное разви'!Q24=2,"сформирован",IF('Социально-коммуникативное разви'!Q24=0,"не сформирован", "в стадии формирования")))</f>
        <v/>
      </c>
      <c r="AG23" s="237" t="str">
        <f>IF('Познавательное развитие'!L24="","",IF('Познавательное развитие'!L24=2,"сформирован",IF('Познавательное развитие'!L24=0,"не сформирован", "в стадии формирования")))</f>
        <v/>
      </c>
      <c r="AH23" s="237" t="e">
        <f>IF('Познавательное развитие'!#REF!="","",IF('Познавательное развитие'!#REF!=2,"сформирован",IF('Познавательное развитие'!#REF!=0,"не сформирован", "в стадии формирования")))</f>
        <v>#REF!</v>
      </c>
      <c r="AI23" s="237" t="str">
        <f>IF('Речевое развитие'!D23="","",IF('Речевое развитие'!D23=2,"сформирован",IF('Речевое развитие'!D23=0,"не сформирован", "в стадии формирования")))</f>
        <v/>
      </c>
      <c r="AJ23" s="237" t="str">
        <f>IF('Речевое развитие'!F23="","",IF('Речевое развитие'!F23=2,"сформирован",IF('Речевое развитие'!F23=0,"не сформирован", "в стадии формирования")))</f>
        <v/>
      </c>
      <c r="AK23" s="237" t="str">
        <f>IF('Речевое развитие'!J23="","",IF('Речевое развитие'!J23=2,"сформирован",IF('Речевое развитие'!J23=0,"не сформирован", "в стадии формирования")))</f>
        <v/>
      </c>
      <c r="AL23" s="237" t="str">
        <f>IF('Речевое развитие'!L23="","",IF('Речевое развитие'!L23=2,"сформирован",IF('Речевое развитие'!L23=0,"не сформирован", "в стадии формирования")))</f>
        <v/>
      </c>
      <c r="AM23" s="237" t="str">
        <f>IF('Речевое развитие'!N23="","",IF('Речевое развитие'!N23=2,"сформирован",IF('Речевое развитие'!N23=0,"не сформирован", "в стадии формирования")))</f>
        <v/>
      </c>
      <c r="AN23" s="238" t="str">
        <f>IF('Социально-коммуникативное разви'!E24="","",IF('Социально-коммуникативное разви'!G24="","",IF('Социально-коммуникативное разви'!H24="","",IF('Социально-коммуникативное разви'!L24="","",IF('Социально-коммуникативное разви'!Q24="","",IF('Познавательное развитие'!L24="","",IF('Познавательное развитие'!#REF!="","",IF('Речевое развитие'!D23="","",IF('Речевое развитие'!F23="","",IF('Речевое развитие'!J23="","",IF('Речевое развитие'!L23="","",IF('Речевое развитие'!N23="","",('Социально-коммуникативное разви'!E24+'Социально-коммуникативное разви'!G24+'Социально-коммуникативное разви'!H24+'Социально-коммуникативное разви'!L24+'Социально-коммуникативное разви'!Q24+'Познавательное развитие'!L24+'Познавательное развитие'!#REF!+'Речевое развитие'!D23+'Речевое развитие'!F23+'Речевое развитие'!J23+'Речевое развитие'!L23+'Речевое развитие'!N23)/12))))))))))))</f>
        <v/>
      </c>
      <c r="AO23" s="235" t="str">
        <f>'Целевые ориентиры'!AM23</f>
        <v/>
      </c>
      <c r="AP23" s="239" t="str">
        <f>IF('Социально-коммуникативное разви'!E24="","",IF('Социально-коммуникативное разви'!E24=2,"сформирован",IF('Социально-коммуникативное разви'!E24=0,"не сформирован", "в стадии формирования")))</f>
        <v/>
      </c>
      <c r="AQ23" s="240" t="str">
        <f>IF('Социально-коммуникативное разви'!G24="","",IF('Социально-коммуникативное разви'!G24=2,"сформирован",IF('Социально-коммуникативное разви'!G24=0,"не сформирован", "в стадии формирования")))</f>
        <v/>
      </c>
      <c r="AR23" s="241" t="str">
        <f>IF('Социально-коммуникативное разви'!H24="","",IF('Социально-коммуникативное разви'!H24=2,"сформирован",IF('Социально-коммуникативное разви'!H24=0,"не сформирован", "в стадии формирования")))</f>
        <v/>
      </c>
      <c r="AS23" s="241" t="str">
        <f>IF('Социально-коммуникативное разви'!K24="","",IF('Социально-коммуникативное разви'!K24=2,"сформирован",IF('Социально-коммуникативное разви'!K24=0,"не сформирован", "в стадии формирования")))</f>
        <v/>
      </c>
      <c r="AT23" s="241" t="str">
        <f>IF('Социально-коммуникативное разви'!L24="","",IF('Социально-коммуникативное разви'!L24=2,"сформирован",IF('Социально-коммуникативное разви'!L24=0,"не сформирован", "в стадии формирования")))</f>
        <v/>
      </c>
      <c r="AU23" s="241" t="str">
        <f>IF('Социально-коммуникативное разви'!M24="","",IF('Социально-коммуникативное разви'!M24=2,"сформирован",IF('Социально-коммуникативное разви'!M24=0,"не сформирован", "в стадии формирования")))</f>
        <v/>
      </c>
      <c r="AV23" s="241" t="str">
        <f>IF('Познавательное развитие'!P24="","",IF('Познавательное развитие'!P24=2,"сформирован",IF('Познавательное развитие'!P24=0,"не сформирован", "в стадии формирования")))</f>
        <v/>
      </c>
      <c r="AW23" s="241" t="str">
        <f>IF('Речевое развитие'!E23="","",IF('Речевое развитие'!E23=2,"сформирован",IF('Речевое развитие'!E23=0,"не сформирован", "в стадии формирования")))</f>
        <v/>
      </c>
      <c r="AX23" s="241" t="str">
        <f>IF('Речевое развитие'!N23="","",IF('Речевое развитие'!N23=2,"сформирован",IF('Речевое развитие'!N23=0,"не сформирован", "в стадии формирования")))</f>
        <v/>
      </c>
      <c r="AY23" s="241" t="str">
        <f>IF('Художественно-эстетическое разв'!F24="","",IF('Художественно-эстетическое разв'!F24=2,"сформирован",IF('Художественно-эстетическое разв'!F24=0,"не сформирован", "в стадии формирования")))</f>
        <v/>
      </c>
      <c r="AZ23" s="233" t="str">
        <f>IF('Художественно-эстетическое разв'!O24="","",IF('Художественно-эстетическое разв'!O24=2,"сформирован",IF('Художественно-эстетическое разв'!O24=0,"не сформирован", "в стадии формирования")))</f>
        <v/>
      </c>
      <c r="BA23" s="241"/>
      <c r="BB23" s="208" t="str">
        <f>IF('Социально-коммуникативное разви'!E24="","",IF('Социально-коммуникативное разви'!G24="","",IF('Социально-коммуникативное разви'!H24="","",IF('Социально-коммуникативное разви'!K24="","",IF('Социально-коммуникативное разви'!L24="","",IF('Социально-коммуникативное разви'!M24="","",IF('Познавательное развитие'!P24="","",IF('Речевое развитие'!E23="","",IF('Речевое развитие'!N23="","",IF('Художественно-эстетическое разв'!F24="","",IF('Художественно-эстетическое разв'!O24="","",IF('Художественно-эстетическое разв'!Y24="","",('Социально-коммуникативное разви'!E24+'Социально-коммуникативное разви'!G24+'Социально-коммуникативное разви'!H24+'Социально-коммуникативное разви'!L24+'Социально-коммуникативное разви'!Q24+'Познавательное развитие'!L24+'Познавательное развитие'!#REF!+'Речевое развитие'!D23+'Речевое развитие'!F23+'Речевое развитие'!J23+'Речевое развитие'!L23+'Речевое развитие'!N23)/12))))))))))))</f>
        <v/>
      </c>
      <c r="BC23" s="235" t="str">
        <f>'Целевые ориентиры'!BA23</f>
        <v/>
      </c>
      <c r="BD23" s="233" t="str">
        <f>IF('Социально-коммуникативное разви'!D24="","",IF('Социально-коммуникативное разви'!D24=2,"сформирован",IF('Социально-коммуникативное разви'!D24=0,"не сформирован", "в стадии формирования")))</f>
        <v/>
      </c>
      <c r="BE23" s="233" t="str">
        <f>IF('Социально-коммуникативное разви'!F24="","",IF('Социально-коммуникативное разви'!F24=2,"сформирован",IF('Социально-коммуникативное разви'!F24=0,"не сформирован", "в стадии формирования")))</f>
        <v/>
      </c>
      <c r="BF23" s="233" t="str">
        <f>IF('Социально-коммуникативное разви'!J24="","",IF('Социально-коммуникативное разви'!J24=2,"сформирован",IF('Социально-коммуникативное разви'!J24=0,"не сформирован", "в стадии формирования")))</f>
        <v/>
      </c>
      <c r="BG23" s="233" t="str">
        <f>IF('Познавательное развитие'!U24="","",IF('Познавательное развитие'!U24=2,"сформирован",IF('Познавательное развитие'!U24=0,"не сформирован", "в стадии формирования")))</f>
        <v/>
      </c>
      <c r="BH23" s="233" t="str">
        <f>IF('Познавательное развитие'!V24="","",IF('Познавательное развитие'!V24=2,"сформирован",IF('Познавательное развитие'!V24=0,"не сформирован", "в стадии формирования")))</f>
        <v/>
      </c>
      <c r="BI23" s="233" t="str">
        <f>IF('Познавательное развитие'!AB24="","",IF('Познавательное развитие'!AB24=2,"сформирован",IF('Познавательное развитие'!AB24=0,"не сформирован", "в стадии формирования")))</f>
        <v/>
      </c>
      <c r="BJ23" s="233" t="str">
        <f>IF('Познавательное развитие'!AD24="","",IF('Познавательное развитие'!AD24=2,"сформирован",IF('Познавательное развитие'!AD24=0,"не сформирован", "в стадии формирования")))</f>
        <v/>
      </c>
      <c r="BK23" s="233" t="str">
        <f>IF('Речевое развитие'!D23="","",IF('Речевое развитие'!D23=2,"сформирован",IF('Речевое развитие'!D23=0,"не сформирован", "в стадии формирования")))</f>
        <v/>
      </c>
      <c r="BL23" s="233" t="str">
        <f>IF('Речевое развитие'!E23="","",IF('Речевое развитие'!E23=2,"сформирован",IF('Речевое развитие'!E23=0,"не сформирован", "в стадии формирования")))</f>
        <v/>
      </c>
      <c r="BM23" s="233" t="str">
        <f>IF('Речевое развитие'!F23="","",IF('Речевое развитие'!F23=2,"сформирован",IF('Речевое развитие'!F23=0,"не сформирован", "в стадии формирования")))</f>
        <v/>
      </c>
      <c r="BN23" s="233" t="str">
        <f>IF('Речевое развитие'!G23="","",IF('Речевое развитие'!G23=2,"сформирован",IF('Речевое развитие'!G23=0,"не сформирован", "в стадии формирования")))</f>
        <v/>
      </c>
      <c r="BO23" s="233" t="e">
        <f>IF('Речевое развитие'!#REF!="","",IF('Речевое развитие'!#REF!=2,"сформирован",IF('Речевое развитие'!#REF!=0,"не сформирован", "в стадии формирования")))</f>
        <v>#REF!</v>
      </c>
      <c r="BP23" s="233" t="str">
        <f>IF('Речевое развитие'!J23="","",IF('Речевое развитие'!J23=2,"сформирован",IF('Речевое развитие'!J23=0,"не сформирован", "в стадии формирования")))</f>
        <v/>
      </c>
      <c r="BQ23" s="233" t="str">
        <f>IF('Речевое развитие'!K23="","",IF('Речевое развитие'!K23=2,"сформирован",IF('Речевое развитие'!K23=0,"не сформирован", "в стадии формирования")))</f>
        <v/>
      </c>
      <c r="BR23" s="233" t="str">
        <f>IF('Речевое развитие'!L23="","",IF('Речевое развитие'!L23=2,"сформирован",IF('Речевое развитие'!L23=0,"не сформирован", "в стадии формирования")))</f>
        <v/>
      </c>
      <c r="BS23" s="233" t="str">
        <f>IF('Речевое развитие'!M23="","",IF('Речевое развитие'!M23=2,"сформирован",IF('Речевое развитие'!M23=0,"не сформирован", "в стадии формирования")))</f>
        <v/>
      </c>
      <c r="BT23" s="233" t="str">
        <f>IF('Речевое развитие'!N23="","",IF('Речевое развитие'!N23=2,"сформирован",IF('Речевое развитие'!N23=0,"не сформирован", "в стадии формирования")))</f>
        <v/>
      </c>
      <c r="BU23" s="233" t="str">
        <f>IF('Художественно-эстетическое разв'!D24="","",IF('Художественно-эстетическое разв'!D24=2,"сформирован",IF('Художественно-эстетическое разв'!D24=0,"не сформирован", "в стадии формирования")))</f>
        <v/>
      </c>
      <c r="BV23" s="233" t="str">
        <f>IF('Художественно-эстетическое разв'!E24="","",IF('Художественно-эстетическое разв'!E24=2,"сформирован",IF('Художественно-эстетическое разв'!E24=0,"не сформирован", "в стадии формирования")))</f>
        <v/>
      </c>
      <c r="BW23" s="242" t="str">
        <f>IF('Социально-коммуникативное разви'!D24="","",IF('Социально-коммуникативное разви'!F24="","",IF('Социально-коммуникативное разви'!J24="","",IF('Познавательное развитие'!U24="","",IF('Познавательное развитие'!V24="","",IF('Познавательное развитие'!AB24="","",IF('Познавательное развитие'!AD24="","",IF('Речевое развитие'!D23="","",IF('Речевое развитие'!E23="","",IF('Речевое развитие'!F23="","",IF('Речевое развитие'!G23="","",IF('Речевое развитие'!#REF!="","",IF('Речевое развитие'!J23="","",IF('Речевое развитие'!K23="","",IF('Речевое развитие'!L23="","",IF('Речевое развитие'!M23="","",IF('Речевое развитие'!N23="","",IF('Художественно-эстетическое разв'!D24="","",IF('Художественно-эстетическое разв'!E24="","",('Социально-коммуникативное разви'!D24+'Социально-коммуникативное разви'!F24+'Социально-коммуникативное разви'!J24+'Познавательное развитие'!U24+'Познавательное развитие'!V24+'Познавательное развитие'!AB24+'Познавательное развитие'!AD24+'Речевое развитие'!D23+'Речевое развитие'!E23+'Речевое развитие'!F23+'Речевое развитие'!G23+'Речевое развитие'!#REF!+'Речевое развитие'!J23+'Речевое развитие'!K23+'Речевое развитие'!L23+'Речевое развитие'!M23+'Речевое развитие'!N23+'Художественно-эстетическое разв'!D24+'Художественно-эстетическое разв'!E24)/19)))))))))))))))))))</f>
        <v/>
      </c>
      <c r="BX23" s="321" t="str">
        <f>'Целевые ориентиры'!BU23</f>
        <v/>
      </c>
      <c r="BY23" s="233" t="str">
        <f t="shared" si="1"/>
        <v/>
      </c>
      <c r="BZ23" s="233" t="str">
        <f>IF('Художественно-эстетическое разв'!K24="","",IF('Художественно-эстетическое разв'!K24=2,"сформирован",IF('Художественно-эстетическое разв'!K24=0,"не сформирован", "в стадии формирования")))</f>
        <v/>
      </c>
      <c r="CA23" s="233" t="str">
        <f>IF('Художественно-эстетическое разв'!L24="","",IF('Художественно-эстетическое разв'!L24=2,"сформирован",IF('Художественно-эстетическое разв'!L24=0,"не сформирован", "в стадии формирования")))</f>
        <v/>
      </c>
      <c r="CB23" s="233" t="str">
        <f>IF('Художественно-эстетическое разв'!Z24="","",IF('Художественно-эстетическое разв'!Z24=2,"сформирован",IF('Художественно-эстетическое разв'!Z24=0,"не сформирован", "в стадии формирования")))</f>
        <v/>
      </c>
      <c r="CC23" s="190" t="e">
        <f>IF('Физическое развитие'!#REF!="","",IF('Физическое развитие'!#REF!=2,"сформирован",IF('Физическое развитие'!#REF!=0,"не сформирован", "в стадии формирования")))</f>
        <v>#REF!</v>
      </c>
      <c r="CD23" s="190" t="str">
        <f>IF('Физическое развитие'!D23="","",IF('Физическое развитие'!D23=2,"сформирован",IF('Физическое развитие'!D23=0,"не сформирован", "в стадии формирования")))</f>
        <v/>
      </c>
      <c r="CE23" s="190" t="str">
        <f>IF('Физическое развитие'!E23="","",IF('Физическое развитие'!E23=2,"сформирован",IF('Физическое развитие'!E23=0,"не сформирован", "в стадии формирования")))</f>
        <v/>
      </c>
      <c r="CF23" s="190" t="str">
        <f>IF('Физическое развитие'!F23="","",IF('Физическое развитие'!F23=2,"сформирован",IF('Физическое развитие'!F23=0,"не сформирован", "в стадии формирования")))</f>
        <v/>
      </c>
      <c r="CG23" s="190" t="str">
        <f>IF('Физическое развитие'!G23="","",IF('Физическое развитие'!G23=2,"сформирован",IF('Физическое развитие'!G23=0,"не сформирован", "в стадии формирования")))</f>
        <v/>
      </c>
      <c r="CH23" s="233" t="str">
        <f>IF('Физическое развитие'!H23="","",IF('Физическое развитие'!H23=2,"сформирован",IF('Физическое развитие'!H23=0,"не сформирован", "в стадии формирования")))</f>
        <v/>
      </c>
      <c r="CI23" s="233" t="str">
        <f>IF('Физическое развитие'!I23="","",IF('Физическое развитие'!I23=2,"сформирован",IF('Физическое развитие'!I23=0,"не сформирован", "в стадии формирования")))</f>
        <v/>
      </c>
      <c r="CJ23" s="233" t="str">
        <f>IF('Физическое развитие'!J23="","",IF('Физическое развитие'!J23=2,"сформирован",IF('Физическое развитие'!J23=0,"не сформирован", "в стадии формирования")))</f>
        <v/>
      </c>
      <c r="CK23" s="233" t="str">
        <f>IF('Физическое развитие'!K23="","",IF('Физическое развитие'!K23=2,"сформирован",IF('Физическое развитие'!K23=0,"не сформирован", "в стадии формирования")))</f>
        <v/>
      </c>
      <c r="CL23" s="233" t="str">
        <f>IF('Физическое развитие'!L23="","",IF('Физическое развитие'!L23=2,"сформирован",IF('Физическое развитие'!L23=0,"не сформирован", "в стадии формирования")))</f>
        <v/>
      </c>
      <c r="CM23" s="233" t="str">
        <f>IF('Физическое развитие'!N23="","",IF('Физическое развитие'!N23=2,"сформирован",IF('Физическое развитие'!N23=0,"не сформирован", "в стадии формирования")))</f>
        <v/>
      </c>
      <c r="CN23" s="242" t="str">
        <f>IF('Познавательное развитие'!H24="","",IF('Художественно-эстетическое разв'!K24="","",IF('Художественно-эстетическое разв'!L24="","",IF('Художественно-эстетическое разв'!Z24="","",IF('Физическое развитие'!#REF!="","",IF('Физическое развитие'!D23="","",IF('Физическое развитие'!E23="","",IF('Физическое развитие'!F23="","",IF('Физическое развитие'!G23="","",IF('Физическое развитие'!H23="","",IF('Физическое развитие'!I23="","",IF('Физическое развитие'!J23="","",IF('Физическое развитие'!K23="","",IF('Физическое развитие'!L23="","",IF('Физическое развитие'!N23="","",('Познавательное развитие'!H24+'Художественно-эстетическое разв'!K24+'Художественно-эстетическое разв'!L24+'Художественно-эстетическое разв'!Z24+'Физическое развитие'!#REF!+'Физическое развитие'!D23+'Физическое развитие'!E23+'Физическое развитие'!F23+'Физическое развитие'!G23+'Физическое развитие'!H23+'Физическое развитие'!I23+'Физическое развитие'!J23+'Физическое развитие'!K23+'Физическое развитие'!L23+'Физическое развитие'!N23)/15)))))))))))))))</f>
        <v/>
      </c>
      <c r="CO23" s="321" t="str">
        <f>'Целевые ориентиры'!CK23</f>
        <v/>
      </c>
      <c r="CP23" s="233" t="str">
        <f>IF('Социально-коммуникативное разви'!G24="","",IF('Социально-коммуникативное разви'!G24=2,"сформирован",IF('Социально-коммуникативное разви'!G24=0,"не сформирован", "в стадии формирования")))</f>
        <v/>
      </c>
      <c r="CQ23" s="233" t="str">
        <f>IF('Социально-коммуникативное разви'!H24="","",IF('Социально-коммуникативное разви'!H24=2,"сформирован",IF('Социально-коммуникативное разви'!H24=0,"не сформирован", "в стадии формирования")))</f>
        <v/>
      </c>
      <c r="CR23" s="233" t="str">
        <f>IF('Социально-коммуникативное разви'!L24="","",IF('Социально-коммуникативное разви'!L24=2,"сформирован",IF('Социально-коммуникативное разви'!L24=0,"не сформирован", "в стадии формирования")))</f>
        <v/>
      </c>
      <c r="CS23" s="233" t="str">
        <f>IF('Социально-коммуникативное разви'!P24="","",IF('Социально-коммуникативное разви'!P24=2,"сформирован",IF('Социально-коммуникативное разви'!P24=0,"не сформирован", "в стадии формирования")))</f>
        <v/>
      </c>
      <c r="CT23" s="233" t="str">
        <f>IF('Социально-коммуникативное разви'!Q24="","",IF('Социально-коммуникативное разви'!Q24=2,"сформирован",IF('Социально-коммуникативное разви'!Q24=0,"не сформирован", "в стадии формирования")))</f>
        <v/>
      </c>
      <c r="CU23" s="233" t="str">
        <f>IF('Социально-коммуникативное разви'!T24="","",IF('Социально-коммуникативное разви'!T24=2,"сформирован",IF('Социально-коммуникативное разви'!T24=0,"не сформирован", "в стадии формирования")))</f>
        <v/>
      </c>
      <c r="CV23" s="233" t="str">
        <f>IF('Социально-коммуникативное разви'!U24="","",IF('Социально-коммуникативное разви'!U24=2,"сформирован",IF('Социально-коммуникативное разви'!U24=0,"не сформирован", "в стадии формирования")))</f>
        <v/>
      </c>
      <c r="CW23" s="233" t="str">
        <f>IF('Социально-коммуникативное разви'!V24="","",IF('Социально-коммуникативное разви'!V24=2,"сформирован",IF('Социально-коммуникативное разви'!V24=0,"не сформирован", "в стадии формирования")))</f>
        <v/>
      </c>
      <c r="CX23" s="233" t="str">
        <f>IF('Социально-коммуникативное разви'!W24="","",IF('Социально-коммуникативное разви'!W24=2,"сформирован",IF('Социально-коммуникативное разви'!W24=0,"не сформирован", "в стадии формирования")))</f>
        <v/>
      </c>
      <c r="CY23" s="233" t="str">
        <f>IF('Социально-коммуникативное разви'!X24="","",IF('Социально-коммуникативное разви'!X24=2,"сформирован",IF('Социально-коммуникативное разви'!X24=0,"не сформирован", "в стадии формирования")))</f>
        <v/>
      </c>
      <c r="CZ23" s="233" t="str">
        <f>IF('Социально-коммуникативное разви'!Y24="","",IF('Социально-коммуникативное разви'!Y24=2,"сформирован",IF('Социально-коммуникативное разви'!Y24=0,"не сформирован", "в стадии формирования")))</f>
        <v/>
      </c>
      <c r="DA23" s="233" t="str">
        <f>IF('Физическое развитие'!Q23="","",IF('Физическое развитие'!Q23=2,"сформирован",IF('Физическое развитие'!Q23=0,"не сформирован", "в стадии формирования")))</f>
        <v/>
      </c>
      <c r="DB23" s="233" t="str">
        <f>IF('Физическое развитие'!R23="","",IF('Физическое развитие'!R23=2,"сформирован",IF('Физическое развитие'!R23=0,"не сформирован", "в стадии формирования")))</f>
        <v/>
      </c>
      <c r="DC23" s="233" t="str">
        <f>IF('Физическое развитие'!S23="","",IF('Физическое развитие'!S23=2,"сформирован",IF('Физическое развитие'!S23=0,"не сформирован", "в стадии формирования")))</f>
        <v/>
      </c>
      <c r="DD23" s="242" t="str">
        <f>IF('Социально-коммуникативное разви'!G24="","",IF('Социально-коммуникативное разви'!H24="","",IF('Социально-коммуникативное разви'!L24="","",IF('Социально-коммуникативное разви'!P24="","",IF('Социально-коммуникативное разви'!Q24="","",IF('Социально-коммуникативное разви'!T24="","",IF('Социально-коммуникативное разви'!U24="","",IF('Социально-коммуникативное разви'!V24="","",IF('Социально-коммуникативное разви'!W24="","",IF('Социально-коммуникативное разви'!X24="","",IF('Социально-коммуникативное разви'!Y24="","",IF('Физическое развитие'!Q23="","",IF('Физическое развитие'!R23="","",IF('Физическое развитие'!S23="","",('Социально-коммуникативное разви'!G24+'Социально-коммуникативное разви'!H24+'Социально-коммуникативное разви'!L24+'Социально-коммуникативное разви'!P24+'Социально-коммуникативное разви'!Q24+'Социально-коммуникативное разви'!T24+'Социально-коммуникативное разви'!U24+'Социально-коммуникативное разви'!V24+'Социально-коммуникативное разви'!W24+'Социально-коммуникативное разви'!X24+'Социально-коммуникативное разви'!Y24+'Физическое развитие'!Q23+'Физическое развитие'!R23+'Физическое развитие'!S23)/14))))))))))))))</f>
        <v/>
      </c>
      <c r="DE23" s="235" t="str">
        <f>'Целевые ориентиры'!DA23</f>
        <v/>
      </c>
      <c r="DF23" s="233" t="str">
        <f>IF('Социально-коммуникативное разви'!T24="","",IF('Социально-коммуникативное разви'!T24=2,"сформирован",IF('Социально-коммуникативное разви'!T24=0,"не сформирован", "в стадии формирования")))</f>
        <v/>
      </c>
      <c r="DG23" s="233" t="str">
        <f>IF('Социально-коммуникативное разви'!U24="","",IF('Социально-коммуникативное разви'!U24=2,"сформирован",IF('Социально-коммуникативное разви'!U24=0,"не сформирован", "в стадии формирования")))</f>
        <v/>
      </c>
      <c r="DH23" s="233" t="str">
        <f>IF('Социально-коммуникативное разви'!V24="","",IF('Социально-коммуникативное разви'!V24=2,"сформирован",IF('Социально-коммуникативное разви'!V24=0,"не сформирован", "в стадии формирования")))</f>
        <v/>
      </c>
      <c r="DI23" s="233" t="str">
        <f>IF('Социально-коммуникативное разви'!W24="","",IF('Социально-коммуникативное разви'!W24=2,"сформирован",IF('Социально-коммуникативное разви'!W24=0,"не сформирован", "в стадии формирования")))</f>
        <v/>
      </c>
      <c r="DJ23" s="233" t="str">
        <f>IF('Социально-коммуникативное разви'!X24="","",IF('Социально-коммуникативное разви'!X24=2,"сформирован",IF('Социально-коммуникативное разви'!X24=0,"не сформирован", "в стадии формирования")))</f>
        <v/>
      </c>
      <c r="DK23" s="233" t="str">
        <f>IF('Социально-коммуникативное разви'!Y24="","",IF('Социально-коммуникативное разви'!Y24=2,"сформирован",IF('Социально-коммуникативное разви'!Y24=0,"не сформирован", "в стадии формирования")))</f>
        <v/>
      </c>
      <c r="DL23" s="233" t="str">
        <f>IF('Познавательное развитие'!D24="","",IF('Познавательное развитие'!D24=2,"сформирован",IF('Познавательное развитие'!D24=0,"не сформирован", "в стадии формирования")))</f>
        <v/>
      </c>
      <c r="DM23" s="233" t="str">
        <f>IF('Познавательное развитие'!E24="","",IF('Познавательное развитие'!E24=2,"сформирован",IF('Познавательное развитие'!E24=0,"не сформирован", "в стадии формирования")))</f>
        <v/>
      </c>
      <c r="DN23" s="233" t="str">
        <f>IF('Познавательное развитие'!F24="","",IF('Познавательное развитие'!F24=2,"сформирован",IF('Познавательное развитие'!F24=0,"не сформирован", "в стадии формирования")))</f>
        <v/>
      </c>
      <c r="DO23" s="233" t="str">
        <f>IF('Познавательное развитие'!G24="","",IF('Познавательное развитие'!G24=2,"сформирован",IF('Познавательное развитие'!G24=0,"не сформирован", "в стадии формирования")))</f>
        <v/>
      </c>
      <c r="DP23" s="233" t="str">
        <f>IF('Познавательное развитие'!H24="","",IF('Познавательное развитие'!H24=2,"сформирован",IF('Познавательное развитие'!H24=0,"не сформирован", "в стадии формирования")))</f>
        <v/>
      </c>
      <c r="DQ23" s="233" t="str">
        <f>IF('Познавательное развитие'!I24="","",IF('Познавательное развитие'!I24=2,"сформирован",IF('Познавательное развитие'!I24=0,"не сформирован", "в стадии формирования")))</f>
        <v/>
      </c>
      <c r="DR23" s="233" t="str">
        <f>IF('Познавательное развитие'!J24="","",IF('Познавательное развитие'!J24=2,"сформирован",IF('Познавательное развитие'!J24=0,"не сформирован", "в стадии формирования")))</f>
        <v/>
      </c>
      <c r="DS23" s="233" t="str">
        <f>IF('Познавательное развитие'!K24="","",IF('Познавательное развитие'!K24=2,"сформирован",IF('Познавательное развитие'!K24=0,"не сформирован", "в стадии формирования")))</f>
        <v/>
      </c>
      <c r="DT23" s="233" t="str">
        <f>IF('Познавательное развитие'!L24="","",IF('Познавательное развитие'!L24=2,"сформирован",IF('Познавательное развитие'!L24=0,"не сформирован", "в стадии формирования")))</f>
        <v/>
      </c>
      <c r="DU23" s="233" t="e">
        <f>IF('Познавательное развитие'!#REF!="","",IF('Познавательное развитие'!#REF!=2,"сформирован",IF('Познавательное развитие'!#REF!=0,"не сформирован", "в стадии формирования")))</f>
        <v>#REF!</v>
      </c>
      <c r="DV23" s="233" t="e">
        <f>IF('Познавательное развитие'!#REF!="","",IF('Познавательное развитие'!#REF!=2,"сформирован",IF('Познавательное развитие'!#REF!=0,"не сформирован", "в стадии формирования")))</f>
        <v>#REF!</v>
      </c>
      <c r="DW23" s="233" t="str">
        <f>IF('Познавательное развитие'!M24="","",IF('Познавательное развитие'!M24=2,"сформирован",IF('Познавательное развитие'!M24=0,"не сформирован", "в стадии формирования")))</f>
        <v/>
      </c>
      <c r="DX23" s="233" t="str">
        <f>IF('Познавательное развитие'!N24="","",IF('Познавательное развитие'!N24=2,"сформирован",IF('Познавательное развитие'!N24=0,"не сформирован", "в стадии формирования")))</f>
        <v/>
      </c>
      <c r="DY23" s="233" t="str">
        <f>IF('Познавательное развитие'!O24="","",IF('Познавательное развитие'!O24=2,"сформирован",IF('Познавательное развитие'!O24=0,"не сформирован", "в стадии формирования")))</f>
        <v/>
      </c>
      <c r="DZ23" s="233" t="str">
        <f>IF('Познавательное развитие'!P24="","",IF('Познавательное развитие'!P24=2,"сформирован",IF('Познавательное развитие'!P24=0,"не сформирован", "в стадии формирования")))</f>
        <v/>
      </c>
      <c r="EA23" s="233" t="e">
        <f>IF('Познавательное развитие'!#REF!="","",IF('Познавательное развитие'!#REF!=2,"сформирован",IF('Познавательное развитие'!#REF!=0,"не сформирован", "в стадии формирования")))</f>
        <v>#REF!</v>
      </c>
      <c r="EB23" s="233" t="str">
        <f>IF('Познавательное развитие'!R24="","",IF('Познавательное развитие'!R24=2,"сформирован",IF('Познавательное развитие'!R24=0,"не сформирован", "в стадии формирования")))</f>
        <v/>
      </c>
      <c r="EC23" s="233" t="str">
        <f>IF('Познавательное развитие'!S24="","",IF('Познавательное развитие'!S24=2,"сформирован",IF('Познавательное развитие'!S24=0,"не сформирован", "в стадии формирования")))</f>
        <v/>
      </c>
      <c r="ED23" s="233" t="str">
        <f>IF('Познавательное развитие'!T24="","",IF('Познавательное развитие'!T24=2,"сформирован",IF('Познавательное развитие'!T24=0,"не сформирован", "в стадии формирования")))</f>
        <v/>
      </c>
      <c r="EE23" s="233" t="str">
        <f>IF('Познавательное развитие'!U24="","",IF('Познавательное развитие'!U24=2,"сформирован",IF('Познавательное развитие'!U24=0,"не сформирован", "в стадии формирования")))</f>
        <v/>
      </c>
      <c r="EF23" s="233" t="str">
        <f>IF('Познавательное развитие'!V24="","",IF('Познавательное развитие'!V24=2,"сформирован",IF('Познавательное развитие'!V24=0,"не сформирован", "в стадии формирования")))</f>
        <v/>
      </c>
      <c r="EG23" s="233" t="e">
        <f>IF('Познавательное развитие'!#REF!="","",IF('Познавательное развитие'!#REF!=2,"сформирован",IF('Познавательное развитие'!#REF!=0,"не сформирован", "в стадии формирования")))</f>
        <v>#REF!</v>
      </c>
      <c r="EH23" s="233" t="e">
        <f>IF('Познавательное развитие'!#REF!="","",IF('Познавательное развитие'!#REF!=2,"сформирован",IF('Познавательное развитие'!#REF!=0,"не сформирован", "в стадии формирования")))</f>
        <v>#REF!</v>
      </c>
      <c r="EI23" s="233" t="str">
        <f>IF('Познавательное развитие'!W24="","",IF('Познавательное развитие'!W24=2,"сформирован",IF('Познавательное развитие'!W24=0,"не сформирован", "в стадии формирования")))</f>
        <v/>
      </c>
      <c r="EJ23" s="233" t="str">
        <f>IF('Познавательное развитие'!X24="","",IF('Познавательное развитие'!X24=2,"сформирован",IF('Познавательное развитие'!X24=0,"не сформирован", "в стадии формирования")))</f>
        <v/>
      </c>
      <c r="EK23" s="233" t="str">
        <f>IF('Познавательное развитие'!Y24="","",IF('Познавательное развитие'!Y24=2,"сформирован",IF('Познавательное развитие'!Y24=0,"не сформирован", "в стадии формирования")))</f>
        <v/>
      </c>
      <c r="EL23" s="233" t="str">
        <f>IF('Познавательное развитие'!Z24="","",IF('Познавательное развитие'!Z24=2,"сформирован",IF('Познавательное развитие'!Z24=0,"не сформирован", "в стадии формирования")))</f>
        <v/>
      </c>
      <c r="EM23" s="233" t="str">
        <f>IF('Познавательное развитие'!AA24="","",IF('Познавательное развитие'!AA24=2,"сформирован",IF('Познавательное развитие'!AA24=0,"не сформирован", "в стадии формирования")))</f>
        <v/>
      </c>
      <c r="EN23" s="233" t="str">
        <f>IF('Познавательное развитие'!AB24="","",IF('Познавательное развитие'!AB24=2,"сформирован",IF('Познавательное развитие'!AB24=0,"не сформирован", "в стадии формирования")))</f>
        <v/>
      </c>
      <c r="EO23" s="233"/>
      <c r="EP23" s="235" t="str">
        <f>'Целевые ориентиры'!EH23</f>
        <v/>
      </c>
    </row>
    <row r="24" spans="1:146" ht="15.75" x14ac:dyDescent="0.25">
      <c r="A24" s="107">
        <f>список!A22</f>
        <v>21</v>
      </c>
      <c r="B24" s="141" t="str">
        <f>IF(список!B22="","",список!B22)</f>
        <v/>
      </c>
      <c r="C24" s="97">
        <f>IF(список!C22="","",список!C22)</f>
        <v>0</v>
      </c>
      <c r="D24" s="94" t="str">
        <f>IF('Социально-коммуникативное разви'!G25="","",IF('Социально-коммуникативное разви'!G25=2,"сформирован",IF('Социально-коммуникативное разви'!G25=0,"не сформирован", "в стадии формирования")))</f>
        <v/>
      </c>
      <c r="E24" s="94" t="str">
        <f>IF('Социально-коммуникативное разви'!I25="","",IF('Социально-коммуникативное разви'!I25=2,"сформирован",IF('Социально-коммуникативное разви'!I25=0,"не сформирован", "в стадии формирования")))</f>
        <v/>
      </c>
      <c r="F24" s="94" t="str">
        <f>IF('Социально-коммуникативное разви'!K25="","",IF('Социально-коммуникативное разви'!K25=2,"сформирован",IF('Социально-коммуникативное разви'!K25=0,"не сформирован", "в стадии формирования")))</f>
        <v/>
      </c>
      <c r="G24" s="94" t="str">
        <f>IF('Социально-коммуникативное разви'!L25="","",IF('Социально-коммуникативное разви'!L25=2,"сформирован",IF('Социально-коммуникативное разви'!L25=0,"не сформирован", "в стадии формирования")))</f>
        <v/>
      </c>
      <c r="H24" s="94" t="str">
        <f>IF('Познавательное развитие'!K25="","",IF('Познавательное развитие'!K25=2,"сформирован",IF('Познавательное развитие'!K25=0,"не сформирован", "в стадии формирования")))</f>
        <v/>
      </c>
      <c r="I24" s="94" t="e">
        <f>IF('Познавательное развитие'!#REF!="","",IF('Познавательное развитие'!#REF!=2,"сформирован",IF('Познавательное развитие'!#REF!=0,"не сформирован", "в стадии формирования")))</f>
        <v>#REF!</v>
      </c>
      <c r="J24" s="94" t="str">
        <f>IF('Познавательное развитие'!O25="","",IF('Познавательное развитие'!O25=2,"сформирован",IF('Познавательное развитие'!O25=0,"не сформирован", "в стадии формирования")))</f>
        <v/>
      </c>
      <c r="K24" s="94" t="str">
        <f>IF('Познавательное развитие'!P25="","",IF('Познавательное развитие'!P25=2,"сформирован",IF('Познавательное развитие'!P25=0,"не сформирован", "в стадии формирования")))</f>
        <v/>
      </c>
      <c r="L24" s="94" t="e">
        <f>IF('Познавательное развитие'!#REF!="","",IF('Познавательное развитие'!#REF!=2,"сформирован",IF('Познавательное развитие'!#REF!=0,"не сформирован", "в стадии формирования")))</f>
        <v>#REF!</v>
      </c>
      <c r="M24" s="94" t="str">
        <f>IF('Познавательное развитие'!T25="","",IF('Познавательное развитие'!T25=2,"сформирован",IF('Познавательное развитие'!T25=0,"не сформирован", "в стадии формирования")))</f>
        <v/>
      </c>
      <c r="N24" s="94" t="str">
        <f>IF('Познавательное развитие'!W25="","",IF('Познавательное развитие'!W25=2,"сформирован",IF('Познавательное развитие'!W25=0,"не сформирован", "в стадии формирования")))</f>
        <v/>
      </c>
      <c r="O24" s="94" t="str">
        <f>IF('Познавательное развитие'!AH25="","",IF('Познавательное развитие'!AH25=2,"сформирован",IF('Познавательное развитие'!AH25=0,"не сформирован", "в стадии формирования")))</f>
        <v/>
      </c>
      <c r="P24" s="94" t="str">
        <f>IF('Речевое развитие'!E24="","",IF('Речевое развитие'!E24=2,"сформирован",IF('Речевое развитие'!E24=0,"не сформирован", "в стадии формирования")))</f>
        <v/>
      </c>
      <c r="Q24" s="94" t="str">
        <f>IF('Речевое развитие'!F24="","",IF('Речевое развитие'!F24=2,"сформирован",IF('Речевое развитие'!F24=0,"не сформирован", "в стадии формирования")))</f>
        <v/>
      </c>
      <c r="R24" s="94" t="str">
        <f>IF('Речевое развитие'!M24="","",IF('Речевое развитие'!M24=2,"сформирован",IF('Речевое развитие'!M24=0,"не сформирован", "в стадии формирования")))</f>
        <v/>
      </c>
      <c r="S24" s="94" t="str">
        <f>IF('Художественно-эстетическое разв'!F25="","",IF('Художественно-эстетическое разв'!F25=2,"сформирован",IF('Художественно-эстетическое разв'!F25=0,"не сформирован", "в стадии формирования")))</f>
        <v/>
      </c>
      <c r="T24" s="94" t="str">
        <f>IF('Художественно-эстетическое разв'!L25="","",IF('Художественно-эстетическое разв'!L25=2,"сформирован",IF('Художественно-эстетическое разв'!L25=0,"не сформирован", "в стадии формирования")))</f>
        <v/>
      </c>
      <c r="U24" s="94" t="str">
        <f>IF('Художественно-эстетическое разв'!O25="","",IF('Художественно-эстетическое разв'!O25=2,"сформирован",IF('Художественно-эстетическое разв'!O25=0,"не сформирован", "в стадии формирования")))</f>
        <v/>
      </c>
      <c r="V24" s="94" t="str">
        <f>IF('Художественно-эстетическое разв'!P25="","",IF('Художественно-эстетическое разв'!P25=2,"сформирован",IF('Художественно-эстетическое разв'!P25=0,"не сформирован", "в стадии формирования")))</f>
        <v/>
      </c>
      <c r="W24" s="94" t="str">
        <f>IF('Физическое развитие'!N24="","",IF('Физическое развитие'!N24=2,"сформирован",IF('Физическое развитие'!N24=0,"не сформирован", "в стадии формирования")))</f>
        <v/>
      </c>
      <c r="X24" s="94" t="str">
        <f>IF('Физическое развитие'!Q24="","",IF('Физическое развитие'!Q24=2,"сформирован",IF('Физическое развитие'!Q24=0,"не сформирован", "в стадии формирования")))</f>
        <v/>
      </c>
      <c r="Y24" s="94" t="str">
        <f>IF('Физическое развитие'!R24="","",IF('Физическое развитие'!R24=2,"сформирован",IF('Физическое развитие'!R24=0,"не сформирован", "в стадии формирования")))</f>
        <v/>
      </c>
      <c r="Z24" s="206" t="str">
        <f>IF('Социально-коммуникативное разви'!G25="","",IF('Социально-коммуникативное разви'!I25="","",IF('Социально-коммуникативное разви'!K25="","",IF('Социально-коммуникативное разви'!L25="","",IF('Познавательное развитие'!K25="","",IF('Познавательное развитие'!#REF!="","",IF('Познавательное развитие'!O25="","",IF('Познавательное развитие'!P25="","",IF('Познавательное развитие'!#REF!="","",IF('Познавательное развитие'!T25="","",IF('Познавательное развитие'!W25="","",IF('Познавательное развитие'!AH25="","",IF('Речевое развитие'!E24="","",IF('Речевое развитие'!F24="","",IF('Речевое развитие'!M24="","",IF('Художественно-эстетическое разв'!F25="","",IF('Художественно-эстетическое разв'!L25="","",IF('Художественно-эстетическое разв'!O25="","",IF('Художественно-эстетическое разв'!P25="","",IF('Физическое развитие'!N24="","",IF('Физическое развитие'!Q24="","",IF('Физическое развитие'!R24="","",('Социально-коммуникативное разви'!G25+'Социально-коммуникативное разви'!I25+'Социально-коммуникативное разви'!K25+'Социально-коммуникативное разви'!L25+'Познавательное развитие'!K25+'Познавательное развитие'!#REF!+'Познавательное развитие'!O25+'Познавательное развитие'!P25+'Познавательное развитие'!#REF!+'Познавательное развитие'!T25+'Познавательное развитие'!W25+'Познавательное развитие'!AH25+'Речевое развитие'!E24+'Речевое развитие'!F24+'Художественно-эстетическое разв'!F25+'Художественно-эстетическое разв'!L25+'Художественно-эстетическое разв'!O25+'Художественно-эстетическое разв'!P25+'Физическое развитие'!N24+'Физическое развитие'!Q24+'Физическое развитие'!R24)/22))))))))))))))))))))))</f>
        <v/>
      </c>
      <c r="AA24" s="235" t="str">
        <f>'Целевые ориентиры'!Y24</f>
        <v/>
      </c>
      <c r="AB24" s="236" t="str">
        <f>IF('Социально-коммуникативное разви'!E25="","",IF('Социально-коммуникативное разви'!E25=2,"сформирован",IF('Социально-коммуникативное разви'!E25=0,"не сформирован", "в стадии формирования")))</f>
        <v/>
      </c>
      <c r="AC24" s="232" t="str">
        <f>IF('Социально-коммуникативное разви'!G25="","",IF('Социально-коммуникативное разви'!G25=2,"сформирован",IF('Социально-коммуникативное разви'!G25=0,"не сформирован", "в стадии формирования")))</f>
        <v/>
      </c>
      <c r="AD24" s="232" t="str">
        <f>IF('Социально-коммуникативное разви'!H25="","",IF('Социально-коммуникативное разви'!H25=2,"сформирован",IF('Социально-коммуникативное разви'!H25=0,"не сформирован", "в стадии формирования")))</f>
        <v/>
      </c>
      <c r="AE24" s="232" t="str">
        <f>IF('Социально-коммуникативное разви'!L25="","",IF('Социально-коммуникативное разви'!L25=2,"сформирован",IF('Социально-коммуникативное разви'!L25=0,"не сформирован", "в стадии формирования")))</f>
        <v/>
      </c>
      <c r="AF24" s="232" t="str">
        <f>IF('Социально-коммуникативное разви'!Q25="","",IF('Социально-коммуникативное разви'!Q25=2,"сформирован",IF('Социально-коммуникативное разви'!Q25=0,"не сформирован", "в стадии формирования")))</f>
        <v/>
      </c>
      <c r="AG24" s="237" t="str">
        <f>IF('Познавательное развитие'!L25="","",IF('Познавательное развитие'!L25=2,"сформирован",IF('Познавательное развитие'!L25=0,"не сформирован", "в стадии формирования")))</f>
        <v/>
      </c>
      <c r="AH24" s="237" t="e">
        <f>IF('Познавательное развитие'!#REF!="","",IF('Познавательное развитие'!#REF!=2,"сформирован",IF('Познавательное развитие'!#REF!=0,"не сформирован", "в стадии формирования")))</f>
        <v>#REF!</v>
      </c>
      <c r="AI24" s="237" t="str">
        <f>IF('Речевое развитие'!D24="","",IF('Речевое развитие'!D24=2,"сформирован",IF('Речевое развитие'!D24=0,"не сформирован", "в стадии формирования")))</f>
        <v/>
      </c>
      <c r="AJ24" s="237" t="str">
        <f>IF('Речевое развитие'!F24="","",IF('Речевое развитие'!F24=2,"сформирован",IF('Речевое развитие'!F24=0,"не сформирован", "в стадии формирования")))</f>
        <v/>
      </c>
      <c r="AK24" s="237" t="str">
        <f>IF('Речевое развитие'!J24="","",IF('Речевое развитие'!J24=2,"сформирован",IF('Речевое развитие'!J24=0,"не сформирован", "в стадии формирования")))</f>
        <v/>
      </c>
      <c r="AL24" s="237" t="str">
        <f>IF('Речевое развитие'!L24="","",IF('Речевое развитие'!L24=2,"сформирован",IF('Речевое развитие'!L24=0,"не сформирован", "в стадии формирования")))</f>
        <v/>
      </c>
      <c r="AM24" s="237" t="str">
        <f>IF('Речевое развитие'!N24="","",IF('Речевое развитие'!N24=2,"сформирован",IF('Речевое развитие'!N24=0,"не сформирован", "в стадии формирования")))</f>
        <v/>
      </c>
      <c r="AN24" s="238" t="str">
        <f>IF('Социально-коммуникативное разви'!E25="","",IF('Социально-коммуникативное разви'!G25="","",IF('Социально-коммуникативное разви'!H25="","",IF('Социально-коммуникативное разви'!L25="","",IF('Социально-коммуникативное разви'!Q25="","",IF('Познавательное развитие'!L25="","",IF('Познавательное развитие'!#REF!="","",IF('Речевое развитие'!D24="","",IF('Речевое развитие'!F24="","",IF('Речевое развитие'!J24="","",IF('Речевое развитие'!L24="","",IF('Речевое развитие'!N24="","",('Социально-коммуникативное разви'!E25+'Социально-коммуникативное разви'!G25+'Социально-коммуникативное разви'!H25+'Социально-коммуникативное разви'!L25+'Социально-коммуникативное разви'!Q25+'Познавательное развитие'!L25+'Познавательное развитие'!#REF!+'Речевое развитие'!D24+'Речевое развитие'!F24+'Речевое развитие'!J24+'Речевое развитие'!L24+'Речевое развитие'!N24)/12))))))))))))</f>
        <v/>
      </c>
      <c r="AO24" s="235" t="str">
        <f>'Целевые ориентиры'!AM24</f>
        <v/>
      </c>
      <c r="AP24" s="239" t="str">
        <f>IF('Социально-коммуникативное разви'!E25="","",IF('Социально-коммуникативное разви'!E25=2,"сформирован",IF('Социально-коммуникативное разви'!E25=0,"не сформирован", "в стадии формирования")))</f>
        <v/>
      </c>
      <c r="AQ24" s="240" t="str">
        <f>IF('Социально-коммуникативное разви'!G25="","",IF('Социально-коммуникативное разви'!G25=2,"сформирован",IF('Социально-коммуникативное разви'!G25=0,"не сформирован", "в стадии формирования")))</f>
        <v/>
      </c>
      <c r="AR24" s="241" t="str">
        <f>IF('Социально-коммуникативное разви'!H25="","",IF('Социально-коммуникативное разви'!H25=2,"сформирован",IF('Социально-коммуникативное разви'!H25=0,"не сформирован", "в стадии формирования")))</f>
        <v/>
      </c>
      <c r="AS24" s="241" t="str">
        <f>IF('Социально-коммуникативное разви'!K25="","",IF('Социально-коммуникативное разви'!K25=2,"сформирован",IF('Социально-коммуникативное разви'!K25=0,"не сформирован", "в стадии формирования")))</f>
        <v/>
      </c>
      <c r="AT24" s="241" t="str">
        <f>IF('Социально-коммуникативное разви'!L25="","",IF('Социально-коммуникативное разви'!L25=2,"сформирован",IF('Социально-коммуникативное разви'!L25=0,"не сформирован", "в стадии формирования")))</f>
        <v/>
      </c>
      <c r="AU24" s="241" t="str">
        <f>IF('Социально-коммуникативное разви'!M25="","",IF('Социально-коммуникативное разви'!M25=2,"сформирован",IF('Социально-коммуникативное разви'!M25=0,"не сформирован", "в стадии формирования")))</f>
        <v/>
      </c>
      <c r="AV24" s="241" t="str">
        <f>IF('Познавательное развитие'!P25="","",IF('Познавательное развитие'!P25=2,"сформирован",IF('Познавательное развитие'!P25=0,"не сформирован", "в стадии формирования")))</f>
        <v/>
      </c>
      <c r="AW24" s="241" t="str">
        <f>IF('Речевое развитие'!E24="","",IF('Речевое развитие'!E24=2,"сформирован",IF('Речевое развитие'!E24=0,"не сформирован", "в стадии формирования")))</f>
        <v/>
      </c>
      <c r="AX24" s="241" t="str">
        <f>IF('Речевое развитие'!N24="","",IF('Речевое развитие'!N24=2,"сформирован",IF('Речевое развитие'!N24=0,"не сформирован", "в стадии формирования")))</f>
        <v/>
      </c>
      <c r="AY24" s="241" t="str">
        <f>IF('Художественно-эстетическое разв'!F25="","",IF('Художественно-эстетическое разв'!F25=2,"сформирован",IF('Художественно-эстетическое разв'!F25=0,"не сформирован", "в стадии формирования")))</f>
        <v/>
      </c>
      <c r="AZ24" s="233" t="str">
        <f>IF('Художественно-эстетическое разв'!O25="","",IF('Художественно-эстетическое разв'!O25=2,"сформирован",IF('Художественно-эстетическое разв'!O25=0,"не сформирован", "в стадии формирования")))</f>
        <v/>
      </c>
      <c r="BA24" s="241"/>
      <c r="BB24" s="208" t="str">
        <f>IF('Социально-коммуникативное разви'!E25="","",IF('Социально-коммуникативное разви'!G25="","",IF('Социально-коммуникативное разви'!H25="","",IF('Социально-коммуникативное разви'!K25="","",IF('Социально-коммуникативное разви'!L25="","",IF('Социально-коммуникативное разви'!M25="","",IF('Познавательное развитие'!P25="","",IF('Речевое развитие'!E24="","",IF('Речевое развитие'!N24="","",IF('Художественно-эстетическое разв'!F25="","",IF('Художественно-эстетическое разв'!O25="","",IF('Художественно-эстетическое разв'!Y25="","",('Социально-коммуникативное разви'!E25+'Социально-коммуникативное разви'!G25+'Социально-коммуникативное разви'!H25+'Социально-коммуникативное разви'!L25+'Социально-коммуникативное разви'!Q25+'Познавательное развитие'!L25+'Познавательное развитие'!#REF!+'Речевое развитие'!D24+'Речевое развитие'!F24+'Речевое развитие'!J24+'Речевое развитие'!L24+'Речевое развитие'!N24)/12))))))))))))</f>
        <v/>
      </c>
      <c r="BC24" s="235" t="str">
        <f>'Целевые ориентиры'!BA24</f>
        <v/>
      </c>
      <c r="BD24" s="233" t="str">
        <f>IF('Социально-коммуникативное разви'!D25="","",IF('Социально-коммуникативное разви'!D25=2,"сформирован",IF('Социально-коммуникативное разви'!D25=0,"не сформирован", "в стадии формирования")))</f>
        <v/>
      </c>
      <c r="BE24" s="233" t="str">
        <f>IF('Социально-коммуникативное разви'!F25="","",IF('Социально-коммуникативное разви'!F25=2,"сформирован",IF('Социально-коммуникативное разви'!F25=0,"не сформирован", "в стадии формирования")))</f>
        <v/>
      </c>
      <c r="BF24" s="233" t="str">
        <f>IF('Социально-коммуникативное разви'!J25="","",IF('Социально-коммуникативное разви'!J25=2,"сформирован",IF('Социально-коммуникативное разви'!J25=0,"не сформирован", "в стадии формирования")))</f>
        <v/>
      </c>
      <c r="BG24" s="233" t="str">
        <f>IF('Познавательное развитие'!U25="","",IF('Познавательное развитие'!U25=2,"сформирован",IF('Познавательное развитие'!U25=0,"не сформирован", "в стадии формирования")))</f>
        <v/>
      </c>
      <c r="BH24" s="233" t="str">
        <f>IF('Познавательное развитие'!V25="","",IF('Познавательное развитие'!V25=2,"сформирован",IF('Познавательное развитие'!V25=0,"не сформирован", "в стадии формирования")))</f>
        <v/>
      </c>
      <c r="BI24" s="233" t="str">
        <f>IF('Познавательное развитие'!AB25="","",IF('Познавательное развитие'!AB25=2,"сформирован",IF('Познавательное развитие'!AB25=0,"не сформирован", "в стадии формирования")))</f>
        <v/>
      </c>
      <c r="BJ24" s="233" t="str">
        <f>IF('Познавательное развитие'!AD25="","",IF('Познавательное развитие'!AD25=2,"сформирован",IF('Познавательное развитие'!AD25=0,"не сформирован", "в стадии формирования")))</f>
        <v/>
      </c>
      <c r="BK24" s="233" t="str">
        <f>IF('Речевое развитие'!D24="","",IF('Речевое развитие'!D24=2,"сформирован",IF('Речевое развитие'!D24=0,"не сформирован", "в стадии формирования")))</f>
        <v/>
      </c>
      <c r="BL24" s="233" t="str">
        <f>IF('Речевое развитие'!E24="","",IF('Речевое развитие'!E24=2,"сформирован",IF('Речевое развитие'!E24=0,"не сформирован", "в стадии формирования")))</f>
        <v/>
      </c>
      <c r="BM24" s="233" t="str">
        <f>IF('Речевое развитие'!F24="","",IF('Речевое развитие'!F24=2,"сформирован",IF('Речевое развитие'!F24=0,"не сформирован", "в стадии формирования")))</f>
        <v/>
      </c>
      <c r="BN24" s="233" t="str">
        <f>IF('Речевое развитие'!G24="","",IF('Речевое развитие'!G24=2,"сформирован",IF('Речевое развитие'!G24=0,"не сформирован", "в стадии формирования")))</f>
        <v/>
      </c>
      <c r="BO24" s="233" t="e">
        <f>IF('Речевое развитие'!#REF!="","",IF('Речевое развитие'!#REF!=2,"сформирован",IF('Речевое развитие'!#REF!=0,"не сформирован", "в стадии формирования")))</f>
        <v>#REF!</v>
      </c>
      <c r="BP24" s="233" t="str">
        <f>IF('Речевое развитие'!J24="","",IF('Речевое развитие'!J24=2,"сформирован",IF('Речевое развитие'!J24=0,"не сформирован", "в стадии формирования")))</f>
        <v/>
      </c>
      <c r="BQ24" s="233" t="str">
        <f>IF('Речевое развитие'!K24="","",IF('Речевое развитие'!K24=2,"сформирован",IF('Речевое развитие'!K24=0,"не сформирован", "в стадии формирования")))</f>
        <v/>
      </c>
      <c r="BR24" s="233" t="str">
        <f>IF('Речевое развитие'!L24="","",IF('Речевое развитие'!L24=2,"сформирован",IF('Речевое развитие'!L24=0,"не сформирован", "в стадии формирования")))</f>
        <v/>
      </c>
      <c r="BS24" s="233" t="str">
        <f>IF('Речевое развитие'!M24="","",IF('Речевое развитие'!M24=2,"сформирован",IF('Речевое развитие'!M24=0,"не сформирован", "в стадии формирования")))</f>
        <v/>
      </c>
      <c r="BT24" s="233" t="str">
        <f>IF('Речевое развитие'!N24="","",IF('Речевое развитие'!N24=2,"сформирован",IF('Речевое развитие'!N24=0,"не сформирован", "в стадии формирования")))</f>
        <v/>
      </c>
      <c r="BU24" s="233" t="str">
        <f>IF('Художественно-эстетическое разв'!D25="","",IF('Художественно-эстетическое разв'!D25=2,"сформирован",IF('Художественно-эстетическое разв'!D25=0,"не сформирован", "в стадии формирования")))</f>
        <v/>
      </c>
      <c r="BV24" s="233" t="str">
        <f>IF('Художественно-эстетическое разв'!E25="","",IF('Художественно-эстетическое разв'!E25=2,"сформирован",IF('Художественно-эстетическое разв'!E25=0,"не сформирован", "в стадии формирования")))</f>
        <v/>
      </c>
      <c r="BW24" s="242" t="str">
        <f>IF('Социально-коммуникативное разви'!D25="","",IF('Социально-коммуникативное разви'!F25="","",IF('Социально-коммуникативное разви'!J25="","",IF('Познавательное развитие'!U25="","",IF('Познавательное развитие'!V25="","",IF('Познавательное развитие'!AB25="","",IF('Познавательное развитие'!AD25="","",IF('Речевое развитие'!D24="","",IF('Речевое развитие'!E24="","",IF('Речевое развитие'!F24="","",IF('Речевое развитие'!G24="","",IF('Речевое развитие'!#REF!="","",IF('Речевое развитие'!J24="","",IF('Речевое развитие'!K24="","",IF('Речевое развитие'!L24="","",IF('Речевое развитие'!M24="","",IF('Речевое развитие'!N24="","",IF('Художественно-эстетическое разв'!D25="","",IF('Художественно-эстетическое разв'!E25="","",('Социально-коммуникативное разви'!D25+'Социально-коммуникативное разви'!F25+'Социально-коммуникативное разви'!J25+'Познавательное развитие'!U25+'Познавательное развитие'!V25+'Познавательное развитие'!AB25+'Познавательное развитие'!AD25+'Речевое развитие'!D24+'Речевое развитие'!E24+'Речевое развитие'!F24+'Речевое развитие'!G24+'Речевое развитие'!#REF!+'Речевое развитие'!J24+'Речевое развитие'!K24+'Речевое развитие'!L24+'Речевое развитие'!M24+'Речевое развитие'!N24+'Художественно-эстетическое разв'!D25+'Художественно-эстетическое разв'!E25)/19)))))))))))))))))))</f>
        <v/>
      </c>
      <c r="BX24" s="321" t="str">
        <f>'Целевые ориентиры'!BU24</f>
        <v/>
      </c>
      <c r="BY24" s="233" t="str">
        <f t="shared" si="1"/>
        <v/>
      </c>
      <c r="BZ24" s="233" t="str">
        <f>IF('Художественно-эстетическое разв'!K25="","",IF('Художественно-эстетическое разв'!K25=2,"сформирован",IF('Художественно-эстетическое разв'!K25=0,"не сформирован", "в стадии формирования")))</f>
        <v/>
      </c>
      <c r="CA24" s="233" t="str">
        <f>IF('Художественно-эстетическое разв'!L25="","",IF('Художественно-эстетическое разв'!L25=2,"сформирован",IF('Художественно-эстетическое разв'!L25=0,"не сформирован", "в стадии формирования")))</f>
        <v/>
      </c>
      <c r="CB24" s="233" t="str">
        <f>IF('Художественно-эстетическое разв'!Z25="","",IF('Художественно-эстетическое разв'!Z25=2,"сформирован",IF('Художественно-эстетическое разв'!Z25=0,"не сформирован", "в стадии формирования")))</f>
        <v/>
      </c>
      <c r="CC24" s="190" t="e">
        <f>IF('Физическое развитие'!#REF!="","",IF('Физическое развитие'!#REF!=2,"сформирован",IF('Физическое развитие'!#REF!=0,"не сформирован", "в стадии формирования")))</f>
        <v>#REF!</v>
      </c>
      <c r="CD24" s="190" t="str">
        <f>IF('Физическое развитие'!D24="","",IF('Физическое развитие'!D24=2,"сформирован",IF('Физическое развитие'!D24=0,"не сформирован", "в стадии формирования")))</f>
        <v/>
      </c>
      <c r="CE24" s="190" t="str">
        <f>IF('Физическое развитие'!E24="","",IF('Физическое развитие'!E24=2,"сформирован",IF('Физическое развитие'!E24=0,"не сформирован", "в стадии формирования")))</f>
        <v/>
      </c>
      <c r="CF24" s="190" t="str">
        <f>IF('Физическое развитие'!F24="","",IF('Физическое развитие'!F24=2,"сформирован",IF('Физическое развитие'!F24=0,"не сформирован", "в стадии формирования")))</f>
        <v/>
      </c>
      <c r="CG24" s="190" t="str">
        <f>IF('Физическое развитие'!G24="","",IF('Физическое развитие'!G24=2,"сформирован",IF('Физическое развитие'!G24=0,"не сформирован", "в стадии формирования")))</f>
        <v/>
      </c>
      <c r="CH24" s="233" t="str">
        <f>IF('Физическое развитие'!H24="","",IF('Физическое развитие'!H24=2,"сформирован",IF('Физическое развитие'!H24=0,"не сформирован", "в стадии формирования")))</f>
        <v/>
      </c>
      <c r="CI24" s="233" t="str">
        <f>IF('Физическое развитие'!I24="","",IF('Физическое развитие'!I24=2,"сформирован",IF('Физическое развитие'!I24=0,"не сформирован", "в стадии формирования")))</f>
        <v/>
      </c>
      <c r="CJ24" s="233" t="str">
        <f>IF('Физическое развитие'!J24="","",IF('Физическое развитие'!J24=2,"сформирован",IF('Физическое развитие'!J24=0,"не сформирован", "в стадии формирования")))</f>
        <v/>
      </c>
      <c r="CK24" s="233" t="str">
        <f>IF('Физическое развитие'!K24="","",IF('Физическое развитие'!K24=2,"сформирован",IF('Физическое развитие'!K24=0,"не сформирован", "в стадии формирования")))</f>
        <v/>
      </c>
      <c r="CL24" s="233" t="str">
        <f>IF('Физическое развитие'!L24="","",IF('Физическое развитие'!L24=2,"сформирован",IF('Физическое развитие'!L24=0,"не сформирован", "в стадии формирования")))</f>
        <v/>
      </c>
      <c r="CM24" s="233" t="str">
        <f>IF('Физическое развитие'!N24="","",IF('Физическое развитие'!N24=2,"сформирован",IF('Физическое развитие'!N24=0,"не сформирован", "в стадии формирования")))</f>
        <v/>
      </c>
      <c r="CN24" s="242" t="str">
        <f>IF('Познавательное развитие'!H25="","",IF('Художественно-эстетическое разв'!K25="","",IF('Художественно-эстетическое разв'!L25="","",IF('Художественно-эстетическое разв'!Z25="","",IF('Физическое развитие'!#REF!="","",IF('Физическое развитие'!D24="","",IF('Физическое развитие'!E24="","",IF('Физическое развитие'!F24="","",IF('Физическое развитие'!G24="","",IF('Физическое развитие'!H24="","",IF('Физическое развитие'!I24="","",IF('Физическое развитие'!J24="","",IF('Физическое развитие'!K24="","",IF('Физическое развитие'!L24="","",IF('Физическое развитие'!N24="","",('Познавательное развитие'!H25+'Художественно-эстетическое разв'!K25+'Художественно-эстетическое разв'!L25+'Художественно-эстетическое разв'!Z25+'Физическое развитие'!#REF!+'Физическое развитие'!D24+'Физическое развитие'!E24+'Физическое развитие'!F24+'Физическое развитие'!G24+'Физическое развитие'!H24+'Физическое развитие'!I24+'Физическое развитие'!J24+'Физическое развитие'!K24+'Физическое развитие'!L24+'Физическое развитие'!N24)/15)))))))))))))))</f>
        <v/>
      </c>
      <c r="CO24" s="321" t="str">
        <f>'Целевые ориентиры'!CK24</f>
        <v/>
      </c>
      <c r="CP24" s="233" t="str">
        <f>IF('Социально-коммуникативное разви'!G25="","",IF('Социально-коммуникативное разви'!G25=2,"сформирован",IF('Социально-коммуникативное разви'!G25=0,"не сформирован", "в стадии формирования")))</f>
        <v/>
      </c>
      <c r="CQ24" s="233" t="str">
        <f>IF('Социально-коммуникативное разви'!H25="","",IF('Социально-коммуникативное разви'!H25=2,"сформирован",IF('Социально-коммуникативное разви'!H25=0,"не сформирован", "в стадии формирования")))</f>
        <v/>
      </c>
      <c r="CR24" s="233" t="str">
        <f>IF('Социально-коммуникативное разви'!L25="","",IF('Социально-коммуникативное разви'!L25=2,"сформирован",IF('Социально-коммуникативное разви'!L25=0,"не сформирован", "в стадии формирования")))</f>
        <v/>
      </c>
      <c r="CS24" s="233" t="str">
        <f>IF('Социально-коммуникативное разви'!P25="","",IF('Социально-коммуникативное разви'!P25=2,"сформирован",IF('Социально-коммуникативное разви'!P25=0,"не сформирован", "в стадии формирования")))</f>
        <v/>
      </c>
      <c r="CT24" s="233" t="str">
        <f>IF('Социально-коммуникативное разви'!Q25="","",IF('Социально-коммуникативное разви'!Q25=2,"сформирован",IF('Социально-коммуникативное разви'!Q25=0,"не сформирован", "в стадии формирования")))</f>
        <v/>
      </c>
      <c r="CU24" s="233" t="str">
        <f>IF('Социально-коммуникативное разви'!T25="","",IF('Социально-коммуникативное разви'!T25=2,"сформирован",IF('Социально-коммуникативное разви'!T25=0,"не сформирован", "в стадии формирования")))</f>
        <v/>
      </c>
      <c r="CV24" s="233" t="str">
        <f>IF('Социально-коммуникативное разви'!U25="","",IF('Социально-коммуникативное разви'!U25=2,"сформирован",IF('Социально-коммуникативное разви'!U25=0,"не сформирован", "в стадии формирования")))</f>
        <v/>
      </c>
      <c r="CW24" s="233" t="str">
        <f>IF('Социально-коммуникативное разви'!V25="","",IF('Социально-коммуникативное разви'!V25=2,"сформирован",IF('Социально-коммуникативное разви'!V25=0,"не сформирован", "в стадии формирования")))</f>
        <v/>
      </c>
      <c r="CX24" s="233" t="str">
        <f>IF('Социально-коммуникативное разви'!W25="","",IF('Социально-коммуникативное разви'!W25=2,"сформирован",IF('Социально-коммуникативное разви'!W25=0,"не сформирован", "в стадии формирования")))</f>
        <v/>
      </c>
      <c r="CY24" s="233" t="str">
        <f>IF('Социально-коммуникативное разви'!X25="","",IF('Социально-коммуникативное разви'!X25=2,"сформирован",IF('Социально-коммуникативное разви'!X25=0,"не сформирован", "в стадии формирования")))</f>
        <v/>
      </c>
      <c r="CZ24" s="233" t="str">
        <f>IF('Социально-коммуникативное разви'!Y25="","",IF('Социально-коммуникативное разви'!Y25=2,"сформирован",IF('Социально-коммуникативное разви'!Y25=0,"не сформирован", "в стадии формирования")))</f>
        <v/>
      </c>
      <c r="DA24" s="233" t="str">
        <f>IF('Физическое развитие'!Q24="","",IF('Физическое развитие'!Q24=2,"сформирован",IF('Физическое развитие'!Q24=0,"не сформирован", "в стадии формирования")))</f>
        <v/>
      </c>
      <c r="DB24" s="233" t="str">
        <f>IF('Физическое развитие'!R24="","",IF('Физическое развитие'!R24=2,"сформирован",IF('Физическое развитие'!R24=0,"не сформирован", "в стадии формирования")))</f>
        <v/>
      </c>
      <c r="DC24" s="233" t="str">
        <f>IF('Физическое развитие'!S24="","",IF('Физическое развитие'!S24=2,"сформирован",IF('Физическое развитие'!S24=0,"не сформирован", "в стадии формирования")))</f>
        <v/>
      </c>
      <c r="DD24" s="242" t="str">
        <f>IF('Социально-коммуникативное разви'!G25="","",IF('Социально-коммуникативное разви'!H25="","",IF('Социально-коммуникативное разви'!L25="","",IF('Социально-коммуникативное разви'!P25="","",IF('Социально-коммуникативное разви'!Q25="","",IF('Социально-коммуникативное разви'!T25="","",IF('Социально-коммуникативное разви'!U25="","",IF('Социально-коммуникативное разви'!V25="","",IF('Социально-коммуникативное разви'!W25="","",IF('Социально-коммуникативное разви'!X25="","",IF('Социально-коммуникативное разви'!Y25="","",IF('Физическое развитие'!Q24="","",IF('Физическое развитие'!R24="","",IF('Физическое развитие'!S24="","",('Социально-коммуникативное разви'!G25+'Социально-коммуникативное разви'!H25+'Социально-коммуникативное разви'!L25+'Социально-коммуникативное разви'!P25+'Социально-коммуникативное разви'!Q25+'Социально-коммуникативное разви'!T25+'Социально-коммуникативное разви'!U25+'Социально-коммуникативное разви'!V25+'Социально-коммуникативное разви'!W25+'Социально-коммуникативное разви'!X25+'Социально-коммуникативное разви'!Y25+'Физическое развитие'!Q24+'Физическое развитие'!R24+'Физическое развитие'!S24)/14))))))))))))))</f>
        <v/>
      </c>
      <c r="DE24" s="235" t="str">
        <f>'Целевые ориентиры'!DA24</f>
        <v/>
      </c>
      <c r="DF24" s="233" t="str">
        <f>IF('Социально-коммуникативное разви'!T25="","",IF('Социально-коммуникативное разви'!T25=2,"сформирован",IF('Социально-коммуникативное разви'!T25=0,"не сформирован", "в стадии формирования")))</f>
        <v/>
      </c>
      <c r="DG24" s="233" t="str">
        <f>IF('Социально-коммуникативное разви'!U25="","",IF('Социально-коммуникативное разви'!U25=2,"сформирован",IF('Социально-коммуникативное разви'!U25=0,"не сформирован", "в стадии формирования")))</f>
        <v/>
      </c>
      <c r="DH24" s="233" t="str">
        <f>IF('Социально-коммуникативное разви'!V25="","",IF('Социально-коммуникативное разви'!V25=2,"сформирован",IF('Социально-коммуникативное разви'!V25=0,"не сформирован", "в стадии формирования")))</f>
        <v/>
      </c>
      <c r="DI24" s="233" t="str">
        <f>IF('Социально-коммуникативное разви'!W25="","",IF('Социально-коммуникативное разви'!W25=2,"сформирован",IF('Социально-коммуникативное разви'!W25=0,"не сформирован", "в стадии формирования")))</f>
        <v/>
      </c>
      <c r="DJ24" s="233" t="str">
        <f>IF('Социально-коммуникативное разви'!X25="","",IF('Социально-коммуникативное разви'!X25=2,"сформирован",IF('Социально-коммуникативное разви'!X25=0,"не сформирован", "в стадии формирования")))</f>
        <v/>
      </c>
      <c r="DK24" s="233" t="str">
        <f>IF('Социально-коммуникативное разви'!Y25="","",IF('Социально-коммуникативное разви'!Y25=2,"сформирован",IF('Социально-коммуникативное разви'!Y25=0,"не сформирован", "в стадии формирования")))</f>
        <v/>
      </c>
      <c r="DL24" s="233" t="str">
        <f>IF('Познавательное развитие'!D25="","",IF('Познавательное развитие'!D25=2,"сформирован",IF('Познавательное развитие'!D25=0,"не сформирован", "в стадии формирования")))</f>
        <v/>
      </c>
      <c r="DM24" s="233" t="str">
        <f>IF('Познавательное развитие'!E25="","",IF('Познавательное развитие'!E25=2,"сформирован",IF('Познавательное развитие'!E25=0,"не сформирован", "в стадии формирования")))</f>
        <v/>
      </c>
      <c r="DN24" s="233" t="str">
        <f>IF('Познавательное развитие'!F25="","",IF('Познавательное развитие'!F25=2,"сформирован",IF('Познавательное развитие'!F25=0,"не сформирован", "в стадии формирования")))</f>
        <v/>
      </c>
      <c r="DO24" s="233" t="str">
        <f>IF('Познавательное развитие'!G25="","",IF('Познавательное развитие'!G25=2,"сформирован",IF('Познавательное развитие'!G25=0,"не сформирован", "в стадии формирования")))</f>
        <v/>
      </c>
      <c r="DP24" s="233" t="str">
        <f>IF('Познавательное развитие'!H25="","",IF('Познавательное развитие'!H25=2,"сформирован",IF('Познавательное развитие'!H25=0,"не сформирован", "в стадии формирования")))</f>
        <v/>
      </c>
      <c r="DQ24" s="233" t="str">
        <f>IF('Познавательное развитие'!I25="","",IF('Познавательное развитие'!I25=2,"сформирован",IF('Познавательное развитие'!I25=0,"не сформирован", "в стадии формирования")))</f>
        <v/>
      </c>
      <c r="DR24" s="233" t="str">
        <f>IF('Познавательное развитие'!J25="","",IF('Познавательное развитие'!J25=2,"сформирован",IF('Познавательное развитие'!J25=0,"не сформирован", "в стадии формирования")))</f>
        <v/>
      </c>
      <c r="DS24" s="233" t="str">
        <f>IF('Познавательное развитие'!K25="","",IF('Познавательное развитие'!K25=2,"сформирован",IF('Познавательное развитие'!K25=0,"не сформирован", "в стадии формирования")))</f>
        <v/>
      </c>
      <c r="DT24" s="233" t="str">
        <f>IF('Познавательное развитие'!L25="","",IF('Познавательное развитие'!L25=2,"сформирован",IF('Познавательное развитие'!L25=0,"не сформирован", "в стадии формирования")))</f>
        <v/>
      </c>
      <c r="DU24" s="233" t="e">
        <f>IF('Познавательное развитие'!#REF!="","",IF('Познавательное развитие'!#REF!=2,"сформирован",IF('Познавательное развитие'!#REF!=0,"не сформирован", "в стадии формирования")))</f>
        <v>#REF!</v>
      </c>
      <c r="DV24" s="233" t="e">
        <f>IF('Познавательное развитие'!#REF!="","",IF('Познавательное развитие'!#REF!=2,"сформирован",IF('Познавательное развитие'!#REF!=0,"не сформирован", "в стадии формирования")))</f>
        <v>#REF!</v>
      </c>
      <c r="DW24" s="233" t="str">
        <f>IF('Познавательное развитие'!M25="","",IF('Познавательное развитие'!M25=2,"сформирован",IF('Познавательное развитие'!M25=0,"не сформирован", "в стадии формирования")))</f>
        <v/>
      </c>
      <c r="DX24" s="233" t="str">
        <f>IF('Познавательное развитие'!N25="","",IF('Познавательное развитие'!N25=2,"сформирован",IF('Познавательное развитие'!N25=0,"не сформирован", "в стадии формирования")))</f>
        <v/>
      </c>
      <c r="DY24" s="233" t="str">
        <f>IF('Познавательное развитие'!O25="","",IF('Познавательное развитие'!O25=2,"сформирован",IF('Познавательное развитие'!O25=0,"не сформирован", "в стадии формирования")))</f>
        <v/>
      </c>
      <c r="DZ24" s="233" t="str">
        <f>IF('Познавательное развитие'!P25="","",IF('Познавательное развитие'!P25=2,"сформирован",IF('Познавательное развитие'!P25=0,"не сформирован", "в стадии формирования")))</f>
        <v/>
      </c>
      <c r="EA24" s="233" t="e">
        <f>IF('Познавательное развитие'!#REF!="","",IF('Познавательное развитие'!#REF!=2,"сформирован",IF('Познавательное развитие'!#REF!=0,"не сформирован", "в стадии формирования")))</f>
        <v>#REF!</v>
      </c>
      <c r="EB24" s="233" t="str">
        <f>IF('Познавательное развитие'!R25="","",IF('Познавательное развитие'!R25=2,"сформирован",IF('Познавательное развитие'!R25=0,"не сформирован", "в стадии формирования")))</f>
        <v/>
      </c>
      <c r="EC24" s="233" t="str">
        <f>IF('Познавательное развитие'!S25="","",IF('Познавательное развитие'!S25=2,"сформирован",IF('Познавательное развитие'!S25=0,"не сформирован", "в стадии формирования")))</f>
        <v/>
      </c>
      <c r="ED24" s="233" t="str">
        <f>IF('Познавательное развитие'!T25="","",IF('Познавательное развитие'!T25=2,"сформирован",IF('Познавательное развитие'!T25=0,"не сформирован", "в стадии формирования")))</f>
        <v/>
      </c>
      <c r="EE24" s="233" t="str">
        <f>IF('Познавательное развитие'!U25="","",IF('Познавательное развитие'!U25=2,"сформирован",IF('Познавательное развитие'!U25=0,"не сформирован", "в стадии формирования")))</f>
        <v/>
      </c>
      <c r="EF24" s="233" t="str">
        <f>IF('Познавательное развитие'!V25="","",IF('Познавательное развитие'!V25=2,"сформирован",IF('Познавательное развитие'!V25=0,"не сформирован", "в стадии формирования")))</f>
        <v/>
      </c>
      <c r="EG24" s="233" t="e">
        <f>IF('Познавательное развитие'!#REF!="","",IF('Познавательное развитие'!#REF!=2,"сформирован",IF('Познавательное развитие'!#REF!=0,"не сформирован", "в стадии формирования")))</f>
        <v>#REF!</v>
      </c>
      <c r="EH24" s="233" t="e">
        <f>IF('Познавательное развитие'!#REF!="","",IF('Познавательное развитие'!#REF!=2,"сформирован",IF('Познавательное развитие'!#REF!=0,"не сформирован", "в стадии формирования")))</f>
        <v>#REF!</v>
      </c>
      <c r="EI24" s="233" t="str">
        <f>IF('Познавательное развитие'!W25="","",IF('Познавательное развитие'!W25=2,"сформирован",IF('Познавательное развитие'!W25=0,"не сформирован", "в стадии формирования")))</f>
        <v/>
      </c>
      <c r="EJ24" s="233" t="str">
        <f>IF('Познавательное развитие'!X25="","",IF('Познавательное развитие'!X25=2,"сформирован",IF('Познавательное развитие'!X25=0,"не сформирован", "в стадии формирования")))</f>
        <v/>
      </c>
      <c r="EK24" s="233" t="str">
        <f>IF('Познавательное развитие'!Y25="","",IF('Познавательное развитие'!Y25=2,"сформирован",IF('Познавательное развитие'!Y25=0,"не сформирован", "в стадии формирования")))</f>
        <v/>
      </c>
      <c r="EL24" s="233" t="str">
        <f>IF('Познавательное развитие'!Z25="","",IF('Познавательное развитие'!Z25=2,"сформирован",IF('Познавательное развитие'!Z25=0,"не сформирован", "в стадии формирования")))</f>
        <v/>
      </c>
      <c r="EM24" s="233" t="str">
        <f>IF('Познавательное развитие'!AA25="","",IF('Познавательное развитие'!AA25=2,"сформирован",IF('Познавательное развитие'!AA25=0,"не сформирован", "в стадии формирования")))</f>
        <v/>
      </c>
      <c r="EN24" s="233" t="str">
        <f>IF('Познавательное развитие'!AB25="","",IF('Познавательное развитие'!AB25=2,"сформирован",IF('Познавательное развитие'!AB25=0,"не сформирован", "в стадии формирования")))</f>
        <v/>
      </c>
      <c r="EO24" s="233"/>
      <c r="EP24" s="235" t="str">
        <f>'Целевые ориентиры'!EH24</f>
        <v/>
      </c>
    </row>
    <row r="25" spans="1:146" ht="15.75" x14ac:dyDescent="0.25">
      <c r="A25" s="107">
        <f>список!A23</f>
        <v>22</v>
      </c>
      <c r="B25" s="141" t="str">
        <f>IF(список!B23="","",список!B23)</f>
        <v/>
      </c>
      <c r="C25" s="97">
        <f>IF(список!C23="","",список!C23)</f>
        <v>0</v>
      </c>
      <c r="D25" s="94" t="str">
        <f>IF('Социально-коммуникативное разви'!G26="","",IF('Социально-коммуникативное разви'!G26=2,"сформирован",IF('Социально-коммуникативное разви'!G26=0,"не сформирован", "в стадии формирования")))</f>
        <v/>
      </c>
      <c r="E25" s="94" t="str">
        <f>IF('Социально-коммуникативное разви'!I26="","",IF('Социально-коммуникативное разви'!I26=2,"сформирован",IF('Социально-коммуникативное разви'!I26=0,"не сформирован", "в стадии формирования")))</f>
        <v/>
      </c>
      <c r="F25" s="94" t="str">
        <f>IF('Социально-коммуникативное разви'!K26="","",IF('Социально-коммуникативное разви'!K26=2,"сформирован",IF('Социально-коммуникативное разви'!K26=0,"не сформирован", "в стадии формирования")))</f>
        <v/>
      </c>
      <c r="G25" s="94" t="str">
        <f>IF('Социально-коммуникативное разви'!L26="","",IF('Социально-коммуникативное разви'!L26=2,"сформирован",IF('Социально-коммуникативное разви'!L26=0,"не сформирован", "в стадии формирования")))</f>
        <v/>
      </c>
      <c r="H25" s="94" t="str">
        <f>IF('Познавательное развитие'!K26="","",IF('Познавательное развитие'!K26=2,"сформирован",IF('Познавательное развитие'!K26=0,"не сформирован", "в стадии формирования")))</f>
        <v/>
      </c>
      <c r="I25" s="94" t="e">
        <f>IF('Познавательное развитие'!#REF!="","",IF('Познавательное развитие'!#REF!=2,"сформирован",IF('Познавательное развитие'!#REF!=0,"не сформирован", "в стадии формирования")))</f>
        <v>#REF!</v>
      </c>
      <c r="J25" s="94" t="str">
        <f>IF('Познавательное развитие'!O26="","",IF('Познавательное развитие'!O26=2,"сформирован",IF('Познавательное развитие'!O26=0,"не сформирован", "в стадии формирования")))</f>
        <v/>
      </c>
      <c r="K25" s="94" t="str">
        <f>IF('Познавательное развитие'!P26="","",IF('Познавательное развитие'!P26=2,"сформирован",IF('Познавательное развитие'!P26=0,"не сформирован", "в стадии формирования")))</f>
        <v/>
      </c>
      <c r="L25" s="94" t="e">
        <f>IF('Познавательное развитие'!#REF!="","",IF('Познавательное развитие'!#REF!=2,"сформирован",IF('Познавательное развитие'!#REF!=0,"не сформирован", "в стадии формирования")))</f>
        <v>#REF!</v>
      </c>
      <c r="M25" s="94" t="str">
        <f>IF('Познавательное развитие'!T26="","",IF('Познавательное развитие'!T26=2,"сформирован",IF('Познавательное развитие'!T26=0,"не сформирован", "в стадии формирования")))</f>
        <v/>
      </c>
      <c r="N25" s="94" t="str">
        <f>IF('Познавательное развитие'!W26="","",IF('Познавательное развитие'!W26=2,"сформирован",IF('Познавательное развитие'!W26=0,"не сформирован", "в стадии формирования")))</f>
        <v/>
      </c>
      <c r="O25" s="94" t="str">
        <f>IF('Познавательное развитие'!AH26="","",IF('Познавательное развитие'!AH26=2,"сформирован",IF('Познавательное развитие'!AH26=0,"не сформирован", "в стадии формирования")))</f>
        <v/>
      </c>
      <c r="P25" s="94" t="str">
        <f>IF('Речевое развитие'!E25="","",IF('Речевое развитие'!E25=2,"сформирован",IF('Речевое развитие'!E25=0,"не сформирован", "в стадии формирования")))</f>
        <v/>
      </c>
      <c r="Q25" s="94" t="str">
        <f>IF('Речевое развитие'!F25="","",IF('Речевое развитие'!F25=2,"сформирован",IF('Речевое развитие'!F25=0,"не сформирован", "в стадии формирования")))</f>
        <v/>
      </c>
      <c r="R25" s="94" t="str">
        <f>IF('Речевое развитие'!M25="","",IF('Речевое развитие'!M25=2,"сформирован",IF('Речевое развитие'!M25=0,"не сформирован", "в стадии формирования")))</f>
        <v/>
      </c>
      <c r="S25" s="94" t="str">
        <f>IF('Художественно-эстетическое разв'!F26="","",IF('Художественно-эстетическое разв'!F26=2,"сформирован",IF('Художественно-эстетическое разв'!F26=0,"не сформирован", "в стадии формирования")))</f>
        <v/>
      </c>
      <c r="T25" s="94" t="str">
        <f>IF('Художественно-эстетическое разв'!L26="","",IF('Художественно-эстетическое разв'!L26=2,"сформирован",IF('Художественно-эстетическое разв'!L26=0,"не сформирован", "в стадии формирования")))</f>
        <v/>
      </c>
      <c r="U25" s="94" t="str">
        <f>IF('Художественно-эстетическое разв'!O26="","",IF('Художественно-эстетическое разв'!O26=2,"сформирован",IF('Художественно-эстетическое разв'!O26=0,"не сформирован", "в стадии формирования")))</f>
        <v/>
      </c>
      <c r="V25" s="94" t="str">
        <f>IF('Художественно-эстетическое разв'!P26="","",IF('Художественно-эстетическое разв'!P26=2,"сформирован",IF('Художественно-эстетическое разв'!P26=0,"не сформирован", "в стадии формирования")))</f>
        <v/>
      </c>
      <c r="W25" s="94" t="str">
        <f>IF('Физическое развитие'!N25="","",IF('Физическое развитие'!N25=2,"сформирован",IF('Физическое развитие'!N25=0,"не сформирован", "в стадии формирования")))</f>
        <v/>
      </c>
      <c r="X25" s="94" t="str">
        <f>IF('Физическое развитие'!Q25="","",IF('Физическое развитие'!Q25=2,"сформирован",IF('Физическое развитие'!Q25=0,"не сформирован", "в стадии формирования")))</f>
        <v/>
      </c>
      <c r="Y25" s="94" t="str">
        <f>IF('Физическое развитие'!R25="","",IF('Физическое развитие'!R25=2,"сформирован",IF('Физическое развитие'!R25=0,"не сформирован", "в стадии формирования")))</f>
        <v/>
      </c>
      <c r="Z25" s="206" t="str">
        <f>IF('Социально-коммуникативное разви'!G26="","",IF('Социально-коммуникативное разви'!I26="","",IF('Социально-коммуникативное разви'!K26="","",IF('Социально-коммуникативное разви'!L26="","",IF('Познавательное развитие'!K26="","",IF('Познавательное развитие'!#REF!="","",IF('Познавательное развитие'!O26="","",IF('Познавательное развитие'!P26="","",IF('Познавательное развитие'!#REF!="","",IF('Познавательное развитие'!T26="","",IF('Познавательное развитие'!W26="","",IF('Познавательное развитие'!AH26="","",IF('Речевое развитие'!E25="","",IF('Речевое развитие'!F25="","",IF('Речевое развитие'!M25="","",IF('Художественно-эстетическое разв'!F26="","",IF('Художественно-эстетическое разв'!L26="","",IF('Художественно-эстетическое разв'!O26="","",IF('Художественно-эстетическое разв'!P26="","",IF('Физическое развитие'!N25="","",IF('Физическое развитие'!Q25="","",IF('Физическое развитие'!R25="","",('Социально-коммуникативное разви'!G26+'Социально-коммуникативное разви'!I26+'Социально-коммуникативное разви'!K26+'Социально-коммуникативное разви'!L26+'Познавательное развитие'!K26+'Познавательное развитие'!#REF!+'Познавательное развитие'!O26+'Познавательное развитие'!P26+'Познавательное развитие'!#REF!+'Познавательное развитие'!T26+'Познавательное развитие'!W26+'Познавательное развитие'!AH26+'Речевое развитие'!E25+'Речевое развитие'!F25+'Художественно-эстетическое разв'!F26+'Художественно-эстетическое разв'!L26+'Художественно-эстетическое разв'!O26+'Художественно-эстетическое разв'!P26+'Физическое развитие'!N25+'Физическое развитие'!Q25+'Физическое развитие'!R25)/22))))))))))))))))))))))</f>
        <v/>
      </c>
      <c r="AA25" s="235" t="str">
        <f>'Целевые ориентиры'!Y25</f>
        <v/>
      </c>
      <c r="AB25" s="236" t="str">
        <f>IF('Социально-коммуникативное разви'!E26="","",IF('Социально-коммуникативное разви'!E26=2,"сформирован",IF('Социально-коммуникативное разви'!E26=0,"не сформирован", "в стадии формирования")))</f>
        <v/>
      </c>
      <c r="AC25" s="232" t="str">
        <f>IF('Социально-коммуникативное разви'!G26="","",IF('Социально-коммуникативное разви'!G26=2,"сформирован",IF('Социально-коммуникативное разви'!G26=0,"не сформирован", "в стадии формирования")))</f>
        <v/>
      </c>
      <c r="AD25" s="232" t="str">
        <f>IF('Социально-коммуникативное разви'!H26="","",IF('Социально-коммуникативное разви'!H26=2,"сформирован",IF('Социально-коммуникативное разви'!H26=0,"не сформирован", "в стадии формирования")))</f>
        <v/>
      </c>
      <c r="AE25" s="232" t="str">
        <f>IF('Социально-коммуникативное разви'!L26="","",IF('Социально-коммуникативное разви'!L26=2,"сформирован",IF('Социально-коммуникативное разви'!L26=0,"не сформирован", "в стадии формирования")))</f>
        <v/>
      </c>
      <c r="AF25" s="232" t="str">
        <f>IF('Социально-коммуникативное разви'!Q26="","",IF('Социально-коммуникативное разви'!Q26=2,"сформирован",IF('Социально-коммуникативное разви'!Q26=0,"не сформирован", "в стадии формирования")))</f>
        <v/>
      </c>
      <c r="AG25" s="237" t="str">
        <f>IF('Познавательное развитие'!L26="","",IF('Познавательное развитие'!L26=2,"сформирован",IF('Познавательное развитие'!L26=0,"не сформирован", "в стадии формирования")))</f>
        <v/>
      </c>
      <c r="AH25" s="237" t="e">
        <f>IF('Познавательное развитие'!#REF!="","",IF('Познавательное развитие'!#REF!=2,"сформирован",IF('Познавательное развитие'!#REF!=0,"не сформирован", "в стадии формирования")))</f>
        <v>#REF!</v>
      </c>
      <c r="AI25" s="237" t="str">
        <f>IF('Речевое развитие'!D25="","",IF('Речевое развитие'!D25=2,"сформирован",IF('Речевое развитие'!D25=0,"не сформирован", "в стадии формирования")))</f>
        <v/>
      </c>
      <c r="AJ25" s="237" t="str">
        <f>IF('Речевое развитие'!F25="","",IF('Речевое развитие'!F25=2,"сформирован",IF('Речевое развитие'!F25=0,"не сформирован", "в стадии формирования")))</f>
        <v/>
      </c>
      <c r="AK25" s="237" t="str">
        <f>IF('Речевое развитие'!J25="","",IF('Речевое развитие'!J25=2,"сформирован",IF('Речевое развитие'!J25=0,"не сформирован", "в стадии формирования")))</f>
        <v/>
      </c>
      <c r="AL25" s="237" t="str">
        <f>IF('Речевое развитие'!L25="","",IF('Речевое развитие'!L25=2,"сформирован",IF('Речевое развитие'!L25=0,"не сформирован", "в стадии формирования")))</f>
        <v/>
      </c>
      <c r="AM25" s="237" t="str">
        <f>IF('Речевое развитие'!N25="","",IF('Речевое развитие'!N25=2,"сформирован",IF('Речевое развитие'!N25=0,"не сформирован", "в стадии формирования")))</f>
        <v/>
      </c>
      <c r="AN25" s="238" t="str">
        <f>IF('Социально-коммуникативное разви'!E26="","",IF('Социально-коммуникативное разви'!G26="","",IF('Социально-коммуникативное разви'!H26="","",IF('Социально-коммуникативное разви'!L26="","",IF('Социально-коммуникативное разви'!Q26="","",IF('Познавательное развитие'!L26="","",IF('Познавательное развитие'!#REF!="","",IF('Речевое развитие'!D25="","",IF('Речевое развитие'!F25="","",IF('Речевое развитие'!J25="","",IF('Речевое развитие'!L25="","",IF('Речевое развитие'!N25="","",('Социально-коммуникативное разви'!E26+'Социально-коммуникативное разви'!G26+'Социально-коммуникативное разви'!H26+'Социально-коммуникативное разви'!L26+'Социально-коммуникативное разви'!Q26+'Познавательное развитие'!L26+'Познавательное развитие'!#REF!+'Речевое развитие'!D25+'Речевое развитие'!F25+'Речевое развитие'!J25+'Речевое развитие'!L25+'Речевое развитие'!N25)/12))))))))))))</f>
        <v/>
      </c>
      <c r="AO25" s="235" t="str">
        <f>'Целевые ориентиры'!AM25</f>
        <v/>
      </c>
      <c r="AP25" s="239" t="str">
        <f>IF('Социально-коммуникативное разви'!E26="","",IF('Социально-коммуникативное разви'!E26=2,"сформирован",IF('Социально-коммуникативное разви'!E26=0,"не сформирован", "в стадии формирования")))</f>
        <v/>
      </c>
      <c r="AQ25" s="240" t="str">
        <f>IF('Социально-коммуникативное разви'!G26="","",IF('Социально-коммуникативное разви'!G26=2,"сформирован",IF('Социально-коммуникативное разви'!G26=0,"не сформирован", "в стадии формирования")))</f>
        <v/>
      </c>
      <c r="AR25" s="241" t="str">
        <f>IF('Социально-коммуникативное разви'!H26="","",IF('Социально-коммуникативное разви'!H26=2,"сформирован",IF('Социально-коммуникативное разви'!H26=0,"не сформирован", "в стадии формирования")))</f>
        <v/>
      </c>
      <c r="AS25" s="241" t="str">
        <f>IF('Социально-коммуникативное разви'!K26="","",IF('Социально-коммуникативное разви'!K26=2,"сформирован",IF('Социально-коммуникативное разви'!K26=0,"не сформирован", "в стадии формирования")))</f>
        <v/>
      </c>
      <c r="AT25" s="241" t="str">
        <f>IF('Социально-коммуникативное разви'!L26="","",IF('Социально-коммуникативное разви'!L26=2,"сформирован",IF('Социально-коммуникативное разви'!L26=0,"не сформирован", "в стадии формирования")))</f>
        <v/>
      </c>
      <c r="AU25" s="241" t="str">
        <f>IF('Социально-коммуникативное разви'!M26="","",IF('Социально-коммуникативное разви'!M26=2,"сформирован",IF('Социально-коммуникативное разви'!M26=0,"не сформирован", "в стадии формирования")))</f>
        <v/>
      </c>
      <c r="AV25" s="241" t="str">
        <f>IF('Познавательное развитие'!P26="","",IF('Познавательное развитие'!P26=2,"сформирован",IF('Познавательное развитие'!P26=0,"не сформирован", "в стадии формирования")))</f>
        <v/>
      </c>
      <c r="AW25" s="241" t="str">
        <f>IF('Речевое развитие'!E25="","",IF('Речевое развитие'!E25=2,"сформирован",IF('Речевое развитие'!E25=0,"не сформирован", "в стадии формирования")))</f>
        <v/>
      </c>
      <c r="AX25" s="241" t="str">
        <f>IF('Речевое развитие'!N25="","",IF('Речевое развитие'!N25=2,"сформирован",IF('Речевое развитие'!N25=0,"не сформирован", "в стадии формирования")))</f>
        <v/>
      </c>
      <c r="AY25" s="241" t="str">
        <f>IF('Художественно-эстетическое разв'!F26="","",IF('Художественно-эстетическое разв'!F26=2,"сформирован",IF('Художественно-эстетическое разв'!F26=0,"не сформирован", "в стадии формирования")))</f>
        <v/>
      </c>
      <c r="AZ25" s="233" t="str">
        <f>IF('Художественно-эстетическое разв'!O26="","",IF('Художественно-эстетическое разв'!O26=2,"сформирован",IF('Художественно-эстетическое разв'!O26=0,"не сформирован", "в стадии формирования")))</f>
        <v/>
      </c>
      <c r="BA25" s="241"/>
      <c r="BB25" s="208" t="str">
        <f>IF('Социально-коммуникативное разви'!E26="","",IF('Социально-коммуникативное разви'!G26="","",IF('Социально-коммуникативное разви'!H26="","",IF('Социально-коммуникативное разви'!K26="","",IF('Социально-коммуникативное разви'!L26="","",IF('Социально-коммуникативное разви'!M26="","",IF('Познавательное развитие'!P26="","",IF('Речевое развитие'!E25="","",IF('Речевое развитие'!N25="","",IF('Художественно-эстетическое разв'!F26="","",IF('Художественно-эстетическое разв'!O26="","",IF('Художественно-эстетическое разв'!Y26="","",('Социально-коммуникативное разви'!E26+'Социально-коммуникативное разви'!G26+'Социально-коммуникативное разви'!H26+'Социально-коммуникативное разви'!L26+'Социально-коммуникативное разви'!Q26+'Познавательное развитие'!L26+'Познавательное развитие'!#REF!+'Речевое развитие'!D25+'Речевое развитие'!F25+'Речевое развитие'!J25+'Речевое развитие'!L25+'Речевое развитие'!N25)/12))))))))))))</f>
        <v/>
      </c>
      <c r="BC25" s="235" t="str">
        <f>'Целевые ориентиры'!BA25</f>
        <v/>
      </c>
      <c r="BD25" s="233" t="str">
        <f>IF('Социально-коммуникативное разви'!D26="","",IF('Социально-коммуникативное разви'!D26=2,"сформирован",IF('Социально-коммуникативное разви'!D26=0,"не сформирован", "в стадии формирования")))</f>
        <v/>
      </c>
      <c r="BE25" s="233" t="str">
        <f>IF('Социально-коммуникативное разви'!F26="","",IF('Социально-коммуникативное разви'!F26=2,"сформирован",IF('Социально-коммуникативное разви'!F26=0,"не сформирован", "в стадии формирования")))</f>
        <v/>
      </c>
      <c r="BF25" s="233" t="str">
        <f>IF('Социально-коммуникативное разви'!J26="","",IF('Социально-коммуникативное разви'!J26=2,"сформирован",IF('Социально-коммуникативное разви'!J26=0,"не сформирован", "в стадии формирования")))</f>
        <v/>
      </c>
      <c r="BG25" s="233" t="str">
        <f>IF('Познавательное развитие'!U26="","",IF('Познавательное развитие'!U26=2,"сформирован",IF('Познавательное развитие'!U26=0,"не сформирован", "в стадии формирования")))</f>
        <v/>
      </c>
      <c r="BH25" s="233" t="str">
        <f>IF('Познавательное развитие'!V26="","",IF('Познавательное развитие'!V26=2,"сформирован",IF('Познавательное развитие'!V26=0,"не сформирован", "в стадии формирования")))</f>
        <v/>
      </c>
      <c r="BI25" s="233" t="str">
        <f>IF('Познавательное развитие'!AB26="","",IF('Познавательное развитие'!AB26=2,"сформирован",IF('Познавательное развитие'!AB26=0,"не сформирован", "в стадии формирования")))</f>
        <v/>
      </c>
      <c r="BJ25" s="233" t="str">
        <f>IF('Познавательное развитие'!AD26="","",IF('Познавательное развитие'!AD26=2,"сформирован",IF('Познавательное развитие'!AD26=0,"не сформирован", "в стадии формирования")))</f>
        <v/>
      </c>
      <c r="BK25" s="233" t="str">
        <f>IF('Речевое развитие'!D25="","",IF('Речевое развитие'!D25=2,"сформирован",IF('Речевое развитие'!D25=0,"не сформирован", "в стадии формирования")))</f>
        <v/>
      </c>
      <c r="BL25" s="233" t="str">
        <f>IF('Речевое развитие'!E25="","",IF('Речевое развитие'!E25=2,"сформирован",IF('Речевое развитие'!E25=0,"не сформирован", "в стадии формирования")))</f>
        <v/>
      </c>
      <c r="BM25" s="233" t="str">
        <f>IF('Речевое развитие'!F25="","",IF('Речевое развитие'!F25=2,"сформирован",IF('Речевое развитие'!F25=0,"не сформирован", "в стадии формирования")))</f>
        <v/>
      </c>
      <c r="BN25" s="233" t="str">
        <f>IF('Речевое развитие'!G25="","",IF('Речевое развитие'!G25=2,"сформирован",IF('Речевое развитие'!G25=0,"не сформирован", "в стадии формирования")))</f>
        <v/>
      </c>
      <c r="BO25" s="233" t="e">
        <f>IF('Речевое развитие'!#REF!="","",IF('Речевое развитие'!#REF!=2,"сформирован",IF('Речевое развитие'!#REF!=0,"не сформирован", "в стадии формирования")))</f>
        <v>#REF!</v>
      </c>
      <c r="BP25" s="233" t="str">
        <f>IF('Речевое развитие'!J25="","",IF('Речевое развитие'!J25=2,"сформирован",IF('Речевое развитие'!J25=0,"не сформирован", "в стадии формирования")))</f>
        <v/>
      </c>
      <c r="BQ25" s="233" t="str">
        <f>IF('Речевое развитие'!K25="","",IF('Речевое развитие'!K25=2,"сформирован",IF('Речевое развитие'!K25=0,"не сформирован", "в стадии формирования")))</f>
        <v/>
      </c>
      <c r="BR25" s="233" t="str">
        <f>IF('Речевое развитие'!L25="","",IF('Речевое развитие'!L25=2,"сформирован",IF('Речевое развитие'!L25=0,"не сформирован", "в стадии формирования")))</f>
        <v/>
      </c>
      <c r="BS25" s="233" t="str">
        <f>IF('Речевое развитие'!M25="","",IF('Речевое развитие'!M25=2,"сформирован",IF('Речевое развитие'!M25=0,"не сформирован", "в стадии формирования")))</f>
        <v/>
      </c>
      <c r="BT25" s="233" t="str">
        <f>IF('Речевое развитие'!N25="","",IF('Речевое развитие'!N25=2,"сформирован",IF('Речевое развитие'!N25=0,"не сформирован", "в стадии формирования")))</f>
        <v/>
      </c>
      <c r="BU25" s="233" t="str">
        <f>IF('Художественно-эстетическое разв'!D26="","",IF('Художественно-эстетическое разв'!D26=2,"сформирован",IF('Художественно-эстетическое разв'!D26=0,"не сформирован", "в стадии формирования")))</f>
        <v/>
      </c>
      <c r="BV25" s="233" t="str">
        <f>IF('Художественно-эстетическое разв'!E26="","",IF('Художественно-эстетическое разв'!E26=2,"сформирован",IF('Художественно-эстетическое разв'!E26=0,"не сформирован", "в стадии формирования")))</f>
        <v/>
      </c>
      <c r="BW25" s="242" t="str">
        <f>IF('Социально-коммуникативное разви'!D26="","",IF('Социально-коммуникативное разви'!F26="","",IF('Социально-коммуникативное разви'!J26="","",IF('Познавательное развитие'!U26="","",IF('Познавательное развитие'!V26="","",IF('Познавательное развитие'!AB26="","",IF('Познавательное развитие'!AD26="","",IF('Речевое развитие'!D25="","",IF('Речевое развитие'!E25="","",IF('Речевое развитие'!F25="","",IF('Речевое развитие'!G25="","",IF('Речевое развитие'!#REF!="","",IF('Речевое развитие'!J25="","",IF('Речевое развитие'!K25="","",IF('Речевое развитие'!L25="","",IF('Речевое развитие'!M25="","",IF('Речевое развитие'!N25="","",IF('Художественно-эстетическое разв'!D26="","",IF('Художественно-эстетическое разв'!E26="","",('Социально-коммуникативное разви'!D26+'Социально-коммуникативное разви'!F26+'Социально-коммуникативное разви'!J26+'Познавательное развитие'!U26+'Познавательное развитие'!V26+'Познавательное развитие'!AB26+'Познавательное развитие'!AD26+'Речевое развитие'!D25+'Речевое развитие'!E25+'Речевое развитие'!F25+'Речевое развитие'!G25+'Речевое развитие'!#REF!+'Речевое развитие'!J25+'Речевое развитие'!K25+'Речевое развитие'!L25+'Речевое развитие'!M25+'Речевое развитие'!N25+'Художественно-эстетическое разв'!D26+'Художественно-эстетическое разв'!E26)/19)))))))))))))))))))</f>
        <v/>
      </c>
      <c r="BX25" s="321" t="str">
        <f>'Целевые ориентиры'!BU25</f>
        <v/>
      </c>
      <c r="BY25" s="233" t="str">
        <f t="shared" si="1"/>
        <v/>
      </c>
      <c r="BZ25" s="233" t="str">
        <f>IF('Художественно-эстетическое разв'!K26="","",IF('Художественно-эстетическое разв'!K26=2,"сформирован",IF('Художественно-эстетическое разв'!K26=0,"не сформирован", "в стадии формирования")))</f>
        <v/>
      </c>
      <c r="CA25" s="233" t="str">
        <f>IF('Художественно-эстетическое разв'!L26="","",IF('Художественно-эстетическое разв'!L26=2,"сформирован",IF('Художественно-эстетическое разв'!L26=0,"не сформирован", "в стадии формирования")))</f>
        <v/>
      </c>
      <c r="CB25" s="233" t="str">
        <f>IF('Художественно-эстетическое разв'!Z26="","",IF('Художественно-эстетическое разв'!Z26=2,"сформирован",IF('Художественно-эстетическое разв'!Z26=0,"не сформирован", "в стадии формирования")))</f>
        <v/>
      </c>
      <c r="CC25" s="190" t="e">
        <f>IF('Физическое развитие'!#REF!="","",IF('Физическое развитие'!#REF!=2,"сформирован",IF('Физическое развитие'!#REF!=0,"не сформирован", "в стадии формирования")))</f>
        <v>#REF!</v>
      </c>
      <c r="CD25" s="190" t="str">
        <f>IF('Физическое развитие'!D25="","",IF('Физическое развитие'!D25=2,"сформирован",IF('Физическое развитие'!D25=0,"не сформирован", "в стадии формирования")))</f>
        <v/>
      </c>
      <c r="CE25" s="190" t="str">
        <f>IF('Физическое развитие'!E25="","",IF('Физическое развитие'!E25=2,"сформирован",IF('Физическое развитие'!E25=0,"не сформирован", "в стадии формирования")))</f>
        <v/>
      </c>
      <c r="CF25" s="190" t="str">
        <f>IF('Физическое развитие'!F25="","",IF('Физическое развитие'!F25=2,"сформирован",IF('Физическое развитие'!F25=0,"не сформирован", "в стадии формирования")))</f>
        <v/>
      </c>
      <c r="CG25" s="190" t="str">
        <f>IF('Физическое развитие'!G25="","",IF('Физическое развитие'!G25=2,"сформирован",IF('Физическое развитие'!G25=0,"не сформирован", "в стадии формирования")))</f>
        <v/>
      </c>
      <c r="CH25" s="233" t="str">
        <f>IF('Физическое развитие'!H25="","",IF('Физическое развитие'!H25=2,"сформирован",IF('Физическое развитие'!H25=0,"не сформирован", "в стадии формирования")))</f>
        <v/>
      </c>
      <c r="CI25" s="233" t="str">
        <f>IF('Физическое развитие'!I25="","",IF('Физическое развитие'!I25=2,"сформирован",IF('Физическое развитие'!I25=0,"не сформирован", "в стадии формирования")))</f>
        <v/>
      </c>
      <c r="CJ25" s="233" t="str">
        <f>IF('Физическое развитие'!J25="","",IF('Физическое развитие'!J25=2,"сформирован",IF('Физическое развитие'!J25=0,"не сформирован", "в стадии формирования")))</f>
        <v/>
      </c>
      <c r="CK25" s="233" t="str">
        <f>IF('Физическое развитие'!K25="","",IF('Физическое развитие'!K25=2,"сформирован",IF('Физическое развитие'!K25=0,"не сформирован", "в стадии формирования")))</f>
        <v/>
      </c>
      <c r="CL25" s="233" t="str">
        <f>IF('Физическое развитие'!L25="","",IF('Физическое развитие'!L25=2,"сформирован",IF('Физическое развитие'!L25=0,"не сформирован", "в стадии формирования")))</f>
        <v/>
      </c>
      <c r="CM25" s="233" t="str">
        <f>IF('Физическое развитие'!N25="","",IF('Физическое развитие'!N25=2,"сформирован",IF('Физическое развитие'!N25=0,"не сформирован", "в стадии формирования")))</f>
        <v/>
      </c>
      <c r="CN25" s="242" t="str">
        <f>IF('Познавательное развитие'!H26="","",IF('Художественно-эстетическое разв'!K26="","",IF('Художественно-эстетическое разв'!L26="","",IF('Художественно-эстетическое разв'!Z26="","",IF('Физическое развитие'!#REF!="","",IF('Физическое развитие'!D25="","",IF('Физическое развитие'!E25="","",IF('Физическое развитие'!F25="","",IF('Физическое развитие'!G25="","",IF('Физическое развитие'!H25="","",IF('Физическое развитие'!I25="","",IF('Физическое развитие'!J25="","",IF('Физическое развитие'!K25="","",IF('Физическое развитие'!L25="","",IF('Физическое развитие'!N25="","",('Познавательное развитие'!H26+'Художественно-эстетическое разв'!K26+'Художественно-эстетическое разв'!L26+'Художественно-эстетическое разв'!Z26+'Физическое развитие'!#REF!+'Физическое развитие'!D25+'Физическое развитие'!E25+'Физическое развитие'!F25+'Физическое развитие'!G25+'Физическое развитие'!H25+'Физическое развитие'!I25+'Физическое развитие'!J25+'Физическое развитие'!K25+'Физическое развитие'!L25+'Физическое развитие'!N25)/15)))))))))))))))</f>
        <v/>
      </c>
      <c r="CO25" s="321" t="str">
        <f>'Целевые ориентиры'!CK25</f>
        <v/>
      </c>
      <c r="CP25" s="233" t="str">
        <f>IF('Социально-коммуникативное разви'!G26="","",IF('Социально-коммуникативное разви'!G26=2,"сформирован",IF('Социально-коммуникативное разви'!G26=0,"не сформирован", "в стадии формирования")))</f>
        <v/>
      </c>
      <c r="CQ25" s="233" t="str">
        <f>IF('Социально-коммуникативное разви'!H26="","",IF('Социально-коммуникативное разви'!H26=2,"сформирован",IF('Социально-коммуникативное разви'!H26=0,"не сформирован", "в стадии формирования")))</f>
        <v/>
      </c>
      <c r="CR25" s="233" t="str">
        <f>IF('Социально-коммуникативное разви'!L26="","",IF('Социально-коммуникативное разви'!L26=2,"сформирован",IF('Социально-коммуникативное разви'!L26=0,"не сформирован", "в стадии формирования")))</f>
        <v/>
      </c>
      <c r="CS25" s="233" t="str">
        <f>IF('Социально-коммуникативное разви'!P26="","",IF('Социально-коммуникативное разви'!P26=2,"сформирован",IF('Социально-коммуникативное разви'!P26=0,"не сформирован", "в стадии формирования")))</f>
        <v/>
      </c>
      <c r="CT25" s="233" t="str">
        <f>IF('Социально-коммуникативное разви'!Q26="","",IF('Социально-коммуникативное разви'!Q26=2,"сформирован",IF('Социально-коммуникативное разви'!Q26=0,"не сформирован", "в стадии формирования")))</f>
        <v/>
      </c>
      <c r="CU25" s="233" t="str">
        <f>IF('Социально-коммуникативное разви'!T26="","",IF('Социально-коммуникативное разви'!T26=2,"сформирован",IF('Социально-коммуникативное разви'!T26=0,"не сформирован", "в стадии формирования")))</f>
        <v/>
      </c>
      <c r="CV25" s="233" t="str">
        <f>IF('Социально-коммуникативное разви'!U26="","",IF('Социально-коммуникативное разви'!U26=2,"сформирован",IF('Социально-коммуникативное разви'!U26=0,"не сформирован", "в стадии формирования")))</f>
        <v/>
      </c>
      <c r="CW25" s="233" t="str">
        <f>IF('Социально-коммуникативное разви'!V26="","",IF('Социально-коммуникативное разви'!V26=2,"сформирован",IF('Социально-коммуникативное разви'!V26=0,"не сформирован", "в стадии формирования")))</f>
        <v/>
      </c>
      <c r="CX25" s="233" t="str">
        <f>IF('Социально-коммуникативное разви'!W26="","",IF('Социально-коммуникативное разви'!W26=2,"сформирован",IF('Социально-коммуникативное разви'!W26=0,"не сформирован", "в стадии формирования")))</f>
        <v/>
      </c>
      <c r="CY25" s="233" t="str">
        <f>IF('Социально-коммуникативное разви'!X26="","",IF('Социально-коммуникативное разви'!X26=2,"сформирован",IF('Социально-коммуникативное разви'!X26=0,"не сформирован", "в стадии формирования")))</f>
        <v/>
      </c>
      <c r="CZ25" s="233" t="str">
        <f>IF('Социально-коммуникативное разви'!Y26="","",IF('Социально-коммуникативное разви'!Y26=2,"сформирован",IF('Социально-коммуникативное разви'!Y26=0,"не сформирован", "в стадии формирования")))</f>
        <v/>
      </c>
      <c r="DA25" s="233" t="str">
        <f>IF('Физическое развитие'!Q25="","",IF('Физическое развитие'!Q25=2,"сформирован",IF('Физическое развитие'!Q25=0,"не сформирован", "в стадии формирования")))</f>
        <v/>
      </c>
      <c r="DB25" s="233" t="str">
        <f>IF('Физическое развитие'!R25="","",IF('Физическое развитие'!R25=2,"сформирован",IF('Физическое развитие'!R25=0,"не сформирован", "в стадии формирования")))</f>
        <v/>
      </c>
      <c r="DC25" s="233" t="str">
        <f>IF('Физическое развитие'!S25="","",IF('Физическое развитие'!S25=2,"сформирован",IF('Физическое развитие'!S25=0,"не сформирован", "в стадии формирования")))</f>
        <v/>
      </c>
      <c r="DD25" s="242" t="str">
        <f>IF('Социально-коммуникативное разви'!G26="","",IF('Социально-коммуникативное разви'!H26="","",IF('Социально-коммуникативное разви'!L26="","",IF('Социально-коммуникативное разви'!P26="","",IF('Социально-коммуникативное разви'!Q26="","",IF('Социально-коммуникативное разви'!T26="","",IF('Социально-коммуникативное разви'!U26="","",IF('Социально-коммуникативное разви'!V26="","",IF('Социально-коммуникативное разви'!W26="","",IF('Социально-коммуникативное разви'!X26="","",IF('Социально-коммуникативное разви'!Y26="","",IF('Физическое развитие'!Q25="","",IF('Физическое развитие'!R25="","",IF('Физическое развитие'!S25="","",('Социально-коммуникативное разви'!G26+'Социально-коммуникативное разви'!H26+'Социально-коммуникативное разви'!L26+'Социально-коммуникативное разви'!P26+'Социально-коммуникативное разви'!Q26+'Социально-коммуникативное разви'!T26+'Социально-коммуникативное разви'!U26+'Социально-коммуникативное разви'!V26+'Социально-коммуникативное разви'!W26+'Социально-коммуникативное разви'!X26+'Социально-коммуникативное разви'!Y26+'Физическое развитие'!Q25+'Физическое развитие'!R25+'Физическое развитие'!S25)/14))))))))))))))</f>
        <v/>
      </c>
      <c r="DE25" s="235" t="str">
        <f>'Целевые ориентиры'!DA25</f>
        <v/>
      </c>
      <c r="DF25" s="233" t="str">
        <f>IF('Социально-коммуникативное разви'!T26="","",IF('Социально-коммуникативное разви'!T26=2,"сформирован",IF('Социально-коммуникативное разви'!T26=0,"не сформирован", "в стадии формирования")))</f>
        <v/>
      </c>
      <c r="DG25" s="233" t="str">
        <f>IF('Социально-коммуникативное разви'!U26="","",IF('Социально-коммуникативное разви'!U26=2,"сформирован",IF('Социально-коммуникативное разви'!U26=0,"не сформирован", "в стадии формирования")))</f>
        <v/>
      </c>
      <c r="DH25" s="233" t="str">
        <f>IF('Социально-коммуникативное разви'!V26="","",IF('Социально-коммуникативное разви'!V26=2,"сформирован",IF('Социально-коммуникативное разви'!V26=0,"не сформирован", "в стадии формирования")))</f>
        <v/>
      </c>
      <c r="DI25" s="233" t="str">
        <f>IF('Социально-коммуникативное разви'!W26="","",IF('Социально-коммуникативное разви'!W26=2,"сформирован",IF('Социально-коммуникативное разви'!W26=0,"не сформирован", "в стадии формирования")))</f>
        <v/>
      </c>
      <c r="DJ25" s="233" t="str">
        <f>IF('Социально-коммуникативное разви'!X26="","",IF('Социально-коммуникативное разви'!X26=2,"сформирован",IF('Социально-коммуникативное разви'!X26=0,"не сформирован", "в стадии формирования")))</f>
        <v/>
      </c>
      <c r="DK25" s="233" t="str">
        <f>IF('Социально-коммуникативное разви'!Y26="","",IF('Социально-коммуникативное разви'!Y26=2,"сформирован",IF('Социально-коммуникативное разви'!Y26=0,"не сформирован", "в стадии формирования")))</f>
        <v/>
      </c>
      <c r="DL25" s="233" t="str">
        <f>IF('Познавательное развитие'!D26="","",IF('Познавательное развитие'!D26=2,"сформирован",IF('Познавательное развитие'!D26=0,"не сформирован", "в стадии формирования")))</f>
        <v/>
      </c>
      <c r="DM25" s="233" t="str">
        <f>IF('Познавательное развитие'!E26="","",IF('Познавательное развитие'!E26=2,"сформирован",IF('Познавательное развитие'!E26=0,"не сформирован", "в стадии формирования")))</f>
        <v/>
      </c>
      <c r="DN25" s="233" t="str">
        <f>IF('Познавательное развитие'!F26="","",IF('Познавательное развитие'!F26=2,"сформирован",IF('Познавательное развитие'!F26=0,"не сформирован", "в стадии формирования")))</f>
        <v/>
      </c>
      <c r="DO25" s="233" t="str">
        <f>IF('Познавательное развитие'!G26="","",IF('Познавательное развитие'!G26=2,"сформирован",IF('Познавательное развитие'!G26=0,"не сформирован", "в стадии формирования")))</f>
        <v/>
      </c>
      <c r="DP25" s="233" t="str">
        <f>IF('Познавательное развитие'!H26="","",IF('Познавательное развитие'!H26=2,"сформирован",IF('Познавательное развитие'!H26=0,"не сформирован", "в стадии формирования")))</f>
        <v/>
      </c>
      <c r="DQ25" s="233" t="str">
        <f>IF('Познавательное развитие'!I26="","",IF('Познавательное развитие'!I26=2,"сформирован",IF('Познавательное развитие'!I26=0,"не сформирован", "в стадии формирования")))</f>
        <v/>
      </c>
      <c r="DR25" s="233" t="str">
        <f>IF('Познавательное развитие'!J26="","",IF('Познавательное развитие'!J26=2,"сформирован",IF('Познавательное развитие'!J26=0,"не сформирован", "в стадии формирования")))</f>
        <v/>
      </c>
      <c r="DS25" s="233" t="str">
        <f>IF('Познавательное развитие'!K26="","",IF('Познавательное развитие'!K26=2,"сформирован",IF('Познавательное развитие'!K26=0,"не сформирован", "в стадии формирования")))</f>
        <v/>
      </c>
      <c r="DT25" s="233" t="str">
        <f>IF('Познавательное развитие'!L26="","",IF('Познавательное развитие'!L26=2,"сформирован",IF('Познавательное развитие'!L26=0,"не сформирован", "в стадии формирования")))</f>
        <v/>
      </c>
      <c r="DU25" s="233" t="e">
        <f>IF('Познавательное развитие'!#REF!="","",IF('Познавательное развитие'!#REF!=2,"сформирован",IF('Познавательное развитие'!#REF!=0,"не сформирован", "в стадии формирования")))</f>
        <v>#REF!</v>
      </c>
      <c r="DV25" s="233" t="e">
        <f>IF('Познавательное развитие'!#REF!="","",IF('Познавательное развитие'!#REF!=2,"сформирован",IF('Познавательное развитие'!#REF!=0,"не сформирован", "в стадии формирования")))</f>
        <v>#REF!</v>
      </c>
      <c r="DW25" s="233" t="str">
        <f>IF('Познавательное развитие'!M26="","",IF('Познавательное развитие'!M26=2,"сформирован",IF('Познавательное развитие'!M26=0,"не сформирован", "в стадии формирования")))</f>
        <v/>
      </c>
      <c r="DX25" s="233" t="str">
        <f>IF('Познавательное развитие'!N26="","",IF('Познавательное развитие'!N26=2,"сформирован",IF('Познавательное развитие'!N26=0,"не сформирован", "в стадии формирования")))</f>
        <v/>
      </c>
      <c r="DY25" s="233" t="str">
        <f>IF('Познавательное развитие'!O26="","",IF('Познавательное развитие'!O26=2,"сформирован",IF('Познавательное развитие'!O26=0,"не сформирован", "в стадии формирования")))</f>
        <v/>
      </c>
      <c r="DZ25" s="233" t="str">
        <f>IF('Познавательное развитие'!P26="","",IF('Познавательное развитие'!P26=2,"сформирован",IF('Познавательное развитие'!P26=0,"не сформирован", "в стадии формирования")))</f>
        <v/>
      </c>
      <c r="EA25" s="233" t="e">
        <f>IF('Познавательное развитие'!#REF!="","",IF('Познавательное развитие'!#REF!=2,"сформирован",IF('Познавательное развитие'!#REF!=0,"не сформирован", "в стадии формирования")))</f>
        <v>#REF!</v>
      </c>
      <c r="EB25" s="233" t="str">
        <f>IF('Познавательное развитие'!R26="","",IF('Познавательное развитие'!R26=2,"сформирован",IF('Познавательное развитие'!R26=0,"не сформирован", "в стадии формирования")))</f>
        <v/>
      </c>
      <c r="EC25" s="233" t="str">
        <f>IF('Познавательное развитие'!S26="","",IF('Познавательное развитие'!S26=2,"сформирован",IF('Познавательное развитие'!S26=0,"не сформирован", "в стадии формирования")))</f>
        <v/>
      </c>
      <c r="ED25" s="233" t="str">
        <f>IF('Познавательное развитие'!T26="","",IF('Познавательное развитие'!T26=2,"сформирован",IF('Познавательное развитие'!T26=0,"не сформирован", "в стадии формирования")))</f>
        <v/>
      </c>
      <c r="EE25" s="233" t="str">
        <f>IF('Познавательное развитие'!U26="","",IF('Познавательное развитие'!U26=2,"сформирован",IF('Познавательное развитие'!U26=0,"не сформирован", "в стадии формирования")))</f>
        <v/>
      </c>
      <c r="EF25" s="233" t="str">
        <f>IF('Познавательное развитие'!V26="","",IF('Познавательное развитие'!V26=2,"сформирован",IF('Познавательное развитие'!V26=0,"не сформирован", "в стадии формирования")))</f>
        <v/>
      </c>
      <c r="EG25" s="233" t="e">
        <f>IF('Познавательное развитие'!#REF!="","",IF('Познавательное развитие'!#REF!=2,"сформирован",IF('Познавательное развитие'!#REF!=0,"не сформирован", "в стадии формирования")))</f>
        <v>#REF!</v>
      </c>
      <c r="EH25" s="233" t="e">
        <f>IF('Познавательное развитие'!#REF!="","",IF('Познавательное развитие'!#REF!=2,"сформирован",IF('Познавательное развитие'!#REF!=0,"не сформирован", "в стадии формирования")))</f>
        <v>#REF!</v>
      </c>
      <c r="EI25" s="233" t="str">
        <f>IF('Познавательное развитие'!W26="","",IF('Познавательное развитие'!W26=2,"сформирован",IF('Познавательное развитие'!W26=0,"не сформирован", "в стадии формирования")))</f>
        <v/>
      </c>
      <c r="EJ25" s="233" t="str">
        <f>IF('Познавательное развитие'!X26="","",IF('Познавательное развитие'!X26=2,"сформирован",IF('Познавательное развитие'!X26=0,"не сформирован", "в стадии формирования")))</f>
        <v/>
      </c>
      <c r="EK25" s="233" t="str">
        <f>IF('Познавательное развитие'!Y26="","",IF('Познавательное развитие'!Y26=2,"сформирован",IF('Познавательное развитие'!Y26=0,"не сформирован", "в стадии формирования")))</f>
        <v/>
      </c>
      <c r="EL25" s="233" t="str">
        <f>IF('Познавательное развитие'!Z26="","",IF('Познавательное развитие'!Z26=2,"сформирован",IF('Познавательное развитие'!Z26=0,"не сформирован", "в стадии формирования")))</f>
        <v/>
      </c>
      <c r="EM25" s="233" t="str">
        <f>IF('Познавательное развитие'!AA26="","",IF('Познавательное развитие'!AA26=2,"сформирован",IF('Познавательное развитие'!AA26=0,"не сформирован", "в стадии формирования")))</f>
        <v/>
      </c>
      <c r="EN25" s="233" t="str">
        <f>IF('Познавательное развитие'!AB26="","",IF('Познавательное развитие'!AB26=2,"сформирован",IF('Познавательное развитие'!AB26=0,"не сформирован", "в стадии формирования")))</f>
        <v/>
      </c>
      <c r="EO25" s="233"/>
      <c r="EP25" s="235" t="str">
        <f>'Целевые ориентиры'!EH25</f>
        <v/>
      </c>
    </row>
    <row r="26" spans="1:146" ht="15.75" x14ac:dyDescent="0.25">
      <c r="A26" s="107">
        <f>список!A24</f>
        <v>23</v>
      </c>
      <c r="B26" s="141" t="str">
        <f>IF(список!B24="","",список!B24)</f>
        <v/>
      </c>
      <c r="C26" s="97">
        <f>IF(список!C24="","",список!C24)</f>
        <v>0</v>
      </c>
      <c r="D26" s="94" t="str">
        <f>IF('Социально-коммуникативное разви'!G27="","",IF('Социально-коммуникативное разви'!G27=2,"сформирован",IF('Социально-коммуникативное разви'!G27=0,"не сформирован", "в стадии формирования")))</f>
        <v/>
      </c>
      <c r="E26" s="94" t="str">
        <f>IF('Социально-коммуникативное разви'!I27="","",IF('Социально-коммуникативное разви'!I27=2,"сформирован",IF('Социально-коммуникативное разви'!I27=0,"не сформирован", "в стадии формирования")))</f>
        <v/>
      </c>
      <c r="F26" s="94" t="str">
        <f>IF('Социально-коммуникативное разви'!K27="","",IF('Социально-коммуникативное разви'!K27=2,"сформирован",IF('Социально-коммуникативное разви'!K27=0,"не сформирован", "в стадии формирования")))</f>
        <v/>
      </c>
      <c r="G26" s="94" t="str">
        <f>IF('Социально-коммуникативное разви'!L27="","",IF('Социально-коммуникативное разви'!L27=2,"сформирован",IF('Социально-коммуникативное разви'!L27=0,"не сформирован", "в стадии формирования")))</f>
        <v/>
      </c>
      <c r="H26" s="94" t="str">
        <f>IF('Познавательное развитие'!K27="","",IF('Познавательное развитие'!K27=2,"сформирован",IF('Познавательное развитие'!K27=0,"не сформирован", "в стадии формирования")))</f>
        <v/>
      </c>
      <c r="I26" s="94" t="e">
        <f>IF('Познавательное развитие'!#REF!="","",IF('Познавательное развитие'!#REF!=2,"сформирован",IF('Познавательное развитие'!#REF!=0,"не сформирован", "в стадии формирования")))</f>
        <v>#REF!</v>
      </c>
      <c r="J26" s="94" t="str">
        <f>IF('Познавательное развитие'!O27="","",IF('Познавательное развитие'!O27=2,"сформирован",IF('Познавательное развитие'!O27=0,"не сформирован", "в стадии формирования")))</f>
        <v/>
      </c>
      <c r="K26" s="94" t="str">
        <f>IF('Познавательное развитие'!P27="","",IF('Познавательное развитие'!P27=2,"сформирован",IF('Познавательное развитие'!P27=0,"не сформирован", "в стадии формирования")))</f>
        <v/>
      </c>
      <c r="L26" s="94" t="e">
        <f>IF('Познавательное развитие'!#REF!="","",IF('Познавательное развитие'!#REF!=2,"сформирован",IF('Познавательное развитие'!#REF!=0,"не сформирован", "в стадии формирования")))</f>
        <v>#REF!</v>
      </c>
      <c r="M26" s="94" t="str">
        <f>IF('Познавательное развитие'!T27="","",IF('Познавательное развитие'!T27=2,"сформирован",IF('Познавательное развитие'!T27=0,"не сформирован", "в стадии формирования")))</f>
        <v/>
      </c>
      <c r="N26" s="94" t="str">
        <f>IF('Познавательное развитие'!W27="","",IF('Познавательное развитие'!W27=2,"сформирован",IF('Познавательное развитие'!W27=0,"не сформирован", "в стадии формирования")))</f>
        <v/>
      </c>
      <c r="O26" s="94" t="str">
        <f>IF('Познавательное развитие'!AH27="","",IF('Познавательное развитие'!AH27=2,"сформирован",IF('Познавательное развитие'!AH27=0,"не сформирован", "в стадии формирования")))</f>
        <v/>
      </c>
      <c r="P26" s="94" t="str">
        <f>IF('Речевое развитие'!E26="","",IF('Речевое развитие'!E26=2,"сформирован",IF('Речевое развитие'!E26=0,"не сформирован", "в стадии формирования")))</f>
        <v/>
      </c>
      <c r="Q26" s="94" t="str">
        <f>IF('Речевое развитие'!F26="","",IF('Речевое развитие'!F26=2,"сформирован",IF('Речевое развитие'!F26=0,"не сформирован", "в стадии формирования")))</f>
        <v/>
      </c>
      <c r="R26" s="94" t="str">
        <f>IF('Речевое развитие'!M26="","",IF('Речевое развитие'!M26=2,"сформирован",IF('Речевое развитие'!M26=0,"не сформирован", "в стадии формирования")))</f>
        <v/>
      </c>
      <c r="S26" s="94" t="str">
        <f>IF('Художественно-эстетическое разв'!F27="","",IF('Художественно-эстетическое разв'!F27=2,"сформирован",IF('Художественно-эстетическое разв'!F27=0,"не сформирован", "в стадии формирования")))</f>
        <v/>
      </c>
      <c r="T26" s="94" t="str">
        <f>IF('Художественно-эстетическое разв'!L27="","",IF('Художественно-эстетическое разв'!L27=2,"сформирован",IF('Художественно-эстетическое разв'!L27=0,"не сформирован", "в стадии формирования")))</f>
        <v/>
      </c>
      <c r="U26" s="94" t="str">
        <f>IF('Художественно-эстетическое разв'!O27="","",IF('Художественно-эстетическое разв'!O27=2,"сформирован",IF('Художественно-эстетическое разв'!O27=0,"не сформирован", "в стадии формирования")))</f>
        <v/>
      </c>
      <c r="V26" s="94" t="str">
        <f>IF('Художественно-эстетическое разв'!P27="","",IF('Художественно-эстетическое разв'!P27=2,"сформирован",IF('Художественно-эстетическое разв'!P27=0,"не сформирован", "в стадии формирования")))</f>
        <v/>
      </c>
      <c r="W26" s="94" t="str">
        <f>IF('Физическое развитие'!N26="","",IF('Физическое развитие'!N26=2,"сформирован",IF('Физическое развитие'!N26=0,"не сформирован", "в стадии формирования")))</f>
        <v/>
      </c>
      <c r="X26" s="94" t="str">
        <f>IF('Физическое развитие'!Q26="","",IF('Физическое развитие'!Q26=2,"сформирован",IF('Физическое развитие'!Q26=0,"не сформирован", "в стадии формирования")))</f>
        <v/>
      </c>
      <c r="Y26" s="94" t="str">
        <f>IF('Физическое развитие'!R26="","",IF('Физическое развитие'!R26=2,"сформирован",IF('Физическое развитие'!R26=0,"не сформирован", "в стадии формирования")))</f>
        <v/>
      </c>
      <c r="Z26" s="206" t="str">
        <f>IF('Социально-коммуникативное разви'!G27="","",IF('Социально-коммуникативное разви'!I27="","",IF('Социально-коммуникативное разви'!K27="","",IF('Социально-коммуникативное разви'!L27="","",IF('Познавательное развитие'!K27="","",IF('Познавательное развитие'!#REF!="","",IF('Познавательное развитие'!O27="","",IF('Познавательное развитие'!P27="","",IF('Познавательное развитие'!#REF!="","",IF('Познавательное развитие'!T27="","",IF('Познавательное развитие'!W27="","",IF('Познавательное развитие'!AH27="","",IF('Речевое развитие'!E26="","",IF('Речевое развитие'!F26="","",IF('Речевое развитие'!M26="","",IF('Художественно-эстетическое разв'!F27="","",IF('Художественно-эстетическое разв'!L27="","",IF('Художественно-эстетическое разв'!O27="","",IF('Художественно-эстетическое разв'!P27="","",IF('Физическое развитие'!N26="","",IF('Физическое развитие'!Q26="","",IF('Физическое развитие'!R26="","",('Социально-коммуникативное разви'!G27+'Социально-коммуникативное разви'!I27+'Социально-коммуникативное разви'!K27+'Социально-коммуникативное разви'!L27+'Познавательное развитие'!K27+'Познавательное развитие'!#REF!+'Познавательное развитие'!O27+'Познавательное развитие'!P27+'Познавательное развитие'!#REF!+'Познавательное развитие'!T27+'Познавательное развитие'!W27+'Познавательное развитие'!AH27+'Речевое развитие'!E26+'Речевое развитие'!F26+'Художественно-эстетическое разв'!F27+'Художественно-эстетическое разв'!L27+'Художественно-эстетическое разв'!O27+'Художественно-эстетическое разв'!P27+'Физическое развитие'!N26+'Физическое развитие'!Q26+'Физическое развитие'!R26)/22))))))))))))))))))))))</f>
        <v/>
      </c>
      <c r="AA26" s="235" t="str">
        <f>'Целевые ориентиры'!Y26</f>
        <v/>
      </c>
      <c r="AB26" s="236" t="str">
        <f>IF('Социально-коммуникативное разви'!E27="","",IF('Социально-коммуникативное разви'!E27=2,"сформирован",IF('Социально-коммуникативное разви'!E27=0,"не сформирован", "в стадии формирования")))</f>
        <v/>
      </c>
      <c r="AC26" s="232" t="str">
        <f>IF('Социально-коммуникативное разви'!G27="","",IF('Социально-коммуникативное разви'!G27=2,"сформирован",IF('Социально-коммуникативное разви'!G27=0,"не сформирован", "в стадии формирования")))</f>
        <v/>
      </c>
      <c r="AD26" s="232" t="str">
        <f>IF('Социально-коммуникативное разви'!H27="","",IF('Социально-коммуникативное разви'!H27=2,"сформирован",IF('Социально-коммуникативное разви'!H27=0,"не сформирован", "в стадии формирования")))</f>
        <v/>
      </c>
      <c r="AE26" s="232" t="str">
        <f>IF('Социально-коммуникативное разви'!L27="","",IF('Социально-коммуникативное разви'!L27=2,"сформирован",IF('Социально-коммуникативное разви'!L27=0,"не сформирован", "в стадии формирования")))</f>
        <v/>
      </c>
      <c r="AF26" s="232" t="str">
        <f>IF('Социально-коммуникативное разви'!Q27="","",IF('Социально-коммуникативное разви'!Q27=2,"сформирован",IF('Социально-коммуникативное разви'!Q27=0,"не сформирован", "в стадии формирования")))</f>
        <v/>
      </c>
      <c r="AG26" s="237" t="str">
        <f>IF('Познавательное развитие'!L27="","",IF('Познавательное развитие'!L27=2,"сформирован",IF('Познавательное развитие'!L27=0,"не сформирован", "в стадии формирования")))</f>
        <v/>
      </c>
      <c r="AH26" s="237" t="e">
        <f>IF('Познавательное развитие'!#REF!="","",IF('Познавательное развитие'!#REF!=2,"сформирован",IF('Познавательное развитие'!#REF!=0,"не сформирован", "в стадии формирования")))</f>
        <v>#REF!</v>
      </c>
      <c r="AI26" s="237" t="str">
        <f>IF('Речевое развитие'!D26="","",IF('Речевое развитие'!D26=2,"сформирован",IF('Речевое развитие'!D26=0,"не сформирован", "в стадии формирования")))</f>
        <v/>
      </c>
      <c r="AJ26" s="237" t="str">
        <f>IF('Речевое развитие'!F26="","",IF('Речевое развитие'!F26=2,"сформирован",IF('Речевое развитие'!F26=0,"не сформирован", "в стадии формирования")))</f>
        <v/>
      </c>
      <c r="AK26" s="237" t="str">
        <f>IF('Речевое развитие'!J26="","",IF('Речевое развитие'!J26=2,"сформирован",IF('Речевое развитие'!J26=0,"не сформирован", "в стадии формирования")))</f>
        <v/>
      </c>
      <c r="AL26" s="237" t="str">
        <f>IF('Речевое развитие'!L26="","",IF('Речевое развитие'!L26=2,"сформирован",IF('Речевое развитие'!L26=0,"не сформирован", "в стадии формирования")))</f>
        <v/>
      </c>
      <c r="AM26" s="237" t="str">
        <f>IF('Речевое развитие'!N26="","",IF('Речевое развитие'!N26=2,"сформирован",IF('Речевое развитие'!N26=0,"не сформирован", "в стадии формирования")))</f>
        <v/>
      </c>
      <c r="AN26" s="238" t="str">
        <f>IF('Социально-коммуникативное разви'!E27="","",IF('Социально-коммуникативное разви'!G27="","",IF('Социально-коммуникативное разви'!H27="","",IF('Социально-коммуникативное разви'!L27="","",IF('Социально-коммуникативное разви'!Q27="","",IF('Познавательное развитие'!L27="","",IF('Познавательное развитие'!#REF!="","",IF('Речевое развитие'!D26="","",IF('Речевое развитие'!F26="","",IF('Речевое развитие'!J26="","",IF('Речевое развитие'!L26="","",IF('Речевое развитие'!N26="","",('Социально-коммуникативное разви'!E27+'Социально-коммуникативное разви'!G27+'Социально-коммуникативное разви'!H27+'Социально-коммуникативное разви'!L27+'Социально-коммуникативное разви'!Q27+'Познавательное развитие'!L27+'Познавательное развитие'!#REF!+'Речевое развитие'!D26+'Речевое развитие'!F26+'Речевое развитие'!J26+'Речевое развитие'!L26+'Речевое развитие'!N26)/12))))))))))))</f>
        <v/>
      </c>
      <c r="AO26" s="235" t="str">
        <f>'Целевые ориентиры'!AM26</f>
        <v/>
      </c>
      <c r="AP26" s="239" t="str">
        <f>IF('Социально-коммуникативное разви'!E27="","",IF('Социально-коммуникативное разви'!E27=2,"сформирован",IF('Социально-коммуникативное разви'!E27=0,"не сформирован", "в стадии формирования")))</f>
        <v/>
      </c>
      <c r="AQ26" s="240" t="str">
        <f>IF('Социально-коммуникативное разви'!G27="","",IF('Социально-коммуникативное разви'!G27=2,"сформирован",IF('Социально-коммуникативное разви'!G27=0,"не сформирован", "в стадии формирования")))</f>
        <v/>
      </c>
      <c r="AR26" s="241" t="str">
        <f>IF('Социально-коммуникативное разви'!H27="","",IF('Социально-коммуникативное разви'!H27=2,"сформирован",IF('Социально-коммуникативное разви'!H27=0,"не сформирован", "в стадии формирования")))</f>
        <v/>
      </c>
      <c r="AS26" s="241" t="str">
        <f>IF('Социально-коммуникативное разви'!K27="","",IF('Социально-коммуникативное разви'!K27=2,"сформирован",IF('Социально-коммуникативное разви'!K27=0,"не сформирован", "в стадии формирования")))</f>
        <v/>
      </c>
      <c r="AT26" s="241" t="str">
        <f>IF('Социально-коммуникативное разви'!L27="","",IF('Социально-коммуникативное разви'!L27=2,"сформирован",IF('Социально-коммуникативное разви'!L27=0,"не сформирован", "в стадии формирования")))</f>
        <v/>
      </c>
      <c r="AU26" s="241" t="str">
        <f>IF('Социально-коммуникативное разви'!M27="","",IF('Социально-коммуникативное разви'!M27=2,"сформирован",IF('Социально-коммуникативное разви'!M27=0,"не сформирован", "в стадии формирования")))</f>
        <v/>
      </c>
      <c r="AV26" s="241" t="str">
        <f>IF('Познавательное развитие'!P27="","",IF('Познавательное развитие'!P27=2,"сформирован",IF('Познавательное развитие'!P27=0,"не сформирован", "в стадии формирования")))</f>
        <v/>
      </c>
      <c r="AW26" s="241" t="str">
        <f>IF('Речевое развитие'!E26="","",IF('Речевое развитие'!E26=2,"сформирован",IF('Речевое развитие'!E26=0,"не сформирован", "в стадии формирования")))</f>
        <v/>
      </c>
      <c r="AX26" s="241" t="str">
        <f>IF('Речевое развитие'!N26="","",IF('Речевое развитие'!N26=2,"сформирован",IF('Речевое развитие'!N26=0,"не сформирован", "в стадии формирования")))</f>
        <v/>
      </c>
      <c r="AY26" s="241" t="str">
        <f>IF('Художественно-эстетическое разв'!F27="","",IF('Художественно-эстетическое разв'!F27=2,"сформирован",IF('Художественно-эстетическое разв'!F27=0,"не сформирован", "в стадии формирования")))</f>
        <v/>
      </c>
      <c r="AZ26" s="233" t="str">
        <f>IF('Художественно-эстетическое разв'!O27="","",IF('Художественно-эстетическое разв'!O27=2,"сформирован",IF('Художественно-эстетическое разв'!O27=0,"не сформирован", "в стадии формирования")))</f>
        <v/>
      </c>
      <c r="BA26" s="241"/>
      <c r="BB26" s="208" t="str">
        <f>IF('Социально-коммуникативное разви'!E27="","",IF('Социально-коммуникативное разви'!G27="","",IF('Социально-коммуникативное разви'!H27="","",IF('Социально-коммуникативное разви'!K27="","",IF('Социально-коммуникативное разви'!L27="","",IF('Социально-коммуникативное разви'!M27="","",IF('Познавательное развитие'!P27="","",IF('Речевое развитие'!E26="","",IF('Речевое развитие'!N26="","",IF('Художественно-эстетическое разв'!F27="","",IF('Художественно-эстетическое разв'!O27="","",IF('Художественно-эстетическое разв'!Y27="","",('Социально-коммуникативное разви'!E27+'Социально-коммуникативное разви'!G27+'Социально-коммуникативное разви'!H27+'Социально-коммуникативное разви'!L27+'Социально-коммуникативное разви'!Q27+'Познавательное развитие'!L27+'Познавательное развитие'!#REF!+'Речевое развитие'!D26+'Речевое развитие'!F26+'Речевое развитие'!J26+'Речевое развитие'!L26+'Речевое развитие'!N26)/12))))))))))))</f>
        <v/>
      </c>
      <c r="BC26" s="235" t="str">
        <f>'Целевые ориентиры'!BA26</f>
        <v/>
      </c>
      <c r="BD26" s="233" t="str">
        <f>IF('Социально-коммуникативное разви'!D27="","",IF('Социально-коммуникативное разви'!D27=2,"сформирован",IF('Социально-коммуникативное разви'!D27=0,"не сформирован", "в стадии формирования")))</f>
        <v/>
      </c>
      <c r="BE26" s="233" t="str">
        <f>IF('Социально-коммуникативное разви'!F27="","",IF('Социально-коммуникативное разви'!F27=2,"сформирован",IF('Социально-коммуникативное разви'!F27=0,"не сформирован", "в стадии формирования")))</f>
        <v/>
      </c>
      <c r="BF26" s="233" t="str">
        <f>IF('Социально-коммуникативное разви'!J27="","",IF('Социально-коммуникативное разви'!J27=2,"сформирован",IF('Социально-коммуникативное разви'!J27=0,"не сформирован", "в стадии формирования")))</f>
        <v/>
      </c>
      <c r="BG26" s="233" t="str">
        <f>IF('Познавательное развитие'!U27="","",IF('Познавательное развитие'!U27=2,"сформирован",IF('Познавательное развитие'!U27=0,"не сформирован", "в стадии формирования")))</f>
        <v/>
      </c>
      <c r="BH26" s="233" t="str">
        <f>IF('Познавательное развитие'!V27="","",IF('Познавательное развитие'!V27=2,"сформирован",IF('Познавательное развитие'!V27=0,"не сформирован", "в стадии формирования")))</f>
        <v/>
      </c>
      <c r="BI26" s="233" t="str">
        <f>IF('Познавательное развитие'!AB27="","",IF('Познавательное развитие'!AB27=2,"сформирован",IF('Познавательное развитие'!AB27=0,"не сформирован", "в стадии формирования")))</f>
        <v/>
      </c>
      <c r="BJ26" s="233" t="str">
        <f>IF('Познавательное развитие'!AD27="","",IF('Познавательное развитие'!AD27=2,"сформирован",IF('Познавательное развитие'!AD27=0,"не сформирован", "в стадии формирования")))</f>
        <v/>
      </c>
      <c r="BK26" s="233" t="str">
        <f>IF('Речевое развитие'!D26="","",IF('Речевое развитие'!D26=2,"сформирован",IF('Речевое развитие'!D26=0,"не сформирован", "в стадии формирования")))</f>
        <v/>
      </c>
      <c r="BL26" s="233" t="str">
        <f>IF('Речевое развитие'!E26="","",IF('Речевое развитие'!E26=2,"сформирован",IF('Речевое развитие'!E26=0,"не сформирован", "в стадии формирования")))</f>
        <v/>
      </c>
      <c r="BM26" s="233" t="str">
        <f>IF('Речевое развитие'!F26="","",IF('Речевое развитие'!F26=2,"сформирован",IF('Речевое развитие'!F26=0,"не сформирован", "в стадии формирования")))</f>
        <v/>
      </c>
      <c r="BN26" s="233" t="str">
        <f>IF('Речевое развитие'!G26="","",IF('Речевое развитие'!G26=2,"сформирован",IF('Речевое развитие'!G26=0,"не сформирован", "в стадии формирования")))</f>
        <v/>
      </c>
      <c r="BO26" s="233" t="e">
        <f>IF('Речевое развитие'!#REF!="","",IF('Речевое развитие'!#REF!=2,"сформирован",IF('Речевое развитие'!#REF!=0,"не сформирован", "в стадии формирования")))</f>
        <v>#REF!</v>
      </c>
      <c r="BP26" s="233" t="str">
        <f>IF('Речевое развитие'!J26="","",IF('Речевое развитие'!J26=2,"сформирован",IF('Речевое развитие'!J26=0,"не сформирован", "в стадии формирования")))</f>
        <v/>
      </c>
      <c r="BQ26" s="233" t="str">
        <f>IF('Речевое развитие'!K26="","",IF('Речевое развитие'!K26=2,"сформирован",IF('Речевое развитие'!K26=0,"не сформирован", "в стадии формирования")))</f>
        <v/>
      </c>
      <c r="BR26" s="233" t="str">
        <f>IF('Речевое развитие'!L26="","",IF('Речевое развитие'!L26=2,"сформирован",IF('Речевое развитие'!L26=0,"не сформирован", "в стадии формирования")))</f>
        <v/>
      </c>
      <c r="BS26" s="233" t="str">
        <f>IF('Речевое развитие'!M26="","",IF('Речевое развитие'!M26=2,"сформирован",IF('Речевое развитие'!M26=0,"не сформирован", "в стадии формирования")))</f>
        <v/>
      </c>
      <c r="BT26" s="233" t="str">
        <f>IF('Речевое развитие'!N26="","",IF('Речевое развитие'!N26=2,"сформирован",IF('Речевое развитие'!N26=0,"не сформирован", "в стадии формирования")))</f>
        <v/>
      </c>
      <c r="BU26" s="233" t="str">
        <f>IF('Художественно-эстетическое разв'!D27="","",IF('Художественно-эстетическое разв'!D27=2,"сформирован",IF('Художественно-эстетическое разв'!D27=0,"не сформирован", "в стадии формирования")))</f>
        <v/>
      </c>
      <c r="BV26" s="233" t="str">
        <f>IF('Художественно-эстетическое разв'!E27="","",IF('Художественно-эстетическое разв'!E27=2,"сформирован",IF('Художественно-эстетическое разв'!E27=0,"не сформирован", "в стадии формирования")))</f>
        <v/>
      </c>
      <c r="BW26" s="242" t="str">
        <f>IF('Социально-коммуникативное разви'!D27="","",IF('Социально-коммуникативное разви'!F27="","",IF('Социально-коммуникативное разви'!J27="","",IF('Познавательное развитие'!U27="","",IF('Познавательное развитие'!V27="","",IF('Познавательное развитие'!AB27="","",IF('Познавательное развитие'!AD27="","",IF('Речевое развитие'!D26="","",IF('Речевое развитие'!E26="","",IF('Речевое развитие'!F26="","",IF('Речевое развитие'!G26="","",IF('Речевое развитие'!#REF!="","",IF('Речевое развитие'!J26="","",IF('Речевое развитие'!K26="","",IF('Речевое развитие'!L26="","",IF('Речевое развитие'!M26="","",IF('Речевое развитие'!N26="","",IF('Художественно-эстетическое разв'!D27="","",IF('Художественно-эстетическое разв'!E27="","",('Социально-коммуникативное разви'!D27+'Социально-коммуникативное разви'!F27+'Социально-коммуникативное разви'!J27+'Познавательное развитие'!U27+'Познавательное развитие'!V27+'Познавательное развитие'!AB27+'Познавательное развитие'!AD27+'Речевое развитие'!D26+'Речевое развитие'!E26+'Речевое развитие'!F26+'Речевое развитие'!G26+'Речевое развитие'!#REF!+'Речевое развитие'!J26+'Речевое развитие'!K26+'Речевое развитие'!L26+'Речевое развитие'!M26+'Речевое развитие'!N26+'Художественно-эстетическое разв'!D27+'Художественно-эстетическое разв'!E27)/19)))))))))))))))))))</f>
        <v/>
      </c>
      <c r="BX26" s="321" t="str">
        <f>'Целевые ориентиры'!BU26</f>
        <v/>
      </c>
      <c r="BY26" s="233" t="str">
        <f t="shared" si="1"/>
        <v/>
      </c>
      <c r="BZ26" s="233" t="str">
        <f>IF('Художественно-эстетическое разв'!K27="","",IF('Художественно-эстетическое разв'!K27=2,"сформирован",IF('Художественно-эстетическое разв'!K27=0,"не сформирован", "в стадии формирования")))</f>
        <v/>
      </c>
      <c r="CA26" s="233" t="str">
        <f>IF('Художественно-эстетическое разв'!L27="","",IF('Художественно-эстетическое разв'!L27=2,"сформирован",IF('Художественно-эстетическое разв'!L27=0,"не сформирован", "в стадии формирования")))</f>
        <v/>
      </c>
      <c r="CB26" s="233" t="str">
        <f>IF('Художественно-эстетическое разв'!Z27="","",IF('Художественно-эстетическое разв'!Z27=2,"сформирован",IF('Художественно-эстетическое разв'!Z27=0,"не сформирован", "в стадии формирования")))</f>
        <v/>
      </c>
      <c r="CC26" s="190" t="e">
        <f>IF('Физическое развитие'!#REF!="","",IF('Физическое развитие'!#REF!=2,"сформирован",IF('Физическое развитие'!#REF!=0,"не сформирован", "в стадии формирования")))</f>
        <v>#REF!</v>
      </c>
      <c r="CD26" s="190" t="str">
        <f>IF('Физическое развитие'!D26="","",IF('Физическое развитие'!D26=2,"сформирован",IF('Физическое развитие'!D26=0,"не сформирован", "в стадии формирования")))</f>
        <v/>
      </c>
      <c r="CE26" s="190" t="str">
        <f>IF('Физическое развитие'!E26="","",IF('Физическое развитие'!E26=2,"сформирован",IF('Физическое развитие'!E26=0,"не сформирован", "в стадии формирования")))</f>
        <v/>
      </c>
      <c r="CF26" s="190" t="str">
        <f>IF('Физическое развитие'!F26="","",IF('Физическое развитие'!F26=2,"сформирован",IF('Физическое развитие'!F26=0,"не сформирован", "в стадии формирования")))</f>
        <v/>
      </c>
      <c r="CG26" s="190" t="str">
        <f>IF('Физическое развитие'!G26="","",IF('Физическое развитие'!G26=2,"сформирован",IF('Физическое развитие'!G26=0,"не сформирован", "в стадии формирования")))</f>
        <v/>
      </c>
      <c r="CH26" s="233" t="str">
        <f>IF('Физическое развитие'!H26="","",IF('Физическое развитие'!H26=2,"сформирован",IF('Физическое развитие'!H26=0,"не сформирован", "в стадии формирования")))</f>
        <v/>
      </c>
      <c r="CI26" s="233" t="str">
        <f>IF('Физическое развитие'!I26="","",IF('Физическое развитие'!I26=2,"сформирован",IF('Физическое развитие'!I26=0,"не сформирован", "в стадии формирования")))</f>
        <v/>
      </c>
      <c r="CJ26" s="233" t="str">
        <f>IF('Физическое развитие'!J26="","",IF('Физическое развитие'!J26=2,"сформирован",IF('Физическое развитие'!J26=0,"не сформирован", "в стадии формирования")))</f>
        <v/>
      </c>
      <c r="CK26" s="233" t="str">
        <f>IF('Физическое развитие'!K26="","",IF('Физическое развитие'!K26=2,"сформирован",IF('Физическое развитие'!K26=0,"не сформирован", "в стадии формирования")))</f>
        <v/>
      </c>
      <c r="CL26" s="233" t="str">
        <f>IF('Физическое развитие'!L26="","",IF('Физическое развитие'!L26=2,"сформирован",IF('Физическое развитие'!L26=0,"не сформирован", "в стадии формирования")))</f>
        <v/>
      </c>
      <c r="CM26" s="233" t="str">
        <f>IF('Физическое развитие'!N26="","",IF('Физическое развитие'!N26=2,"сформирован",IF('Физическое развитие'!N26=0,"не сформирован", "в стадии формирования")))</f>
        <v/>
      </c>
      <c r="CN26" s="242" t="str">
        <f>IF('Познавательное развитие'!H27="","",IF('Художественно-эстетическое разв'!K27="","",IF('Художественно-эстетическое разв'!L27="","",IF('Художественно-эстетическое разв'!Z27="","",IF('Физическое развитие'!#REF!="","",IF('Физическое развитие'!D26="","",IF('Физическое развитие'!E26="","",IF('Физическое развитие'!F26="","",IF('Физическое развитие'!G26="","",IF('Физическое развитие'!H26="","",IF('Физическое развитие'!I26="","",IF('Физическое развитие'!J26="","",IF('Физическое развитие'!K26="","",IF('Физическое развитие'!L26="","",IF('Физическое развитие'!N26="","",('Познавательное развитие'!H27+'Художественно-эстетическое разв'!K27+'Художественно-эстетическое разв'!L27+'Художественно-эстетическое разв'!Z27+'Физическое развитие'!#REF!+'Физическое развитие'!D26+'Физическое развитие'!E26+'Физическое развитие'!F26+'Физическое развитие'!G26+'Физическое развитие'!H26+'Физическое развитие'!I26+'Физическое развитие'!J26+'Физическое развитие'!K26+'Физическое развитие'!L26+'Физическое развитие'!N26)/15)))))))))))))))</f>
        <v/>
      </c>
      <c r="CO26" s="321" t="str">
        <f>'Целевые ориентиры'!CK26</f>
        <v/>
      </c>
      <c r="CP26" s="233" t="str">
        <f>IF('Социально-коммуникативное разви'!G27="","",IF('Социально-коммуникативное разви'!G27=2,"сформирован",IF('Социально-коммуникативное разви'!G27=0,"не сформирован", "в стадии формирования")))</f>
        <v/>
      </c>
      <c r="CQ26" s="233" t="str">
        <f>IF('Социально-коммуникативное разви'!H27="","",IF('Социально-коммуникативное разви'!H27=2,"сформирован",IF('Социально-коммуникативное разви'!H27=0,"не сформирован", "в стадии формирования")))</f>
        <v/>
      </c>
      <c r="CR26" s="233" t="str">
        <f>IF('Социально-коммуникативное разви'!L27="","",IF('Социально-коммуникативное разви'!L27=2,"сформирован",IF('Социально-коммуникативное разви'!L27=0,"не сформирован", "в стадии формирования")))</f>
        <v/>
      </c>
      <c r="CS26" s="233" t="str">
        <f>IF('Социально-коммуникативное разви'!P27="","",IF('Социально-коммуникативное разви'!P27=2,"сформирован",IF('Социально-коммуникативное разви'!P27=0,"не сформирован", "в стадии формирования")))</f>
        <v/>
      </c>
      <c r="CT26" s="233" t="str">
        <f>IF('Социально-коммуникативное разви'!Q27="","",IF('Социально-коммуникативное разви'!Q27=2,"сформирован",IF('Социально-коммуникативное разви'!Q27=0,"не сформирован", "в стадии формирования")))</f>
        <v/>
      </c>
      <c r="CU26" s="233" t="str">
        <f>IF('Социально-коммуникативное разви'!T27="","",IF('Социально-коммуникативное разви'!T27=2,"сформирован",IF('Социально-коммуникативное разви'!T27=0,"не сформирован", "в стадии формирования")))</f>
        <v/>
      </c>
      <c r="CV26" s="233" t="str">
        <f>IF('Социально-коммуникативное разви'!U27="","",IF('Социально-коммуникативное разви'!U27=2,"сформирован",IF('Социально-коммуникативное разви'!U27=0,"не сформирован", "в стадии формирования")))</f>
        <v/>
      </c>
      <c r="CW26" s="233" t="str">
        <f>IF('Социально-коммуникативное разви'!V27="","",IF('Социально-коммуникативное разви'!V27=2,"сформирован",IF('Социально-коммуникативное разви'!V27=0,"не сформирован", "в стадии формирования")))</f>
        <v/>
      </c>
      <c r="CX26" s="233" t="str">
        <f>IF('Социально-коммуникативное разви'!W27="","",IF('Социально-коммуникативное разви'!W27=2,"сформирован",IF('Социально-коммуникативное разви'!W27=0,"не сформирован", "в стадии формирования")))</f>
        <v/>
      </c>
      <c r="CY26" s="233" t="str">
        <f>IF('Социально-коммуникативное разви'!X27="","",IF('Социально-коммуникативное разви'!X27=2,"сформирован",IF('Социально-коммуникативное разви'!X27=0,"не сформирован", "в стадии формирования")))</f>
        <v/>
      </c>
      <c r="CZ26" s="233" t="str">
        <f>IF('Социально-коммуникативное разви'!Y27="","",IF('Социально-коммуникативное разви'!Y27=2,"сформирован",IF('Социально-коммуникативное разви'!Y27=0,"не сформирован", "в стадии формирования")))</f>
        <v/>
      </c>
      <c r="DA26" s="233" t="str">
        <f>IF('Физическое развитие'!Q26="","",IF('Физическое развитие'!Q26=2,"сформирован",IF('Физическое развитие'!Q26=0,"не сформирован", "в стадии формирования")))</f>
        <v/>
      </c>
      <c r="DB26" s="233" t="str">
        <f>IF('Физическое развитие'!R26="","",IF('Физическое развитие'!R26=2,"сформирован",IF('Физическое развитие'!R26=0,"не сформирован", "в стадии формирования")))</f>
        <v/>
      </c>
      <c r="DC26" s="233" t="str">
        <f>IF('Физическое развитие'!S26="","",IF('Физическое развитие'!S26=2,"сформирован",IF('Физическое развитие'!S26=0,"не сформирован", "в стадии формирования")))</f>
        <v/>
      </c>
      <c r="DD26" s="242" t="str">
        <f>IF('Социально-коммуникативное разви'!G27="","",IF('Социально-коммуникативное разви'!H27="","",IF('Социально-коммуникативное разви'!L27="","",IF('Социально-коммуникативное разви'!P27="","",IF('Социально-коммуникативное разви'!Q27="","",IF('Социально-коммуникативное разви'!T27="","",IF('Социально-коммуникативное разви'!U27="","",IF('Социально-коммуникативное разви'!V27="","",IF('Социально-коммуникативное разви'!W27="","",IF('Социально-коммуникативное разви'!X27="","",IF('Социально-коммуникативное разви'!Y27="","",IF('Физическое развитие'!Q26="","",IF('Физическое развитие'!R26="","",IF('Физическое развитие'!S26="","",('Социально-коммуникативное разви'!G27+'Социально-коммуникативное разви'!H27+'Социально-коммуникативное разви'!L27+'Социально-коммуникативное разви'!P27+'Социально-коммуникативное разви'!Q27+'Социально-коммуникативное разви'!T27+'Социально-коммуникативное разви'!U27+'Социально-коммуникативное разви'!V27+'Социально-коммуникативное разви'!W27+'Социально-коммуникативное разви'!X27+'Социально-коммуникативное разви'!Y27+'Физическое развитие'!Q26+'Физическое развитие'!R26+'Физическое развитие'!S26)/14))))))))))))))</f>
        <v/>
      </c>
      <c r="DE26" s="235" t="str">
        <f>'Целевые ориентиры'!DA26</f>
        <v/>
      </c>
      <c r="DF26" s="233" t="str">
        <f>IF('Социально-коммуникативное разви'!T27="","",IF('Социально-коммуникативное разви'!T27=2,"сформирован",IF('Социально-коммуникативное разви'!T27=0,"не сформирован", "в стадии формирования")))</f>
        <v/>
      </c>
      <c r="DG26" s="233" t="str">
        <f>IF('Социально-коммуникативное разви'!U27="","",IF('Социально-коммуникативное разви'!U27=2,"сформирован",IF('Социально-коммуникативное разви'!U27=0,"не сформирован", "в стадии формирования")))</f>
        <v/>
      </c>
      <c r="DH26" s="233" t="str">
        <f>IF('Социально-коммуникативное разви'!V27="","",IF('Социально-коммуникативное разви'!V27=2,"сформирован",IF('Социально-коммуникативное разви'!V27=0,"не сформирован", "в стадии формирования")))</f>
        <v/>
      </c>
      <c r="DI26" s="233" t="str">
        <f>IF('Социально-коммуникативное разви'!W27="","",IF('Социально-коммуникативное разви'!W27=2,"сформирован",IF('Социально-коммуникативное разви'!W27=0,"не сформирован", "в стадии формирования")))</f>
        <v/>
      </c>
      <c r="DJ26" s="233" t="str">
        <f>IF('Социально-коммуникативное разви'!X27="","",IF('Социально-коммуникативное разви'!X27=2,"сформирован",IF('Социально-коммуникативное разви'!X27=0,"не сформирован", "в стадии формирования")))</f>
        <v/>
      </c>
      <c r="DK26" s="233" t="str">
        <f>IF('Социально-коммуникативное разви'!Y27="","",IF('Социально-коммуникативное разви'!Y27=2,"сформирован",IF('Социально-коммуникативное разви'!Y27=0,"не сформирован", "в стадии формирования")))</f>
        <v/>
      </c>
      <c r="DL26" s="233" t="str">
        <f>IF('Познавательное развитие'!D27="","",IF('Познавательное развитие'!D27=2,"сформирован",IF('Познавательное развитие'!D27=0,"не сформирован", "в стадии формирования")))</f>
        <v/>
      </c>
      <c r="DM26" s="233" t="str">
        <f>IF('Познавательное развитие'!E27="","",IF('Познавательное развитие'!E27=2,"сформирован",IF('Познавательное развитие'!E27=0,"не сформирован", "в стадии формирования")))</f>
        <v/>
      </c>
      <c r="DN26" s="233" t="str">
        <f>IF('Познавательное развитие'!F27="","",IF('Познавательное развитие'!F27=2,"сформирован",IF('Познавательное развитие'!F27=0,"не сформирован", "в стадии формирования")))</f>
        <v/>
      </c>
      <c r="DO26" s="233" t="str">
        <f>IF('Познавательное развитие'!G27="","",IF('Познавательное развитие'!G27=2,"сформирован",IF('Познавательное развитие'!G27=0,"не сформирован", "в стадии формирования")))</f>
        <v/>
      </c>
      <c r="DP26" s="233" t="str">
        <f>IF('Познавательное развитие'!H27="","",IF('Познавательное развитие'!H27=2,"сформирован",IF('Познавательное развитие'!H27=0,"не сформирован", "в стадии формирования")))</f>
        <v/>
      </c>
      <c r="DQ26" s="233" t="str">
        <f>IF('Познавательное развитие'!I27="","",IF('Познавательное развитие'!I27=2,"сформирован",IF('Познавательное развитие'!I27=0,"не сформирован", "в стадии формирования")))</f>
        <v/>
      </c>
      <c r="DR26" s="233" t="str">
        <f>IF('Познавательное развитие'!J27="","",IF('Познавательное развитие'!J27=2,"сформирован",IF('Познавательное развитие'!J27=0,"не сформирован", "в стадии формирования")))</f>
        <v/>
      </c>
      <c r="DS26" s="233" t="str">
        <f>IF('Познавательное развитие'!K27="","",IF('Познавательное развитие'!K27=2,"сформирован",IF('Познавательное развитие'!K27=0,"не сформирован", "в стадии формирования")))</f>
        <v/>
      </c>
      <c r="DT26" s="233" t="str">
        <f>IF('Познавательное развитие'!L27="","",IF('Познавательное развитие'!L27=2,"сформирован",IF('Познавательное развитие'!L27=0,"не сформирован", "в стадии формирования")))</f>
        <v/>
      </c>
      <c r="DU26" s="233" t="e">
        <f>IF('Познавательное развитие'!#REF!="","",IF('Познавательное развитие'!#REF!=2,"сформирован",IF('Познавательное развитие'!#REF!=0,"не сформирован", "в стадии формирования")))</f>
        <v>#REF!</v>
      </c>
      <c r="DV26" s="233" t="e">
        <f>IF('Познавательное развитие'!#REF!="","",IF('Познавательное развитие'!#REF!=2,"сформирован",IF('Познавательное развитие'!#REF!=0,"не сформирован", "в стадии формирования")))</f>
        <v>#REF!</v>
      </c>
      <c r="DW26" s="233" t="str">
        <f>IF('Познавательное развитие'!M27="","",IF('Познавательное развитие'!M27=2,"сформирован",IF('Познавательное развитие'!M27=0,"не сформирован", "в стадии формирования")))</f>
        <v/>
      </c>
      <c r="DX26" s="233" t="str">
        <f>IF('Познавательное развитие'!N27="","",IF('Познавательное развитие'!N27=2,"сформирован",IF('Познавательное развитие'!N27=0,"не сформирован", "в стадии формирования")))</f>
        <v/>
      </c>
      <c r="DY26" s="233" t="str">
        <f>IF('Познавательное развитие'!O27="","",IF('Познавательное развитие'!O27=2,"сформирован",IF('Познавательное развитие'!O27=0,"не сформирован", "в стадии формирования")))</f>
        <v/>
      </c>
      <c r="DZ26" s="233" t="str">
        <f>IF('Познавательное развитие'!P27="","",IF('Познавательное развитие'!P27=2,"сформирован",IF('Познавательное развитие'!P27=0,"не сформирован", "в стадии формирования")))</f>
        <v/>
      </c>
      <c r="EA26" s="233" t="e">
        <f>IF('Познавательное развитие'!#REF!="","",IF('Познавательное развитие'!#REF!=2,"сформирован",IF('Познавательное развитие'!#REF!=0,"не сформирован", "в стадии формирования")))</f>
        <v>#REF!</v>
      </c>
      <c r="EB26" s="233" t="str">
        <f>IF('Познавательное развитие'!R27="","",IF('Познавательное развитие'!R27=2,"сформирован",IF('Познавательное развитие'!R27=0,"не сформирован", "в стадии формирования")))</f>
        <v/>
      </c>
      <c r="EC26" s="233" t="str">
        <f>IF('Познавательное развитие'!S27="","",IF('Познавательное развитие'!S27=2,"сформирован",IF('Познавательное развитие'!S27=0,"не сформирован", "в стадии формирования")))</f>
        <v/>
      </c>
      <c r="ED26" s="233" t="str">
        <f>IF('Познавательное развитие'!T27="","",IF('Познавательное развитие'!T27=2,"сформирован",IF('Познавательное развитие'!T27=0,"не сформирован", "в стадии формирования")))</f>
        <v/>
      </c>
      <c r="EE26" s="233" t="str">
        <f>IF('Познавательное развитие'!U27="","",IF('Познавательное развитие'!U27=2,"сформирован",IF('Познавательное развитие'!U27=0,"не сформирован", "в стадии формирования")))</f>
        <v/>
      </c>
      <c r="EF26" s="233" t="str">
        <f>IF('Познавательное развитие'!V27="","",IF('Познавательное развитие'!V27=2,"сформирован",IF('Познавательное развитие'!V27=0,"не сформирован", "в стадии формирования")))</f>
        <v/>
      </c>
      <c r="EG26" s="233" t="e">
        <f>IF('Познавательное развитие'!#REF!="","",IF('Познавательное развитие'!#REF!=2,"сформирован",IF('Познавательное развитие'!#REF!=0,"не сформирован", "в стадии формирования")))</f>
        <v>#REF!</v>
      </c>
      <c r="EH26" s="233" t="e">
        <f>IF('Познавательное развитие'!#REF!="","",IF('Познавательное развитие'!#REF!=2,"сформирован",IF('Познавательное развитие'!#REF!=0,"не сформирован", "в стадии формирования")))</f>
        <v>#REF!</v>
      </c>
      <c r="EI26" s="233" t="str">
        <f>IF('Познавательное развитие'!W27="","",IF('Познавательное развитие'!W27=2,"сформирован",IF('Познавательное развитие'!W27=0,"не сформирован", "в стадии формирования")))</f>
        <v/>
      </c>
      <c r="EJ26" s="233" t="str">
        <f>IF('Познавательное развитие'!X27="","",IF('Познавательное развитие'!X27=2,"сформирован",IF('Познавательное развитие'!X27=0,"не сформирован", "в стадии формирования")))</f>
        <v/>
      </c>
      <c r="EK26" s="233" t="str">
        <f>IF('Познавательное развитие'!Y27="","",IF('Познавательное развитие'!Y27=2,"сформирован",IF('Познавательное развитие'!Y27=0,"не сформирован", "в стадии формирования")))</f>
        <v/>
      </c>
      <c r="EL26" s="233" t="str">
        <f>IF('Познавательное развитие'!Z27="","",IF('Познавательное развитие'!Z27=2,"сформирован",IF('Познавательное развитие'!Z27=0,"не сформирован", "в стадии формирования")))</f>
        <v/>
      </c>
      <c r="EM26" s="233" t="str">
        <f>IF('Познавательное развитие'!AA27="","",IF('Познавательное развитие'!AA27=2,"сформирован",IF('Познавательное развитие'!AA27=0,"не сформирован", "в стадии формирования")))</f>
        <v/>
      </c>
      <c r="EN26" s="233" t="str">
        <f>IF('Познавательное развитие'!AB27="","",IF('Познавательное развитие'!AB27=2,"сформирован",IF('Познавательное развитие'!AB27=0,"не сформирован", "в стадии формирования")))</f>
        <v/>
      </c>
      <c r="EO26" s="233"/>
      <c r="EP26" s="235" t="str">
        <f>'Целевые ориентиры'!EH26</f>
        <v/>
      </c>
    </row>
    <row r="27" spans="1:146" ht="15.75" x14ac:dyDescent="0.25">
      <c r="A27" s="107">
        <f>список!A25</f>
        <v>24</v>
      </c>
      <c r="B27" s="141" t="str">
        <f>IF(список!B25="","",список!B25)</f>
        <v/>
      </c>
      <c r="C27" s="97">
        <f>IF(список!C25="","",список!C25)</f>
        <v>0</v>
      </c>
      <c r="D27" s="94" t="str">
        <f>IF('Социально-коммуникативное разви'!G28="","",IF('Социально-коммуникативное разви'!G28=2,"сформирован",IF('Социально-коммуникативное разви'!G28=0,"не сформирован", "в стадии формирования")))</f>
        <v/>
      </c>
      <c r="E27" s="94" t="str">
        <f>IF('Социально-коммуникативное разви'!I28="","",IF('Социально-коммуникативное разви'!I28=2,"сформирован",IF('Социально-коммуникативное разви'!I28=0,"не сформирован", "в стадии формирования")))</f>
        <v/>
      </c>
      <c r="F27" s="94" t="str">
        <f>IF('Социально-коммуникативное разви'!K28="","",IF('Социально-коммуникативное разви'!K28=2,"сформирован",IF('Социально-коммуникативное разви'!K28=0,"не сформирован", "в стадии формирования")))</f>
        <v/>
      </c>
      <c r="G27" s="94" t="str">
        <f>IF('Социально-коммуникативное разви'!L28="","",IF('Социально-коммуникативное разви'!L28=2,"сформирован",IF('Социально-коммуникативное разви'!L28=0,"не сформирован", "в стадии формирования")))</f>
        <v/>
      </c>
      <c r="H27" s="94" t="str">
        <f>IF('Познавательное развитие'!K28="","",IF('Познавательное развитие'!K28=2,"сформирован",IF('Познавательное развитие'!K28=0,"не сформирован", "в стадии формирования")))</f>
        <v/>
      </c>
      <c r="I27" s="94" t="e">
        <f>IF('Познавательное развитие'!#REF!="","",IF('Познавательное развитие'!#REF!=2,"сформирован",IF('Познавательное развитие'!#REF!=0,"не сформирован", "в стадии формирования")))</f>
        <v>#REF!</v>
      </c>
      <c r="J27" s="94" t="str">
        <f>IF('Познавательное развитие'!O28="","",IF('Познавательное развитие'!O28=2,"сформирован",IF('Познавательное развитие'!O28=0,"не сформирован", "в стадии формирования")))</f>
        <v/>
      </c>
      <c r="K27" s="94" t="str">
        <f>IF('Познавательное развитие'!P28="","",IF('Познавательное развитие'!P28=2,"сформирован",IF('Познавательное развитие'!P28=0,"не сформирован", "в стадии формирования")))</f>
        <v/>
      </c>
      <c r="L27" s="94" t="e">
        <f>IF('Познавательное развитие'!#REF!="","",IF('Познавательное развитие'!#REF!=2,"сформирован",IF('Познавательное развитие'!#REF!=0,"не сформирован", "в стадии формирования")))</f>
        <v>#REF!</v>
      </c>
      <c r="M27" s="94" t="str">
        <f>IF('Познавательное развитие'!T28="","",IF('Познавательное развитие'!T28=2,"сформирован",IF('Познавательное развитие'!T28=0,"не сформирован", "в стадии формирования")))</f>
        <v/>
      </c>
      <c r="N27" s="94" t="str">
        <f>IF('Познавательное развитие'!W28="","",IF('Познавательное развитие'!W28=2,"сформирован",IF('Познавательное развитие'!W28=0,"не сформирован", "в стадии формирования")))</f>
        <v/>
      </c>
      <c r="O27" s="94" t="str">
        <f>IF('Познавательное развитие'!AH28="","",IF('Познавательное развитие'!AH28=2,"сформирован",IF('Познавательное развитие'!AH28=0,"не сформирован", "в стадии формирования")))</f>
        <v/>
      </c>
      <c r="P27" s="94" t="str">
        <f>IF('Речевое развитие'!E27="","",IF('Речевое развитие'!E27=2,"сформирован",IF('Речевое развитие'!E27=0,"не сформирован", "в стадии формирования")))</f>
        <v/>
      </c>
      <c r="Q27" s="94" t="str">
        <f>IF('Речевое развитие'!F27="","",IF('Речевое развитие'!F27=2,"сформирован",IF('Речевое развитие'!F27=0,"не сформирован", "в стадии формирования")))</f>
        <v/>
      </c>
      <c r="R27" s="94" t="str">
        <f>IF('Речевое развитие'!M27="","",IF('Речевое развитие'!M27=2,"сформирован",IF('Речевое развитие'!M27=0,"не сформирован", "в стадии формирования")))</f>
        <v/>
      </c>
      <c r="S27" s="94" t="str">
        <f>IF('Художественно-эстетическое разв'!F28="","",IF('Художественно-эстетическое разв'!F28=2,"сформирован",IF('Художественно-эстетическое разв'!F28=0,"не сформирован", "в стадии формирования")))</f>
        <v/>
      </c>
      <c r="T27" s="94" t="str">
        <f>IF('Художественно-эстетическое разв'!L28="","",IF('Художественно-эстетическое разв'!L28=2,"сформирован",IF('Художественно-эстетическое разв'!L28=0,"не сформирован", "в стадии формирования")))</f>
        <v/>
      </c>
      <c r="U27" s="94" t="str">
        <f>IF('Художественно-эстетическое разв'!O28="","",IF('Художественно-эстетическое разв'!O28=2,"сформирован",IF('Художественно-эстетическое разв'!O28=0,"не сформирован", "в стадии формирования")))</f>
        <v/>
      </c>
      <c r="V27" s="94" t="str">
        <f>IF('Художественно-эстетическое разв'!P28="","",IF('Художественно-эстетическое разв'!P28=2,"сформирован",IF('Художественно-эстетическое разв'!P28=0,"не сформирован", "в стадии формирования")))</f>
        <v/>
      </c>
      <c r="W27" s="94" t="str">
        <f>IF('Физическое развитие'!N27="","",IF('Физическое развитие'!N27=2,"сформирован",IF('Физическое развитие'!N27=0,"не сформирован", "в стадии формирования")))</f>
        <v/>
      </c>
      <c r="X27" s="94" t="str">
        <f>IF('Физическое развитие'!Q27="","",IF('Физическое развитие'!Q27=2,"сформирован",IF('Физическое развитие'!Q27=0,"не сформирован", "в стадии формирования")))</f>
        <v/>
      </c>
      <c r="Y27" s="94" t="str">
        <f>IF('Физическое развитие'!R27="","",IF('Физическое развитие'!R27=2,"сформирован",IF('Физическое развитие'!R27=0,"не сформирован", "в стадии формирования")))</f>
        <v/>
      </c>
      <c r="Z27" s="206" t="str">
        <f>IF('Социально-коммуникативное разви'!G28="","",IF('Социально-коммуникативное разви'!I28="","",IF('Социально-коммуникативное разви'!K28="","",IF('Социально-коммуникативное разви'!L28="","",IF('Познавательное развитие'!K28="","",IF('Познавательное развитие'!#REF!="","",IF('Познавательное развитие'!O28="","",IF('Познавательное развитие'!P28="","",IF('Познавательное развитие'!#REF!="","",IF('Познавательное развитие'!T28="","",IF('Познавательное развитие'!W28="","",IF('Познавательное развитие'!AH28="","",IF('Речевое развитие'!E27="","",IF('Речевое развитие'!F27="","",IF('Речевое развитие'!M27="","",IF('Художественно-эстетическое разв'!F28="","",IF('Художественно-эстетическое разв'!L28="","",IF('Художественно-эстетическое разв'!O28="","",IF('Художественно-эстетическое разв'!P28="","",IF('Физическое развитие'!N27="","",IF('Физическое развитие'!Q27="","",IF('Физическое развитие'!R27="","",('Социально-коммуникативное разви'!G28+'Социально-коммуникативное разви'!I28+'Социально-коммуникативное разви'!K28+'Социально-коммуникативное разви'!L28+'Познавательное развитие'!K28+'Познавательное развитие'!#REF!+'Познавательное развитие'!O28+'Познавательное развитие'!P28+'Познавательное развитие'!#REF!+'Познавательное развитие'!T28+'Познавательное развитие'!W28+'Познавательное развитие'!AH28+'Речевое развитие'!E27+'Речевое развитие'!F27+'Художественно-эстетическое разв'!F28+'Художественно-эстетическое разв'!L28+'Художественно-эстетическое разв'!O28+'Художественно-эстетическое разв'!P28+'Физическое развитие'!N27+'Физическое развитие'!Q27+'Физическое развитие'!R27)/22))))))))))))))))))))))</f>
        <v/>
      </c>
      <c r="AA27" s="235" t="str">
        <f>'Целевые ориентиры'!Y27</f>
        <v/>
      </c>
      <c r="AB27" s="236" t="str">
        <f>IF('Социально-коммуникативное разви'!E28="","",IF('Социально-коммуникативное разви'!E28=2,"сформирован",IF('Социально-коммуникативное разви'!E28=0,"не сформирован", "в стадии формирования")))</f>
        <v/>
      </c>
      <c r="AC27" s="232" t="str">
        <f>IF('Социально-коммуникативное разви'!G28="","",IF('Социально-коммуникативное разви'!G28=2,"сформирован",IF('Социально-коммуникативное разви'!G28=0,"не сформирован", "в стадии формирования")))</f>
        <v/>
      </c>
      <c r="AD27" s="232" t="str">
        <f>IF('Социально-коммуникативное разви'!H28="","",IF('Социально-коммуникативное разви'!H28=2,"сформирован",IF('Социально-коммуникативное разви'!H28=0,"не сформирован", "в стадии формирования")))</f>
        <v/>
      </c>
      <c r="AE27" s="232" t="str">
        <f>IF('Социально-коммуникативное разви'!L28="","",IF('Социально-коммуникативное разви'!L28=2,"сформирован",IF('Социально-коммуникативное разви'!L28=0,"не сформирован", "в стадии формирования")))</f>
        <v/>
      </c>
      <c r="AF27" s="232" t="str">
        <f>IF('Социально-коммуникативное разви'!Q28="","",IF('Социально-коммуникативное разви'!Q28=2,"сформирован",IF('Социально-коммуникативное разви'!Q28=0,"не сформирован", "в стадии формирования")))</f>
        <v/>
      </c>
      <c r="AG27" s="237" t="str">
        <f>IF('Познавательное развитие'!L28="","",IF('Познавательное развитие'!L28=2,"сформирован",IF('Познавательное развитие'!L28=0,"не сформирован", "в стадии формирования")))</f>
        <v/>
      </c>
      <c r="AH27" s="237" t="e">
        <f>IF('Познавательное развитие'!#REF!="","",IF('Познавательное развитие'!#REF!=2,"сформирован",IF('Познавательное развитие'!#REF!=0,"не сформирован", "в стадии формирования")))</f>
        <v>#REF!</v>
      </c>
      <c r="AI27" s="237" t="str">
        <f>IF('Речевое развитие'!D27="","",IF('Речевое развитие'!D27=2,"сформирован",IF('Речевое развитие'!D27=0,"не сформирован", "в стадии формирования")))</f>
        <v/>
      </c>
      <c r="AJ27" s="237" t="str">
        <f>IF('Речевое развитие'!F27="","",IF('Речевое развитие'!F27=2,"сформирован",IF('Речевое развитие'!F27=0,"не сформирован", "в стадии формирования")))</f>
        <v/>
      </c>
      <c r="AK27" s="237" t="str">
        <f>IF('Речевое развитие'!J27="","",IF('Речевое развитие'!J27=2,"сформирован",IF('Речевое развитие'!J27=0,"не сформирован", "в стадии формирования")))</f>
        <v/>
      </c>
      <c r="AL27" s="237" t="str">
        <f>IF('Речевое развитие'!L27="","",IF('Речевое развитие'!L27=2,"сформирован",IF('Речевое развитие'!L27=0,"не сформирован", "в стадии формирования")))</f>
        <v/>
      </c>
      <c r="AM27" s="237" t="str">
        <f>IF('Речевое развитие'!N27="","",IF('Речевое развитие'!N27=2,"сформирован",IF('Речевое развитие'!N27=0,"не сформирован", "в стадии формирования")))</f>
        <v/>
      </c>
      <c r="AN27" s="238" t="str">
        <f>IF('Социально-коммуникативное разви'!E28="","",IF('Социально-коммуникативное разви'!G28="","",IF('Социально-коммуникативное разви'!H28="","",IF('Социально-коммуникативное разви'!L28="","",IF('Социально-коммуникативное разви'!Q28="","",IF('Познавательное развитие'!L28="","",IF('Познавательное развитие'!#REF!="","",IF('Речевое развитие'!D27="","",IF('Речевое развитие'!F27="","",IF('Речевое развитие'!J27="","",IF('Речевое развитие'!L27="","",IF('Речевое развитие'!N27="","",('Социально-коммуникативное разви'!E28+'Социально-коммуникативное разви'!G28+'Социально-коммуникативное разви'!H28+'Социально-коммуникативное разви'!L28+'Социально-коммуникативное разви'!Q28+'Познавательное развитие'!L28+'Познавательное развитие'!#REF!+'Речевое развитие'!D27+'Речевое развитие'!F27+'Речевое развитие'!J27+'Речевое развитие'!L27+'Речевое развитие'!N27)/12))))))))))))</f>
        <v/>
      </c>
      <c r="AO27" s="235" t="str">
        <f>'Целевые ориентиры'!AM27</f>
        <v/>
      </c>
      <c r="AP27" s="239" t="str">
        <f>IF('Социально-коммуникативное разви'!E28="","",IF('Социально-коммуникативное разви'!E28=2,"сформирован",IF('Социально-коммуникативное разви'!E28=0,"не сформирован", "в стадии формирования")))</f>
        <v/>
      </c>
      <c r="AQ27" s="240" t="str">
        <f>IF('Социально-коммуникативное разви'!G28="","",IF('Социально-коммуникативное разви'!G28=2,"сформирован",IF('Социально-коммуникативное разви'!G28=0,"не сформирован", "в стадии формирования")))</f>
        <v/>
      </c>
      <c r="AR27" s="241" t="str">
        <f>IF('Социально-коммуникативное разви'!H28="","",IF('Социально-коммуникативное разви'!H28=2,"сформирован",IF('Социально-коммуникативное разви'!H28=0,"не сформирован", "в стадии формирования")))</f>
        <v/>
      </c>
      <c r="AS27" s="241" t="str">
        <f>IF('Социально-коммуникативное разви'!K28="","",IF('Социально-коммуникативное разви'!K28=2,"сформирован",IF('Социально-коммуникативное разви'!K28=0,"не сформирован", "в стадии формирования")))</f>
        <v/>
      </c>
      <c r="AT27" s="241" t="str">
        <f>IF('Социально-коммуникативное разви'!L28="","",IF('Социально-коммуникативное разви'!L28=2,"сформирован",IF('Социально-коммуникативное разви'!L28=0,"не сформирован", "в стадии формирования")))</f>
        <v/>
      </c>
      <c r="AU27" s="241" t="str">
        <f>IF('Социально-коммуникативное разви'!M28="","",IF('Социально-коммуникативное разви'!M28=2,"сформирован",IF('Социально-коммуникативное разви'!M28=0,"не сформирован", "в стадии формирования")))</f>
        <v/>
      </c>
      <c r="AV27" s="241" t="str">
        <f>IF('Познавательное развитие'!P28="","",IF('Познавательное развитие'!P28=2,"сформирован",IF('Познавательное развитие'!P28=0,"не сформирован", "в стадии формирования")))</f>
        <v/>
      </c>
      <c r="AW27" s="241" t="str">
        <f>IF('Речевое развитие'!E27="","",IF('Речевое развитие'!E27=2,"сформирован",IF('Речевое развитие'!E27=0,"не сформирован", "в стадии формирования")))</f>
        <v/>
      </c>
      <c r="AX27" s="241" t="str">
        <f>IF('Речевое развитие'!N27="","",IF('Речевое развитие'!N27=2,"сформирован",IF('Речевое развитие'!N27=0,"не сформирован", "в стадии формирования")))</f>
        <v/>
      </c>
      <c r="AY27" s="241" t="str">
        <f>IF('Художественно-эстетическое разв'!F28="","",IF('Художественно-эстетическое разв'!F28=2,"сформирован",IF('Художественно-эстетическое разв'!F28=0,"не сформирован", "в стадии формирования")))</f>
        <v/>
      </c>
      <c r="AZ27" s="233" t="str">
        <f>IF('Художественно-эстетическое разв'!O28="","",IF('Художественно-эстетическое разв'!O28=2,"сформирован",IF('Художественно-эстетическое разв'!O28=0,"не сформирован", "в стадии формирования")))</f>
        <v/>
      </c>
      <c r="BA27" s="241"/>
      <c r="BB27" s="208" t="str">
        <f>IF('Социально-коммуникативное разви'!E28="","",IF('Социально-коммуникативное разви'!G28="","",IF('Социально-коммуникативное разви'!H28="","",IF('Социально-коммуникативное разви'!K28="","",IF('Социально-коммуникативное разви'!L28="","",IF('Социально-коммуникативное разви'!M28="","",IF('Познавательное развитие'!P28="","",IF('Речевое развитие'!E27="","",IF('Речевое развитие'!N27="","",IF('Художественно-эстетическое разв'!F28="","",IF('Художественно-эстетическое разв'!O28="","",IF('Художественно-эстетическое разв'!Y28="","",('Социально-коммуникативное разви'!E28+'Социально-коммуникативное разви'!G28+'Социально-коммуникативное разви'!H28+'Социально-коммуникативное разви'!L28+'Социально-коммуникативное разви'!Q28+'Познавательное развитие'!L28+'Познавательное развитие'!#REF!+'Речевое развитие'!D27+'Речевое развитие'!F27+'Речевое развитие'!J27+'Речевое развитие'!L27+'Речевое развитие'!N27)/12))))))))))))</f>
        <v/>
      </c>
      <c r="BC27" s="235" t="str">
        <f>'Целевые ориентиры'!BA27</f>
        <v/>
      </c>
      <c r="BD27" s="233" t="str">
        <f>IF('Социально-коммуникативное разви'!D28="","",IF('Социально-коммуникативное разви'!D28=2,"сформирован",IF('Социально-коммуникативное разви'!D28=0,"не сформирован", "в стадии формирования")))</f>
        <v/>
      </c>
      <c r="BE27" s="233" t="str">
        <f>IF('Социально-коммуникативное разви'!F28="","",IF('Социально-коммуникативное разви'!F28=2,"сформирован",IF('Социально-коммуникативное разви'!F28=0,"не сформирован", "в стадии формирования")))</f>
        <v/>
      </c>
      <c r="BF27" s="233" t="str">
        <f>IF('Социально-коммуникативное разви'!J28="","",IF('Социально-коммуникативное разви'!J28=2,"сформирован",IF('Социально-коммуникативное разви'!J28=0,"не сформирован", "в стадии формирования")))</f>
        <v/>
      </c>
      <c r="BG27" s="233" t="str">
        <f>IF('Познавательное развитие'!U28="","",IF('Познавательное развитие'!U28=2,"сформирован",IF('Познавательное развитие'!U28=0,"не сформирован", "в стадии формирования")))</f>
        <v/>
      </c>
      <c r="BH27" s="233" t="str">
        <f>IF('Познавательное развитие'!V28="","",IF('Познавательное развитие'!V28=2,"сформирован",IF('Познавательное развитие'!V28=0,"не сформирован", "в стадии формирования")))</f>
        <v/>
      </c>
      <c r="BI27" s="233" t="str">
        <f>IF('Познавательное развитие'!AB28="","",IF('Познавательное развитие'!AB28=2,"сформирован",IF('Познавательное развитие'!AB28=0,"не сформирован", "в стадии формирования")))</f>
        <v/>
      </c>
      <c r="BJ27" s="233" t="str">
        <f>IF('Познавательное развитие'!AD28="","",IF('Познавательное развитие'!AD28=2,"сформирован",IF('Познавательное развитие'!AD28=0,"не сформирован", "в стадии формирования")))</f>
        <v/>
      </c>
      <c r="BK27" s="233" t="str">
        <f>IF('Речевое развитие'!D27="","",IF('Речевое развитие'!D27=2,"сформирован",IF('Речевое развитие'!D27=0,"не сформирован", "в стадии формирования")))</f>
        <v/>
      </c>
      <c r="BL27" s="233" t="str">
        <f>IF('Речевое развитие'!E27="","",IF('Речевое развитие'!E27=2,"сформирован",IF('Речевое развитие'!E27=0,"не сформирован", "в стадии формирования")))</f>
        <v/>
      </c>
      <c r="BM27" s="233" t="str">
        <f>IF('Речевое развитие'!F27="","",IF('Речевое развитие'!F27=2,"сформирован",IF('Речевое развитие'!F27=0,"не сформирован", "в стадии формирования")))</f>
        <v/>
      </c>
      <c r="BN27" s="233" t="str">
        <f>IF('Речевое развитие'!G27="","",IF('Речевое развитие'!G27=2,"сформирован",IF('Речевое развитие'!G27=0,"не сформирован", "в стадии формирования")))</f>
        <v/>
      </c>
      <c r="BO27" s="233" t="e">
        <f>IF('Речевое развитие'!#REF!="","",IF('Речевое развитие'!#REF!=2,"сформирован",IF('Речевое развитие'!#REF!=0,"не сформирован", "в стадии формирования")))</f>
        <v>#REF!</v>
      </c>
      <c r="BP27" s="233" t="str">
        <f>IF('Речевое развитие'!J27="","",IF('Речевое развитие'!J27=2,"сформирован",IF('Речевое развитие'!J27=0,"не сформирован", "в стадии формирования")))</f>
        <v/>
      </c>
      <c r="BQ27" s="233" t="str">
        <f>IF('Речевое развитие'!K27="","",IF('Речевое развитие'!K27=2,"сформирован",IF('Речевое развитие'!K27=0,"не сформирован", "в стадии формирования")))</f>
        <v/>
      </c>
      <c r="BR27" s="233" t="str">
        <f>IF('Речевое развитие'!L27="","",IF('Речевое развитие'!L27=2,"сформирован",IF('Речевое развитие'!L27=0,"не сформирован", "в стадии формирования")))</f>
        <v/>
      </c>
      <c r="BS27" s="233" t="str">
        <f>IF('Речевое развитие'!M27="","",IF('Речевое развитие'!M27=2,"сформирован",IF('Речевое развитие'!M27=0,"не сформирован", "в стадии формирования")))</f>
        <v/>
      </c>
      <c r="BT27" s="233" t="str">
        <f>IF('Речевое развитие'!N27="","",IF('Речевое развитие'!N27=2,"сформирован",IF('Речевое развитие'!N27=0,"не сформирован", "в стадии формирования")))</f>
        <v/>
      </c>
      <c r="BU27" s="233" t="str">
        <f>IF('Художественно-эстетическое разв'!D28="","",IF('Художественно-эстетическое разв'!D28=2,"сформирован",IF('Художественно-эстетическое разв'!D28=0,"не сформирован", "в стадии формирования")))</f>
        <v/>
      </c>
      <c r="BV27" s="233" t="str">
        <f>IF('Художественно-эстетическое разв'!E28="","",IF('Художественно-эстетическое разв'!E28=2,"сформирован",IF('Художественно-эстетическое разв'!E28=0,"не сформирован", "в стадии формирования")))</f>
        <v/>
      </c>
      <c r="BW27" s="242" t="str">
        <f>IF('Социально-коммуникативное разви'!D28="","",IF('Социально-коммуникативное разви'!F28="","",IF('Социально-коммуникативное разви'!J28="","",IF('Познавательное развитие'!U28="","",IF('Познавательное развитие'!V28="","",IF('Познавательное развитие'!AB28="","",IF('Познавательное развитие'!AD28="","",IF('Речевое развитие'!D27="","",IF('Речевое развитие'!E27="","",IF('Речевое развитие'!F27="","",IF('Речевое развитие'!G27="","",IF('Речевое развитие'!#REF!="","",IF('Речевое развитие'!J27="","",IF('Речевое развитие'!K27="","",IF('Речевое развитие'!L27="","",IF('Речевое развитие'!M27="","",IF('Речевое развитие'!N27="","",IF('Художественно-эстетическое разв'!D28="","",IF('Художественно-эстетическое разв'!E28="","",('Социально-коммуникативное разви'!D28+'Социально-коммуникативное разви'!F28+'Социально-коммуникативное разви'!J28+'Познавательное развитие'!U28+'Познавательное развитие'!V28+'Познавательное развитие'!AB28+'Познавательное развитие'!AD28+'Речевое развитие'!D27+'Речевое развитие'!E27+'Речевое развитие'!F27+'Речевое развитие'!G27+'Речевое развитие'!#REF!+'Речевое развитие'!J27+'Речевое развитие'!K27+'Речевое развитие'!L27+'Речевое развитие'!M27+'Речевое развитие'!N27+'Художественно-эстетическое разв'!D28+'Художественно-эстетическое разв'!E28)/19)))))))))))))))))))</f>
        <v/>
      </c>
      <c r="BX27" s="321" t="str">
        <f>'Целевые ориентиры'!BU27</f>
        <v/>
      </c>
      <c r="BY27" s="233" t="str">
        <f t="shared" si="1"/>
        <v/>
      </c>
      <c r="BZ27" s="233" t="str">
        <f>IF('Художественно-эстетическое разв'!K28="","",IF('Художественно-эстетическое разв'!K28=2,"сформирован",IF('Художественно-эстетическое разв'!K28=0,"не сформирован", "в стадии формирования")))</f>
        <v/>
      </c>
      <c r="CA27" s="233" t="str">
        <f>IF('Художественно-эстетическое разв'!L28="","",IF('Художественно-эстетическое разв'!L28=2,"сформирован",IF('Художественно-эстетическое разв'!L28=0,"не сформирован", "в стадии формирования")))</f>
        <v/>
      </c>
      <c r="CB27" s="233" t="str">
        <f>IF('Художественно-эстетическое разв'!Z28="","",IF('Художественно-эстетическое разв'!Z28=2,"сформирован",IF('Художественно-эстетическое разв'!Z28=0,"не сформирован", "в стадии формирования")))</f>
        <v/>
      </c>
      <c r="CC27" s="190" t="e">
        <f>IF('Физическое развитие'!#REF!="","",IF('Физическое развитие'!#REF!=2,"сформирован",IF('Физическое развитие'!#REF!=0,"не сформирован", "в стадии формирования")))</f>
        <v>#REF!</v>
      </c>
      <c r="CD27" s="190" t="str">
        <f>IF('Физическое развитие'!D27="","",IF('Физическое развитие'!D27=2,"сформирован",IF('Физическое развитие'!D27=0,"не сформирован", "в стадии формирования")))</f>
        <v/>
      </c>
      <c r="CE27" s="190" t="str">
        <f>IF('Физическое развитие'!E27="","",IF('Физическое развитие'!E27=2,"сформирован",IF('Физическое развитие'!E27=0,"не сформирован", "в стадии формирования")))</f>
        <v/>
      </c>
      <c r="CF27" s="190" t="str">
        <f>IF('Физическое развитие'!F27="","",IF('Физическое развитие'!F27=2,"сформирован",IF('Физическое развитие'!F27=0,"не сформирован", "в стадии формирования")))</f>
        <v/>
      </c>
      <c r="CG27" s="190" t="str">
        <f>IF('Физическое развитие'!G27="","",IF('Физическое развитие'!G27=2,"сформирован",IF('Физическое развитие'!G27=0,"не сформирован", "в стадии формирования")))</f>
        <v/>
      </c>
      <c r="CH27" s="233" t="str">
        <f>IF('Физическое развитие'!H27="","",IF('Физическое развитие'!H27=2,"сформирован",IF('Физическое развитие'!H27=0,"не сформирован", "в стадии формирования")))</f>
        <v/>
      </c>
      <c r="CI27" s="233" t="str">
        <f>IF('Физическое развитие'!I27="","",IF('Физическое развитие'!I27=2,"сформирован",IF('Физическое развитие'!I27=0,"не сформирован", "в стадии формирования")))</f>
        <v/>
      </c>
      <c r="CJ27" s="233" t="str">
        <f>IF('Физическое развитие'!J27="","",IF('Физическое развитие'!J27=2,"сформирован",IF('Физическое развитие'!J27=0,"не сформирован", "в стадии формирования")))</f>
        <v/>
      </c>
      <c r="CK27" s="233" t="str">
        <f>IF('Физическое развитие'!K27="","",IF('Физическое развитие'!K27=2,"сформирован",IF('Физическое развитие'!K27=0,"не сформирован", "в стадии формирования")))</f>
        <v/>
      </c>
      <c r="CL27" s="233" t="str">
        <f>IF('Физическое развитие'!L27="","",IF('Физическое развитие'!L27=2,"сформирован",IF('Физическое развитие'!L27=0,"не сформирован", "в стадии формирования")))</f>
        <v/>
      </c>
      <c r="CM27" s="233" t="str">
        <f>IF('Физическое развитие'!N27="","",IF('Физическое развитие'!N27=2,"сформирован",IF('Физическое развитие'!N27=0,"не сформирован", "в стадии формирования")))</f>
        <v/>
      </c>
      <c r="CN27" s="242" t="str">
        <f>IF('Познавательное развитие'!H28="","",IF('Художественно-эстетическое разв'!K28="","",IF('Художественно-эстетическое разв'!L28="","",IF('Художественно-эстетическое разв'!Z28="","",IF('Физическое развитие'!#REF!="","",IF('Физическое развитие'!D27="","",IF('Физическое развитие'!E27="","",IF('Физическое развитие'!F27="","",IF('Физическое развитие'!G27="","",IF('Физическое развитие'!H27="","",IF('Физическое развитие'!I27="","",IF('Физическое развитие'!J27="","",IF('Физическое развитие'!K27="","",IF('Физическое развитие'!L27="","",IF('Физическое развитие'!N27="","",('Познавательное развитие'!H28+'Художественно-эстетическое разв'!K28+'Художественно-эстетическое разв'!L28+'Художественно-эстетическое разв'!Z28+'Физическое развитие'!#REF!+'Физическое развитие'!D27+'Физическое развитие'!E27+'Физическое развитие'!F27+'Физическое развитие'!G27+'Физическое развитие'!H27+'Физическое развитие'!I27+'Физическое развитие'!J27+'Физическое развитие'!K27+'Физическое развитие'!L27+'Физическое развитие'!N27)/15)))))))))))))))</f>
        <v/>
      </c>
      <c r="CO27" s="321" t="str">
        <f>'Целевые ориентиры'!CK27</f>
        <v/>
      </c>
      <c r="CP27" s="233" t="str">
        <f>IF('Социально-коммуникативное разви'!G28="","",IF('Социально-коммуникативное разви'!G28=2,"сформирован",IF('Социально-коммуникативное разви'!G28=0,"не сформирован", "в стадии формирования")))</f>
        <v/>
      </c>
      <c r="CQ27" s="233" t="str">
        <f>IF('Социально-коммуникативное разви'!H28="","",IF('Социально-коммуникативное разви'!H28=2,"сформирован",IF('Социально-коммуникативное разви'!H28=0,"не сформирован", "в стадии формирования")))</f>
        <v/>
      </c>
      <c r="CR27" s="233" t="str">
        <f>IF('Социально-коммуникативное разви'!L28="","",IF('Социально-коммуникативное разви'!L28=2,"сформирован",IF('Социально-коммуникативное разви'!L28=0,"не сформирован", "в стадии формирования")))</f>
        <v/>
      </c>
      <c r="CS27" s="233" t="str">
        <f>IF('Социально-коммуникативное разви'!P28="","",IF('Социально-коммуникативное разви'!P28=2,"сформирован",IF('Социально-коммуникативное разви'!P28=0,"не сформирован", "в стадии формирования")))</f>
        <v/>
      </c>
      <c r="CT27" s="233" t="str">
        <f>IF('Социально-коммуникативное разви'!Q28="","",IF('Социально-коммуникативное разви'!Q28=2,"сформирован",IF('Социально-коммуникативное разви'!Q28=0,"не сформирован", "в стадии формирования")))</f>
        <v/>
      </c>
      <c r="CU27" s="233" t="str">
        <f>IF('Социально-коммуникативное разви'!T28="","",IF('Социально-коммуникативное разви'!T28=2,"сформирован",IF('Социально-коммуникативное разви'!T28=0,"не сформирован", "в стадии формирования")))</f>
        <v/>
      </c>
      <c r="CV27" s="233" t="str">
        <f>IF('Социально-коммуникативное разви'!U28="","",IF('Социально-коммуникативное разви'!U28=2,"сформирован",IF('Социально-коммуникативное разви'!U28=0,"не сформирован", "в стадии формирования")))</f>
        <v/>
      </c>
      <c r="CW27" s="233" t="str">
        <f>IF('Социально-коммуникативное разви'!V28="","",IF('Социально-коммуникативное разви'!V28=2,"сформирован",IF('Социально-коммуникативное разви'!V28=0,"не сформирован", "в стадии формирования")))</f>
        <v/>
      </c>
      <c r="CX27" s="233" t="str">
        <f>IF('Социально-коммуникативное разви'!W28="","",IF('Социально-коммуникативное разви'!W28=2,"сформирован",IF('Социально-коммуникативное разви'!W28=0,"не сформирован", "в стадии формирования")))</f>
        <v/>
      </c>
      <c r="CY27" s="233" t="str">
        <f>IF('Социально-коммуникативное разви'!X28="","",IF('Социально-коммуникативное разви'!X28=2,"сформирован",IF('Социально-коммуникативное разви'!X28=0,"не сформирован", "в стадии формирования")))</f>
        <v/>
      </c>
      <c r="CZ27" s="233" t="str">
        <f>IF('Социально-коммуникативное разви'!Y28="","",IF('Социально-коммуникативное разви'!Y28=2,"сформирован",IF('Социально-коммуникативное разви'!Y28=0,"не сформирован", "в стадии формирования")))</f>
        <v/>
      </c>
      <c r="DA27" s="233" t="str">
        <f>IF('Физическое развитие'!Q27="","",IF('Физическое развитие'!Q27=2,"сформирован",IF('Физическое развитие'!Q27=0,"не сформирован", "в стадии формирования")))</f>
        <v/>
      </c>
      <c r="DB27" s="233" t="str">
        <f>IF('Физическое развитие'!R27="","",IF('Физическое развитие'!R27=2,"сформирован",IF('Физическое развитие'!R27=0,"не сформирован", "в стадии формирования")))</f>
        <v/>
      </c>
      <c r="DC27" s="233" t="str">
        <f>IF('Физическое развитие'!S27="","",IF('Физическое развитие'!S27=2,"сформирован",IF('Физическое развитие'!S27=0,"не сформирован", "в стадии формирования")))</f>
        <v/>
      </c>
      <c r="DD27" s="242" t="str">
        <f>IF('Социально-коммуникативное разви'!G28="","",IF('Социально-коммуникативное разви'!H28="","",IF('Социально-коммуникативное разви'!L28="","",IF('Социально-коммуникативное разви'!P28="","",IF('Социально-коммуникативное разви'!Q28="","",IF('Социально-коммуникативное разви'!T28="","",IF('Социально-коммуникативное разви'!U28="","",IF('Социально-коммуникативное разви'!V28="","",IF('Социально-коммуникативное разви'!W28="","",IF('Социально-коммуникативное разви'!X28="","",IF('Социально-коммуникативное разви'!Y28="","",IF('Физическое развитие'!Q27="","",IF('Физическое развитие'!R27="","",IF('Физическое развитие'!S27="","",('Социально-коммуникативное разви'!G28+'Социально-коммуникативное разви'!H28+'Социально-коммуникативное разви'!L28+'Социально-коммуникативное разви'!P28+'Социально-коммуникативное разви'!Q28+'Социально-коммуникативное разви'!T28+'Социально-коммуникативное разви'!U28+'Социально-коммуникативное разви'!V28+'Социально-коммуникативное разви'!W28+'Социально-коммуникативное разви'!X28+'Социально-коммуникативное разви'!Y28+'Физическое развитие'!Q27+'Физическое развитие'!R27+'Физическое развитие'!S27)/14))))))))))))))</f>
        <v/>
      </c>
      <c r="DE27" s="235" t="str">
        <f>'Целевые ориентиры'!DA27</f>
        <v/>
      </c>
      <c r="DF27" s="233" t="str">
        <f>IF('Социально-коммуникативное разви'!T28="","",IF('Социально-коммуникативное разви'!T28=2,"сформирован",IF('Социально-коммуникативное разви'!T28=0,"не сформирован", "в стадии формирования")))</f>
        <v/>
      </c>
      <c r="DG27" s="233" t="str">
        <f>IF('Социально-коммуникативное разви'!U28="","",IF('Социально-коммуникативное разви'!U28=2,"сформирован",IF('Социально-коммуникативное разви'!U28=0,"не сформирован", "в стадии формирования")))</f>
        <v/>
      </c>
      <c r="DH27" s="233" t="str">
        <f>IF('Социально-коммуникативное разви'!V28="","",IF('Социально-коммуникативное разви'!V28=2,"сформирован",IF('Социально-коммуникативное разви'!V28=0,"не сформирован", "в стадии формирования")))</f>
        <v/>
      </c>
      <c r="DI27" s="233" t="str">
        <f>IF('Социально-коммуникативное разви'!W28="","",IF('Социально-коммуникативное разви'!W28=2,"сформирован",IF('Социально-коммуникативное разви'!W28=0,"не сформирован", "в стадии формирования")))</f>
        <v/>
      </c>
      <c r="DJ27" s="233" t="str">
        <f>IF('Социально-коммуникативное разви'!X28="","",IF('Социально-коммуникативное разви'!X28=2,"сформирован",IF('Социально-коммуникативное разви'!X28=0,"не сформирован", "в стадии формирования")))</f>
        <v/>
      </c>
      <c r="DK27" s="233" t="str">
        <f>IF('Социально-коммуникативное разви'!Y28="","",IF('Социально-коммуникативное разви'!Y28=2,"сформирован",IF('Социально-коммуникативное разви'!Y28=0,"не сформирован", "в стадии формирования")))</f>
        <v/>
      </c>
      <c r="DL27" s="233" t="str">
        <f>IF('Познавательное развитие'!D28="","",IF('Познавательное развитие'!D28=2,"сформирован",IF('Познавательное развитие'!D28=0,"не сформирован", "в стадии формирования")))</f>
        <v/>
      </c>
      <c r="DM27" s="233" t="str">
        <f>IF('Познавательное развитие'!E28="","",IF('Познавательное развитие'!E28=2,"сформирован",IF('Познавательное развитие'!E28=0,"не сформирован", "в стадии формирования")))</f>
        <v/>
      </c>
      <c r="DN27" s="233" t="str">
        <f>IF('Познавательное развитие'!F28="","",IF('Познавательное развитие'!F28=2,"сформирован",IF('Познавательное развитие'!F28=0,"не сформирован", "в стадии формирования")))</f>
        <v/>
      </c>
      <c r="DO27" s="233" t="str">
        <f>IF('Познавательное развитие'!G28="","",IF('Познавательное развитие'!G28=2,"сформирован",IF('Познавательное развитие'!G28=0,"не сформирован", "в стадии формирования")))</f>
        <v/>
      </c>
      <c r="DP27" s="233" t="str">
        <f>IF('Познавательное развитие'!H28="","",IF('Познавательное развитие'!H28=2,"сформирован",IF('Познавательное развитие'!H28=0,"не сформирован", "в стадии формирования")))</f>
        <v/>
      </c>
      <c r="DQ27" s="233" t="str">
        <f>IF('Познавательное развитие'!I28="","",IF('Познавательное развитие'!I28=2,"сформирован",IF('Познавательное развитие'!I28=0,"не сформирован", "в стадии формирования")))</f>
        <v/>
      </c>
      <c r="DR27" s="233" t="str">
        <f>IF('Познавательное развитие'!J28="","",IF('Познавательное развитие'!J28=2,"сформирован",IF('Познавательное развитие'!J28=0,"не сформирован", "в стадии формирования")))</f>
        <v/>
      </c>
      <c r="DS27" s="233" t="str">
        <f>IF('Познавательное развитие'!K28="","",IF('Познавательное развитие'!K28=2,"сформирован",IF('Познавательное развитие'!K28=0,"не сформирован", "в стадии формирования")))</f>
        <v/>
      </c>
      <c r="DT27" s="233" t="str">
        <f>IF('Познавательное развитие'!L28="","",IF('Познавательное развитие'!L28=2,"сформирован",IF('Познавательное развитие'!L28=0,"не сформирован", "в стадии формирования")))</f>
        <v/>
      </c>
      <c r="DU27" s="233" t="e">
        <f>IF('Познавательное развитие'!#REF!="","",IF('Познавательное развитие'!#REF!=2,"сформирован",IF('Познавательное развитие'!#REF!=0,"не сформирован", "в стадии формирования")))</f>
        <v>#REF!</v>
      </c>
      <c r="DV27" s="233" t="e">
        <f>IF('Познавательное развитие'!#REF!="","",IF('Познавательное развитие'!#REF!=2,"сформирован",IF('Познавательное развитие'!#REF!=0,"не сформирован", "в стадии формирования")))</f>
        <v>#REF!</v>
      </c>
      <c r="DW27" s="233" t="str">
        <f>IF('Познавательное развитие'!M28="","",IF('Познавательное развитие'!M28=2,"сформирован",IF('Познавательное развитие'!M28=0,"не сформирован", "в стадии формирования")))</f>
        <v/>
      </c>
      <c r="DX27" s="233" t="str">
        <f>IF('Познавательное развитие'!N28="","",IF('Познавательное развитие'!N28=2,"сформирован",IF('Познавательное развитие'!N28=0,"не сформирован", "в стадии формирования")))</f>
        <v/>
      </c>
      <c r="DY27" s="233" t="str">
        <f>IF('Познавательное развитие'!O28="","",IF('Познавательное развитие'!O28=2,"сформирован",IF('Познавательное развитие'!O28=0,"не сформирован", "в стадии формирования")))</f>
        <v/>
      </c>
      <c r="DZ27" s="233" t="str">
        <f>IF('Познавательное развитие'!P28="","",IF('Познавательное развитие'!P28=2,"сформирован",IF('Познавательное развитие'!P28=0,"не сформирован", "в стадии формирования")))</f>
        <v/>
      </c>
      <c r="EA27" s="233" t="e">
        <f>IF('Познавательное развитие'!#REF!="","",IF('Познавательное развитие'!#REF!=2,"сформирован",IF('Познавательное развитие'!#REF!=0,"не сформирован", "в стадии формирования")))</f>
        <v>#REF!</v>
      </c>
      <c r="EB27" s="233" t="str">
        <f>IF('Познавательное развитие'!R28="","",IF('Познавательное развитие'!R28=2,"сформирован",IF('Познавательное развитие'!R28=0,"не сформирован", "в стадии формирования")))</f>
        <v/>
      </c>
      <c r="EC27" s="233" t="str">
        <f>IF('Познавательное развитие'!S28="","",IF('Познавательное развитие'!S28=2,"сформирован",IF('Познавательное развитие'!S28=0,"не сформирован", "в стадии формирования")))</f>
        <v/>
      </c>
      <c r="ED27" s="233" t="str">
        <f>IF('Познавательное развитие'!T28="","",IF('Познавательное развитие'!T28=2,"сформирован",IF('Познавательное развитие'!T28=0,"не сформирован", "в стадии формирования")))</f>
        <v/>
      </c>
      <c r="EE27" s="233" t="str">
        <f>IF('Познавательное развитие'!U28="","",IF('Познавательное развитие'!U28=2,"сформирован",IF('Познавательное развитие'!U28=0,"не сформирован", "в стадии формирования")))</f>
        <v/>
      </c>
      <c r="EF27" s="233" t="str">
        <f>IF('Познавательное развитие'!V28="","",IF('Познавательное развитие'!V28=2,"сформирован",IF('Познавательное развитие'!V28=0,"не сформирован", "в стадии формирования")))</f>
        <v/>
      </c>
      <c r="EG27" s="233" t="e">
        <f>IF('Познавательное развитие'!#REF!="","",IF('Познавательное развитие'!#REF!=2,"сформирован",IF('Познавательное развитие'!#REF!=0,"не сформирован", "в стадии формирования")))</f>
        <v>#REF!</v>
      </c>
      <c r="EH27" s="233" t="e">
        <f>IF('Познавательное развитие'!#REF!="","",IF('Познавательное развитие'!#REF!=2,"сформирован",IF('Познавательное развитие'!#REF!=0,"не сформирован", "в стадии формирования")))</f>
        <v>#REF!</v>
      </c>
      <c r="EI27" s="233" t="str">
        <f>IF('Познавательное развитие'!W28="","",IF('Познавательное развитие'!W28=2,"сформирован",IF('Познавательное развитие'!W28=0,"не сформирован", "в стадии формирования")))</f>
        <v/>
      </c>
      <c r="EJ27" s="233" t="str">
        <f>IF('Познавательное развитие'!X28="","",IF('Познавательное развитие'!X28=2,"сформирован",IF('Познавательное развитие'!X28=0,"не сформирован", "в стадии формирования")))</f>
        <v/>
      </c>
      <c r="EK27" s="233" t="str">
        <f>IF('Познавательное развитие'!Y28="","",IF('Познавательное развитие'!Y28=2,"сформирован",IF('Познавательное развитие'!Y28=0,"не сформирован", "в стадии формирования")))</f>
        <v/>
      </c>
      <c r="EL27" s="233" t="str">
        <f>IF('Познавательное развитие'!Z28="","",IF('Познавательное развитие'!Z28=2,"сформирован",IF('Познавательное развитие'!Z28=0,"не сформирован", "в стадии формирования")))</f>
        <v/>
      </c>
      <c r="EM27" s="233" t="str">
        <f>IF('Познавательное развитие'!AA28="","",IF('Познавательное развитие'!AA28=2,"сформирован",IF('Познавательное развитие'!AA28=0,"не сформирован", "в стадии формирования")))</f>
        <v/>
      </c>
      <c r="EN27" s="233" t="str">
        <f>IF('Познавательное развитие'!AB28="","",IF('Познавательное развитие'!AB28=2,"сформирован",IF('Познавательное развитие'!AB28=0,"не сформирован", "в стадии формирования")))</f>
        <v/>
      </c>
      <c r="EO27" s="233"/>
      <c r="EP27" s="235" t="str">
        <f>'Целевые ориентиры'!EH27</f>
        <v/>
      </c>
    </row>
    <row r="28" spans="1:146" ht="15.75" x14ac:dyDescent="0.25">
      <c r="A28" s="107">
        <f>список!A26</f>
        <v>25</v>
      </c>
      <c r="B28" s="141" t="str">
        <f>IF(список!B26="","",список!B26)</f>
        <v/>
      </c>
      <c r="C28" s="97">
        <f>IF(список!C26="","",список!C26)</f>
        <v>0</v>
      </c>
      <c r="D28" s="94" t="str">
        <f>IF('Социально-коммуникативное разви'!G29="","",IF('Социально-коммуникативное разви'!G29=2,"сформирован",IF('Социально-коммуникативное разви'!G29=0,"не сформирован", "в стадии формирования")))</f>
        <v/>
      </c>
      <c r="E28" s="94" t="str">
        <f>IF('Социально-коммуникативное разви'!I29="","",IF('Социально-коммуникативное разви'!I29=2,"сформирован",IF('Социально-коммуникативное разви'!I29=0,"не сформирован", "в стадии формирования")))</f>
        <v/>
      </c>
      <c r="F28" s="94" t="str">
        <f>IF('Социально-коммуникативное разви'!K29="","",IF('Социально-коммуникативное разви'!K29=2,"сформирован",IF('Социально-коммуникативное разви'!K29=0,"не сформирован", "в стадии формирования")))</f>
        <v/>
      </c>
      <c r="G28" s="94" t="str">
        <f>IF('Социально-коммуникативное разви'!L29="","",IF('Социально-коммуникативное разви'!L29=2,"сформирован",IF('Социально-коммуникативное разви'!L29=0,"не сформирован", "в стадии формирования")))</f>
        <v/>
      </c>
      <c r="H28" s="94" t="str">
        <f>IF('Познавательное развитие'!K29="","",IF('Познавательное развитие'!K29=2,"сформирован",IF('Познавательное развитие'!K29=0,"не сформирован", "в стадии формирования")))</f>
        <v/>
      </c>
      <c r="I28" s="94" t="e">
        <f>IF('Познавательное развитие'!#REF!="","",IF('Познавательное развитие'!#REF!=2,"сформирован",IF('Познавательное развитие'!#REF!=0,"не сформирован", "в стадии формирования")))</f>
        <v>#REF!</v>
      </c>
      <c r="J28" s="94" t="str">
        <f>IF('Познавательное развитие'!O29="","",IF('Познавательное развитие'!O29=2,"сформирован",IF('Познавательное развитие'!O29=0,"не сформирован", "в стадии формирования")))</f>
        <v/>
      </c>
      <c r="K28" s="94" t="str">
        <f>IF('Познавательное развитие'!P29="","",IF('Познавательное развитие'!P29=2,"сформирован",IF('Познавательное развитие'!P29=0,"не сформирован", "в стадии формирования")))</f>
        <v/>
      </c>
      <c r="L28" s="94" t="e">
        <f>IF('Познавательное развитие'!#REF!="","",IF('Познавательное развитие'!#REF!=2,"сформирован",IF('Познавательное развитие'!#REF!=0,"не сформирован", "в стадии формирования")))</f>
        <v>#REF!</v>
      </c>
      <c r="M28" s="94" t="str">
        <f>IF('Познавательное развитие'!T29="","",IF('Познавательное развитие'!T29=2,"сформирован",IF('Познавательное развитие'!T29=0,"не сформирован", "в стадии формирования")))</f>
        <v/>
      </c>
      <c r="N28" s="94" t="str">
        <f>IF('Познавательное развитие'!W29="","",IF('Познавательное развитие'!W29=2,"сформирован",IF('Познавательное развитие'!W29=0,"не сформирован", "в стадии формирования")))</f>
        <v/>
      </c>
      <c r="O28" s="94" t="str">
        <f>IF('Познавательное развитие'!AH29="","",IF('Познавательное развитие'!AH29=2,"сформирован",IF('Познавательное развитие'!AH29=0,"не сформирован", "в стадии формирования")))</f>
        <v/>
      </c>
      <c r="P28" s="94" t="str">
        <f>IF('Речевое развитие'!E28="","",IF('Речевое развитие'!E28=2,"сформирован",IF('Речевое развитие'!E28=0,"не сформирован", "в стадии формирования")))</f>
        <v/>
      </c>
      <c r="Q28" s="94" t="str">
        <f>IF('Речевое развитие'!F28="","",IF('Речевое развитие'!F28=2,"сформирован",IF('Речевое развитие'!F28=0,"не сформирован", "в стадии формирования")))</f>
        <v/>
      </c>
      <c r="R28" s="94" t="str">
        <f>IF('Речевое развитие'!M28="","",IF('Речевое развитие'!M28=2,"сформирован",IF('Речевое развитие'!M28=0,"не сформирован", "в стадии формирования")))</f>
        <v/>
      </c>
      <c r="S28" s="94" t="str">
        <f>IF('Художественно-эстетическое разв'!F29="","",IF('Художественно-эстетическое разв'!F29=2,"сформирован",IF('Художественно-эстетическое разв'!F29=0,"не сформирован", "в стадии формирования")))</f>
        <v/>
      </c>
      <c r="T28" s="94" t="str">
        <f>IF('Художественно-эстетическое разв'!L29="","",IF('Художественно-эстетическое разв'!L29=2,"сформирован",IF('Художественно-эстетическое разв'!L29=0,"не сформирован", "в стадии формирования")))</f>
        <v/>
      </c>
      <c r="U28" s="94" t="str">
        <f>IF('Художественно-эстетическое разв'!O29="","",IF('Художественно-эстетическое разв'!O29=2,"сформирован",IF('Художественно-эстетическое разв'!O29=0,"не сформирован", "в стадии формирования")))</f>
        <v/>
      </c>
      <c r="V28" s="94" t="str">
        <f>IF('Художественно-эстетическое разв'!P29="","",IF('Художественно-эстетическое разв'!P29=2,"сформирован",IF('Художественно-эстетическое разв'!P29=0,"не сформирован", "в стадии формирования")))</f>
        <v/>
      </c>
      <c r="W28" s="94" t="str">
        <f>IF('Физическое развитие'!N28="","",IF('Физическое развитие'!N28=2,"сформирован",IF('Физическое развитие'!N28=0,"не сформирован", "в стадии формирования")))</f>
        <v/>
      </c>
      <c r="X28" s="94" t="str">
        <f>IF('Физическое развитие'!Q28="","",IF('Физическое развитие'!Q28=2,"сформирован",IF('Физическое развитие'!Q28=0,"не сформирован", "в стадии формирования")))</f>
        <v/>
      </c>
      <c r="Y28" s="94" t="str">
        <f>IF('Физическое развитие'!R28="","",IF('Физическое развитие'!R28=2,"сформирован",IF('Физическое развитие'!R28=0,"не сформирован", "в стадии формирования")))</f>
        <v/>
      </c>
      <c r="Z28" s="206" t="str">
        <f>IF('Социально-коммуникативное разви'!G29="","",IF('Социально-коммуникативное разви'!I29="","",IF('Социально-коммуникативное разви'!K29="","",IF('Социально-коммуникативное разви'!L29="","",IF('Познавательное развитие'!K29="","",IF('Познавательное развитие'!#REF!="","",IF('Познавательное развитие'!O29="","",IF('Познавательное развитие'!P29="","",IF('Познавательное развитие'!#REF!="","",IF('Познавательное развитие'!T29="","",IF('Познавательное развитие'!W29="","",IF('Познавательное развитие'!AH29="","",IF('Речевое развитие'!E28="","",IF('Речевое развитие'!F28="","",IF('Речевое развитие'!M28="","",IF('Художественно-эстетическое разв'!F29="","",IF('Художественно-эстетическое разв'!L29="","",IF('Художественно-эстетическое разв'!O29="","",IF('Художественно-эстетическое разв'!P29="","",IF('Физическое развитие'!N28="","",IF('Физическое развитие'!Q28="","",IF('Физическое развитие'!R28="","",('Социально-коммуникативное разви'!G29+'Социально-коммуникативное разви'!I29+'Социально-коммуникативное разви'!K29+'Социально-коммуникативное разви'!L29+'Познавательное развитие'!K29+'Познавательное развитие'!#REF!+'Познавательное развитие'!O29+'Познавательное развитие'!P29+'Познавательное развитие'!#REF!+'Познавательное развитие'!T29+'Познавательное развитие'!W29+'Познавательное развитие'!AH29+'Речевое развитие'!E28+'Речевое развитие'!F28+'Художественно-эстетическое разв'!F29+'Художественно-эстетическое разв'!L29+'Художественно-эстетическое разв'!O29+'Художественно-эстетическое разв'!P29+'Физическое развитие'!N28+'Физическое развитие'!Q28+'Физическое развитие'!R28)/22))))))))))))))))))))))</f>
        <v/>
      </c>
      <c r="AA28" s="235" t="str">
        <f>'Целевые ориентиры'!Y28</f>
        <v/>
      </c>
      <c r="AB28" s="236" t="str">
        <f>IF('Социально-коммуникативное разви'!E29="","",IF('Социально-коммуникативное разви'!E29=2,"сформирован",IF('Социально-коммуникативное разви'!E29=0,"не сформирован", "в стадии формирования")))</f>
        <v/>
      </c>
      <c r="AC28" s="232" t="str">
        <f>IF('Социально-коммуникативное разви'!G29="","",IF('Социально-коммуникативное разви'!G29=2,"сформирован",IF('Социально-коммуникативное разви'!G29=0,"не сформирован", "в стадии формирования")))</f>
        <v/>
      </c>
      <c r="AD28" s="232" t="str">
        <f>IF('Социально-коммуникативное разви'!H29="","",IF('Социально-коммуникативное разви'!H29=2,"сформирован",IF('Социально-коммуникативное разви'!H29=0,"не сформирован", "в стадии формирования")))</f>
        <v/>
      </c>
      <c r="AE28" s="232" t="str">
        <f>IF('Социально-коммуникативное разви'!L29="","",IF('Социально-коммуникативное разви'!L29=2,"сформирован",IF('Социально-коммуникативное разви'!L29=0,"не сформирован", "в стадии формирования")))</f>
        <v/>
      </c>
      <c r="AF28" s="232" t="str">
        <f>IF('Социально-коммуникативное разви'!Q29="","",IF('Социально-коммуникативное разви'!Q29=2,"сформирован",IF('Социально-коммуникативное разви'!Q29=0,"не сформирован", "в стадии формирования")))</f>
        <v/>
      </c>
      <c r="AG28" s="237" t="str">
        <f>IF('Познавательное развитие'!L29="","",IF('Познавательное развитие'!L29=2,"сформирован",IF('Познавательное развитие'!L29=0,"не сформирован", "в стадии формирования")))</f>
        <v/>
      </c>
      <c r="AH28" s="237" t="e">
        <f>IF('Познавательное развитие'!#REF!="","",IF('Познавательное развитие'!#REF!=2,"сформирован",IF('Познавательное развитие'!#REF!=0,"не сформирован", "в стадии формирования")))</f>
        <v>#REF!</v>
      </c>
      <c r="AI28" s="237" t="str">
        <f>IF('Речевое развитие'!D28="","",IF('Речевое развитие'!D28=2,"сформирован",IF('Речевое развитие'!D28=0,"не сформирован", "в стадии формирования")))</f>
        <v/>
      </c>
      <c r="AJ28" s="237" t="str">
        <f>IF('Речевое развитие'!F28="","",IF('Речевое развитие'!F28=2,"сформирован",IF('Речевое развитие'!F28=0,"не сформирован", "в стадии формирования")))</f>
        <v/>
      </c>
      <c r="AK28" s="237" t="str">
        <f>IF('Речевое развитие'!J28="","",IF('Речевое развитие'!J28=2,"сформирован",IF('Речевое развитие'!J28=0,"не сформирован", "в стадии формирования")))</f>
        <v/>
      </c>
      <c r="AL28" s="237" t="str">
        <f>IF('Речевое развитие'!L28="","",IF('Речевое развитие'!L28=2,"сформирован",IF('Речевое развитие'!L28=0,"не сформирован", "в стадии формирования")))</f>
        <v/>
      </c>
      <c r="AM28" s="237" t="str">
        <f>IF('Речевое развитие'!N28="","",IF('Речевое развитие'!N28=2,"сформирован",IF('Речевое развитие'!N28=0,"не сформирован", "в стадии формирования")))</f>
        <v/>
      </c>
      <c r="AN28" s="238" t="str">
        <f>IF('Социально-коммуникативное разви'!E29="","",IF('Социально-коммуникативное разви'!G29="","",IF('Социально-коммуникативное разви'!H29="","",IF('Социально-коммуникативное разви'!L29="","",IF('Социально-коммуникативное разви'!Q29="","",IF('Познавательное развитие'!L29="","",IF('Познавательное развитие'!#REF!="","",IF('Речевое развитие'!D28="","",IF('Речевое развитие'!F28="","",IF('Речевое развитие'!J28="","",IF('Речевое развитие'!L28="","",IF('Речевое развитие'!N28="","",('Социально-коммуникативное разви'!E29+'Социально-коммуникативное разви'!G29+'Социально-коммуникативное разви'!H29+'Социально-коммуникативное разви'!L29+'Социально-коммуникативное разви'!Q29+'Познавательное развитие'!L29+'Познавательное развитие'!#REF!+'Речевое развитие'!D28+'Речевое развитие'!F28+'Речевое развитие'!J28+'Речевое развитие'!L28+'Речевое развитие'!N28)/12))))))))))))</f>
        <v/>
      </c>
      <c r="AO28" s="235" t="str">
        <f>'Целевые ориентиры'!AM28</f>
        <v/>
      </c>
      <c r="AP28" s="239" t="str">
        <f>IF('Социально-коммуникативное разви'!E29="","",IF('Социально-коммуникативное разви'!E29=2,"сформирован",IF('Социально-коммуникативное разви'!E29=0,"не сформирован", "в стадии формирования")))</f>
        <v/>
      </c>
      <c r="AQ28" s="240" t="str">
        <f>IF('Социально-коммуникативное разви'!G29="","",IF('Социально-коммуникативное разви'!G29=2,"сформирован",IF('Социально-коммуникативное разви'!G29=0,"не сформирован", "в стадии формирования")))</f>
        <v/>
      </c>
      <c r="AR28" s="241" t="str">
        <f>IF('Социально-коммуникативное разви'!H29="","",IF('Социально-коммуникативное разви'!H29=2,"сформирован",IF('Социально-коммуникативное разви'!H29=0,"не сформирован", "в стадии формирования")))</f>
        <v/>
      </c>
      <c r="AS28" s="241" t="str">
        <f>IF('Социально-коммуникативное разви'!K29="","",IF('Социально-коммуникативное разви'!K29=2,"сформирован",IF('Социально-коммуникативное разви'!K29=0,"не сформирован", "в стадии формирования")))</f>
        <v/>
      </c>
      <c r="AT28" s="241" t="str">
        <f>IF('Социально-коммуникативное разви'!L29="","",IF('Социально-коммуникативное разви'!L29=2,"сформирован",IF('Социально-коммуникативное разви'!L29=0,"не сформирован", "в стадии формирования")))</f>
        <v/>
      </c>
      <c r="AU28" s="241" t="str">
        <f>IF('Социально-коммуникативное разви'!M29="","",IF('Социально-коммуникативное разви'!M29=2,"сформирован",IF('Социально-коммуникативное разви'!M29=0,"не сформирован", "в стадии формирования")))</f>
        <v/>
      </c>
      <c r="AV28" s="241" t="str">
        <f>IF('Познавательное развитие'!P29="","",IF('Познавательное развитие'!P29=2,"сформирован",IF('Познавательное развитие'!P29=0,"не сформирован", "в стадии формирования")))</f>
        <v/>
      </c>
      <c r="AW28" s="241" t="str">
        <f>IF('Речевое развитие'!E28="","",IF('Речевое развитие'!E28=2,"сформирован",IF('Речевое развитие'!E28=0,"не сформирован", "в стадии формирования")))</f>
        <v/>
      </c>
      <c r="AX28" s="241" t="str">
        <f>IF('Речевое развитие'!N28="","",IF('Речевое развитие'!N28=2,"сформирован",IF('Речевое развитие'!N28=0,"не сформирован", "в стадии формирования")))</f>
        <v/>
      </c>
      <c r="AY28" s="241" t="str">
        <f>IF('Художественно-эстетическое разв'!F29="","",IF('Художественно-эстетическое разв'!F29=2,"сформирован",IF('Художественно-эстетическое разв'!F29=0,"не сформирован", "в стадии формирования")))</f>
        <v/>
      </c>
      <c r="AZ28" s="233" t="str">
        <f>IF('Художественно-эстетическое разв'!O29="","",IF('Художественно-эстетическое разв'!O29=2,"сформирован",IF('Художественно-эстетическое разв'!O29=0,"не сформирован", "в стадии формирования")))</f>
        <v/>
      </c>
      <c r="BA28" s="241"/>
      <c r="BB28" s="208" t="str">
        <f>IF('Социально-коммуникативное разви'!E29="","",IF('Социально-коммуникативное разви'!G29="","",IF('Социально-коммуникативное разви'!H29="","",IF('Социально-коммуникативное разви'!K29="","",IF('Социально-коммуникативное разви'!L29="","",IF('Социально-коммуникативное разви'!M29="","",IF('Познавательное развитие'!P29="","",IF('Речевое развитие'!E28="","",IF('Речевое развитие'!N28="","",IF('Художественно-эстетическое разв'!F29="","",IF('Художественно-эстетическое разв'!O29="","",IF('Художественно-эстетическое разв'!Y29="","",('Социально-коммуникативное разви'!E29+'Социально-коммуникативное разви'!G29+'Социально-коммуникативное разви'!H29+'Социально-коммуникативное разви'!L29+'Социально-коммуникативное разви'!Q29+'Познавательное развитие'!L29+'Познавательное развитие'!#REF!+'Речевое развитие'!D28+'Речевое развитие'!F28+'Речевое развитие'!J28+'Речевое развитие'!L28+'Речевое развитие'!N28)/12))))))))))))</f>
        <v/>
      </c>
      <c r="BC28" s="235" t="str">
        <f>'Целевые ориентиры'!BA28</f>
        <v/>
      </c>
      <c r="BD28" s="233" t="str">
        <f>IF('Социально-коммуникативное разви'!D29="","",IF('Социально-коммуникативное разви'!D29=2,"сформирован",IF('Социально-коммуникативное разви'!D29=0,"не сформирован", "в стадии формирования")))</f>
        <v/>
      </c>
      <c r="BE28" s="233" t="str">
        <f>IF('Социально-коммуникативное разви'!F29="","",IF('Социально-коммуникативное разви'!F29=2,"сформирован",IF('Социально-коммуникативное разви'!F29=0,"не сформирован", "в стадии формирования")))</f>
        <v/>
      </c>
      <c r="BF28" s="233" t="str">
        <f>IF('Социально-коммуникативное разви'!J29="","",IF('Социально-коммуникативное разви'!J29=2,"сформирован",IF('Социально-коммуникативное разви'!J29=0,"не сформирован", "в стадии формирования")))</f>
        <v/>
      </c>
      <c r="BG28" s="233" t="str">
        <f>IF('Познавательное развитие'!U29="","",IF('Познавательное развитие'!U29=2,"сформирован",IF('Познавательное развитие'!U29=0,"не сформирован", "в стадии формирования")))</f>
        <v/>
      </c>
      <c r="BH28" s="233" t="str">
        <f>IF('Познавательное развитие'!V29="","",IF('Познавательное развитие'!V29=2,"сформирован",IF('Познавательное развитие'!V29=0,"не сформирован", "в стадии формирования")))</f>
        <v/>
      </c>
      <c r="BI28" s="233" t="str">
        <f>IF('Познавательное развитие'!AB29="","",IF('Познавательное развитие'!AB29=2,"сформирован",IF('Познавательное развитие'!AB29=0,"не сформирован", "в стадии формирования")))</f>
        <v/>
      </c>
      <c r="BJ28" s="233" t="str">
        <f>IF('Познавательное развитие'!AD29="","",IF('Познавательное развитие'!AD29=2,"сформирован",IF('Познавательное развитие'!AD29=0,"не сформирован", "в стадии формирования")))</f>
        <v/>
      </c>
      <c r="BK28" s="233" t="str">
        <f>IF('Речевое развитие'!D28="","",IF('Речевое развитие'!D28=2,"сформирован",IF('Речевое развитие'!D28=0,"не сформирован", "в стадии формирования")))</f>
        <v/>
      </c>
      <c r="BL28" s="233" t="str">
        <f>IF('Речевое развитие'!E28="","",IF('Речевое развитие'!E28=2,"сформирован",IF('Речевое развитие'!E28=0,"не сформирован", "в стадии формирования")))</f>
        <v/>
      </c>
      <c r="BM28" s="233" t="str">
        <f>IF('Речевое развитие'!F28="","",IF('Речевое развитие'!F28=2,"сформирован",IF('Речевое развитие'!F28=0,"не сформирован", "в стадии формирования")))</f>
        <v/>
      </c>
      <c r="BN28" s="233" t="str">
        <f>IF('Речевое развитие'!G28="","",IF('Речевое развитие'!G28=2,"сформирован",IF('Речевое развитие'!G28=0,"не сформирован", "в стадии формирования")))</f>
        <v/>
      </c>
      <c r="BO28" s="233" t="e">
        <f>IF('Речевое развитие'!#REF!="","",IF('Речевое развитие'!#REF!=2,"сформирован",IF('Речевое развитие'!#REF!=0,"не сформирован", "в стадии формирования")))</f>
        <v>#REF!</v>
      </c>
      <c r="BP28" s="233" t="str">
        <f>IF('Речевое развитие'!J28="","",IF('Речевое развитие'!J28=2,"сформирован",IF('Речевое развитие'!J28=0,"не сформирован", "в стадии формирования")))</f>
        <v/>
      </c>
      <c r="BQ28" s="233" t="str">
        <f>IF('Речевое развитие'!K28="","",IF('Речевое развитие'!K28=2,"сформирован",IF('Речевое развитие'!K28=0,"не сформирован", "в стадии формирования")))</f>
        <v/>
      </c>
      <c r="BR28" s="233" t="str">
        <f>IF('Речевое развитие'!L28="","",IF('Речевое развитие'!L28=2,"сформирован",IF('Речевое развитие'!L28=0,"не сформирован", "в стадии формирования")))</f>
        <v/>
      </c>
      <c r="BS28" s="233" t="str">
        <f>IF('Речевое развитие'!M28="","",IF('Речевое развитие'!M28=2,"сформирован",IF('Речевое развитие'!M28=0,"не сформирован", "в стадии формирования")))</f>
        <v/>
      </c>
      <c r="BT28" s="233" t="str">
        <f>IF('Речевое развитие'!N28="","",IF('Речевое развитие'!N28=2,"сформирован",IF('Речевое развитие'!N28=0,"не сформирован", "в стадии формирования")))</f>
        <v/>
      </c>
      <c r="BU28" s="233" t="str">
        <f>IF('Художественно-эстетическое разв'!D29="","",IF('Художественно-эстетическое разв'!D29=2,"сформирован",IF('Художественно-эстетическое разв'!D29=0,"не сформирован", "в стадии формирования")))</f>
        <v/>
      </c>
      <c r="BV28" s="233" t="str">
        <f>IF('Художественно-эстетическое разв'!E29="","",IF('Художественно-эстетическое разв'!E29=2,"сформирован",IF('Художественно-эстетическое разв'!E29=0,"не сформирован", "в стадии формирования")))</f>
        <v/>
      </c>
      <c r="BW28" s="242" t="str">
        <f>IF('Социально-коммуникативное разви'!D29="","",IF('Социально-коммуникативное разви'!F29="","",IF('Социально-коммуникативное разви'!J29="","",IF('Познавательное развитие'!U29="","",IF('Познавательное развитие'!V29="","",IF('Познавательное развитие'!AB29="","",IF('Познавательное развитие'!AD29="","",IF('Речевое развитие'!D28="","",IF('Речевое развитие'!E28="","",IF('Речевое развитие'!F28="","",IF('Речевое развитие'!G28="","",IF('Речевое развитие'!#REF!="","",IF('Речевое развитие'!J28="","",IF('Речевое развитие'!K28="","",IF('Речевое развитие'!L28="","",IF('Речевое развитие'!M28="","",IF('Речевое развитие'!N28="","",IF('Художественно-эстетическое разв'!D29="","",IF('Художественно-эстетическое разв'!E29="","",('Социально-коммуникативное разви'!D29+'Социально-коммуникативное разви'!F29+'Социально-коммуникативное разви'!J29+'Познавательное развитие'!U29+'Познавательное развитие'!V29+'Познавательное развитие'!AB29+'Познавательное развитие'!AD29+'Речевое развитие'!D28+'Речевое развитие'!E28+'Речевое развитие'!F28+'Речевое развитие'!G28+'Речевое развитие'!#REF!+'Речевое развитие'!J28+'Речевое развитие'!K28+'Речевое развитие'!L28+'Речевое развитие'!M28+'Речевое развитие'!N28+'Художественно-эстетическое разв'!D29+'Художественно-эстетическое разв'!E29)/19)))))))))))))))))))</f>
        <v/>
      </c>
      <c r="BX28" s="321" t="str">
        <f>'Целевые ориентиры'!BU28</f>
        <v/>
      </c>
      <c r="BY28" s="233" t="str">
        <f t="shared" si="1"/>
        <v/>
      </c>
      <c r="BZ28" s="233" t="str">
        <f>IF('Художественно-эстетическое разв'!K29="","",IF('Художественно-эстетическое разв'!K29=2,"сформирован",IF('Художественно-эстетическое разв'!K29=0,"не сформирован", "в стадии формирования")))</f>
        <v/>
      </c>
      <c r="CA28" s="233" t="str">
        <f>IF('Художественно-эстетическое разв'!L29="","",IF('Художественно-эстетическое разв'!L29=2,"сформирован",IF('Художественно-эстетическое разв'!L29=0,"не сформирован", "в стадии формирования")))</f>
        <v/>
      </c>
      <c r="CB28" s="233" t="str">
        <f>IF('Художественно-эстетическое разв'!Z29="","",IF('Художественно-эстетическое разв'!Z29=2,"сформирован",IF('Художественно-эстетическое разв'!Z29=0,"не сформирован", "в стадии формирования")))</f>
        <v/>
      </c>
      <c r="CC28" s="190" t="e">
        <f>IF('Физическое развитие'!#REF!="","",IF('Физическое развитие'!#REF!=2,"сформирован",IF('Физическое развитие'!#REF!=0,"не сформирован", "в стадии формирования")))</f>
        <v>#REF!</v>
      </c>
      <c r="CD28" s="190" t="str">
        <f>IF('Физическое развитие'!D28="","",IF('Физическое развитие'!D28=2,"сформирован",IF('Физическое развитие'!D28=0,"не сформирован", "в стадии формирования")))</f>
        <v/>
      </c>
      <c r="CE28" s="190" t="str">
        <f>IF('Физическое развитие'!E28="","",IF('Физическое развитие'!E28=2,"сформирован",IF('Физическое развитие'!E28=0,"не сформирован", "в стадии формирования")))</f>
        <v/>
      </c>
      <c r="CF28" s="190" t="str">
        <f>IF('Физическое развитие'!F28="","",IF('Физическое развитие'!F28=2,"сформирован",IF('Физическое развитие'!F28=0,"не сформирован", "в стадии формирования")))</f>
        <v/>
      </c>
      <c r="CG28" s="190" t="str">
        <f>IF('Физическое развитие'!G28="","",IF('Физическое развитие'!G28=2,"сформирован",IF('Физическое развитие'!G28=0,"не сформирован", "в стадии формирования")))</f>
        <v/>
      </c>
      <c r="CH28" s="233" t="str">
        <f>IF('Физическое развитие'!H28="","",IF('Физическое развитие'!H28=2,"сформирован",IF('Физическое развитие'!H28=0,"не сформирован", "в стадии формирования")))</f>
        <v/>
      </c>
      <c r="CI28" s="233" t="str">
        <f>IF('Физическое развитие'!I28="","",IF('Физическое развитие'!I28=2,"сформирован",IF('Физическое развитие'!I28=0,"не сформирован", "в стадии формирования")))</f>
        <v/>
      </c>
      <c r="CJ28" s="233" t="str">
        <f>IF('Физическое развитие'!J28="","",IF('Физическое развитие'!J28=2,"сформирован",IF('Физическое развитие'!J28=0,"не сформирован", "в стадии формирования")))</f>
        <v/>
      </c>
      <c r="CK28" s="233" t="str">
        <f>IF('Физическое развитие'!K28="","",IF('Физическое развитие'!K28=2,"сформирован",IF('Физическое развитие'!K28=0,"не сформирован", "в стадии формирования")))</f>
        <v/>
      </c>
      <c r="CL28" s="233" t="str">
        <f>IF('Физическое развитие'!L28="","",IF('Физическое развитие'!L28=2,"сформирован",IF('Физическое развитие'!L28=0,"не сформирован", "в стадии формирования")))</f>
        <v/>
      </c>
      <c r="CM28" s="233" t="str">
        <f>IF('Физическое развитие'!N28="","",IF('Физическое развитие'!N28=2,"сформирован",IF('Физическое развитие'!N28=0,"не сформирован", "в стадии формирования")))</f>
        <v/>
      </c>
      <c r="CN28" s="242" t="str">
        <f>IF('Познавательное развитие'!H29="","",IF('Художественно-эстетическое разв'!K29="","",IF('Художественно-эстетическое разв'!L29="","",IF('Художественно-эстетическое разв'!Z29="","",IF('Физическое развитие'!#REF!="","",IF('Физическое развитие'!D28="","",IF('Физическое развитие'!E28="","",IF('Физическое развитие'!F28="","",IF('Физическое развитие'!G28="","",IF('Физическое развитие'!H28="","",IF('Физическое развитие'!I28="","",IF('Физическое развитие'!J28="","",IF('Физическое развитие'!K28="","",IF('Физическое развитие'!L28="","",IF('Физическое развитие'!N28="","",('Познавательное развитие'!H29+'Художественно-эстетическое разв'!K29+'Художественно-эстетическое разв'!L29+'Художественно-эстетическое разв'!Z29+'Физическое развитие'!#REF!+'Физическое развитие'!D28+'Физическое развитие'!E28+'Физическое развитие'!F28+'Физическое развитие'!G28+'Физическое развитие'!H28+'Физическое развитие'!I28+'Физическое развитие'!J28+'Физическое развитие'!K28+'Физическое развитие'!L28+'Физическое развитие'!N28)/15)))))))))))))))</f>
        <v/>
      </c>
      <c r="CO28" s="321" t="str">
        <f>'Целевые ориентиры'!CK28</f>
        <v/>
      </c>
      <c r="CP28" s="233" t="str">
        <f>IF('Социально-коммуникативное разви'!G29="","",IF('Социально-коммуникативное разви'!G29=2,"сформирован",IF('Социально-коммуникативное разви'!G29=0,"не сформирован", "в стадии формирования")))</f>
        <v/>
      </c>
      <c r="CQ28" s="233" t="str">
        <f>IF('Социально-коммуникативное разви'!H29="","",IF('Социально-коммуникативное разви'!H29=2,"сформирован",IF('Социально-коммуникативное разви'!H29=0,"не сформирован", "в стадии формирования")))</f>
        <v/>
      </c>
      <c r="CR28" s="233" t="str">
        <f>IF('Социально-коммуникативное разви'!L29="","",IF('Социально-коммуникативное разви'!L29=2,"сформирован",IF('Социально-коммуникативное разви'!L29=0,"не сформирован", "в стадии формирования")))</f>
        <v/>
      </c>
      <c r="CS28" s="233" t="str">
        <f>IF('Социально-коммуникативное разви'!P29="","",IF('Социально-коммуникативное разви'!P29=2,"сформирован",IF('Социально-коммуникативное разви'!P29=0,"не сформирован", "в стадии формирования")))</f>
        <v/>
      </c>
      <c r="CT28" s="233" t="str">
        <f>IF('Социально-коммуникативное разви'!Q29="","",IF('Социально-коммуникативное разви'!Q29=2,"сформирован",IF('Социально-коммуникативное разви'!Q29=0,"не сформирован", "в стадии формирования")))</f>
        <v/>
      </c>
      <c r="CU28" s="233" t="str">
        <f>IF('Социально-коммуникативное разви'!T29="","",IF('Социально-коммуникативное разви'!T29=2,"сформирован",IF('Социально-коммуникативное разви'!T29=0,"не сформирован", "в стадии формирования")))</f>
        <v/>
      </c>
      <c r="CV28" s="233" t="str">
        <f>IF('Социально-коммуникативное разви'!U29="","",IF('Социально-коммуникативное разви'!U29=2,"сформирован",IF('Социально-коммуникативное разви'!U29=0,"не сформирован", "в стадии формирования")))</f>
        <v/>
      </c>
      <c r="CW28" s="233" t="str">
        <f>IF('Социально-коммуникативное разви'!V29="","",IF('Социально-коммуникативное разви'!V29=2,"сформирован",IF('Социально-коммуникативное разви'!V29=0,"не сформирован", "в стадии формирования")))</f>
        <v/>
      </c>
      <c r="CX28" s="233" t="str">
        <f>IF('Социально-коммуникативное разви'!W29="","",IF('Социально-коммуникативное разви'!W29=2,"сформирован",IF('Социально-коммуникативное разви'!W29=0,"не сформирован", "в стадии формирования")))</f>
        <v/>
      </c>
      <c r="CY28" s="233" t="str">
        <f>IF('Социально-коммуникативное разви'!X29="","",IF('Социально-коммуникативное разви'!X29=2,"сформирован",IF('Социально-коммуникативное разви'!X29=0,"не сформирован", "в стадии формирования")))</f>
        <v/>
      </c>
      <c r="CZ28" s="233" t="str">
        <f>IF('Социально-коммуникативное разви'!Y29="","",IF('Социально-коммуникативное разви'!Y29=2,"сформирован",IF('Социально-коммуникативное разви'!Y29=0,"не сформирован", "в стадии формирования")))</f>
        <v/>
      </c>
      <c r="DA28" s="233" t="str">
        <f>IF('Физическое развитие'!Q28="","",IF('Физическое развитие'!Q28=2,"сформирован",IF('Физическое развитие'!Q28=0,"не сформирован", "в стадии формирования")))</f>
        <v/>
      </c>
      <c r="DB28" s="233" t="str">
        <f>IF('Физическое развитие'!R28="","",IF('Физическое развитие'!R28=2,"сформирован",IF('Физическое развитие'!R28=0,"не сформирован", "в стадии формирования")))</f>
        <v/>
      </c>
      <c r="DC28" s="233" t="str">
        <f>IF('Физическое развитие'!S28="","",IF('Физическое развитие'!S28=2,"сформирован",IF('Физическое развитие'!S28=0,"не сформирован", "в стадии формирования")))</f>
        <v/>
      </c>
      <c r="DD28" s="242" t="str">
        <f>IF('Социально-коммуникативное разви'!G29="","",IF('Социально-коммуникативное разви'!H29="","",IF('Социально-коммуникативное разви'!L29="","",IF('Социально-коммуникативное разви'!P29="","",IF('Социально-коммуникативное разви'!Q29="","",IF('Социально-коммуникативное разви'!T29="","",IF('Социально-коммуникативное разви'!U29="","",IF('Социально-коммуникативное разви'!V29="","",IF('Социально-коммуникативное разви'!W29="","",IF('Социально-коммуникативное разви'!X29="","",IF('Социально-коммуникативное разви'!Y29="","",IF('Физическое развитие'!Q28="","",IF('Физическое развитие'!R28="","",IF('Физическое развитие'!S28="","",('Социально-коммуникативное разви'!G29+'Социально-коммуникативное разви'!H29+'Социально-коммуникативное разви'!L29+'Социально-коммуникативное разви'!P29+'Социально-коммуникативное разви'!Q29+'Социально-коммуникативное разви'!T29+'Социально-коммуникативное разви'!U29+'Социально-коммуникативное разви'!V29+'Социально-коммуникативное разви'!W29+'Социально-коммуникативное разви'!X29+'Социально-коммуникативное разви'!Y29+'Физическое развитие'!Q28+'Физическое развитие'!R28+'Физическое развитие'!S28)/14))))))))))))))</f>
        <v/>
      </c>
      <c r="DE28" s="235" t="str">
        <f>'Целевые ориентиры'!DA28</f>
        <v/>
      </c>
      <c r="DF28" s="233" t="str">
        <f>IF('Социально-коммуникативное разви'!T29="","",IF('Социально-коммуникативное разви'!T29=2,"сформирован",IF('Социально-коммуникативное разви'!T29=0,"не сформирован", "в стадии формирования")))</f>
        <v/>
      </c>
      <c r="DG28" s="233" t="str">
        <f>IF('Социально-коммуникативное разви'!U29="","",IF('Социально-коммуникативное разви'!U29=2,"сформирован",IF('Социально-коммуникативное разви'!U29=0,"не сформирован", "в стадии формирования")))</f>
        <v/>
      </c>
      <c r="DH28" s="233" t="str">
        <f>IF('Социально-коммуникативное разви'!V29="","",IF('Социально-коммуникативное разви'!V29=2,"сформирован",IF('Социально-коммуникативное разви'!V29=0,"не сформирован", "в стадии формирования")))</f>
        <v/>
      </c>
      <c r="DI28" s="233" t="str">
        <f>IF('Социально-коммуникативное разви'!W29="","",IF('Социально-коммуникативное разви'!W29=2,"сформирован",IF('Социально-коммуникативное разви'!W29=0,"не сформирован", "в стадии формирования")))</f>
        <v/>
      </c>
      <c r="DJ28" s="233" t="str">
        <f>IF('Социально-коммуникативное разви'!X29="","",IF('Социально-коммуникативное разви'!X29=2,"сформирован",IF('Социально-коммуникативное разви'!X29=0,"не сформирован", "в стадии формирования")))</f>
        <v/>
      </c>
      <c r="DK28" s="233" t="str">
        <f>IF('Социально-коммуникативное разви'!Y29="","",IF('Социально-коммуникативное разви'!Y29=2,"сформирован",IF('Социально-коммуникативное разви'!Y29=0,"не сформирован", "в стадии формирования")))</f>
        <v/>
      </c>
      <c r="DL28" s="233" t="str">
        <f>IF('Познавательное развитие'!D29="","",IF('Познавательное развитие'!D29=2,"сформирован",IF('Познавательное развитие'!D29=0,"не сформирован", "в стадии формирования")))</f>
        <v/>
      </c>
      <c r="DM28" s="233" t="str">
        <f>IF('Познавательное развитие'!E29="","",IF('Познавательное развитие'!E29=2,"сформирован",IF('Познавательное развитие'!E29=0,"не сформирован", "в стадии формирования")))</f>
        <v/>
      </c>
      <c r="DN28" s="233" t="str">
        <f>IF('Познавательное развитие'!F29="","",IF('Познавательное развитие'!F29=2,"сформирован",IF('Познавательное развитие'!F29=0,"не сформирован", "в стадии формирования")))</f>
        <v/>
      </c>
      <c r="DO28" s="233" t="str">
        <f>IF('Познавательное развитие'!G29="","",IF('Познавательное развитие'!G29=2,"сформирован",IF('Познавательное развитие'!G29=0,"не сформирован", "в стадии формирования")))</f>
        <v/>
      </c>
      <c r="DP28" s="233" t="str">
        <f>IF('Познавательное развитие'!H29="","",IF('Познавательное развитие'!H29=2,"сформирован",IF('Познавательное развитие'!H29=0,"не сформирован", "в стадии формирования")))</f>
        <v/>
      </c>
      <c r="DQ28" s="233" t="str">
        <f>IF('Познавательное развитие'!I29="","",IF('Познавательное развитие'!I29=2,"сформирован",IF('Познавательное развитие'!I29=0,"не сформирован", "в стадии формирования")))</f>
        <v/>
      </c>
      <c r="DR28" s="233" t="str">
        <f>IF('Познавательное развитие'!J29="","",IF('Познавательное развитие'!J29=2,"сформирован",IF('Познавательное развитие'!J29=0,"не сформирован", "в стадии формирования")))</f>
        <v/>
      </c>
      <c r="DS28" s="233" t="str">
        <f>IF('Познавательное развитие'!K29="","",IF('Познавательное развитие'!K29=2,"сформирован",IF('Познавательное развитие'!K29=0,"не сформирован", "в стадии формирования")))</f>
        <v/>
      </c>
      <c r="DT28" s="233" t="str">
        <f>IF('Познавательное развитие'!L29="","",IF('Познавательное развитие'!L29=2,"сформирован",IF('Познавательное развитие'!L29=0,"не сформирован", "в стадии формирования")))</f>
        <v/>
      </c>
      <c r="DU28" s="233" t="e">
        <f>IF('Познавательное развитие'!#REF!="","",IF('Познавательное развитие'!#REF!=2,"сформирован",IF('Познавательное развитие'!#REF!=0,"не сформирован", "в стадии формирования")))</f>
        <v>#REF!</v>
      </c>
      <c r="DV28" s="233" t="e">
        <f>IF('Познавательное развитие'!#REF!="","",IF('Познавательное развитие'!#REF!=2,"сформирован",IF('Познавательное развитие'!#REF!=0,"не сформирован", "в стадии формирования")))</f>
        <v>#REF!</v>
      </c>
      <c r="DW28" s="233" t="str">
        <f>IF('Познавательное развитие'!M29="","",IF('Познавательное развитие'!M29=2,"сформирован",IF('Познавательное развитие'!M29=0,"не сформирован", "в стадии формирования")))</f>
        <v/>
      </c>
      <c r="DX28" s="233" t="str">
        <f>IF('Познавательное развитие'!N29="","",IF('Познавательное развитие'!N29=2,"сформирован",IF('Познавательное развитие'!N29=0,"не сформирован", "в стадии формирования")))</f>
        <v/>
      </c>
      <c r="DY28" s="233" t="str">
        <f>IF('Познавательное развитие'!O29="","",IF('Познавательное развитие'!O29=2,"сформирован",IF('Познавательное развитие'!O29=0,"не сформирован", "в стадии формирования")))</f>
        <v/>
      </c>
      <c r="DZ28" s="233" t="str">
        <f>IF('Познавательное развитие'!P29="","",IF('Познавательное развитие'!P29=2,"сформирован",IF('Познавательное развитие'!P29=0,"не сформирован", "в стадии формирования")))</f>
        <v/>
      </c>
      <c r="EA28" s="233" t="e">
        <f>IF('Познавательное развитие'!#REF!="","",IF('Познавательное развитие'!#REF!=2,"сформирован",IF('Познавательное развитие'!#REF!=0,"не сформирован", "в стадии формирования")))</f>
        <v>#REF!</v>
      </c>
      <c r="EB28" s="233" t="str">
        <f>IF('Познавательное развитие'!R29="","",IF('Познавательное развитие'!R29=2,"сформирован",IF('Познавательное развитие'!R29=0,"не сформирован", "в стадии формирования")))</f>
        <v/>
      </c>
      <c r="EC28" s="233" t="str">
        <f>IF('Познавательное развитие'!S29="","",IF('Познавательное развитие'!S29=2,"сформирован",IF('Познавательное развитие'!S29=0,"не сформирован", "в стадии формирования")))</f>
        <v/>
      </c>
      <c r="ED28" s="233" t="str">
        <f>IF('Познавательное развитие'!T29="","",IF('Познавательное развитие'!T29=2,"сформирован",IF('Познавательное развитие'!T29=0,"не сформирован", "в стадии формирования")))</f>
        <v/>
      </c>
      <c r="EE28" s="233" t="str">
        <f>IF('Познавательное развитие'!U29="","",IF('Познавательное развитие'!U29=2,"сформирован",IF('Познавательное развитие'!U29=0,"не сформирован", "в стадии формирования")))</f>
        <v/>
      </c>
      <c r="EF28" s="233" t="str">
        <f>IF('Познавательное развитие'!V29="","",IF('Познавательное развитие'!V29=2,"сформирован",IF('Познавательное развитие'!V29=0,"не сформирован", "в стадии формирования")))</f>
        <v/>
      </c>
      <c r="EG28" s="233" t="e">
        <f>IF('Познавательное развитие'!#REF!="","",IF('Познавательное развитие'!#REF!=2,"сформирован",IF('Познавательное развитие'!#REF!=0,"не сформирован", "в стадии формирования")))</f>
        <v>#REF!</v>
      </c>
      <c r="EH28" s="233" t="e">
        <f>IF('Познавательное развитие'!#REF!="","",IF('Познавательное развитие'!#REF!=2,"сформирован",IF('Познавательное развитие'!#REF!=0,"не сформирован", "в стадии формирования")))</f>
        <v>#REF!</v>
      </c>
      <c r="EI28" s="233" t="str">
        <f>IF('Познавательное развитие'!W29="","",IF('Познавательное развитие'!W29=2,"сформирован",IF('Познавательное развитие'!W29=0,"не сформирован", "в стадии формирования")))</f>
        <v/>
      </c>
      <c r="EJ28" s="233" t="str">
        <f>IF('Познавательное развитие'!X29="","",IF('Познавательное развитие'!X29=2,"сформирован",IF('Познавательное развитие'!X29=0,"не сформирован", "в стадии формирования")))</f>
        <v/>
      </c>
      <c r="EK28" s="233" t="str">
        <f>IF('Познавательное развитие'!Y29="","",IF('Познавательное развитие'!Y29=2,"сформирован",IF('Познавательное развитие'!Y29=0,"не сформирован", "в стадии формирования")))</f>
        <v/>
      </c>
      <c r="EL28" s="233" t="str">
        <f>IF('Познавательное развитие'!Z29="","",IF('Познавательное развитие'!Z29=2,"сформирован",IF('Познавательное развитие'!Z29=0,"не сформирован", "в стадии формирования")))</f>
        <v/>
      </c>
      <c r="EM28" s="233" t="str">
        <f>IF('Познавательное развитие'!AA29="","",IF('Познавательное развитие'!AA29=2,"сформирован",IF('Познавательное развитие'!AA29=0,"не сформирован", "в стадии формирования")))</f>
        <v/>
      </c>
      <c r="EN28" s="233" t="str">
        <f>IF('Познавательное развитие'!AB29="","",IF('Познавательное развитие'!AB29=2,"сформирован",IF('Познавательное развитие'!AB29=0,"не сформирован", "в стадии формирования")))</f>
        <v/>
      </c>
      <c r="EO28" s="233"/>
      <c r="EP28" s="235" t="str">
        <f>'Целевые ориентиры'!EH28</f>
        <v/>
      </c>
    </row>
    <row r="29" spans="1:146" ht="15.75" x14ac:dyDescent="0.25">
      <c r="A29" s="107">
        <f>список!A27</f>
        <v>26</v>
      </c>
      <c r="B29" s="141" t="str">
        <f>IF(список!B27="","",список!B27)</f>
        <v/>
      </c>
      <c r="C29" s="97">
        <f>IF(список!C27="","",список!C27)</f>
        <v>0</v>
      </c>
      <c r="D29" s="94" t="str">
        <f>IF('Социально-коммуникативное разви'!G30="","",IF('Социально-коммуникативное разви'!G30=2,"сформирован",IF('Социально-коммуникативное разви'!G30=0,"не сформирован", "в стадии формирования")))</f>
        <v/>
      </c>
      <c r="E29" s="94" t="str">
        <f>IF('Социально-коммуникативное разви'!I30="","",IF('Социально-коммуникативное разви'!I30=2,"сформирован",IF('Социально-коммуникативное разви'!I30=0,"не сформирован", "в стадии формирования")))</f>
        <v/>
      </c>
      <c r="G29" s="94" t="str">
        <f>IF('Социально-коммуникативное разви'!L30="","",IF('Социально-коммуникативное разви'!L30=2,"сформирован",IF('Социально-коммуникативное разви'!L30=0,"не сформирован", "в стадии формирования")))</f>
        <v/>
      </c>
      <c r="H29" s="94" t="str">
        <f>IF('Познавательное развитие'!K30="","",IF('Познавательное развитие'!K30=2,"сформирован",IF('Познавательное развитие'!K30=0,"не сформирован", "в стадии формирования")))</f>
        <v/>
      </c>
      <c r="I29" s="94" t="e">
        <f>IF('Познавательное развитие'!#REF!="","",IF('Познавательное развитие'!#REF!=2,"сформирован",IF('Познавательное развитие'!#REF!=0,"не сформирован", "в стадии формирования")))</f>
        <v>#REF!</v>
      </c>
      <c r="J29" s="94" t="str">
        <f>IF('Познавательное развитие'!O30="","",IF('Познавательное развитие'!O30=2,"сформирован",IF('Познавательное развитие'!O30=0,"не сформирован", "в стадии формирования")))</f>
        <v/>
      </c>
      <c r="K29" s="94" t="str">
        <f>IF('Познавательное развитие'!P30="","",IF('Познавательное развитие'!P30=2,"сформирован",IF('Познавательное развитие'!P30=0,"не сформирован", "в стадии формирования")))</f>
        <v/>
      </c>
      <c r="L29" s="94" t="e">
        <f>IF('Познавательное развитие'!#REF!="","",IF('Познавательное развитие'!#REF!=2,"сформирован",IF('Познавательное развитие'!#REF!=0,"не сформирован", "в стадии формирования")))</f>
        <v>#REF!</v>
      </c>
      <c r="M29" s="94" t="str">
        <f>IF('Познавательное развитие'!T30="","",IF('Познавательное развитие'!T30=2,"сформирован",IF('Познавательное развитие'!T30=0,"не сформирован", "в стадии формирования")))</f>
        <v/>
      </c>
      <c r="N29" s="94" t="str">
        <f>IF('Познавательное развитие'!W30="","",IF('Познавательное развитие'!W30=2,"сформирован",IF('Познавательное развитие'!W30=0,"не сформирован", "в стадии формирования")))</f>
        <v/>
      </c>
      <c r="O29" s="94" t="str">
        <f>IF('Познавательное развитие'!AH30="","",IF('Познавательное развитие'!AH30=2,"сформирован",IF('Познавательное развитие'!AH30=0,"не сформирован", "в стадии формирования")))</f>
        <v/>
      </c>
      <c r="P29" s="94" t="str">
        <f>IF('Речевое развитие'!E29="","",IF('Речевое развитие'!E29=2,"сформирован",IF('Речевое развитие'!E29=0,"не сформирован", "в стадии формирования")))</f>
        <v/>
      </c>
      <c r="Q29" s="94" t="str">
        <f>IF('Речевое развитие'!F29="","",IF('Речевое развитие'!F29=2,"сформирован",IF('Речевое развитие'!F29=0,"не сформирован", "в стадии формирования")))</f>
        <v/>
      </c>
      <c r="R29" s="94" t="str">
        <f>IF('Речевое развитие'!M29="","",IF('Речевое развитие'!M29=2,"сформирован",IF('Речевое развитие'!M29=0,"не сформирован", "в стадии формирования")))</f>
        <v/>
      </c>
      <c r="S29" s="94" t="str">
        <f>IF('Художественно-эстетическое разв'!F30="","",IF('Художественно-эстетическое разв'!F30=2,"сформирован",IF('Художественно-эстетическое разв'!F30=0,"не сформирован", "в стадии формирования")))</f>
        <v/>
      </c>
      <c r="T29" s="94" t="str">
        <f>IF('Художественно-эстетическое разв'!L30="","",IF('Художественно-эстетическое разв'!L30=2,"сформирован",IF('Художественно-эстетическое разв'!L30=0,"не сформирован", "в стадии формирования")))</f>
        <v/>
      </c>
      <c r="U29" s="94" t="str">
        <f>IF('Художественно-эстетическое разв'!O30="","",IF('Художественно-эстетическое разв'!O30=2,"сформирован",IF('Художественно-эстетическое разв'!O30=0,"не сформирован", "в стадии формирования")))</f>
        <v/>
      </c>
      <c r="V29" s="94" t="str">
        <f>IF('Художественно-эстетическое разв'!P30="","",IF('Художественно-эстетическое разв'!P30=2,"сформирован",IF('Художественно-эстетическое разв'!P30=0,"не сформирован", "в стадии формирования")))</f>
        <v/>
      </c>
      <c r="W29" s="94" t="str">
        <f>IF('Физическое развитие'!N29="","",IF('Физическое развитие'!N29=2,"сформирован",IF('Физическое развитие'!N29=0,"не сформирован", "в стадии формирования")))</f>
        <v/>
      </c>
      <c r="X29" s="94" t="str">
        <f>IF('Физическое развитие'!Q29="","",IF('Физическое развитие'!Q29=2,"сформирован",IF('Физическое развитие'!Q29=0,"не сформирован", "в стадии формирования")))</f>
        <v/>
      </c>
      <c r="Y29" s="94" t="str">
        <f>IF('Физическое развитие'!R29="","",IF('Физическое развитие'!R29=2,"сформирован",IF('Физическое развитие'!R29=0,"не сформирован", "в стадии формирования")))</f>
        <v/>
      </c>
      <c r="Z29" s="206" t="str">
        <f>IF('Социально-коммуникативное разви'!G30="","",IF('Социально-коммуникативное разви'!I30="","",IF('Социально-коммуникативное разви'!K30="","",IF('Социально-коммуникативное разви'!L30="","",IF('Познавательное развитие'!K30="","",IF('Познавательное развитие'!#REF!="","",IF('Познавательное развитие'!O30="","",IF('Познавательное развитие'!P30="","",IF('Познавательное развитие'!#REF!="","",IF('Познавательное развитие'!T30="","",IF('Познавательное развитие'!W30="","",IF('Познавательное развитие'!AH30="","",IF('Речевое развитие'!E29="","",IF('Речевое развитие'!F29="","",IF('Речевое развитие'!M29="","",IF('Художественно-эстетическое разв'!F30="","",IF('Художественно-эстетическое разв'!L30="","",IF('Художественно-эстетическое разв'!O30="","",IF('Художественно-эстетическое разв'!P30="","",IF('Физическое развитие'!N29="","",IF('Физическое развитие'!Q29="","",IF('Физическое развитие'!R29="","",('Социально-коммуникативное разви'!G30+'Социально-коммуникативное разви'!I30+'Социально-коммуникативное разви'!K30+'Социально-коммуникативное разви'!L30+'Познавательное развитие'!K30+'Познавательное развитие'!#REF!+'Познавательное развитие'!O30+'Познавательное развитие'!P30+'Познавательное развитие'!#REF!+'Познавательное развитие'!T30+'Познавательное развитие'!W30+'Познавательное развитие'!AH30+'Речевое развитие'!E29+'Речевое развитие'!F29+'Художественно-эстетическое разв'!F30+'Художественно-эстетическое разв'!L30+'Художественно-эстетическое разв'!O30+'Художественно-эстетическое разв'!P30+'Физическое развитие'!N29+'Физическое развитие'!Q29+'Физическое развитие'!R29)/22))))))))))))))))))))))</f>
        <v/>
      </c>
      <c r="AA29" s="235" t="str">
        <f>'Целевые ориентиры'!Y29</f>
        <v/>
      </c>
      <c r="AB29" s="236" t="str">
        <f>IF('Социально-коммуникативное разви'!E30="","",IF('Социально-коммуникативное разви'!E30=2,"сформирован",IF('Социально-коммуникативное разви'!E30=0,"не сформирован", "в стадии формирования")))</f>
        <v/>
      </c>
      <c r="AC29" s="232" t="str">
        <f>IF('Социально-коммуникативное разви'!G30="","",IF('Социально-коммуникативное разви'!G30=2,"сформирован",IF('Социально-коммуникативное разви'!G30=0,"не сформирован", "в стадии формирования")))</f>
        <v/>
      </c>
      <c r="AD29" s="232" t="str">
        <f>IF('Социально-коммуникативное разви'!H30="","",IF('Социально-коммуникативное разви'!H30=2,"сформирован",IF('Социально-коммуникативное разви'!H30=0,"не сформирован", "в стадии формирования")))</f>
        <v/>
      </c>
      <c r="AE29" s="232" t="str">
        <f>IF('Социально-коммуникативное разви'!L30="","",IF('Социально-коммуникативное разви'!L30=2,"сформирован",IF('Социально-коммуникативное разви'!L30=0,"не сформирован", "в стадии формирования")))</f>
        <v/>
      </c>
      <c r="AF29" s="232" t="str">
        <f>IF('Социально-коммуникативное разви'!Q30="","",IF('Социально-коммуникативное разви'!Q30=2,"сформирован",IF('Социально-коммуникативное разви'!Q30=0,"не сформирован", "в стадии формирования")))</f>
        <v/>
      </c>
      <c r="AG29" s="237" t="str">
        <f>IF('Познавательное развитие'!L30="","",IF('Познавательное развитие'!L30=2,"сформирован",IF('Познавательное развитие'!L30=0,"не сформирован", "в стадии формирования")))</f>
        <v/>
      </c>
      <c r="AH29" s="237" t="e">
        <f>IF('Познавательное развитие'!#REF!="","",IF('Познавательное развитие'!#REF!=2,"сформирован",IF('Познавательное развитие'!#REF!=0,"не сформирован", "в стадии формирования")))</f>
        <v>#REF!</v>
      </c>
      <c r="AI29" s="237" t="str">
        <f>IF('Речевое развитие'!D29="","",IF('Речевое развитие'!D29=2,"сформирован",IF('Речевое развитие'!D29=0,"не сформирован", "в стадии формирования")))</f>
        <v/>
      </c>
      <c r="AJ29" s="237" t="str">
        <f>IF('Речевое развитие'!F29="","",IF('Речевое развитие'!F29=2,"сформирован",IF('Речевое развитие'!F29=0,"не сформирован", "в стадии формирования")))</f>
        <v/>
      </c>
      <c r="AK29" s="237" t="str">
        <f>IF('Речевое развитие'!J29="","",IF('Речевое развитие'!J29=2,"сформирован",IF('Речевое развитие'!J29=0,"не сформирован", "в стадии формирования")))</f>
        <v/>
      </c>
      <c r="AL29" s="237" t="str">
        <f>IF('Речевое развитие'!L29="","",IF('Речевое развитие'!L29=2,"сформирован",IF('Речевое развитие'!L29=0,"не сформирован", "в стадии формирования")))</f>
        <v/>
      </c>
      <c r="AM29" s="237" t="str">
        <f>IF('Речевое развитие'!N29="","",IF('Речевое развитие'!N29=2,"сформирован",IF('Речевое развитие'!N29=0,"не сформирован", "в стадии формирования")))</f>
        <v/>
      </c>
      <c r="AN29" s="238" t="str">
        <f>IF('Социально-коммуникативное разви'!E30="","",IF('Социально-коммуникативное разви'!G30="","",IF('Социально-коммуникативное разви'!H30="","",IF('Социально-коммуникативное разви'!L30="","",IF('Социально-коммуникативное разви'!Q30="","",IF('Познавательное развитие'!L30="","",IF('Познавательное развитие'!#REF!="","",IF('Речевое развитие'!D29="","",IF('Речевое развитие'!F29="","",IF('Речевое развитие'!J29="","",IF('Речевое развитие'!L29="","",IF('Речевое развитие'!N29="","",('Социально-коммуникативное разви'!E30+'Социально-коммуникативное разви'!G30+'Социально-коммуникативное разви'!H30+'Социально-коммуникативное разви'!L30+'Социально-коммуникативное разви'!Q30+'Познавательное развитие'!L30+'Познавательное развитие'!#REF!+'Речевое развитие'!D29+'Речевое развитие'!F29+'Речевое развитие'!J29+'Речевое развитие'!L29+'Речевое развитие'!N29)/12))))))))))))</f>
        <v/>
      </c>
      <c r="AO29" s="235" t="str">
        <f>'Целевые ориентиры'!AM29</f>
        <v/>
      </c>
      <c r="AP29" s="239" t="str">
        <f>IF('Социально-коммуникативное разви'!E30="","",IF('Социально-коммуникативное разви'!E30=2,"сформирован",IF('Социально-коммуникативное разви'!E30=0,"не сформирован", "в стадии формирования")))</f>
        <v/>
      </c>
      <c r="AQ29" s="240" t="str">
        <f>IF('Социально-коммуникативное разви'!G30="","",IF('Социально-коммуникативное разви'!G30=2,"сформирован",IF('Социально-коммуникативное разви'!G30=0,"не сформирован", "в стадии формирования")))</f>
        <v/>
      </c>
      <c r="AR29" s="241" t="str">
        <f>IF('Социально-коммуникативное разви'!H30="","",IF('Социально-коммуникативное разви'!H30=2,"сформирован",IF('Социально-коммуникативное разви'!H30=0,"не сформирован", "в стадии формирования")))</f>
        <v/>
      </c>
      <c r="AS29" s="241" t="str">
        <f>IF('Социально-коммуникативное разви'!K30="","",IF('Социально-коммуникативное разви'!K30=2,"сформирован",IF('Социально-коммуникативное разви'!K30=0,"не сформирован", "в стадии формирования")))</f>
        <v/>
      </c>
      <c r="AT29" s="241" t="str">
        <f>IF('Социально-коммуникативное разви'!L30="","",IF('Социально-коммуникативное разви'!L30=2,"сформирован",IF('Социально-коммуникативное разви'!L30=0,"не сформирован", "в стадии формирования")))</f>
        <v/>
      </c>
      <c r="AU29" s="241" t="str">
        <f>IF('Социально-коммуникативное разви'!M30="","",IF('Социально-коммуникативное разви'!M30=2,"сформирован",IF('Социально-коммуникативное разви'!M30=0,"не сформирован", "в стадии формирования")))</f>
        <v/>
      </c>
      <c r="AV29" s="241" t="str">
        <f>IF('Познавательное развитие'!P30="","",IF('Познавательное развитие'!P30=2,"сформирован",IF('Познавательное развитие'!P30=0,"не сформирован", "в стадии формирования")))</f>
        <v/>
      </c>
      <c r="AW29" s="241" t="str">
        <f>IF('Речевое развитие'!E29="","",IF('Речевое развитие'!E29=2,"сформирован",IF('Речевое развитие'!E29=0,"не сформирован", "в стадии формирования")))</f>
        <v/>
      </c>
      <c r="AX29" s="241" t="str">
        <f>IF('Речевое развитие'!N29="","",IF('Речевое развитие'!N29=2,"сформирован",IF('Речевое развитие'!N29=0,"не сформирован", "в стадии формирования")))</f>
        <v/>
      </c>
      <c r="AY29" s="241" t="str">
        <f>IF('Художественно-эстетическое разв'!F30="","",IF('Художественно-эстетическое разв'!F30=2,"сформирован",IF('Художественно-эстетическое разв'!F30=0,"не сформирован", "в стадии формирования")))</f>
        <v/>
      </c>
      <c r="AZ29" s="233" t="str">
        <f>IF('Художественно-эстетическое разв'!O30="","",IF('Художественно-эстетическое разв'!O30=2,"сформирован",IF('Художественно-эстетическое разв'!O30=0,"не сформирован", "в стадии формирования")))</f>
        <v/>
      </c>
      <c r="BA29" s="239"/>
      <c r="BB29" s="208" t="str">
        <f>IF('Социально-коммуникативное разви'!E30="","",IF('Социально-коммуникативное разви'!G30="","",IF('Социально-коммуникативное разви'!H30="","",IF('Социально-коммуникативное разви'!K30="","",IF('Социально-коммуникативное разви'!L30="","",IF('Социально-коммуникативное разви'!M30="","",IF('Познавательное развитие'!P30="","",IF('Речевое развитие'!E29="","",IF('Речевое развитие'!N29="","",IF('Художественно-эстетическое разв'!F30="","",IF('Художественно-эстетическое разв'!O30="","",IF('Художественно-эстетическое разв'!Y30="","",('Социально-коммуникативное разви'!E30+'Социально-коммуникативное разви'!G30+'Социально-коммуникативное разви'!H30+'Социально-коммуникативное разви'!L30+'Социально-коммуникативное разви'!Q30+'Познавательное развитие'!L30+'Познавательное развитие'!#REF!+'Речевое развитие'!D29+'Речевое развитие'!F29+'Речевое развитие'!J29+'Речевое развитие'!L29+'Речевое развитие'!N29)/12))))))))))))</f>
        <v/>
      </c>
      <c r="BC29" s="235" t="str">
        <f>'Целевые ориентиры'!BA29</f>
        <v/>
      </c>
      <c r="BD29" s="233" t="str">
        <f>IF('Социально-коммуникативное разви'!D30="","",IF('Социально-коммуникативное разви'!D30=2,"сформирован",IF('Социально-коммуникативное разви'!D30=0,"не сформирован", "в стадии формирования")))</f>
        <v/>
      </c>
      <c r="BE29" s="233" t="str">
        <f>IF('Социально-коммуникативное разви'!F30="","",IF('Социально-коммуникативное разви'!F30=2,"сформирован",IF('Социально-коммуникативное разви'!F30=0,"не сформирован", "в стадии формирования")))</f>
        <v/>
      </c>
      <c r="BF29" s="233" t="str">
        <f>IF('Социально-коммуникативное разви'!J30="","",IF('Социально-коммуникативное разви'!J30=2,"сформирован",IF('Социально-коммуникативное разви'!J30=0,"не сформирован", "в стадии формирования")))</f>
        <v/>
      </c>
      <c r="BG29" s="233" t="str">
        <f>IF('Познавательное развитие'!U30="","",IF('Познавательное развитие'!U30=2,"сформирован",IF('Познавательное развитие'!U30=0,"не сформирован", "в стадии формирования")))</f>
        <v/>
      </c>
      <c r="BH29" s="233" t="str">
        <f>IF('Познавательное развитие'!V30="","",IF('Познавательное развитие'!V30=2,"сформирован",IF('Познавательное развитие'!V30=0,"не сформирован", "в стадии формирования")))</f>
        <v/>
      </c>
      <c r="BI29" s="233" t="str">
        <f>IF('Познавательное развитие'!AB30="","",IF('Познавательное развитие'!AB30=2,"сформирован",IF('Познавательное развитие'!AB30=0,"не сформирован", "в стадии формирования")))</f>
        <v/>
      </c>
      <c r="BJ29" s="233" t="str">
        <f>IF('Познавательное развитие'!AD30="","",IF('Познавательное развитие'!AD30=2,"сформирован",IF('Познавательное развитие'!AD30=0,"не сформирован", "в стадии формирования")))</f>
        <v/>
      </c>
      <c r="BK29" s="233" t="str">
        <f>IF('Речевое развитие'!D29="","",IF('Речевое развитие'!D29=2,"сформирован",IF('Речевое развитие'!D29=0,"не сформирован", "в стадии формирования")))</f>
        <v/>
      </c>
      <c r="BL29" s="233" t="str">
        <f>IF('Речевое развитие'!E29="","",IF('Речевое развитие'!E29=2,"сформирован",IF('Речевое развитие'!E29=0,"не сформирован", "в стадии формирования")))</f>
        <v/>
      </c>
      <c r="BM29" s="233" t="str">
        <f>IF('Речевое развитие'!F29="","",IF('Речевое развитие'!F29=2,"сформирован",IF('Речевое развитие'!F29=0,"не сформирован", "в стадии формирования")))</f>
        <v/>
      </c>
      <c r="BN29" s="233" t="str">
        <f>IF('Речевое развитие'!G29="","",IF('Речевое развитие'!G29=2,"сформирован",IF('Речевое развитие'!G29=0,"не сформирован", "в стадии формирования")))</f>
        <v/>
      </c>
      <c r="BO29" s="233" t="e">
        <f>IF('Речевое развитие'!#REF!="","",IF('Речевое развитие'!#REF!=2,"сформирован",IF('Речевое развитие'!#REF!=0,"не сформирован", "в стадии формирования")))</f>
        <v>#REF!</v>
      </c>
      <c r="BP29" s="233" t="str">
        <f>IF('Речевое развитие'!J29="","",IF('Речевое развитие'!J29=2,"сформирован",IF('Речевое развитие'!J29=0,"не сформирован", "в стадии формирования")))</f>
        <v/>
      </c>
      <c r="BQ29" s="233" t="str">
        <f>IF('Речевое развитие'!K29="","",IF('Речевое развитие'!K29=2,"сформирован",IF('Речевое развитие'!K29=0,"не сформирован", "в стадии формирования")))</f>
        <v/>
      </c>
      <c r="BR29" s="233" t="str">
        <f>IF('Речевое развитие'!L29="","",IF('Речевое развитие'!L29=2,"сформирован",IF('Речевое развитие'!L29=0,"не сформирован", "в стадии формирования")))</f>
        <v/>
      </c>
      <c r="BS29" s="233" t="str">
        <f>IF('Речевое развитие'!M29="","",IF('Речевое развитие'!M29=2,"сформирован",IF('Речевое развитие'!M29=0,"не сформирован", "в стадии формирования")))</f>
        <v/>
      </c>
      <c r="BT29" s="233" t="str">
        <f>IF('Речевое развитие'!N29="","",IF('Речевое развитие'!N29=2,"сформирован",IF('Речевое развитие'!N29=0,"не сформирован", "в стадии формирования")))</f>
        <v/>
      </c>
      <c r="BU29" s="233" t="str">
        <f>IF('Художественно-эстетическое разв'!D30="","",IF('Художественно-эстетическое разв'!D30=2,"сформирован",IF('Художественно-эстетическое разв'!D30=0,"не сформирован", "в стадии формирования")))</f>
        <v/>
      </c>
      <c r="BV29" s="233" t="str">
        <f>IF('Художественно-эстетическое разв'!E30="","",IF('Художественно-эстетическое разв'!E30=2,"сформирован",IF('Художественно-эстетическое разв'!E30=0,"не сформирован", "в стадии формирования")))</f>
        <v/>
      </c>
      <c r="BW29" s="242" t="str">
        <f>IF('Социально-коммуникативное разви'!D30="","",IF('Социально-коммуникативное разви'!F30="","",IF('Социально-коммуникативное разви'!J30="","",IF('Познавательное развитие'!U30="","",IF('Познавательное развитие'!V30="","",IF('Познавательное развитие'!AB30="","",IF('Познавательное развитие'!AD30="","",IF('Речевое развитие'!D29="","",IF('Речевое развитие'!E29="","",IF('Речевое развитие'!F29="","",IF('Речевое развитие'!G29="","",IF('Речевое развитие'!#REF!="","",IF('Речевое развитие'!J29="","",IF('Речевое развитие'!K29="","",IF('Речевое развитие'!L29="","",IF('Речевое развитие'!M29="","",IF('Речевое развитие'!N29="","",IF('Художественно-эстетическое разв'!D30="","",IF('Художественно-эстетическое разв'!E30="","",('Социально-коммуникативное разви'!D30+'Социально-коммуникативное разви'!F30+'Социально-коммуникативное разви'!J30+'Познавательное развитие'!U30+'Познавательное развитие'!V30+'Познавательное развитие'!AB30+'Познавательное развитие'!AD30+'Речевое развитие'!D29+'Речевое развитие'!E29+'Речевое развитие'!F29+'Речевое развитие'!G29+'Речевое развитие'!#REF!+'Речевое развитие'!J29+'Речевое развитие'!K29+'Речевое развитие'!L29+'Речевое развитие'!M29+'Речевое развитие'!N29+'Художественно-эстетическое разв'!D30+'Художественно-эстетическое разв'!E30)/19)))))))))))))))))))</f>
        <v/>
      </c>
      <c r="BX29" s="321" t="str">
        <f>'Целевые ориентиры'!BU29</f>
        <v/>
      </c>
      <c r="BY29" s="233" t="str">
        <f t="shared" si="1"/>
        <v/>
      </c>
      <c r="BZ29" s="233" t="str">
        <f>IF('Художественно-эстетическое разв'!K30="","",IF('Художественно-эстетическое разв'!K30=2,"сформирован",IF('Художественно-эстетическое разв'!K30=0,"не сформирован", "в стадии формирования")))</f>
        <v/>
      </c>
      <c r="CA29" s="233" t="str">
        <f>IF('Художественно-эстетическое разв'!L30="","",IF('Художественно-эстетическое разв'!L30=2,"сформирован",IF('Художественно-эстетическое разв'!L30=0,"не сформирован", "в стадии формирования")))</f>
        <v/>
      </c>
      <c r="CB29" s="233" t="str">
        <f>IF('Художественно-эстетическое разв'!Z30="","",IF('Художественно-эстетическое разв'!Z30=2,"сформирован",IF('Художественно-эстетическое разв'!Z30=0,"не сформирован", "в стадии формирования")))</f>
        <v/>
      </c>
      <c r="CC29" s="190" t="e">
        <f>IF('Физическое развитие'!#REF!="","",IF('Физическое развитие'!#REF!=2,"сформирован",IF('Физическое развитие'!#REF!=0,"не сформирован", "в стадии формирования")))</f>
        <v>#REF!</v>
      </c>
      <c r="CD29" s="190" t="str">
        <f>IF('Физическое развитие'!D29="","",IF('Физическое развитие'!D29=2,"сформирован",IF('Физическое развитие'!D29=0,"не сформирован", "в стадии формирования")))</f>
        <v/>
      </c>
      <c r="CE29" s="190" t="str">
        <f>IF('Физическое развитие'!E29="","",IF('Физическое развитие'!E29=2,"сформирован",IF('Физическое развитие'!E29=0,"не сформирован", "в стадии формирования")))</f>
        <v/>
      </c>
      <c r="CF29" s="190" t="str">
        <f>IF('Физическое развитие'!F29="","",IF('Физическое развитие'!F29=2,"сформирован",IF('Физическое развитие'!F29=0,"не сформирован", "в стадии формирования")))</f>
        <v/>
      </c>
      <c r="CG29" s="190" t="str">
        <f>IF('Физическое развитие'!G29="","",IF('Физическое развитие'!G29=2,"сформирован",IF('Физическое развитие'!G29=0,"не сформирован", "в стадии формирования")))</f>
        <v/>
      </c>
      <c r="CH29" s="233" t="str">
        <f>IF('Физическое развитие'!H29="","",IF('Физическое развитие'!H29=2,"сформирован",IF('Физическое развитие'!H29=0,"не сформирован", "в стадии формирования")))</f>
        <v/>
      </c>
      <c r="CI29" s="233" t="str">
        <f>IF('Физическое развитие'!I29="","",IF('Физическое развитие'!I29=2,"сформирован",IF('Физическое развитие'!I29=0,"не сформирован", "в стадии формирования")))</f>
        <v/>
      </c>
      <c r="CJ29" s="233" t="str">
        <f>IF('Физическое развитие'!J29="","",IF('Физическое развитие'!J29=2,"сформирован",IF('Физическое развитие'!J29=0,"не сформирован", "в стадии формирования")))</f>
        <v/>
      </c>
      <c r="CK29" s="233" t="str">
        <f>IF('Физическое развитие'!K29="","",IF('Физическое развитие'!K29=2,"сформирован",IF('Физическое развитие'!K29=0,"не сформирован", "в стадии формирования")))</f>
        <v/>
      </c>
      <c r="CL29" s="233" t="str">
        <f>IF('Физическое развитие'!L29="","",IF('Физическое развитие'!L29=2,"сформирован",IF('Физическое развитие'!L29=0,"не сформирован", "в стадии формирования")))</f>
        <v/>
      </c>
      <c r="CM29" s="233" t="str">
        <f>IF('Физическое развитие'!N29="","",IF('Физическое развитие'!N29=2,"сформирован",IF('Физическое развитие'!N29=0,"не сформирован", "в стадии формирования")))</f>
        <v/>
      </c>
      <c r="CN29" s="242" t="str">
        <f>IF('Познавательное развитие'!H30="","",IF('Художественно-эстетическое разв'!K30="","",IF('Художественно-эстетическое разв'!L30="","",IF('Художественно-эстетическое разв'!Z30="","",IF('Физическое развитие'!#REF!="","",IF('Физическое развитие'!D29="","",IF('Физическое развитие'!E29="","",IF('Физическое развитие'!F29="","",IF('Физическое развитие'!G29="","",IF('Физическое развитие'!H29="","",IF('Физическое развитие'!I29="","",IF('Физическое развитие'!J29="","",IF('Физическое развитие'!K29="","",IF('Физическое развитие'!L29="","",IF('Физическое развитие'!N29="","",('Познавательное развитие'!H30+'Художественно-эстетическое разв'!K30+'Художественно-эстетическое разв'!L30+'Художественно-эстетическое разв'!Z30+'Физическое развитие'!#REF!+'Физическое развитие'!D29+'Физическое развитие'!E29+'Физическое развитие'!F29+'Физическое развитие'!G29+'Физическое развитие'!H29+'Физическое развитие'!I29+'Физическое развитие'!J29+'Физическое развитие'!K29+'Физическое развитие'!L29+'Физическое развитие'!N29)/15)))))))))))))))</f>
        <v/>
      </c>
      <c r="CO29" s="321" t="str">
        <f>'Целевые ориентиры'!CK29</f>
        <v/>
      </c>
      <c r="CP29" s="233" t="str">
        <f>IF('Социально-коммуникативное разви'!G30="","",IF('Социально-коммуникативное разви'!G30=2,"сформирован",IF('Социально-коммуникативное разви'!G30=0,"не сформирован", "в стадии формирования")))</f>
        <v/>
      </c>
      <c r="CQ29" s="233" t="str">
        <f>IF('Социально-коммуникативное разви'!H30="","",IF('Социально-коммуникативное разви'!H30=2,"сформирован",IF('Социально-коммуникативное разви'!H30=0,"не сформирован", "в стадии формирования")))</f>
        <v/>
      </c>
      <c r="CR29" s="233" t="str">
        <f>IF('Социально-коммуникативное разви'!L30="","",IF('Социально-коммуникативное разви'!L30=2,"сформирован",IF('Социально-коммуникативное разви'!L30=0,"не сформирован", "в стадии формирования")))</f>
        <v/>
      </c>
      <c r="CS29" s="233" t="str">
        <f>IF('Социально-коммуникативное разви'!P30="","",IF('Социально-коммуникативное разви'!P30=2,"сформирован",IF('Социально-коммуникативное разви'!P30=0,"не сформирован", "в стадии формирования")))</f>
        <v/>
      </c>
      <c r="CT29" s="233" t="str">
        <f>IF('Социально-коммуникативное разви'!Q30="","",IF('Социально-коммуникативное разви'!Q30=2,"сформирован",IF('Социально-коммуникативное разви'!Q30=0,"не сформирован", "в стадии формирования")))</f>
        <v/>
      </c>
      <c r="CU29" s="233" t="str">
        <f>IF('Социально-коммуникативное разви'!T30="","",IF('Социально-коммуникативное разви'!T30=2,"сформирован",IF('Социально-коммуникативное разви'!T30=0,"не сформирован", "в стадии формирования")))</f>
        <v/>
      </c>
      <c r="CV29" s="233" t="str">
        <f>IF('Социально-коммуникативное разви'!U30="","",IF('Социально-коммуникативное разви'!U30=2,"сформирован",IF('Социально-коммуникативное разви'!U30=0,"не сформирован", "в стадии формирования")))</f>
        <v/>
      </c>
      <c r="CW29" s="233" t="str">
        <f>IF('Социально-коммуникативное разви'!V30="","",IF('Социально-коммуникативное разви'!V30=2,"сформирован",IF('Социально-коммуникативное разви'!V30=0,"не сформирован", "в стадии формирования")))</f>
        <v/>
      </c>
      <c r="CX29" s="233" t="str">
        <f>IF('Социально-коммуникативное разви'!W30="","",IF('Социально-коммуникативное разви'!W30=2,"сформирован",IF('Социально-коммуникативное разви'!W30=0,"не сформирован", "в стадии формирования")))</f>
        <v/>
      </c>
      <c r="CY29" s="233" t="str">
        <f>IF('Социально-коммуникативное разви'!X30="","",IF('Социально-коммуникативное разви'!X30=2,"сформирован",IF('Социально-коммуникативное разви'!X30=0,"не сформирован", "в стадии формирования")))</f>
        <v/>
      </c>
      <c r="CZ29" s="233" t="str">
        <f>IF('Социально-коммуникативное разви'!Y30="","",IF('Социально-коммуникативное разви'!Y30=2,"сформирован",IF('Социально-коммуникативное разви'!Y30=0,"не сформирован", "в стадии формирования")))</f>
        <v/>
      </c>
      <c r="DA29" s="233" t="str">
        <f>IF('Физическое развитие'!Q29="","",IF('Физическое развитие'!Q29=2,"сформирован",IF('Физическое развитие'!Q29=0,"не сформирован", "в стадии формирования")))</f>
        <v/>
      </c>
      <c r="DB29" s="233" t="str">
        <f>IF('Физическое развитие'!R29="","",IF('Физическое развитие'!R29=2,"сформирован",IF('Физическое развитие'!R29=0,"не сформирован", "в стадии формирования")))</f>
        <v/>
      </c>
      <c r="DC29" s="233" t="str">
        <f>IF('Физическое развитие'!S29="","",IF('Физическое развитие'!S29=2,"сформирован",IF('Физическое развитие'!S29=0,"не сформирован", "в стадии формирования")))</f>
        <v/>
      </c>
      <c r="DD29" s="242" t="str">
        <f>IF('Социально-коммуникативное разви'!G30="","",IF('Социально-коммуникативное разви'!H30="","",IF('Социально-коммуникативное разви'!L30="","",IF('Социально-коммуникативное разви'!P30="","",IF('Социально-коммуникативное разви'!Q30="","",IF('Социально-коммуникативное разви'!T30="","",IF('Социально-коммуникативное разви'!U30="","",IF('Социально-коммуникативное разви'!V30="","",IF('Социально-коммуникативное разви'!W30="","",IF('Социально-коммуникативное разви'!X30="","",IF('Социально-коммуникативное разви'!Y30="","",IF('Физическое развитие'!Q29="","",IF('Физическое развитие'!R29="","",IF('Физическое развитие'!S29="","",('Социально-коммуникативное разви'!G30+'Социально-коммуникативное разви'!H30+'Социально-коммуникативное разви'!L30+'Социально-коммуникативное разви'!P30+'Социально-коммуникативное разви'!Q30+'Социально-коммуникативное разви'!T30+'Социально-коммуникативное разви'!U30+'Социально-коммуникативное разви'!V30+'Социально-коммуникативное разви'!W30+'Социально-коммуникативное разви'!X30+'Социально-коммуникативное разви'!Y30+'Физическое развитие'!Q29+'Физическое развитие'!R29+'Физическое развитие'!S29)/14))))))))))))))</f>
        <v/>
      </c>
      <c r="DE29" s="235" t="str">
        <f>'Целевые ориентиры'!DA29</f>
        <v/>
      </c>
      <c r="DF29" s="233" t="str">
        <f>IF('Социально-коммуникативное разви'!T30="","",IF('Социально-коммуникативное разви'!T30=2,"сформирован",IF('Социально-коммуникативное разви'!T30=0,"не сформирован", "в стадии формирования")))</f>
        <v/>
      </c>
      <c r="DG29" s="233" t="str">
        <f>IF('Социально-коммуникативное разви'!U30="","",IF('Социально-коммуникативное разви'!U30=2,"сформирован",IF('Социально-коммуникативное разви'!U30=0,"не сформирован", "в стадии формирования")))</f>
        <v/>
      </c>
      <c r="DH29" s="233" t="str">
        <f>IF('Социально-коммуникативное разви'!V30="","",IF('Социально-коммуникативное разви'!V30=2,"сформирован",IF('Социально-коммуникативное разви'!V30=0,"не сформирован", "в стадии формирования")))</f>
        <v/>
      </c>
      <c r="DI29" s="233" t="str">
        <f>IF('Социально-коммуникативное разви'!W30="","",IF('Социально-коммуникативное разви'!W30=2,"сформирован",IF('Социально-коммуникативное разви'!W30=0,"не сформирован", "в стадии формирования")))</f>
        <v/>
      </c>
      <c r="DJ29" s="233" t="str">
        <f>IF('Социально-коммуникативное разви'!X30="","",IF('Социально-коммуникативное разви'!X30=2,"сформирован",IF('Социально-коммуникативное разви'!X30=0,"не сформирован", "в стадии формирования")))</f>
        <v/>
      </c>
      <c r="DK29" s="233" t="str">
        <f>IF('Социально-коммуникативное разви'!Y30="","",IF('Социально-коммуникативное разви'!Y30=2,"сформирован",IF('Социально-коммуникативное разви'!Y30=0,"не сформирован", "в стадии формирования")))</f>
        <v/>
      </c>
      <c r="DL29" s="233" t="str">
        <f>IF('Познавательное развитие'!D30="","",IF('Познавательное развитие'!D30=2,"сформирован",IF('Познавательное развитие'!D30=0,"не сформирован", "в стадии формирования")))</f>
        <v/>
      </c>
      <c r="DM29" s="233" t="str">
        <f>IF('Познавательное развитие'!E30="","",IF('Познавательное развитие'!E30=2,"сформирован",IF('Познавательное развитие'!E30=0,"не сформирован", "в стадии формирования")))</f>
        <v/>
      </c>
      <c r="DN29" s="233" t="str">
        <f>IF('Познавательное развитие'!F30="","",IF('Познавательное развитие'!F30=2,"сформирован",IF('Познавательное развитие'!F30=0,"не сформирован", "в стадии формирования")))</f>
        <v/>
      </c>
      <c r="DO29" s="233" t="str">
        <f>IF('Познавательное развитие'!G30="","",IF('Познавательное развитие'!G30=2,"сформирован",IF('Познавательное развитие'!G30=0,"не сформирован", "в стадии формирования")))</f>
        <v/>
      </c>
      <c r="DP29" s="233" t="str">
        <f>IF('Познавательное развитие'!H30="","",IF('Познавательное развитие'!H30=2,"сформирован",IF('Познавательное развитие'!H30=0,"не сформирован", "в стадии формирования")))</f>
        <v/>
      </c>
      <c r="DQ29" s="233" t="str">
        <f>IF('Познавательное развитие'!I30="","",IF('Познавательное развитие'!I30=2,"сформирован",IF('Познавательное развитие'!I30=0,"не сформирован", "в стадии формирования")))</f>
        <v/>
      </c>
      <c r="DR29" s="233" t="str">
        <f>IF('Познавательное развитие'!J30="","",IF('Познавательное развитие'!J30=2,"сформирован",IF('Познавательное развитие'!J30=0,"не сформирован", "в стадии формирования")))</f>
        <v/>
      </c>
      <c r="DS29" s="233" t="str">
        <f>IF('Познавательное развитие'!K30="","",IF('Познавательное развитие'!K30=2,"сформирован",IF('Познавательное развитие'!K30=0,"не сформирован", "в стадии формирования")))</f>
        <v/>
      </c>
      <c r="DT29" s="233" t="str">
        <f>IF('Познавательное развитие'!L30="","",IF('Познавательное развитие'!L30=2,"сформирован",IF('Познавательное развитие'!L30=0,"не сформирован", "в стадии формирования")))</f>
        <v/>
      </c>
      <c r="DU29" s="233" t="e">
        <f>IF('Познавательное развитие'!#REF!="","",IF('Познавательное развитие'!#REF!=2,"сформирован",IF('Познавательное развитие'!#REF!=0,"не сформирован", "в стадии формирования")))</f>
        <v>#REF!</v>
      </c>
      <c r="DV29" s="233" t="e">
        <f>IF('Познавательное развитие'!#REF!="","",IF('Познавательное развитие'!#REF!=2,"сформирован",IF('Познавательное развитие'!#REF!=0,"не сформирован", "в стадии формирования")))</f>
        <v>#REF!</v>
      </c>
      <c r="DW29" s="233" t="str">
        <f>IF('Познавательное развитие'!M30="","",IF('Познавательное развитие'!M30=2,"сформирован",IF('Познавательное развитие'!M30=0,"не сформирован", "в стадии формирования")))</f>
        <v/>
      </c>
      <c r="DX29" s="233" t="str">
        <f>IF('Познавательное развитие'!N30="","",IF('Познавательное развитие'!N30=2,"сформирован",IF('Познавательное развитие'!N30=0,"не сформирован", "в стадии формирования")))</f>
        <v/>
      </c>
      <c r="DY29" s="233" t="str">
        <f>IF('Познавательное развитие'!O30="","",IF('Познавательное развитие'!O30=2,"сформирован",IF('Познавательное развитие'!O30=0,"не сформирован", "в стадии формирования")))</f>
        <v/>
      </c>
      <c r="DZ29" s="233" t="str">
        <f>IF('Познавательное развитие'!P30="","",IF('Познавательное развитие'!P30=2,"сформирован",IF('Познавательное развитие'!P30=0,"не сформирован", "в стадии формирования")))</f>
        <v/>
      </c>
      <c r="EA29" s="233" t="e">
        <f>IF('Познавательное развитие'!#REF!="","",IF('Познавательное развитие'!#REF!=2,"сформирован",IF('Познавательное развитие'!#REF!=0,"не сформирован", "в стадии формирования")))</f>
        <v>#REF!</v>
      </c>
      <c r="EB29" s="233" t="str">
        <f>IF('Познавательное развитие'!R30="","",IF('Познавательное развитие'!R30=2,"сформирован",IF('Познавательное развитие'!R30=0,"не сформирован", "в стадии формирования")))</f>
        <v/>
      </c>
      <c r="EC29" s="233" t="str">
        <f>IF('Познавательное развитие'!S30="","",IF('Познавательное развитие'!S30=2,"сформирован",IF('Познавательное развитие'!S30=0,"не сформирован", "в стадии формирования")))</f>
        <v/>
      </c>
      <c r="ED29" s="233" t="str">
        <f>IF('Познавательное развитие'!T30="","",IF('Познавательное развитие'!T30=2,"сформирован",IF('Познавательное развитие'!T30=0,"не сформирован", "в стадии формирования")))</f>
        <v/>
      </c>
      <c r="EE29" s="233" t="str">
        <f>IF('Познавательное развитие'!U30="","",IF('Познавательное развитие'!U30=2,"сформирован",IF('Познавательное развитие'!U30=0,"не сформирован", "в стадии формирования")))</f>
        <v/>
      </c>
      <c r="EF29" s="233" t="str">
        <f>IF('Познавательное развитие'!V30="","",IF('Познавательное развитие'!V30=2,"сформирован",IF('Познавательное развитие'!V30=0,"не сформирован", "в стадии формирования")))</f>
        <v/>
      </c>
      <c r="EG29" s="233" t="e">
        <f>IF('Познавательное развитие'!#REF!="","",IF('Познавательное развитие'!#REF!=2,"сформирован",IF('Познавательное развитие'!#REF!=0,"не сформирован", "в стадии формирования")))</f>
        <v>#REF!</v>
      </c>
      <c r="EH29" s="233" t="e">
        <f>IF('Познавательное развитие'!#REF!="","",IF('Познавательное развитие'!#REF!=2,"сформирован",IF('Познавательное развитие'!#REF!=0,"не сформирован", "в стадии формирования")))</f>
        <v>#REF!</v>
      </c>
      <c r="EI29" s="233" t="str">
        <f>IF('Познавательное развитие'!W30="","",IF('Познавательное развитие'!W30=2,"сформирован",IF('Познавательное развитие'!W30=0,"не сформирован", "в стадии формирования")))</f>
        <v/>
      </c>
      <c r="EJ29" s="233" t="str">
        <f>IF('Познавательное развитие'!X30="","",IF('Познавательное развитие'!X30=2,"сформирован",IF('Познавательное развитие'!X30=0,"не сформирован", "в стадии формирования")))</f>
        <v/>
      </c>
      <c r="EK29" s="233" t="str">
        <f>IF('Познавательное развитие'!Y30="","",IF('Познавательное развитие'!Y30=2,"сформирован",IF('Познавательное развитие'!Y30=0,"не сформирован", "в стадии формирования")))</f>
        <v/>
      </c>
      <c r="EL29" s="233" t="str">
        <f>IF('Познавательное развитие'!Z30="","",IF('Познавательное развитие'!Z30=2,"сформирован",IF('Познавательное развитие'!Z30=0,"не сформирован", "в стадии формирования")))</f>
        <v/>
      </c>
      <c r="EM29" s="233" t="str">
        <f>IF('Познавательное развитие'!AA30="","",IF('Познавательное развитие'!AA30=2,"сформирован",IF('Познавательное развитие'!AA30=0,"не сформирован", "в стадии формирования")))</f>
        <v/>
      </c>
      <c r="EN29" s="233" t="str">
        <f>IF('Познавательное развитие'!AB30="","",IF('Познавательное развитие'!AB30=2,"сформирован",IF('Познавательное развитие'!AB30=0,"не сформирован", "в стадии формирования")))</f>
        <v/>
      </c>
      <c r="EO29" s="233"/>
      <c r="EP29" s="235" t="str">
        <f>'Целевые ориентиры'!EH29</f>
        <v/>
      </c>
    </row>
    <row r="30" spans="1:146" ht="15.75" x14ac:dyDescent="0.25">
      <c r="A30" s="107">
        <f>список!A28</f>
        <v>27</v>
      </c>
      <c r="B30" s="141" t="str">
        <f>IF(список!B28="","",список!B28)</f>
        <v/>
      </c>
      <c r="C30" s="97">
        <f>IF(список!C28="","",список!C28)</f>
        <v>0</v>
      </c>
      <c r="D30" s="94" t="str">
        <f>IF('Социально-коммуникативное разви'!G31="","",IF('Социально-коммуникативное разви'!G31=2,"сформирован",IF('Социально-коммуникативное разви'!G31=0,"не сформирован", "в стадии формирования")))</f>
        <v/>
      </c>
      <c r="E30" s="94" t="str">
        <f>IF('Социально-коммуникативное разви'!I31="","",IF('Социально-коммуникативное разви'!I31=2,"сформирован",IF('Социально-коммуникативное разви'!I31=0,"не сформирован", "в стадии формирования")))</f>
        <v/>
      </c>
      <c r="G30" s="94" t="str">
        <f>IF('Социально-коммуникативное разви'!L31="","",IF('Социально-коммуникативное разви'!L31=2,"сформирован",IF('Социально-коммуникативное разви'!L31=0,"не сформирован", "в стадии формирования")))</f>
        <v/>
      </c>
      <c r="H30" s="94" t="str">
        <f>IF('Познавательное развитие'!K31="","",IF('Познавательное развитие'!K31=2,"сформирован",IF('Познавательное развитие'!K31=0,"не сформирован", "в стадии формирования")))</f>
        <v/>
      </c>
      <c r="I30" s="94" t="e">
        <f>IF('Познавательное развитие'!#REF!="","",IF('Познавательное развитие'!#REF!=2,"сформирован",IF('Познавательное развитие'!#REF!=0,"не сформирован", "в стадии формирования")))</f>
        <v>#REF!</v>
      </c>
      <c r="J30" s="94" t="str">
        <f>IF('Познавательное развитие'!O31="","",IF('Познавательное развитие'!O31=2,"сформирован",IF('Познавательное развитие'!O31=0,"не сформирован", "в стадии формирования")))</f>
        <v/>
      </c>
      <c r="K30" s="94" t="str">
        <f>IF('Познавательное развитие'!P31="","",IF('Познавательное развитие'!P31=2,"сформирован",IF('Познавательное развитие'!P31=0,"не сформирован", "в стадии формирования")))</f>
        <v/>
      </c>
      <c r="L30" s="94" t="e">
        <f>IF('Познавательное развитие'!#REF!="","",IF('Познавательное развитие'!#REF!=2,"сформирован",IF('Познавательное развитие'!#REF!=0,"не сформирован", "в стадии формирования")))</f>
        <v>#REF!</v>
      </c>
      <c r="M30" s="94" t="str">
        <f>IF('Познавательное развитие'!T31="","",IF('Познавательное развитие'!T31=2,"сформирован",IF('Познавательное развитие'!T31=0,"не сформирован", "в стадии формирования")))</f>
        <v/>
      </c>
      <c r="N30" s="94" t="str">
        <f>IF('Познавательное развитие'!W31="","",IF('Познавательное развитие'!W31=2,"сформирован",IF('Познавательное развитие'!W31=0,"не сформирован", "в стадии формирования")))</f>
        <v/>
      </c>
      <c r="O30" s="94" t="str">
        <f>IF('Познавательное развитие'!AH31="","",IF('Познавательное развитие'!AH31=2,"сформирован",IF('Познавательное развитие'!AH31=0,"не сформирован", "в стадии формирования")))</f>
        <v/>
      </c>
      <c r="P30" s="94" t="str">
        <f>IF('Речевое развитие'!E30="","",IF('Речевое развитие'!E30=2,"сформирован",IF('Речевое развитие'!E30=0,"не сформирован", "в стадии формирования")))</f>
        <v/>
      </c>
      <c r="Q30" s="94" t="str">
        <f>IF('Речевое развитие'!F30="","",IF('Речевое развитие'!F30=2,"сформирован",IF('Речевое развитие'!F30=0,"не сформирован", "в стадии формирования")))</f>
        <v/>
      </c>
      <c r="R30" s="94" t="str">
        <f>IF('Речевое развитие'!M30="","",IF('Речевое развитие'!M30=2,"сформирован",IF('Речевое развитие'!M30=0,"не сформирован", "в стадии формирования")))</f>
        <v/>
      </c>
      <c r="S30" s="94" t="str">
        <f>IF('Художественно-эстетическое разв'!F31="","",IF('Художественно-эстетическое разв'!F31=2,"сформирован",IF('Художественно-эстетическое разв'!F31=0,"не сформирован", "в стадии формирования")))</f>
        <v/>
      </c>
      <c r="T30" s="94" t="str">
        <f>IF('Художественно-эстетическое разв'!L31="","",IF('Художественно-эстетическое разв'!L31=2,"сформирован",IF('Художественно-эстетическое разв'!L31=0,"не сформирован", "в стадии формирования")))</f>
        <v/>
      </c>
      <c r="U30" s="94" t="str">
        <f>IF('Художественно-эстетическое разв'!O31="","",IF('Художественно-эстетическое разв'!O31=2,"сформирован",IF('Художественно-эстетическое разв'!O31=0,"не сформирован", "в стадии формирования")))</f>
        <v/>
      </c>
      <c r="V30" s="94" t="str">
        <f>IF('Художественно-эстетическое разв'!P31="","",IF('Художественно-эстетическое разв'!P31=2,"сформирован",IF('Художественно-эстетическое разв'!P31=0,"не сформирован", "в стадии формирования")))</f>
        <v/>
      </c>
      <c r="W30" s="94" t="str">
        <f>IF('Физическое развитие'!N30="","",IF('Физическое развитие'!N30=2,"сформирован",IF('Физическое развитие'!N30=0,"не сформирован", "в стадии формирования")))</f>
        <v/>
      </c>
      <c r="X30" s="94" t="str">
        <f>IF('Физическое развитие'!Q30="","",IF('Физическое развитие'!Q30=2,"сформирован",IF('Физическое развитие'!Q30=0,"не сформирован", "в стадии формирования")))</f>
        <v/>
      </c>
      <c r="Y30" s="94" t="str">
        <f>IF('Физическое развитие'!R30="","",IF('Физическое развитие'!R30=2,"сформирован",IF('Физическое развитие'!R30=0,"не сформирован", "в стадии формирования")))</f>
        <v/>
      </c>
      <c r="Z30" s="206" t="str">
        <f>IF('Социально-коммуникативное разви'!G31="","",IF('Социально-коммуникативное разви'!I31="","",IF('Социально-коммуникативное разви'!K31="","",IF('Социально-коммуникативное разви'!L31="","",IF('Познавательное развитие'!K31="","",IF('Познавательное развитие'!#REF!="","",IF('Познавательное развитие'!O31="","",IF('Познавательное развитие'!P31="","",IF('Познавательное развитие'!#REF!="","",IF('Познавательное развитие'!T31="","",IF('Познавательное развитие'!W31="","",IF('Познавательное развитие'!AH31="","",IF('Речевое развитие'!E30="","",IF('Речевое развитие'!F30="","",IF('Речевое развитие'!M30="","",IF('Художественно-эстетическое разв'!F31="","",IF('Художественно-эстетическое разв'!L31="","",IF('Художественно-эстетическое разв'!O31="","",IF('Художественно-эстетическое разв'!P31="","",IF('Физическое развитие'!N30="","",IF('Физическое развитие'!Q30="","",IF('Физическое развитие'!R30="","",('Социально-коммуникативное разви'!G31+'Социально-коммуникативное разви'!I31+'Социально-коммуникативное разви'!K31+'Социально-коммуникативное разви'!L31+'Познавательное развитие'!K31+'Познавательное развитие'!#REF!+'Познавательное развитие'!O31+'Познавательное развитие'!P31+'Познавательное развитие'!#REF!+'Познавательное развитие'!T31+'Познавательное развитие'!W31+'Познавательное развитие'!AH31+'Речевое развитие'!E30+'Речевое развитие'!F30+'Художественно-эстетическое разв'!F31+'Художественно-эстетическое разв'!L31+'Художественно-эстетическое разв'!O31+'Художественно-эстетическое разв'!P31+'Физическое развитие'!N30+'Физическое развитие'!Q30+'Физическое развитие'!R30)/22))))))))))))))))))))))</f>
        <v/>
      </c>
      <c r="AA30" s="235" t="str">
        <f>'Целевые ориентиры'!Y30</f>
        <v/>
      </c>
      <c r="AB30" s="236" t="str">
        <f>IF('Социально-коммуникативное разви'!E31="","",IF('Социально-коммуникативное разви'!E31=2,"сформирован",IF('Социально-коммуникативное разви'!E31=0,"не сформирован", "в стадии формирования")))</f>
        <v/>
      </c>
      <c r="AC30" s="232" t="str">
        <f>IF('Социально-коммуникативное разви'!G31="","",IF('Социально-коммуникативное разви'!G31=2,"сформирован",IF('Социально-коммуникативное разви'!G31=0,"не сформирован", "в стадии формирования")))</f>
        <v/>
      </c>
      <c r="AD30" s="232" t="str">
        <f>IF('Социально-коммуникативное разви'!H31="","",IF('Социально-коммуникативное разви'!H31=2,"сформирован",IF('Социально-коммуникативное разви'!H31=0,"не сформирован", "в стадии формирования")))</f>
        <v/>
      </c>
      <c r="AE30" s="232" t="str">
        <f>IF('Социально-коммуникативное разви'!L31="","",IF('Социально-коммуникативное разви'!L31=2,"сформирован",IF('Социально-коммуникативное разви'!L31=0,"не сформирован", "в стадии формирования")))</f>
        <v/>
      </c>
      <c r="AF30" s="232" t="str">
        <f>IF('Социально-коммуникативное разви'!Q31="","",IF('Социально-коммуникативное разви'!Q31=2,"сформирован",IF('Социально-коммуникативное разви'!Q31=0,"не сформирован", "в стадии формирования")))</f>
        <v/>
      </c>
      <c r="AG30" s="237" t="str">
        <f>IF('Познавательное развитие'!L31="","",IF('Познавательное развитие'!L31=2,"сформирован",IF('Познавательное развитие'!L31=0,"не сформирован", "в стадии формирования")))</f>
        <v/>
      </c>
      <c r="AH30" s="237" t="e">
        <f>IF('Познавательное развитие'!#REF!="","",IF('Познавательное развитие'!#REF!=2,"сформирован",IF('Познавательное развитие'!#REF!=0,"не сформирован", "в стадии формирования")))</f>
        <v>#REF!</v>
      </c>
      <c r="AI30" s="237" t="str">
        <f>IF('Речевое развитие'!D30="","",IF('Речевое развитие'!D30=2,"сформирован",IF('Речевое развитие'!D30=0,"не сформирован", "в стадии формирования")))</f>
        <v/>
      </c>
      <c r="AJ30" s="237" t="str">
        <f>IF('Речевое развитие'!F30="","",IF('Речевое развитие'!F30=2,"сформирован",IF('Речевое развитие'!F30=0,"не сформирован", "в стадии формирования")))</f>
        <v/>
      </c>
      <c r="AK30" s="237" t="str">
        <f>IF('Речевое развитие'!J30="","",IF('Речевое развитие'!J30=2,"сформирован",IF('Речевое развитие'!J30=0,"не сформирован", "в стадии формирования")))</f>
        <v/>
      </c>
      <c r="AL30" s="237" t="str">
        <f>IF('Речевое развитие'!L30="","",IF('Речевое развитие'!L30=2,"сформирован",IF('Речевое развитие'!L30=0,"не сформирован", "в стадии формирования")))</f>
        <v/>
      </c>
      <c r="AM30" s="237" t="str">
        <f>IF('Речевое развитие'!N30="","",IF('Речевое развитие'!N30=2,"сформирован",IF('Речевое развитие'!N30=0,"не сформирован", "в стадии формирования")))</f>
        <v/>
      </c>
      <c r="AN30" s="238" t="str">
        <f>IF('Социально-коммуникативное разви'!E31="","",IF('Социально-коммуникативное разви'!G31="","",IF('Социально-коммуникативное разви'!H31="","",IF('Социально-коммуникативное разви'!L31="","",IF('Социально-коммуникативное разви'!Q31="","",IF('Познавательное развитие'!L31="","",IF('Познавательное развитие'!#REF!="","",IF('Речевое развитие'!D30="","",IF('Речевое развитие'!F30="","",IF('Речевое развитие'!J30="","",IF('Речевое развитие'!L30="","",IF('Речевое развитие'!N30="","",('Социально-коммуникативное разви'!E31+'Социально-коммуникативное разви'!G31+'Социально-коммуникативное разви'!H31+'Социально-коммуникативное разви'!L31+'Социально-коммуникативное разви'!Q31+'Познавательное развитие'!L31+'Познавательное развитие'!#REF!+'Речевое развитие'!D30+'Речевое развитие'!F30+'Речевое развитие'!J30+'Речевое развитие'!L30+'Речевое развитие'!N30)/12))))))))))))</f>
        <v/>
      </c>
      <c r="AO30" s="235" t="str">
        <f>'Целевые ориентиры'!AM30</f>
        <v/>
      </c>
      <c r="AP30" s="239" t="str">
        <f>IF('Социально-коммуникативное разви'!E31="","",IF('Социально-коммуникативное разви'!E31=2,"сформирован",IF('Социально-коммуникативное разви'!E31=0,"не сформирован", "в стадии формирования")))</f>
        <v/>
      </c>
      <c r="AQ30" s="240" t="str">
        <f>IF('Социально-коммуникативное разви'!G31="","",IF('Социально-коммуникативное разви'!G31=2,"сформирован",IF('Социально-коммуникативное разви'!G31=0,"не сформирован", "в стадии формирования")))</f>
        <v/>
      </c>
      <c r="AR30" s="241" t="str">
        <f>IF('Социально-коммуникативное разви'!H31="","",IF('Социально-коммуникативное разви'!H31=2,"сформирован",IF('Социально-коммуникативное разви'!H31=0,"не сформирован", "в стадии формирования")))</f>
        <v/>
      </c>
      <c r="AS30" s="241" t="str">
        <f>IF('Социально-коммуникативное разви'!K31="","",IF('Социально-коммуникативное разви'!K31=2,"сформирован",IF('Социально-коммуникативное разви'!K31=0,"не сформирован", "в стадии формирования")))</f>
        <v/>
      </c>
      <c r="AT30" s="241" t="str">
        <f>IF('Социально-коммуникативное разви'!L31="","",IF('Социально-коммуникативное разви'!L31=2,"сформирован",IF('Социально-коммуникативное разви'!L31=0,"не сформирован", "в стадии формирования")))</f>
        <v/>
      </c>
      <c r="AU30" s="241" t="str">
        <f>IF('Социально-коммуникативное разви'!M31="","",IF('Социально-коммуникативное разви'!M31=2,"сформирован",IF('Социально-коммуникативное разви'!M31=0,"не сформирован", "в стадии формирования")))</f>
        <v/>
      </c>
      <c r="AV30" s="241" t="str">
        <f>IF('Познавательное развитие'!P31="","",IF('Познавательное развитие'!P31=2,"сформирован",IF('Познавательное развитие'!P31=0,"не сформирован", "в стадии формирования")))</f>
        <v/>
      </c>
      <c r="AW30" s="241" t="str">
        <f>IF('Речевое развитие'!E30="","",IF('Речевое развитие'!E30=2,"сформирован",IF('Речевое развитие'!E30=0,"не сформирован", "в стадии формирования")))</f>
        <v/>
      </c>
      <c r="AX30" s="241" t="str">
        <f>IF('Речевое развитие'!N30="","",IF('Речевое развитие'!N30=2,"сформирован",IF('Речевое развитие'!N30=0,"не сформирован", "в стадии формирования")))</f>
        <v/>
      </c>
      <c r="AY30" s="241" t="str">
        <f>IF('Художественно-эстетическое разв'!F31="","",IF('Художественно-эстетическое разв'!F31=2,"сформирован",IF('Художественно-эстетическое разв'!F31=0,"не сформирован", "в стадии формирования")))</f>
        <v/>
      </c>
      <c r="AZ30" s="233" t="str">
        <f>IF('Художественно-эстетическое разв'!O31="","",IF('Художественно-эстетическое разв'!O31=2,"сформирован",IF('Художественно-эстетическое разв'!O31=0,"не сформирован", "в стадии формирования")))</f>
        <v/>
      </c>
      <c r="BA30" s="239"/>
      <c r="BB30" s="208" t="str">
        <f>IF('Социально-коммуникативное разви'!E31="","",IF('Социально-коммуникативное разви'!G31="","",IF('Социально-коммуникативное разви'!H31="","",IF('Социально-коммуникативное разви'!K31="","",IF('Социально-коммуникативное разви'!L31="","",IF('Социально-коммуникативное разви'!M31="","",IF('Познавательное развитие'!P31="","",IF('Речевое развитие'!E30="","",IF('Речевое развитие'!N30="","",IF('Художественно-эстетическое разв'!F31="","",IF('Художественно-эстетическое разв'!O31="","",IF('Художественно-эстетическое разв'!Y31="","",('Социально-коммуникативное разви'!E31+'Социально-коммуникативное разви'!G31+'Социально-коммуникативное разви'!H31+'Социально-коммуникативное разви'!L31+'Социально-коммуникативное разви'!Q31+'Познавательное развитие'!L31+'Познавательное развитие'!#REF!+'Речевое развитие'!D30+'Речевое развитие'!F30+'Речевое развитие'!J30+'Речевое развитие'!L30+'Речевое развитие'!N30)/12))))))))))))</f>
        <v/>
      </c>
      <c r="BC30" s="235" t="str">
        <f>'Целевые ориентиры'!BA30</f>
        <v/>
      </c>
      <c r="BD30" s="233" t="str">
        <f>IF('Социально-коммуникативное разви'!D31="","",IF('Социально-коммуникативное разви'!D31=2,"сформирован",IF('Социально-коммуникативное разви'!D31=0,"не сформирован", "в стадии формирования")))</f>
        <v/>
      </c>
      <c r="BE30" s="233" t="str">
        <f>IF('Социально-коммуникативное разви'!F31="","",IF('Социально-коммуникативное разви'!F31=2,"сформирован",IF('Социально-коммуникативное разви'!F31=0,"не сформирован", "в стадии формирования")))</f>
        <v/>
      </c>
      <c r="BF30" s="233" t="str">
        <f>IF('Социально-коммуникативное разви'!J31="","",IF('Социально-коммуникативное разви'!J31=2,"сформирован",IF('Социально-коммуникативное разви'!J31=0,"не сформирован", "в стадии формирования")))</f>
        <v/>
      </c>
      <c r="BG30" s="233" t="str">
        <f>IF('Познавательное развитие'!U31="","",IF('Познавательное развитие'!U31=2,"сформирован",IF('Познавательное развитие'!U31=0,"не сформирован", "в стадии формирования")))</f>
        <v/>
      </c>
      <c r="BH30" s="233" t="str">
        <f>IF('Познавательное развитие'!V31="","",IF('Познавательное развитие'!V31=2,"сформирован",IF('Познавательное развитие'!V31=0,"не сформирован", "в стадии формирования")))</f>
        <v/>
      </c>
      <c r="BI30" s="233" t="str">
        <f>IF('Познавательное развитие'!AB31="","",IF('Познавательное развитие'!AB31=2,"сформирован",IF('Познавательное развитие'!AB31=0,"не сформирован", "в стадии формирования")))</f>
        <v/>
      </c>
      <c r="BJ30" s="233" t="str">
        <f>IF('Познавательное развитие'!AD31="","",IF('Познавательное развитие'!AD31=2,"сформирован",IF('Познавательное развитие'!AD31=0,"не сформирован", "в стадии формирования")))</f>
        <v/>
      </c>
      <c r="BK30" s="233" t="str">
        <f>IF('Речевое развитие'!D30="","",IF('Речевое развитие'!D30=2,"сформирован",IF('Речевое развитие'!D30=0,"не сформирован", "в стадии формирования")))</f>
        <v/>
      </c>
      <c r="BL30" s="233" t="str">
        <f>IF('Речевое развитие'!E30="","",IF('Речевое развитие'!E30=2,"сформирован",IF('Речевое развитие'!E30=0,"не сформирован", "в стадии формирования")))</f>
        <v/>
      </c>
      <c r="BM30" s="233" t="str">
        <f>IF('Речевое развитие'!F30="","",IF('Речевое развитие'!F30=2,"сформирован",IF('Речевое развитие'!F30=0,"не сформирован", "в стадии формирования")))</f>
        <v/>
      </c>
      <c r="BN30" s="233" t="str">
        <f>IF('Речевое развитие'!G30="","",IF('Речевое развитие'!G30=2,"сформирован",IF('Речевое развитие'!G30=0,"не сформирован", "в стадии формирования")))</f>
        <v/>
      </c>
      <c r="BO30" s="233" t="e">
        <f>IF('Речевое развитие'!#REF!="","",IF('Речевое развитие'!#REF!=2,"сформирован",IF('Речевое развитие'!#REF!=0,"не сформирован", "в стадии формирования")))</f>
        <v>#REF!</v>
      </c>
      <c r="BP30" s="233" t="str">
        <f>IF('Речевое развитие'!J30="","",IF('Речевое развитие'!J30=2,"сформирован",IF('Речевое развитие'!J30=0,"не сформирован", "в стадии формирования")))</f>
        <v/>
      </c>
      <c r="BQ30" s="233" t="str">
        <f>IF('Речевое развитие'!K30="","",IF('Речевое развитие'!K30=2,"сформирован",IF('Речевое развитие'!K30=0,"не сформирован", "в стадии формирования")))</f>
        <v/>
      </c>
      <c r="BR30" s="233" t="str">
        <f>IF('Речевое развитие'!L30="","",IF('Речевое развитие'!L30=2,"сформирован",IF('Речевое развитие'!L30=0,"не сформирован", "в стадии формирования")))</f>
        <v/>
      </c>
      <c r="BS30" s="233" t="str">
        <f>IF('Речевое развитие'!M30="","",IF('Речевое развитие'!M30=2,"сформирован",IF('Речевое развитие'!M30=0,"не сформирован", "в стадии формирования")))</f>
        <v/>
      </c>
      <c r="BT30" s="233" t="str">
        <f>IF('Речевое развитие'!N30="","",IF('Речевое развитие'!N30=2,"сформирован",IF('Речевое развитие'!N30=0,"не сформирован", "в стадии формирования")))</f>
        <v/>
      </c>
      <c r="BU30" s="233" t="str">
        <f>IF('Художественно-эстетическое разв'!D31="","",IF('Художественно-эстетическое разв'!D31=2,"сформирован",IF('Художественно-эстетическое разв'!D31=0,"не сформирован", "в стадии формирования")))</f>
        <v/>
      </c>
      <c r="BV30" s="233" t="str">
        <f>IF('Художественно-эстетическое разв'!E31="","",IF('Художественно-эстетическое разв'!E31=2,"сформирован",IF('Художественно-эстетическое разв'!E31=0,"не сформирован", "в стадии формирования")))</f>
        <v/>
      </c>
      <c r="BW30" s="242" t="str">
        <f>IF('Социально-коммуникативное разви'!D31="","",IF('Социально-коммуникативное разви'!F31="","",IF('Социально-коммуникативное разви'!J31="","",IF('Познавательное развитие'!U31="","",IF('Познавательное развитие'!V31="","",IF('Познавательное развитие'!AB31="","",IF('Познавательное развитие'!AD31="","",IF('Речевое развитие'!D30="","",IF('Речевое развитие'!E30="","",IF('Речевое развитие'!F30="","",IF('Речевое развитие'!G30="","",IF('Речевое развитие'!#REF!="","",IF('Речевое развитие'!J30="","",IF('Речевое развитие'!K30="","",IF('Речевое развитие'!L30="","",IF('Речевое развитие'!M30="","",IF('Речевое развитие'!N30="","",IF('Художественно-эстетическое разв'!D31="","",IF('Художественно-эстетическое разв'!E31="","",('Социально-коммуникативное разви'!D31+'Социально-коммуникативное разви'!F31+'Социально-коммуникативное разви'!J31+'Познавательное развитие'!U31+'Познавательное развитие'!V31+'Познавательное развитие'!AB31+'Познавательное развитие'!AD31+'Речевое развитие'!D30+'Речевое развитие'!E30+'Речевое развитие'!F30+'Речевое развитие'!G30+'Речевое развитие'!#REF!+'Речевое развитие'!J30+'Речевое развитие'!K30+'Речевое развитие'!L30+'Речевое развитие'!M30+'Речевое развитие'!N30+'Художественно-эстетическое разв'!D31+'Художественно-эстетическое разв'!E31)/19)))))))))))))))))))</f>
        <v/>
      </c>
      <c r="BX30" s="321" t="str">
        <f>'Целевые ориентиры'!BU30</f>
        <v/>
      </c>
      <c r="BY30" s="233" t="str">
        <f t="shared" si="1"/>
        <v/>
      </c>
      <c r="BZ30" s="233" t="str">
        <f>IF('Художественно-эстетическое разв'!K31="","",IF('Художественно-эстетическое разв'!K31=2,"сформирован",IF('Художественно-эстетическое разв'!K31=0,"не сформирован", "в стадии формирования")))</f>
        <v/>
      </c>
      <c r="CA30" s="233" t="str">
        <f>IF('Художественно-эстетическое разв'!L31="","",IF('Художественно-эстетическое разв'!L31=2,"сформирован",IF('Художественно-эстетическое разв'!L31=0,"не сформирован", "в стадии формирования")))</f>
        <v/>
      </c>
      <c r="CB30" s="233" t="str">
        <f>IF('Художественно-эстетическое разв'!Z31="","",IF('Художественно-эстетическое разв'!Z31=2,"сформирован",IF('Художественно-эстетическое разв'!Z31=0,"не сформирован", "в стадии формирования")))</f>
        <v/>
      </c>
      <c r="CC30" s="190" t="e">
        <f>IF('Физическое развитие'!#REF!="","",IF('Физическое развитие'!#REF!=2,"сформирован",IF('Физическое развитие'!#REF!=0,"не сформирован", "в стадии формирования")))</f>
        <v>#REF!</v>
      </c>
      <c r="CD30" s="190" t="str">
        <f>IF('Физическое развитие'!D30="","",IF('Физическое развитие'!D30=2,"сформирован",IF('Физическое развитие'!D30=0,"не сформирован", "в стадии формирования")))</f>
        <v/>
      </c>
      <c r="CE30" s="190" t="str">
        <f>IF('Физическое развитие'!E30="","",IF('Физическое развитие'!E30=2,"сформирован",IF('Физическое развитие'!E30=0,"не сформирован", "в стадии формирования")))</f>
        <v/>
      </c>
      <c r="CF30" s="190" t="str">
        <f>IF('Физическое развитие'!F30="","",IF('Физическое развитие'!F30=2,"сформирован",IF('Физическое развитие'!F30=0,"не сформирован", "в стадии формирования")))</f>
        <v/>
      </c>
      <c r="CG30" s="190" t="str">
        <f>IF('Физическое развитие'!G30="","",IF('Физическое развитие'!G30=2,"сформирован",IF('Физическое развитие'!G30=0,"не сформирован", "в стадии формирования")))</f>
        <v/>
      </c>
      <c r="CH30" s="233" t="str">
        <f>IF('Физическое развитие'!H30="","",IF('Физическое развитие'!H30=2,"сформирован",IF('Физическое развитие'!H30=0,"не сформирован", "в стадии формирования")))</f>
        <v/>
      </c>
      <c r="CI30" s="233" t="str">
        <f>IF('Физическое развитие'!I30="","",IF('Физическое развитие'!I30=2,"сформирован",IF('Физическое развитие'!I30=0,"не сформирован", "в стадии формирования")))</f>
        <v/>
      </c>
      <c r="CJ30" s="233" t="str">
        <f>IF('Физическое развитие'!J30="","",IF('Физическое развитие'!J30=2,"сформирован",IF('Физическое развитие'!J30=0,"не сформирован", "в стадии формирования")))</f>
        <v/>
      </c>
      <c r="CK30" s="233" t="str">
        <f>IF('Физическое развитие'!K30="","",IF('Физическое развитие'!K30=2,"сформирован",IF('Физическое развитие'!K30=0,"не сформирован", "в стадии формирования")))</f>
        <v/>
      </c>
      <c r="CL30" s="233" t="str">
        <f>IF('Физическое развитие'!L30="","",IF('Физическое развитие'!L30=2,"сформирован",IF('Физическое развитие'!L30=0,"не сформирован", "в стадии формирования")))</f>
        <v/>
      </c>
      <c r="CM30" s="233" t="str">
        <f>IF('Физическое развитие'!N30="","",IF('Физическое развитие'!N30=2,"сформирован",IF('Физическое развитие'!N30=0,"не сформирован", "в стадии формирования")))</f>
        <v/>
      </c>
      <c r="CN30" s="242" t="str">
        <f>IF('Познавательное развитие'!H31="","",IF('Художественно-эстетическое разв'!K31="","",IF('Художественно-эстетическое разв'!L31="","",IF('Художественно-эстетическое разв'!Z31="","",IF('Физическое развитие'!#REF!="","",IF('Физическое развитие'!D30="","",IF('Физическое развитие'!E30="","",IF('Физическое развитие'!F30="","",IF('Физическое развитие'!G30="","",IF('Физическое развитие'!H30="","",IF('Физическое развитие'!I30="","",IF('Физическое развитие'!J30="","",IF('Физическое развитие'!K30="","",IF('Физическое развитие'!L30="","",IF('Физическое развитие'!N30="","",('Познавательное развитие'!H31+'Художественно-эстетическое разв'!K31+'Художественно-эстетическое разв'!L31+'Художественно-эстетическое разв'!Z31+'Физическое развитие'!#REF!+'Физическое развитие'!D30+'Физическое развитие'!E30+'Физическое развитие'!F30+'Физическое развитие'!G30+'Физическое развитие'!H30+'Физическое развитие'!I30+'Физическое развитие'!J30+'Физическое развитие'!K30+'Физическое развитие'!L30+'Физическое развитие'!N30)/15)))))))))))))))</f>
        <v/>
      </c>
      <c r="CO30" s="321" t="str">
        <f>'Целевые ориентиры'!CK30</f>
        <v/>
      </c>
      <c r="CP30" s="233" t="str">
        <f>IF('Социально-коммуникативное разви'!G31="","",IF('Социально-коммуникативное разви'!G31=2,"сформирован",IF('Социально-коммуникативное разви'!G31=0,"не сформирован", "в стадии формирования")))</f>
        <v/>
      </c>
      <c r="CQ30" s="233" t="str">
        <f>IF('Социально-коммуникативное разви'!H31="","",IF('Социально-коммуникативное разви'!H31=2,"сформирован",IF('Социально-коммуникативное разви'!H31=0,"не сформирован", "в стадии формирования")))</f>
        <v/>
      </c>
      <c r="CR30" s="233" t="str">
        <f>IF('Социально-коммуникативное разви'!L31="","",IF('Социально-коммуникативное разви'!L31=2,"сформирован",IF('Социально-коммуникативное разви'!L31=0,"не сформирован", "в стадии формирования")))</f>
        <v/>
      </c>
      <c r="CS30" s="233" t="str">
        <f>IF('Социально-коммуникативное разви'!P31="","",IF('Социально-коммуникативное разви'!P31=2,"сформирован",IF('Социально-коммуникативное разви'!P31=0,"не сформирован", "в стадии формирования")))</f>
        <v/>
      </c>
      <c r="CT30" s="233" t="str">
        <f>IF('Социально-коммуникативное разви'!Q31="","",IF('Социально-коммуникативное разви'!Q31=2,"сформирован",IF('Социально-коммуникативное разви'!Q31=0,"не сформирован", "в стадии формирования")))</f>
        <v/>
      </c>
      <c r="CU30" s="233" t="str">
        <f>IF('Социально-коммуникативное разви'!T31="","",IF('Социально-коммуникативное разви'!T31=2,"сформирован",IF('Социально-коммуникативное разви'!T31=0,"не сформирован", "в стадии формирования")))</f>
        <v/>
      </c>
      <c r="CV30" s="233" t="str">
        <f>IF('Социально-коммуникативное разви'!U31="","",IF('Социально-коммуникативное разви'!U31=2,"сформирован",IF('Социально-коммуникативное разви'!U31=0,"не сформирован", "в стадии формирования")))</f>
        <v/>
      </c>
      <c r="CW30" s="233" t="str">
        <f>IF('Социально-коммуникативное разви'!V31="","",IF('Социально-коммуникативное разви'!V31=2,"сформирован",IF('Социально-коммуникативное разви'!V31=0,"не сформирован", "в стадии формирования")))</f>
        <v/>
      </c>
      <c r="CX30" s="233" t="str">
        <f>IF('Социально-коммуникативное разви'!W31="","",IF('Социально-коммуникативное разви'!W31=2,"сформирован",IF('Социально-коммуникативное разви'!W31=0,"не сформирован", "в стадии формирования")))</f>
        <v/>
      </c>
      <c r="CY30" s="233" t="str">
        <f>IF('Социально-коммуникативное разви'!X31="","",IF('Социально-коммуникативное разви'!X31=2,"сформирован",IF('Социально-коммуникативное разви'!X31=0,"не сформирован", "в стадии формирования")))</f>
        <v/>
      </c>
      <c r="CZ30" s="233" t="str">
        <f>IF('Социально-коммуникативное разви'!Y31="","",IF('Социально-коммуникативное разви'!Y31=2,"сформирован",IF('Социально-коммуникативное разви'!Y31=0,"не сформирован", "в стадии формирования")))</f>
        <v/>
      </c>
      <c r="DA30" s="233" t="str">
        <f>IF('Физическое развитие'!Q30="","",IF('Физическое развитие'!Q30=2,"сформирован",IF('Физическое развитие'!Q30=0,"не сформирован", "в стадии формирования")))</f>
        <v/>
      </c>
      <c r="DB30" s="233" t="str">
        <f>IF('Физическое развитие'!R30="","",IF('Физическое развитие'!R30=2,"сформирован",IF('Физическое развитие'!R30=0,"не сформирован", "в стадии формирования")))</f>
        <v/>
      </c>
      <c r="DC30" s="233" t="str">
        <f>IF('Физическое развитие'!S30="","",IF('Физическое развитие'!S30=2,"сформирован",IF('Физическое развитие'!S30=0,"не сформирован", "в стадии формирования")))</f>
        <v/>
      </c>
      <c r="DD30" s="242" t="str">
        <f>IF('Социально-коммуникативное разви'!G31="","",IF('Социально-коммуникативное разви'!H31="","",IF('Социально-коммуникативное разви'!L31="","",IF('Социально-коммуникативное разви'!P31="","",IF('Социально-коммуникативное разви'!Q31="","",IF('Социально-коммуникативное разви'!T31="","",IF('Социально-коммуникативное разви'!U31="","",IF('Социально-коммуникативное разви'!V31="","",IF('Социально-коммуникативное разви'!W31="","",IF('Социально-коммуникативное разви'!X31="","",IF('Социально-коммуникативное разви'!Y31="","",IF('Физическое развитие'!Q30="","",IF('Физическое развитие'!R30="","",IF('Физическое развитие'!S30="","",('Социально-коммуникативное разви'!G31+'Социально-коммуникативное разви'!H31+'Социально-коммуникативное разви'!L31+'Социально-коммуникативное разви'!P31+'Социально-коммуникативное разви'!Q31+'Социально-коммуникативное разви'!T31+'Социально-коммуникативное разви'!U31+'Социально-коммуникативное разви'!V31+'Социально-коммуникативное разви'!W31+'Социально-коммуникативное разви'!X31+'Социально-коммуникативное разви'!Y31+'Физическое развитие'!Q30+'Физическое развитие'!R30+'Физическое развитие'!S30)/14))))))))))))))</f>
        <v/>
      </c>
      <c r="DE30" s="235" t="str">
        <f>'Целевые ориентиры'!DA30</f>
        <v/>
      </c>
      <c r="DF30" s="233" t="str">
        <f>IF('Социально-коммуникативное разви'!T31="","",IF('Социально-коммуникативное разви'!T31=2,"сформирован",IF('Социально-коммуникативное разви'!T31=0,"не сформирован", "в стадии формирования")))</f>
        <v/>
      </c>
      <c r="DG30" s="233" t="str">
        <f>IF('Социально-коммуникативное разви'!U31="","",IF('Социально-коммуникативное разви'!U31=2,"сформирован",IF('Социально-коммуникативное разви'!U31=0,"не сформирован", "в стадии формирования")))</f>
        <v/>
      </c>
      <c r="DH30" s="233" t="str">
        <f>IF('Социально-коммуникативное разви'!V31="","",IF('Социально-коммуникативное разви'!V31=2,"сформирован",IF('Социально-коммуникативное разви'!V31=0,"не сформирован", "в стадии формирования")))</f>
        <v/>
      </c>
      <c r="DI30" s="233" t="str">
        <f>IF('Социально-коммуникативное разви'!W31="","",IF('Социально-коммуникативное разви'!W31=2,"сформирован",IF('Социально-коммуникативное разви'!W31=0,"не сформирован", "в стадии формирования")))</f>
        <v/>
      </c>
      <c r="DJ30" s="233" t="str">
        <f>IF('Социально-коммуникативное разви'!X31="","",IF('Социально-коммуникативное разви'!X31=2,"сформирован",IF('Социально-коммуникативное разви'!X31=0,"не сформирован", "в стадии формирования")))</f>
        <v/>
      </c>
      <c r="DK30" s="233" t="str">
        <f>IF('Социально-коммуникативное разви'!Y31="","",IF('Социально-коммуникативное разви'!Y31=2,"сформирован",IF('Социально-коммуникативное разви'!Y31=0,"не сформирован", "в стадии формирования")))</f>
        <v/>
      </c>
      <c r="DL30" s="233" t="str">
        <f>IF('Познавательное развитие'!D31="","",IF('Познавательное развитие'!D31=2,"сформирован",IF('Познавательное развитие'!D31=0,"не сформирован", "в стадии формирования")))</f>
        <v/>
      </c>
      <c r="DM30" s="233" t="str">
        <f>IF('Познавательное развитие'!E31="","",IF('Познавательное развитие'!E31=2,"сформирован",IF('Познавательное развитие'!E31=0,"не сформирован", "в стадии формирования")))</f>
        <v/>
      </c>
      <c r="DN30" s="233" t="str">
        <f>IF('Познавательное развитие'!F31="","",IF('Познавательное развитие'!F31=2,"сформирован",IF('Познавательное развитие'!F31=0,"не сформирован", "в стадии формирования")))</f>
        <v/>
      </c>
      <c r="DO30" s="233" t="str">
        <f>IF('Познавательное развитие'!G31="","",IF('Познавательное развитие'!G31=2,"сформирован",IF('Познавательное развитие'!G31=0,"не сформирован", "в стадии формирования")))</f>
        <v/>
      </c>
      <c r="DP30" s="233" t="str">
        <f>IF('Познавательное развитие'!H31="","",IF('Познавательное развитие'!H31=2,"сформирован",IF('Познавательное развитие'!H31=0,"не сформирован", "в стадии формирования")))</f>
        <v/>
      </c>
      <c r="DQ30" s="233" t="str">
        <f>IF('Познавательное развитие'!I31="","",IF('Познавательное развитие'!I31=2,"сформирован",IF('Познавательное развитие'!I31=0,"не сформирован", "в стадии формирования")))</f>
        <v/>
      </c>
      <c r="DR30" s="233" t="str">
        <f>IF('Познавательное развитие'!J31="","",IF('Познавательное развитие'!J31=2,"сформирован",IF('Познавательное развитие'!J31=0,"не сформирован", "в стадии формирования")))</f>
        <v/>
      </c>
      <c r="DS30" s="233" t="str">
        <f>IF('Познавательное развитие'!K31="","",IF('Познавательное развитие'!K31=2,"сформирован",IF('Познавательное развитие'!K31=0,"не сформирован", "в стадии формирования")))</f>
        <v/>
      </c>
      <c r="DT30" s="233" t="str">
        <f>IF('Познавательное развитие'!L31="","",IF('Познавательное развитие'!L31=2,"сформирован",IF('Познавательное развитие'!L31=0,"не сформирован", "в стадии формирования")))</f>
        <v/>
      </c>
      <c r="DU30" s="233" t="e">
        <f>IF('Познавательное развитие'!#REF!="","",IF('Познавательное развитие'!#REF!=2,"сформирован",IF('Познавательное развитие'!#REF!=0,"не сформирован", "в стадии формирования")))</f>
        <v>#REF!</v>
      </c>
      <c r="DV30" s="233" t="e">
        <f>IF('Познавательное развитие'!#REF!="","",IF('Познавательное развитие'!#REF!=2,"сформирован",IF('Познавательное развитие'!#REF!=0,"не сформирован", "в стадии формирования")))</f>
        <v>#REF!</v>
      </c>
      <c r="DW30" s="233" t="str">
        <f>IF('Познавательное развитие'!M31="","",IF('Познавательное развитие'!M31=2,"сформирован",IF('Познавательное развитие'!M31=0,"не сформирован", "в стадии формирования")))</f>
        <v/>
      </c>
      <c r="DX30" s="233" t="str">
        <f>IF('Познавательное развитие'!N31="","",IF('Познавательное развитие'!N31=2,"сформирован",IF('Познавательное развитие'!N31=0,"не сформирован", "в стадии формирования")))</f>
        <v/>
      </c>
      <c r="DY30" s="233" t="str">
        <f>IF('Познавательное развитие'!O31="","",IF('Познавательное развитие'!O31=2,"сформирован",IF('Познавательное развитие'!O31=0,"не сформирован", "в стадии формирования")))</f>
        <v/>
      </c>
      <c r="DZ30" s="233" t="str">
        <f>IF('Познавательное развитие'!P31="","",IF('Познавательное развитие'!P31=2,"сформирован",IF('Познавательное развитие'!P31=0,"не сформирован", "в стадии формирования")))</f>
        <v/>
      </c>
      <c r="EA30" s="233" t="e">
        <f>IF('Познавательное развитие'!#REF!="","",IF('Познавательное развитие'!#REF!=2,"сформирован",IF('Познавательное развитие'!#REF!=0,"не сформирован", "в стадии формирования")))</f>
        <v>#REF!</v>
      </c>
      <c r="EB30" s="233" t="str">
        <f>IF('Познавательное развитие'!R31="","",IF('Познавательное развитие'!R31=2,"сформирован",IF('Познавательное развитие'!R31=0,"не сформирован", "в стадии формирования")))</f>
        <v/>
      </c>
      <c r="EC30" s="233" t="str">
        <f>IF('Познавательное развитие'!S31="","",IF('Познавательное развитие'!S31=2,"сформирован",IF('Познавательное развитие'!S31=0,"не сформирован", "в стадии формирования")))</f>
        <v/>
      </c>
      <c r="ED30" s="233" t="str">
        <f>IF('Познавательное развитие'!T31="","",IF('Познавательное развитие'!T31=2,"сформирован",IF('Познавательное развитие'!T31=0,"не сформирован", "в стадии формирования")))</f>
        <v/>
      </c>
      <c r="EE30" s="233" t="str">
        <f>IF('Познавательное развитие'!U31="","",IF('Познавательное развитие'!U31=2,"сформирован",IF('Познавательное развитие'!U31=0,"не сформирован", "в стадии формирования")))</f>
        <v/>
      </c>
      <c r="EF30" s="233" t="str">
        <f>IF('Познавательное развитие'!V31="","",IF('Познавательное развитие'!V31=2,"сформирован",IF('Познавательное развитие'!V31=0,"не сформирован", "в стадии формирования")))</f>
        <v/>
      </c>
      <c r="EG30" s="233" t="e">
        <f>IF('Познавательное развитие'!#REF!="","",IF('Познавательное развитие'!#REF!=2,"сформирован",IF('Познавательное развитие'!#REF!=0,"не сформирован", "в стадии формирования")))</f>
        <v>#REF!</v>
      </c>
      <c r="EH30" s="233" t="e">
        <f>IF('Познавательное развитие'!#REF!="","",IF('Познавательное развитие'!#REF!=2,"сформирован",IF('Познавательное развитие'!#REF!=0,"не сформирован", "в стадии формирования")))</f>
        <v>#REF!</v>
      </c>
      <c r="EI30" s="233" t="str">
        <f>IF('Познавательное развитие'!W31="","",IF('Познавательное развитие'!W31=2,"сформирован",IF('Познавательное развитие'!W31=0,"не сформирован", "в стадии формирования")))</f>
        <v/>
      </c>
      <c r="EJ30" s="233" t="str">
        <f>IF('Познавательное развитие'!X31="","",IF('Познавательное развитие'!X31=2,"сформирован",IF('Познавательное развитие'!X31=0,"не сформирован", "в стадии формирования")))</f>
        <v/>
      </c>
      <c r="EK30" s="233" t="str">
        <f>IF('Познавательное развитие'!Y31="","",IF('Познавательное развитие'!Y31=2,"сформирован",IF('Познавательное развитие'!Y31=0,"не сформирован", "в стадии формирования")))</f>
        <v/>
      </c>
      <c r="EL30" s="233" t="str">
        <f>IF('Познавательное развитие'!Z31="","",IF('Познавательное развитие'!Z31=2,"сформирован",IF('Познавательное развитие'!Z31=0,"не сформирован", "в стадии формирования")))</f>
        <v/>
      </c>
      <c r="EM30" s="233" t="str">
        <f>IF('Познавательное развитие'!AA31="","",IF('Познавательное развитие'!AA31=2,"сформирован",IF('Познавательное развитие'!AA31=0,"не сформирован", "в стадии формирования")))</f>
        <v/>
      </c>
      <c r="EN30" s="233" t="str">
        <f>IF('Познавательное развитие'!AB31="","",IF('Познавательное развитие'!AB31=2,"сформирован",IF('Познавательное развитие'!AB31=0,"не сформирован", "в стадии формирования")))</f>
        <v/>
      </c>
      <c r="EO30" s="233"/>
      <c r="EP30" s="235" t="str">
        <f>'Целевые ориентиры'!EH30</f>
        <v/>
      </c>
    </row>
    <row r="31" spans="1:146" ht="15.75" x14ac:dyDescent="0.25">
      <c r="A31" s="107">
        <f>список!A29</f>
        <v>28</v>
      </c>
      <c r="B31" s="141" t="str">
        <f>IF(список!B29="","",список!B29)</f>
        <v/>
      </c>
      <c r="C31" s="97">
        <f>IF(список!C29="","",список!C29)</f>
        <v>0</v>
      </c>
      <c r="D31" s="94" t="str">
        <f>IF('Социально-коммуникативное разви'!G32="","",IF('Социально-коммуникативное разви'!G32=2,"сформирован",IF('Социально-коммуникативное разви'!G32=0,"не сформирован", "в стадии формирования")))</f>
        <v/>
      </c>
      <c r="E31" s="94" t="str">
        <f>IF('Социально-коммуникативное разви'!I32="","",IF('Социально-коммуникативное разви'!I32=2,"сформирован",IF('Социально-коммуникативное разви'!I32=0,"не сформирован", "в стадии формирования")))</f>
        <v/>
      </c>
      <c r="G31" s="94" t="str">
        <f>IF('Социально-коммуникативное разви'!L32="","",IF('Социально-коммуникативное разви'!L32=2,"сформирован",IF('Социально-коммуникативное разви'!L32=0,"не сформирован", "в стадии формирования")))</f>
        <v/>
      </c>
      <c r="H31" s="94" t="str">
        <f>IF('Познавательное развитие'!K32="","",IF('Познавательное развитие'!K32=2,"сформирован",IF('Познавательное развитие'!K32=0,"не сформирован", "в стадии формирования")))</f>
        <v/>
      </c>
      <c r="I31" s="94" t="e">
        <f>IF('Познавательное развитие'!#REF!="","",IF('Познавательное развитие'!#REF!=2,"сформирован",IF('Познавательное развитие'!#REF!=0,"не сформирован", "в стадии формирования")))</f>
        <v>#REF!</v>
      </c>
      <c r="J31" s="94" t="str">
        <f>IF('Познавательное развитие'!O32="","",IF('Познавательное развитие'!O32=2,"сформирован",IF('Познавательное развитие'!O32=0,"не сформирован", "в стадии формирования")))</f>
        <v/>
      </c>
      <c r="K31" s="94" t="str">
        <f>IF('Познавательное развитие'!P32="","",IF('Познавательное развитие'!P32=2,"сформирован",IF('Познавательное развитие'!P32=0,"не сформирован", "в стадии формирования")))</f>
        <v/>
      </c>
      <c r="L31" s="94" t="e">
        <f>IF('Познавательное развитие'!#REF!="","",IF('Познавательное развитие'!#REF!=2,"сформирован",IF('Познавательное развитие'!#REF!=0,"не сформирован", "в стадии формирования")))</f>
        <v>#REF!</v>
      </c>
      <c r="M31" s="94" t="str">
        <f>IF('Познавательное развитие'!T32="","",IF('Познавательное развитие'!T32=2,"сформирован",IF('Познавательное развитие'!T32=0,"не сформирован", "в стадии формирования")))</f>
        <v/>
      </c>
      <c r="N31" s="94" t="str">
        <f>IF('Познавательное развитие'!W32="","",IF('Познавательное развитие'!W32=2,"сформирован",IF('Познавательное развитие'!W32=0,"не сформирован", "в стадии формирования")))</f>
        <v/>
      </c>
      <c r="O31" s="94" t="str">
        <f>IF('Познавательное развитие'!AH32="","",IF('Познавательное развитие'!AH32=2,"сформирован",IF('Познавательное развитие'!AH32=0,"не сформирован", "в стадии формирования")))</f>
        <v/>
      </c>
      <c r="P31" s="94" t="str">
        <f>IF('Речевое развитие'!E31="","",IF('Речевое развитие'!E31=2,"сформирован",IF('Речевое развитие'!E31=0,"не сформирован", "в стадии формирования")))</f>
        <v/>
      </c>
      <c r="Q31" s="94" t="str">
        <f>IF('Речевое развитие'!F31="","",IF('Речевое развитие'!F31=2,"сформирован",IF('Речевое развитие'!F31=0,"не сформирован", "в стадии формирования")))</f>
        <v/>
      </c>
      <c r="R31" s="94" t="str">
        <f>IF('Речевое развитие'!M31="","",IF('Речевое развитие'!M31=2,"сформирован",IF('Речевое развитие'!M31=0,"не сформирован", "в стадии формирования")))</f>
        <v/>
      </c>
      <c r="S31" s="94" t="str">
        <f>IF('Художественно-эстетическое разв'!F32="","",IF('Художественно-эстетическое разв'!F32=2,"сформирован",IF('Художественно-эстетическое разв'!F32=0,"не сформирован", "в стадии формирования")))</f>
        <v/>
      </c>
      <c r="T31" s="94" t="str">
        <f>IF('Художественно-эстетическое разв'!L32="","",IF('Художественно-эстетическое разв'!L32=2,"сформирован",IF('Художественно-эстетическое разв'!L32=0,"не сформирован", "в стадии формирования")))</f>
        <v/>
      </c>
      <c r="U31" s="94" t="str">
        <f>IF('Художественно-эстетическое разв'!O32="","",IF('Художественно-эстетическое разв'!O32=2,"сформирован",IF('Художественно-эстетическое разв'!O32=0,"не сформирован", "в стадии формирования")))</f>
        <v/>
      </c>
      <c r="V31" s="94" t="str">
        <f>IF('Художественно-эстетическое разв'!P32="","",IF('Художественно-эстетическое разв'!P32=2,"сформирован",IF('Художественно-эстетическое разв'!P32=0,"не сформирован", "в стадии формирования")))</f>
        <v/>
      </c>
      <c r="W31" s="94" t="str">
        <f>IF('Физическое развитие'!N31="","",IF('Физическое развитие'!N31=2,"сформирован",IF('Физическое развитие'!N31=0,"не сформирован", "в стадии формирования")))</f>
        <v/>
      </c>
      <c r="X31" s="94" t="str">
        <f>IF('Физическое развитие'!Q31="","",IF('Физическое развитие'!Q31=2,"сформирован",IF('Физическое развитие'!Q31=0,"не сформирован", "в стадии формирования")))</f>
        <v/>
      </c>
      <c r="Y31" s="94" t="str">
        <f>IF('Физическое развитие'!R31="","",IF('Физическое развитие'!R31=2,"сформирован",IF('Физическое развитие'!R31=0,"не сформирован", "в стадии формирования")))</f>
        <v/>
      </c>
      <c r="Z31" s="206" t="str">
        <f>IF('Социально-коммуникативное разви'!G32="","",IF('Социально-коммуникативное разви'!I32="","",IF('Социально-коммуникативное разви'!K32="","",IF('Социально-коммуникативное разви'!L32="","",IF('Познавательное развитие'!K32="","",IF('Познавательное развитие'!#REF!="","",IF('Познавательное развитие'!O32="","",IF('Познавательное развитие'!P32="","",IF('Познавательное развитие'!#REF!="","",IF('Познавательное развитие'!T32="","",IF('Познавательное развитие'!W32="","",IF('Познавательное развитие'!AH32="","",IF('Речевое развитие'!E31="","",IF('Речевое развитие'!F31="","",IF('Речевое развитие'!M31="","",IF('Художественно-эстетическое разв'!F32="","",IF('Художественно-эстетическое разв'!L32="","",IF('Художественно-эстетическое разв'!O32="","",IF('Художественно-эстетическое разв'!P32="","",IF('Физическое развитие'!N31="","",IF('Физическое развитие'!Q31="","",IF('Физическое развитие'!R31="","",('Социально-коммуникативное разви'!G32+'Социально-коммуникативное разви'!I32+'Социально-коммуникативное разви'!K32+'Социально-коммуникативное разви'!L32+'Познавательное развитие'!K32+'Познавательное развитие'!#REF!+'Познавательное развитие'!O32+'Познавательное развитие'!P32+'Познавательное развитие'!#REF!+'Познавательное развитие'!T32+'Познавательное развитие'!W32+'Познавательное развитие'!AH32+'Речевое развитие'!E31+'Речевое развитие'!F31+'Художественно-эстетическое разв'!F32+'Художественно-эстетическое разв'!L32+'Художественно-эстетическое разв'!O32+'Художественно-эстетическое разв'!P32+'Физическое развитие'!N31+'Физическое развитие'!Q31+'Физическое развитие'!R31)/22))))))))))))))))))))))</f>
        <v/>
      </c>
      <c r="AA31" s="235" t="str">
        <f>'Целевые ориентиры'!Y31</f>
        <v/>
      </c>
      <c r="AB31" s="236" t="str">
        <f>IF('Социально-коммуникативное разви'!E32="","",IF('Социально-коммуникативное разви'!E32=2,"сформирован",IF('Социально-коммуникативное разви'!E32=0,"не сформирован", "в стадии формирования")))</f>
        <v/>
      </c>
      <c r="AC31" s="232" t="str">
        <f>IF('Социально-коммуникативное разви'!G32="","",IF('Социально-коммуникативное разви'!G32=2,"сформирован",IF('Социально-коммуникативное разви'!G32=0,"не сформирован", "в стадии формирования")))</f>
        <v/>
      </c>
      <c r="AD31" s="232" t="str">
        <f>IF('Социально-коммуникативное разви'!H32="","",IF('Социально-коммуникативное разви'!H32=2,"сформирован",IF('Социально-коммуникативное разви'!H32=0,"не сформирован", "в стадии формирования")))</f>
        <v/>
      </c>
      <c r="AE31" s="232" t="str">
        <f>IF('Социально-коммуникативное разви'!L32="","",IF('Социально-коммуникативное разви'!L32=2,"сформирован",IF('Социально-коммуникативное разви'!L32=0,"не сформирован", "в стадии формирования")))</f>
        <v/>
      </c>
      <c r="AF31" s="232" t="str">
        <f>IF('Социально-коммуникативное разви'!Q32="","",IF('Социально-коммуникативное разви'!Q32=2,"сформирован",IF('Социально-коммуникативное разви'!Q32=0,"не сформирован", "в стадии формирования")))</f>
        <v/>
      </c>
      <c r="AG31" s="237" t="str">
        <f>IF('Познавательное развитие'!L32="","",IF('Познавательное развитие'!L32=2,"сформирован",IF('Познавательное развитие'!L32=0,"не сформирован", "в стадии формирования")))</f>
        <v/>
      </c>
      <c r="AH31" s="237" t="e">
        <f>IF('Познавательное развитие'!#REF!="","",IF('Познавательное развитие'!#REF!=2,"сформирован",IF('Познавательное развитие'!#REF!=0,"не сформирован", "в стадии формирования")))</f>
        <v>#REF!</v>
      </c>
      <c r="AI31" s="237" t="str">
        <f>IF('Речевое развитие'!D31="","",IF('Речевое развитие'!D31=2,"сформирован",IF('Речевое развитие'!D31=0,"не сформирован", "в стадии формирования")))</f>
        <v/>
      </c>
      <c r="AJ31" s="237" t="str">
        <f>IF('Речевое развитие'!F31="","",IF('Речевое развитие'!F31=2,"сформирован",IF('Речевое развитие'!F31=0,"не сформирован", "в стадии формирования")))</f>
        <v/>
      </c>
      <c r="AK31" s="237" t="str">
        <f>IF('Речевое развитие'!J31="","",IF('Речевое развитие'!J31=2,"сформирован",IF('Речевое развитие'!J31=0,"не сформирован", "в стадии формирования")))</f>
        <v/>
      </c>
      <c r="AL31" s="237" t="str">
        <f>IF('Речевое развитие'!L31="","",IF('Речевое развитие'!L31=2,"сформирован",IF('Речевое развитие'!L31=0,"не сформирован", "в стадии формирования")))</f>
        <v/>
      </c>
      <c r="AM31" s="237" t="str">
        <f>IF('Речевое развитие'!N31="","",IF('Речевое развитие'!N31=2,"сформирован",IF('Речевое развитие'!N31=0,"не сформирован", "в стадии формирования")))</f>
        <v/>
      </c>
      <c r="AN31" s="238" t="str">
        <f>IF('Социально-коммуникативное разви'!E32="","",IF('Социально-коммуникативное разви'!G32="","",IF('Социально-коммуникативное разви'!H32="","",IF('Социально-коммуникативное разви'!L32="","",IF('Социально-коммуникативное разви'!Q32="","",IF('Познавательное развитие'!L32="","",IF('Познавательное развитие'!#REF!="","",IF('Речевое развитие'!D31="","",IF('Речевое развитие'!F31="","",IF('Речевое развитие'!J31="","",IF('Речевое развитие'!L31="","",IF('Речевое развитие'!N31="","",('Социально-коммуникативное разви'!E32+'Социально-коммуникативное разви'!G32+'Социально-коммуникативное разви'!H32+'Социально-коммуникативное разви'!L32+'Социально-коммуникативное разви'!Q32+'Познавательное развитие'!L32+'Познавательное развитие'!#REF!+'Речевое развитие'!D31+'Речевое развитие'!F31+'Речевое развитие'!J31+'Речевое развитие'!L31+'Речевое развитие'!N31)/12))))))))))))</f>
        <v/>
      </c>
      <c r="AO31" s="235" t="str">
        <f>'Целевые ориентиры'!AM31</f>
        <v/>
      </c>
      <c r="AP31" s="239" t="str">
        <f>IF('Социально-коммуникативное разви'!E32="","",IF('Социально-коммуникативное разви'!E32=2,"сформирован",IF('Социально-коммуникативное разви'!E32=0,"не сформирован", "в стадии формирования")))</f>
        <v/>
      </c>
      <c r="AQ31" s="240" t="str">
        <f>IF('Социально-коммуникативное разви'!G32="","",IF('Социально-коммуникативное разви'!G32=2,"сформирован",IF('Социально-коммуникативное разви'!G32=0,"не сформирован", "в стадии формирования")))</f>
        <v/>
      </c>
      <c r="AR31" s="241" t="str">
        <f>IF('Социально-коммуникативное разви'!H32="","",IF('Социально-коммуникативное разви'!H32=2,"сформирован",IF('Социально-коммуникативное разви'!H32=0,"не сформирован", "в стадии формирования")))</f>
        <v/>
      </c>
      <c r="AS31" s="241" t="str">
        <f>IF('Социально-коммуникативное разви'!K32="","",IF('Социально-коммуникативное разви'!K32=2,"сформирован",IF('Социально-коммуникативное разви'!K32=0,"не сформирован", "в стадии формирования")))</f>
        <v/>
      </c>
      <c r="AT31" s="241" t="str">
        <f>IF('Социально-коммуникативное разви'!L32="","",IF('Социально-коммуникативное разви'!L32=2,"сформирован",IF('Социально-коммуникативное разви'!L32=0,"не сформирован", "в стадии формирования")))</f>
        <v/>
      </c>
      <c r="AU31" s="241" t="str">
        <f>IF('Социально-коммуникативное разви'!M32="","",IF('Социально-коммуникативное разви'!M32=2,"сформирован",IF('Социально-коммуникативное разви'!M32=0,"не сформирован", "в стадии формирования")))</f>
        <v/>
      </c>
      <c r="AV31" s="241" t="str">
        <f>IF('Познавательное развитие'!P32="","",IF('Познавательное развитие'!P32=2,"сформирован",IF('Познавательное развитие'!P32=0,"не сформирован", "в стадии формирования")))</f>
        <v/>
      </c>
      <c r="AW31" s="241" t="str">
        <f>IF('Речевое развитие'!E31="","",IF('Речевое развитие'!E31=2,"сформирован",IF('Речевое развитие'!E31=0,"не сформирован", "в стадии формирования")))</f>
        <v/>
      </c>
      <c r="AX31" s="241" t="str">
        <f>IF('Речевое развитие'!N31="","",IF('Речевое развитие'!N31=2,"сформирован",IF('Речевое развитие'!N31=0,"не сформирован", "в стадии формирования")))</f>
        <v/>
      </c>
      <c r="AY31" s="241" t="str">
        <f>IF('Художественно-эстетическое разв'!F32="","",IF('Художественно-эстетическое разв'!F32=2,"сформирован",IF('Художественно-эстетическое разв'!F32=0,"не сформирован", "в стадии формирования")))</f>
        <v/>
      </c>
      <c r="AZ31" s="233" t="str">
        <f>IF('Художественно-эстетическое разв'!O32="","",IF('Художественно-эстетическое разв'!O32=2,"сформирован",IF('Художественно-эстетическое разв'!O32=0,"не сформирован", "в стадии формирования")))</f>
        <v/>
      </c>
      <c r="BA31" s="239"/>
      <c r="BB31" s="208" t="str">
        <f>IF('Социально-коммуникативное разви'!E32="","",IF('Социально-коммуникативное разви'!G32="","",IF('Социально-коммуникативное разви'!H32="","",IF('Социально-коммуникативное разви'!K32="","",IF('Социально-коммуникативное разви'!L32="","",IF('Социально-коммуникативное разви'!M32="","",IF('Познавательное развитие'!P32="","",IF('Речевое развитие'!E31="","",IF('Речевое развитие'!N31="","",IF('Художественно-эстетическое разв'!F32="","",IF('Художественно-эстетическое разв'!O32="","",IF('Художественно-эстетическое разв'!Y32="","",('Социально-коммуникативное разви'!E32+'Социально-коммуникативное разви'!G32+'Социально-коммуникативное разви'!H32+'Социально-коммуникативное разви'!L32+'Социально-коммуникативное разви'!Q32+'Познавательное развитие'!L32+'Познавательное развитие'!#REF!+'Речевое развитие'!D31+'Речевое развитие'!F31+'Речевое развитие'!J31+'Речевое развитие'!L31+'Речевое развитие'!N31)/12))))))))))))</f>
        <v/>
      </c>
      <c r="BC31" s="235" t="str">
        <f>'Целевые ориентиры'!BA31</f>
        <v/>
      </c>
      <c r="BD31" s="233" t="str">
        <f>IF('Социально-коммуникативное разви'!D32="","",IF('Социально-коммуникативное разви'!D32=2,"сформирован",IF('Социально-коммуникативное разви'!D32=0,"не сформирован", "в стадии формирования")))</f>
        <v/>
      </c>
      <c r="BE31" s="233" t="str">
        <f>IF('Социально-коммуникативное разви'!F32="","",IF('Социально-коммуникативное разви'!F32=2,"сформирован",IF('Социально-коммуникативное разви'!F32=0,"не сформирован", "в стадии формирования")))</f>
        <v/>
      </c>
      <c r="BF31" s="233" t="str">
        <f>IF('Социально-коммуникативное разви'!J32="","",IF('Социально-коммуникативное разви'!J32=2,"сформирован",IF('Социально-коммуникативное разви'!J32=0,"не сформирован", "в стадии формирования")))</f>
        <v/>
      </c>
      <c r="BG31" s="233" t="str">
        <f>IF('Познавательное развитие'!U32="","",IF('Познавательное развитие'!U32=2,"сформирован",IF('Познавательное развитие'!U32=0,"не сформирован", "в стадии формирования")))</f>
        <v/>
      </c>
      <c r="BH31" s="233" t="str">
        <f>IF('Познавательное развитие'!V32="","",IF('Познавательное развитие'!V32=2,"сформирован",IF('Познавательное развитие'!V32=0,"не сформирован", "в стадии формирования")))</f>
        <v/>
      </c>
      <c r="BI31" s="233" t="str">
        <f>IF('Познавательное развитие'!AB32="","",IF('Познавательное развитие'!AB32=2,"сформирован",IF('Познавательное развитие'!AB32=0,"не сформирован", "в стадии формирования")))</f>
        <v/>
      </c>
      <c r="BJ31" s="233" t="str">
        <f>IF('Познавательное развитие'!AD32="","",IF('Познавательное развитие'!AD32=2,"сформирован",IF('Познавательное развитие'!AD32=0,"не сформирован", "в стадии формирования")))</f>
        <v/>
      </c>
      <c r="BK31" s="233" t="str">
        <f>IF('Речевое развитие'!D31="","",IF('Речевое развитие'!D31=2,"сформирован",IF('Речевое развитие'!D31=0,"не сформирован", "в стадии формирования")))</f>
        <v/>
      </c>
      <c r="BL31" s="233" t="str">
        <f>IF('Речевое развитие'!E31="","",IF('Речевое развитие'!E31=2,"сформирован",IF('Речевое развитие'!E31=0,"не сформирован", "в стадии формирования")))</f>
        <v/>
      </c>
      <c r="BM31" s="233" t="str">
        <f>IF('Речевое развитие'!F31="","",IF('Речевое развитие'!F31=2,"сформирован",IF('Речевое развитие'!F31=0,"не сформирован", "в стадии формирования")))</f>
        <v/>
      </c>
      <c r="BN31" s="233" t="str">
        <f>IF('Речевое развитие'!G31="","",IF('Речевое развитие'!G31=2,"сформирован",IF('Речевое развитие'!G31=0,"не сформирован", "в стадии формирования")))</f>
        <v/>
      </c>
      <c r="BO31" s="233" t="e">
        <f>IF('Речевое развитие'!#REF!="","",IF('Речевое развитие'!#REF!=2,"сформирован",IF('Речевое развитие'!#REF!=0,"не сформирован", "в стадии формирования")))</f>
        <v>#REF!</v>
      </c>
      <c r="BP31" s="233" t="str">
        <f>IF('Речевое развитие'!J31="","",IF('Речевое развитие'!J31=2,"сформирован",IF('Речевое развитие'!J31=0,"не сформирован", "в стадии формирования")))</f>
        <v/>
      </c>
      <c r="BQ31" s="233" t="str">
        <f>IF('Речевое развитие'!K31="","",IF('Речевое развитие'!K31=2,"сформирован",IF('Речевое развитие'!K31=0,"не сформирован", "в стадии формирования")))</f>
        <v/>
      </c>
      <c r="BR31" s="233" t="str">
        <f>IF('Речевое развитие'!L31="","",IF('Речевое развитие'!L31=2,"сформирован",IF('Речевое развитие'!L31=0,"не сформирован", "в стадии формирования")))</f>
        <v/>
      </c>
      <c r="BS31" s="233" t="str">
        <f>IF('Речевое развитие'!M31="","",IF('Речевое развитие'!M31=2,"сформирован",IF('Речевое развитие'!M31=0,"не сформирован", "в стадии формирования")))</f>
        <v/>
      </c>
      <c r="BT31" s="233" t="str">
        <f>IF('Речевое развитие'!N31="","",IF('Речевое развитие'!N31=2,"сформирован",IF('Речевое развитие'!N31=0,"не сформирован", "в стадии формирования")))</f>
        <v/>
      </c>
      <c r="BU31" s="233" t="str">
        <f>IF('Художественно-эстетическое разв'!D32="","",IF('Художественно-эстетическое разв'!D32=2,"сформирован",IF('Художественно-эстетическое разв'!D32=0,"не сформирован", "в стадии формирования")))</f>
        <v/>
      </c>
      <c r="BV31" s="233" t="str">
        <f>IF('Художественно-эстетическое разв'!E32="","",IF('Художественно-эстетическое разв'!E32=2,"сформирован",IF('Художественно-эстетическое разв'!E32=0,"не сформирован", "в стадии формирования")))</f>
        <v/>
      </c>
      <c r="BW31" s="242" t="str">
        <f>IF('Социально-коммуникативное разви'!D32="","",IF('Социально-коммуникативное разви'!F32="","",IF('Социально-коммуникативное разви'!J32="","",IF('Познавательное развитие'!U32="","",IF('Познавательное развитие'!V32="","",IF('Познавательное развитие'!AB32="","",IF('Познавательное развитие'!AD32="","",IF('Речевое развитие'!D31="","",IF('Речевое развитие'!E31="","",IF('Речевое развитие'!F31="","",IF('Речевое развитие'!G31="","",IF('Речевое развитие'!#REF!="","",IF('Речевое развитие'!J31="","",IF('Речевое развитие'!K31="","",IF('Речевое развитие'!L31="","",IF('Речевое развитие'!M31="","",IF('Речевое развитие'!N31="","",IF('Художественно-эстетическое разв'!D32="","",IF('Художественно-эстетическое разв'!E32="","",('Социально-коммуникативное разви'!D32+'Социально-коммуникативное разви'!F32+'Социально-коммуникативное разви'!J32+'Познавательное развитие'!U32+'Познавательное развитие'!V32+'Познавательное развитие'!AB32+'Познавательное развитие'!AD32+'Речевое развитие'!D31+'Речевое развитие'!E31+'Речевое развитие'!F31+'Речевое развитие'!G31+'Речевое развитие'!#REF!+'Речевое развитие'!J31+'Речевое развитие'!K31+'Речевое развитие'!L31+'Речевое развитие'!M31+'Речевое развитие'!N31+'Художественно-эстетическое разв'!D32+'Художественно-эстетическое разв'!E32)/19)))))))))))))))))))</f>
        <v/>
      </c>
      <c r="BX31" s="321" t="str">
        <f>'Целевые ориентиры'!BU31</f>
        <v/>
      </c>
      <c r="BY31" s="233" t="str">
        <f t="shared" si="1"/>
        <v/>
      </c>
      <c r="BZ31" s="233" t="str">
        <f>IF('Художественно-эстетическое разв'!K32="","",IF('Художественно-эстетическое разв'!K32=2,"сформирован",IF('Художественно-эстетическое разв'!K32=0,"не сформирован", "в стадии формирования")))</f>
        <v/>
      </c>
      <c r="CA31" s="233" t="str">
        <f>IF('Художественно-эстетическое разв'!L32="","",IF('Художественно-эстетическое разв'!L32=2,"сформирован",IF('Художественно-эстетическое разв'!L32=0,"не сформирован", "в стадии формирования")))</f>
        <v/>
      </c>
      <c r="CB31" s="233" t="str">
        <f>IF('Художественно-эстетическое разв'!Z32="","",IF('Художественно-эстетическое разв'!Z32=2,"сформирован",IF('Художественно-эстетическое разв'!Z32=0,"не сформирован", "в стадии формирования")))</f>
        <v/>
      </c>
      <c r="CC31" s="190" t="e">
        <f>IF('Физическое развитие'!#REF!="","",IF('Физическое развитие'!#REF!=2,"сформирован",IF('Физическое развитие'!#REF!=0,"не сформирован", "в стадии формирования")))</f>
        <v>#REF!</v>
      </c>
      <c r="CD31" s="190" t="str">
        <f>IF('Физическое развитие'!D31="","",IF('Физическое развитие'!D31=2,"сформирован",IF('Физическое развитие'!D31=0,"не сформирован", "в стадии формирования")))</f>
        <v/>
      </c>
      <c r="CE31" s="190" t="str">
        <f>IF('Физическое развитие'!E31="","",IF('Физическое развитие'!E31=2,"сформирован",IF('Физическое развитие'!E31=0,"не сформирован", "в стадии формирования")))</f>
        <v/>
      </c>
      <c r="CF31" s="190" t="str">
        <f>IF('Физическое развитие'!F31="","",IF('Физическое развитие'!F31=2,"сформирован",IF('Физическое развитие'!F31=0,"не сформирован", "в стадии формирования")))</f>
        <v/>
      </c>
      <c r="CG31" s="190" t="str">
        <f>IF('Физическое развитие'!G31="","",IF('Физическое развитие'!G31=2,"сформирован",IF('Физическое развитие'!G31=0,"не сформирован", "в стадии формирования")))</f>
        <v/>
      </c>
      <c r="CH31" s="233" t="str">
        <f>IF('Физическое развитие'!H31="","",IF('Физическое развитие'!H31=2,"сформирован",IF('Физическое развитие'!H31=0,"не сформирован", "в стадии формирования")))</f>
        <v/>
      </c>
      <c r="CI31" s="233" t="str">
        <f>IF('Физическое развитие'!I31="","",IF('Физическое развитие'!I31=2,"сформирован",IF('Физическое развитие'!I31=0,"не сформирован", "в стадии формирования")))</f>
        <v/>
      </c>
      <c r="CJ31" s="233" t="str">
        <f>IF('Физическое развитие'!J31="","",IF('Физическое развитие'!J31=2,"сформирован",IF('Физическое развитие'!J31=0,"не сформирован", "в стадии формирования")))</f>
        <v/>
      </c>
      <c r="CK31" s="233" t="str">
        <f>IF('Физическое развитие'!K31="","",IF('Физическое развитие'!K31=2,"сформирован",IF('Физическое развитие'!K31=0,"не сформирован", "в стадии формирования")))</f>
        <v/>
      </c>
      <c r="CL31" s="233" t="str">
        <f>IF('Физическое развитие'!L31="","",IF('Физическое развитие'!L31=2,"сформирован",IF('Физическое развитие'!L31=0,"не сформирован", "в стадии формирования")))</f>
        <v/>
      </c>
      <c r="CM31" s="233" t="str">
        <f>IF('Физическое развитие'!N31="","",IF('Физическое развитие'!N31=2,"сформирован",IF('Физическое развитие'!N31=0,"не сформирован", "в стадии формирования")))</f>
        <v/>
      </c>
      <c r="CN31" s="242" t="str">
        <f>IF('Познавательное развитие'!H32="","",IF('Художественно-эстетическое разв'!K32="","",IF('Художественно-эстетическое разв'!L32="","",IF('Художественно-эстетическое разв'!Z32="","",IF('Физическое развитие'!#REF!="","",IF('Физическое развитие'!D31="","",IF('Физическое развитие'!E31="","",IF('Физическое развитие'!F31="","",IF('Физическое развитие'!G31="","",IF('Физическое развитие'!H31="","",IF('Физическое развитие'!I31="","",IF('Физическое развитие'!J31="","",IF('Физическое развитие'!K31="","",IF('Физическое развитие'!L31="","",IF('Физическое развитие'!N31="","",('Познавательное развитие'!H32+'Художественно-эстетическое разв'!K32+'Художественно-эстетическое разв'!L32+'Художественно-эстетическое разв'!Z32+'Физическое развитие'!#REF!+'Физическое развитие'!D31+'Физическое развитие'!E31+'Физическое развитие'!F31+'Физическое развитие'!G31+'Физическое развитие'!H31+'Физическое развитие'!I31+'Физическое развитие'!J31+'Физическое развитие'!K31+'Физическое развитие'!L31+'Физическое развитие'!N31)/15)))))))))))))))</f>
        <v/>
      </c>
      <c r="CO31" s="321" t="str">
        <f>'Целевые ориентиры'!CK31</f>
        <v/>
      </c>
      <c r="CP31" s="233" t="str">
        <f>IF('Социально-коммуникативное разви'!G32="","",IF('Социально-коммуникативное разви'!G32=2,"сформирован",IF('Социально-коммуникативное разви'!G32=0,"не сформирован", "в стадии формирования")))</f>
        <v/>
      </c>
      <c r="CQ31" s="233" t="str">
        <f>IF('Социально-коммуникативное разви'!H32="","",IF('Социально-коммуникативное разви'!H32=2,"сформирован",IF('Социально-коммуникативное разви'!H32=0,"не сформирован", "в стадии формирования")))</f>
        <v/>
      </c>
      <c r="CR31" s="233" t="str">
        <f>IF('Социально-коммуникативное разви'!L32="","",IF('Социально-коммуникативное разви'!L32=2,"сформирован",IF('Социально-коммуникативное разви'!L32=0,"не сформирован", "в стадии формирования")))</f>
        <v/>
      </c>
      <c r="CS31" s="233" t="str">
        <f>IF('Социально-коммуникативное разви'!P32="","",IF('Социально-коммуникативное разви'!P32=2,"сформирован",IF('Социально-коммуникативное разви'!P32=0,"не сформирован", "в стадии формирования")))</f>
        <v/>
      </c>
      <c r="CT31" s="233" t="str">
        <f>IF('Социально-коммуникативное разви'!Q32="","",IF('Социально-коммуникативное разви'!Q32=2,"сформирован",IF('Социально-коммуникативное разви'!Q32=0,"не сформирован", "в стадии формирования")))</f>
        <v/>
      </c>
      <c r="CU31" s="233" t="str">
        <f>IF('Социально-коммуникативное разви'!T32="","",IF('Социально-коммуникативное разви'!T32=2,"сформирован",IF('Социально-коммуникативное разви'!T32=0,"не сформирован", "в стадии формирования")))</f>
        <v/>
      </c>
      <c r="CV31" s="233" t="str">
        <f>IF('Социально-коммуникативное разви'!U32="","",IF('Социально-коммуникативное разви'!U32=2,"сформирован",IF('Социально-коммуникативное разви'!U32=0,"не сформирован", "в стадии формирования")))</f>
        <v/>
      </c>
      <c r="CW31" s="233" t="str">
        <f>IF('Социально-коммуникативное разви'!V32="","",IF('Социально-коммуникативное разви'!V32=2,"сформирован",IF('Социально-коммуникативное разви'!V32=0,"не сформирован", "в стадии формирования")))</f>
        <v/>
      </c>
      <c r="CX31" s="233" t="str">
        <f>IF('Социально-коммуникативное разви'!W32="","",IF('Социально-коммуникативное разви'!W32=2,"сформирован",IF('Социально-коммуникативное разви'!W32=0,"не сформирован", "в стадии формирования")))</f>
        <v/>
      </c>
      <c r="CY31" s="233" t="str">
        <f>IF('Социально-коммуникативное разви'!X32="","",IF('Социально-коммуникативное разви'!X32=2,"сформирован",IF('Социально-коммуникативное разви'!X32=0,"не сформирован", "в стадии формирования")))</f>
        <v/>
      </c>
      <c r="CZ31" s="233" t="str">
        <f>IF('Социально-коммуникативное разви'!Y32="","",IF('Социально-коммуникативное разви'!Y32=2,"сформирован",IF('Социально-коммуникативное разви'!Y32=0,"не сформирован", "в стадии формирования")))</f>
        <v/>
      </c>
      <c r="DA31" s="233" t="str">
        <f>IF('Физическое развитие'!Q31="","",IF('Физическое развитие'!Q31=2,"сформирован",IF('Физическое развитие'!Q31=0,"не сформирован", "в стадии формирования")))</f>
        <v/>
      </c>
      <c r="DB31" s="233" t="str">
        <f>IF('Физическое развитие'!R31="","",IF('Физическое развитие'!R31=2,"сформирован",IF('Физическое развитие'!R31=0,"не сформирован", "в стадии формирования")))</f>
        <v/>
      </c>
      <c r="DC31" s="233" t="str">
        <f>IF('Физическое развитие'!S31="","",IF('Физическое развитие'!S31=2,"сформирован",IF('Физическое развитие'!S31=0,"не сформирован", "в стадии формирования")))</f>
        <v/>
      </c>
      <c r="DD31" s="242" t="str">
        <f>IF('Социально-коммуникативное разви'!G32="","",IF('Социально-коммуникативное разви'!H32="","",IF('Социально-коммуникативное разви'!L32="","",IF('Социально-коммуникативное разви'!P32="","",IF('Социально-коммуникативное разви'!Q32="","",IF('Социально-коммуникативное разви'!T32="","",IF('Социально-коммуникативное разви'!U32="","",IF('Социально-коммуникативное разви'!V32="","",IF('Социально-коммуникативное разви'!W32="","",IF('Социально-коммуникативное разви'!X32="","",IF('Социально-коммуникативное разви'!Y32="","",IF('Физическое развитие'!Q31="","",IF('Физическое развитие'!R31="","",IF('Физическое развитие'!S31="","",('Социально-коммуникативное разви'!G32+'Социально-коммуникативное разви'!H32+'Социально-коммуникативное разви'!L32+'Социально-коммуникативное разви'!P32+'Социально-коммуникативное разви'!Q32+'Социально-коммуникативное разви'!T32+'Социально-коммуникативное разви'!U32+'Социально-коммуникативное разви'!V32+'Социально-коммуникативное разви'!W32+'Социально-коммуникативное разви'!X32+'Социально-коммуникативное разви'!Y32+'Физическое развитие'!Q31+'Физическое развитие'!R31+'Физическое развитие'!S31)/14))))))))))))))</f>
        <v/>
      </c>
      <c r="DE31" s="235" t="str">
        <f>'Целевые ориентиры'!DA31</f>
        <v/>
      </c>
      <c r="DF31" s="233" t="str">
        <f>IF('Социально-коммуникативное разви'!T32="","",IF('Социально-коммуникативное разви'!T32=2,"сформирован",IF('Социально-коммуникативное разви'!T32=0,"не сформирован", "в стадии формирования")))</f>
        <v/>
      </c>
      <c r="DG31" s="233" t="str">
        <f>IF('Социально-коммуникативное разви'!U32="","",IF('Социально-коммуникативное разви'!U32=2,"сформирован",IF('Социально-коммуникативное разви'!U32=0,"не сформирован", "в стадии формирования")))</f>
        <v/>
      </c>
      <c r="DH31" s="233" t="str">
        <f>IF('Социально-коммуникативное разви'!V32="","",IF('Социально-коммуникативное разви'!V32=2,"сформирован",IF('Социально-коммуникативное разви'!V32=0,"не сформирован", "в стадии формирования")))</f>
        <v/>
      </c>
      <c r="DI31" s="233" t="str">
        <f>IF('Социально-коммуникативное разви'!W32="","",IF('Социально-коммуникативное разви'!W32=2,"сформирован",IF('Социально-коммуникативное разви'!W32=0,"не сформирован", "в стадии формирования")))</f>
        <v/>
      </c>
      <c r="DJ31" s="233" t="str">
        <f>IF('Социально-коммуникативное разви'!X32="","",IF('Социально-коммуникативное разви'!X32=2,"сформирован",IF('Социально-коммуникативное разви'!X32=0,"не сформирован", "в стадии формирования")))</f>
        <v/>
      </c>
      <c r="DK31" s="233" t="str">
        <f>IF('Социально-коммуникативное разви'!Y32="","",IF('Социально-коммуникативное разви'!Y32=2,"сформирован",IF('Социально-коммуникативное разви'!Y32=0,"не сформирован", "в стадии формирования")))</f>
        <v/>
      </c>
      <c r="DL31" s="233" t="str">
        <f>IF('Познавательное развитие'!D32="","",IF('Познавательное развитие'!D32=2,"сформирован",IF('Познавательное развитие'!D32=0,"не сформирован", "в стадии формирования")))</f>
        <v/>
      </c>
      <c r="DM31" s="233" t="str">
        <f>IF('Познавательное развитие'!E32="","",IF('Познавательное развитие'!E32=2,"сформирован",IF('Познавательное развитие'!E32=0,"не сформирован", "в стадии формирования")))</f>
        <v/>
      </c>
      <c r="DN31" s="233" t="str">
        <f>IF('Познавательное развитие'!F32="","",IF('Познавательное развитие'!F32=2,"сформирован",IF('Познавательное развитие'!F32=0,"не сформирован", "в стадии формирования")))</f>
        <v/>
      </c>
      <c r="DO31" s="233" t="str">
        <f>IF('Познавательное развитие'!G32="","",IF('Познавательное развитие'!G32=2,"сформирован",IF('Познавательное развитие'!G32=0,"не сформирован", "в стадии формирования")))</f>
        <v/>
      </c>
      <c r="DP31" s="233" t="str">
        <f>IF('Познавательное развитие'!H32="","",IF('Познавательное развитие'!H32=2,"сформирован",IF('Познавательное развитие'!H32=0,"не сформирован", "в стадии формирования")))</f>
        <v/>
      </c>
      <c r="DQ31" s="233" t="str">
        <f>IF('Познавательное развитие'!I32="","",IF('Познавательное развитие'!I32=2,"сформирован",IF('Познавательное развитие'!I32=0,"не сформирован", "в стадии формирования")))</f>
        <v/>
      </c>
      <c r="DR31" s="233" t="str">
        <f>IF('Познавательное развитие'!J32="","",IF('Познавательное развитие'!J32=2,"сформирован",IF('Познавательное развитие'!J32=0,"не сформирован", "в стадии формирования")))</f>
        <v/>
      </c>
      <c r="DS31" s="233" t="str">
        <f>IF('Познавательное развитие'!K32="","",IF('Познавательное развитие'!K32=2,"сформирован",IF('Познавательное развитие'!K32=0,"не сформирован", "в стадии формирования")))</f>
        <v/>
      </c>
      <c r="DT31" s="233" t="str">
        <f>IF('Познавательное развитие'!L32="","",IF('Познавательное развитие'!L32=2,"сформирован",IF('Познавательное развитие'!L32=0,"не сформирован", "в стадии формирования")))</f>
        <v/>
      </c>
      <c r="DU31" s="233" t="e">
        <f>IF('Познавательное развитие'!#REF!="","",IF('Познавательное развитие'!#REF!=2,"сформирован",IF('Познавательное развитие'!#REF!=0,"не сформирован", "в стадии формирования")))</f>
        <v>#REF!</v>
      </c>
      <c r="DV31" s="233" t="e">
        <f>IF('Познавательное развитие'!#REF!="","",IF('Познавательное развитие'!#REF!=2,"сформирован",IF('Познавательное развитие'!#REF!=0,"не сформирован", "в стадии формирования")))</f>
        <v>#REF!</v>
      </c>
      <c r="DW31" s="233" t="str">
        <f>IF('Познавательное развитие'!M32="","",IF('Познавательное развитие'!M32=2,"сформирован",IF('Познавательное развитие'!M32=0,"не сформирован", "в стадии формирования")))</f>
        <v/>
      </c>
      <c r="DX31" s="233" t="str">
        <f>IF('Познавательное развитие'!N32="","",IF('Познавательное развитие'!N32=2,"сформирован",IF('Познавательное развитие'!N32=0,"не сформирован", "в стадии формирования")))</f>
        <v/>
      </c>
      <c r="DY31" s="233" t="str">
        <f>IF('Познавательное развитие'!O32="","",IF('Познавательное развитие'!O32=2,"сформирован",IF('Познавательное развитие'!O32=0,"не сформирован", "в стадии формирования")))</f>
        <v/>
      </c>
      <c r="DZ31" s="233" t="str">
        <f>IF('Познавательное развитие'!P32="","",IF('Познавательное развитие'!P32=2,"сформирован",IF('Познавательное развитие'!P32=0,"не сформирован", "в стадии формирования")))</f>
        <v/>
      </c>
      <c r="EA31" s="233" t="e">
        <f>IF('Познавательное развитие'!#REF!="","",IF('Познавательное развитие'!#REF!=2,"сформирован",IF('Познавательное развитие'!#REF!=0,"не сформирован", "в стадии формирования")))</f>
        <v>#REF!</v>
      </c>
      <c r="EB31" s="233" t="str">
        <f>IF('Познавательное развитие'!R32="","",IF('Познавательное развитие'!R32=2,"сформирован",IF('Познавательное развитие'!R32=0,"не сформирован", "в стадии формирования")))</f>
        <v/>
      </c>
      <c r="EC31" s="233" t="str">
        <f>IF('Познавательное развитие'!S32="","",IF('Познавательное развитие'!S32=2,"сформирован",IF('Познавательное развитие'!S32=0,"не сформирован", "в стадии формирования")))</f>
        <v/>
      </c>
      <c r="ED31" s="233" t="str">
        <f>IF('Познавательное развитие'!T32="","",IF('Познавательное развитие'!T32=2,"сформирован",IF('Познавательное развитие'!T32=0,"не сформирован", "в стадии формирования")))</f>
        <v/>
      </c>
      <c r="EE31" s="233" t="str">
        <f>IF('Познавательное развитие'!U32="","",IF('Познавательное развитие'!U32=2,"сформирован",IF('Познавательное развитие'!U32=0,"не сформирован", "в стадии формирования")))</f>
        <v/>
      </c>
      <c r="EF31" s="233" t="str">
        <f>IF('Познавательное развитие'!V32="","",IF('Познавательное развитие'!V32=2,"сформирован",IF('Познавательное развитие'!V32=0,"не сформирован", "в стадии формирования")))</f>
        <v/>
      </c>
      <c r="EG31" s="233" t="e">
        <f>IF('Познавательное развитие'!#REF!="","",IF('Познавательное развитие'!#REF!=2,"сформирован",IF('Познавательное развитие'!#REF!=0,"не сформирован", "в стадии формирования")))</f>
        <v>#REF!</v>
      </c>
      <c r="EH31" s="233" t="e">
        <f>IF('Познавательное развитие'!#REF!="","",IF('Познавательное развитие'!#REF!=2,"сформирован",IF('Познавательное развитие'!#REF!=0,"не сформирован", "в стадии формирования")))</f>
        <v>#REF!</v>
      </c>
      <c r="EI31" s="233" t="str">
        <f>IF('Познавательное развитие'!W32="","",IF('Познавательное развитие'!W32=2,"сформирован",IF('Познавательное развитие'!W32=0,"не сформирован", "в стадии формирования")))</f>
        <v/>
      </c>
      <c r="EJ31" s="233" t="str">
        <f>IF('Познавательное развитие'!X32="","",IF('Познавательное развитие'!X32=2,"сформирован",IF('Познавательное развитие'!X32=0,"не сформирован", "в стадии формирования")))</f>
        <v/>
      </c>
      <c r="EK31" s="233" t="str">
        <f>IF('Познавательное развитие'!Y32="","",IF('Познавательное развитие'!Y32=2,"сформирован",IF('Познавательное развитие'!Y32=0,"не сформирован", "в стадии формирования")))</f>
        <v/>
      </c>
      <c r="EL31" s="233" t="str">
        <f>IF('Познавательное развитие'!Z32="","",IF('Познавательное развитие'!Z32=2,"сформирован",IF('Познавательное развитие'!Z32=0,"не сформирован", "в стадии формирования")))</f>
        <v/>
      </c>
      <c r="EM31" s="233" t="str">
        <f>IF('Познавательное развитие'!AA32="","",IF('Познавательное развитие'!AA32=2,"сформирован",IF('Познавательное развитие'!AA32=0,"не сформирован", "в стадии формирования")))</f>
        <v/>
      </c>
      <c r="EN31" s="233" t="str">
        <f>IF('Познавательное развитие'!AB32="","",IF('Познавательное развитие'!AB32=2,"сформирован",IF('Познавательное развитие'!AB32=0,"не сформирован", "в стадии формирования")))</f>
        <v/>
      </c>
      <c r="EO31" s="233"/>
      <c r="EP31" s="235" t="str">
        <f>'Целевые ориентиры'!EH31</f>
        <v/>
      </c>
    </row>
    <row r="32" spans="1:146" ht="15.75" x14ac:dyDescent="0.25">
      <c r="A32" s="107">
        <f>список!A30</f>
        <v>29</v>
      </c>
      <c r="B32" s="141" t="str">
        <f>IF(список!B30="","",список!B30)</f>
        <v/>
      </c>
      <c r="C32" s="97">
        <f>IF(список!C30="","",список!C30)</f>
        <v>0</v>
      </c>
      <c r="D32" s="94" t="str">
        <f>IF('Социально-коммуникативное разви'!G33="","",IF('Социально-коммуникативное разви'!G33=2,"сформирован",IF('Социально-коммуникативное разви'!G33=0,"не сформирован", "в стадии формирования")))</f>
        <v/>
      </c>
      <c r="E32" s="94" t="str">
        <f>IF('Социально-коммуникативное разви'!I33="","",IF('Социально-коммуникативное разви'!I33=2,"сформирован",IF('Социально-коммуникативное разви'!I33=0,"не сформирован", "в стадии формирования")))</f>
        <v/>
      </c>
      <c r="G32" s="94" t="str">
        <f>IF('Социально-коммуникативное разви'!L33="","",IF('Социально-коммуникативное разви'!L33=2,"сформирован",IF('Социально-коммуникативное разви'!L33=0,"не сформирован", "в стадии формирования")))</f>
        <v/>
      </c>
      <c r="H32" s="94" t="str">
        <f>IF('Познавательное развитие'!K33="","",IF('Познавательное развитие'!K33=2,"сформирован",IF('Познавательное развитие'!K33=0,"не сформирован", "в стадии формирования")))</f>
        <v/>
      </c>
      <c r="I32" s="94" t="e">
        <f>IF('Познавательное развитие'!#REF!="","",IF('Познавательное развитие'!#REF!=2,"сформирован",IF('Познавательное развитие'!#REF!=0,"не сформирован", "в стадии формирования")))</f>
        <v>#REF!</v>
      </c>
      <c r="J32" s="94" t="str">
        <f>IF('Познавательное развитие'!O33="","",IF('Познавательное развитие'!O33=2,"сформирован",IF('Познавательное развитие'!O33=0,"не сформирован", "в стадии формирования")))</f>
        <v/>
      </c>
      <c r="K32" s="94" t="str">
        <f>IF('Познавательное развитие'!P33="","",IF('Познавательное развитие'!P33=2,"сформирован",IF('Познавательное развитие'!P33=0,"не сформирован", "в стадии формирования")))</f>
        <v/>
      </c>
      <c r="L32" s="94" t="e">
        <f>IF('Познавательное развитие'!#REF!="","",IF('Познавательное развитие'!#REF!=2,"сформирован",IF('Познавательное развитие'!#REF!=0,"не сформирован", "в стадии формирования")))</f>
        <v>#REF!</v>
      </c>
      <c r="M32" s="94" t="str">
        <f>IF('Познавательное развитие'!T33="","",IF('Познавательное развитие'!T33=2,"сформирован",IF('Познавательное развитие'!T33=0,"не сформирован", "в стадии формирования")))</f>
        <v/>
      </c>
      <c r="N32" s="94" t="str">
        <f>IF('Познавательное развитие'!W33="","",IF('Познавательное развитие'!W33=2,"сформирован",IF('Познавательное развитие'!W33=0,"не сформирован", "в стадии формирования")))</f>
        <v/>
      </c>
      <c r="O32" s="94" t="str">
        <f>IF('Познавательное развитие'!AH33="","",IF('Познавательное развитие'!AH33=2,"сформирован",IF('Познавательное развитие'!AH33=0,"не сформирован", "в стадии формирования")))</f>
        <v/>
      </c>
      <c r="P32" s="94" t="str">
        <f>IF('Речевое развитие'!E32="","",IF('Речевое развитие'!E32=2,"сформирован",IF('Речевое развитие'!E32=0,"не сформирован", "в стадии формирования")))</f>
        <v/>
      </c>
      <c r="Q32" s="94" t="str">
        <f>IF('Речевое развитие'!F32="","",IF('Речевое развитие'!F32=2,"сформирован",IF('Речевое развитие'!F32=0,"не сформирован", "в стадии формирования")))</f>
        <v/>
      </c>
      <c r="R32" s="94" t="str">
        <f>IF('Речевое развитие'!M32="","",IF('Речевое развитие'!M32=2,"сформирован",IF('Речевое развитие'!M32=0,"не сформирован", "в стадии формирования")))</f>
        <v/>
      </c>
      <c r="S32" s="94" t="str">
        <f>IF('Художественно-эстетическое разв'!F33="","",IF('Художественно-эстетическое разв'!F33=2,"сформирован",IF('Художественно-эстетическое разв'!F33=0,"не сформирован", "в стадии формирования")))</f>
        <v/>
      </c>
      <c r="T32" s="94" t="str">
        <f>IF('Художественно-эстетическое разв'!L33="","",IF('Художественно-эстетическое разв'!L33=2,"сформирован",IF('Художественно-эстетическое разв'!L33=0,"не сформирован", "в стадии формирования")))</f>
        <v/>
      </c>
      <c r="U32" s="94" t="str">
        <f>IF('Художественно-эстетическое разв'!O33="","",IF('Художественно-эстетическое разв'!O33=2,"сформирован",IF('Художественно-эстетическое разв'!O33=0,"не сформирован", "в стадии формирования")))</f>
        <v/>
      </c>
      <c r="V32" s="94" t="str">
        <f>IF('Художественно-эстетическое разв'!P33="","",IF('Художественно-эстетическое разв'!P33=2,"сформирован",IF('Художественно-эстетическое разв'!P33=0,"не сформирован", "в стадии формирования")))</f>
        <v/>
      </c>
      <c r="W32" s="94" t="str">
        <f>IF('Физическое развитие'!N32="","",IF('Физическое развитие'!N32=2,"сформирован",IF('Физическое развитие'!N32=0,"не сформирован", "в стадии формирования")))</f>
        <v/>
      </c>
      <c r="X32" s="94" t="str">
        <f>IF('Физическое развитие'!Q32="","",IF('Физическое развитие'!Q32=2,"сформирован",IF('Физическое развитие'!Q32=0,"не сформирован", "в стадии формирования")))</f>
        <v/>
      </c>
      <c r="Y32" s="94" t="str">
        <f>IF('Физическое развитие'!R32="","",IF('Физическое развитие'!R32=2,"сформирован",IF('Физическое развитие'!R32=0,"не сформирован", "в стадии формирования")))</f>
        <v/>
      </c>
      <c r="Z32" s="206" t="str">
        <f>IF('Социально-коммуникативное разви'!G33="","",IF('Социально-коммуникативное разви'!I33="","",IF('Социально-коммуникативное разви'!K33="","",IF('Социально-коммуникативное разви'!L33="","",IF('Познавательное развитие'!K33="","",IF('Познавательное развитие'!#REF!="","",IF('Познавательное развитие'!O33="","",IF('Познавательное развитие'!P33="","",IF('Познавательное развитие'!#REF!="","",IF('Познавательное развитие'!T33="","",IF('Познавательное развитие'!W33="","",IF('Познавательное развитие'!AH33="","",IF('Речевое развитие'!E32="","",IF('Речевое развитие'!F32="","",IF('Речевое развитие'!M32="","",IF('Художественно-эстетическое разв'!F33="","",IF('Художественно-эстетическое разв'!L33="","",IF('Художественно-эстетическое разв'!O33="","",IF('Художественно-эстетическое разв'!P33="","",IF('Физическое развитие'!N32="","",IF('Физическое развитие'!Q32="","",IF('Физическое развитие'!R32="","",('Социально-коммуникативное разви'!G33+'Социально-коммуникативное разви'!I33+'Социально-коммуникативное разви'!K33+'Социально-коммуникативное разви'!L33+'Познавательное развитие'!K33+'Познавательное развитие'!#REF!+'Познавательное развитие'!O33+'Познавательное развитие'!P33+'Познавательное развитие'!#REF!+'Познавательное развитие'!T33+'Познавательное развитие'!W33+'Познавательное развитие'!AH33+'Речевое развитие'!E32+'Речевое развитие'!F32+'Художественно-эстетическое разв'!F33+'Художественно-эстетическое разв'!L33+'Художественно-эстетическое разв'!O33+'Художественно-эстетическое разв'!P33+'Физическое развитие'!N32+'Физическое развитие'!Q32+'Физическое развитие'!R32)/22))))))))))))))))))))))</f>
        <v/>
      </c>
      <c r="AA32" s="235" t="str">
        <f>'Целевые ориентиры'!Y32</f>
        <v/>
      </c>
      <c r="AB32" s="236" t="str">
        <f>IF('Социально-коммуникативное разви'!E33="","",IF('Социально-коммуникативное разви'!E33=2,"сформирован",IF('Социально-коммуникативное разви'!E33=0,"не сформирован", "в стадии формирования")))</f>
        <v/>
      </c>
      <c r="AC32" s="232" t="str">
        <f>IF('Социально-коммуникативное разви'!G33="","",IF('Социально-коммуникативное разви'!G33=2,"сформирован",IF('Социально-коммуникативное разви'!G33=0,"не сформирован", "в стадии формирования")))</f>
        <v/>
      </c>
      <c r="AD32" s="232" t="str">
        <f>IF('Социально-коммуникативное разви'!H33="","",IF('Социально-коммуникативное разви'!H33=2,"сформирован",IF('Социально-коммуникативное разви'!H33=0,"не сформирован", "в стадии формирования")))</f>
        <v/>
      </c>
      <c r="AE32" s="232" t="str">
        <f>IF('Социально-коммуникативное разви'!L33="","",IF('Социально-коммуникативное разви'!L33=2,"сформирован",IF('Социально-коммуникативное разви'!L33=0,"не сформирован", "в стадии формирования")))</f>
        <v/>
      </c>
      <c r="AF32" s="232" t="str">
        <f>IF('Социально-коммуникативное разви'!Q33="","",IF('Социально-коммуникативное разви'!Q33=2,"сформирован",IF('Социально-коммуникативное разви'!Q33=0,"не сформирован", "в стадии формирования")))</f>
        <v/>
      </c>
      <c r="AG32" s="237" t="str">
        <f>IF('Познавательное развитие'!L33="","",IF('Познавательное развитие'!L33=2,"сформирован",IF('Познавательное развитие'!L33=0,"не сформирован", "в стадии формирования")))</f>
        <v/>
      </c>
      <c r="AH32" s="237" t="e">
        <f>IF('Познавательное развитие'!#REF!="","",IF('Познавательное развитие'!#REF!=2,"сформирован",IF('Познавательное развитие'!#REF!=0,"не сформирован", "в стадии формирования")))</f>
        <v>#REF!</v>
      </c>
      <c r="AI32" s="237" t="str">
        <f>IF('Речевое развитие'!D32="","",IF('Речевое развитие'!D32=2,"сформирован",IF('Речевое развитие'!D32=0,"не сформирован", "в стадии формирования")))</f>
        <v/>
      </c>
      <c r="AJ32" s="237" t="str">
        <f>IF('Речевое развитие'!F32="","",IF('Речевое развитие'!F32=2,"сформирован",IF('Речевое развитие'!F32=0,"не сформирован", "в стадии формирования")))</f>
        <v/>
      </c>
      <c r="AK32" s="237" t="str">
        <f>IF('Речевое развитие'!J32="","",IF('Речевое развитие'!J32=2,"сформирован",IF('Речевое развитие'!J32=0,"не сформирован", "в стадии формирования")))</f>
        <v/>
      </c>
      <c r="AL32" s="237" t="str">
        <f>IF('Речевое развитие'!L32="","",IF('Речевое развитие'!L32=2,"сформирован",IF('Речевое развитие'!L32=0,"не сформирован", "в стадии формирования")))</f>
        <v/>
      </c>
      <c r="AM32" s="237" t="str">
        <f>IF('Речевое развитие'!N32="","",IF('Речевое развитие'!N32=2,"сформирован",IF('Речевое развитие'!N32=0,"не сформирован", "в стадии формирования")))</f>
        <v/>
      </c>
      <c r="AN32" s="238" t="str">
        <f>IF('Социально-коммуникативное разви'!E33="","",IF('Социально-коммуникативное разви'!G33="","",IF('Социально-коммуникативное разви'!H33="","",IF('Социально-коммуникативное разви'!L33="","",IF('Социально-коммуникативное разви'!Q33="","",IF('Познавательное развитие'!L33="","",IF('Познавательное развитие'!#REF!="","",IF('Речевое развитие'!D32="","",IF('Речевое развитие'!F32="","",IF('Речевое развитие'!J32="","",IF('Речевое развитие'!L32="","",IF('Речевое развитие'!N32="","",('Социально-коммуникативное разви'!E33+'Социально-коммуникативное разви'!G33+'Социально-коммуникативное разви'!H33+'Социально-коммуникативное разви'!L33+'Социально-коммуникативное разви'!Q33+'Познавательное развитие'!L33+'Познавательное развитие'!#REF!+'Речевое развитие'!D32+'Речевое развитие'!F32+'Речевое развитие'!J32+'Речевое развитие'!L32+'Речевое развитие'!N32)/12))))))))))))</f>
        <v/>
      </c>
      <c r="AO32" s="235" t="str">
        <f>'Целевые ориентиры'!AM32</f>
        <v/>
      </c>
      <c r="AP32" s="239" t="str">
        <f>IF('Социально-коммуникативное разви'!E33="","",IF('Социально-коммуникативное разви'!E33=2,"сформирован",IF('Социально-коммуникативное разви'!E33=0,"не сформирован", "в стадии формирования")))</f>
        <v/>
      </c>
      <c r="AQ32" s="240" t="str">
        <f>IF('Социально-коммуникативное разви'!G33="","",IF('Социально-коммуникативное разви'!G33=2,"сформирован",IF('Социально-коммуникативное разви'!G33=0,"не сформирован", "в стадии формирования")))</f>
        <v/>
      </c>
      <c r="AR32" s="241" t="str">
        <f>IF('Социально-коммуникативное разви'!H33="","",IF('Социально-коммуникативное разви'!H33=2,"сформирован",IF('Социально-коммуникативное разви'!H33=0,"не сформирован", "в стадии формирования")))</f>
        <v/>
      </c>
      <c r="AS32" s="241" t="str">
        <f>IF('Социально-коммуникативное разви'!K33="","",IF('Социально-коммуникативное разви'!K33=2,"сформирован",IF('Социально-коммуникативное разви'!K33=0,"не сформирован", "в стадии формирования")))</f>
        <v/>
      </c>
      <c r="AT32" s="241" t="str">
        <f>IF('Социально-коммуникативное разви'!L33="","",IF('Социально-коммуникативное разви'!L33=2,"сформирован",IF('Социально-коммуникативное разви'!L33=0,"не сформирован", "в стадии формирования")))</f>
        <v/>
      </c>
      <c r="AU32" s="241" t="str">
        <f>IF('Социально-коммуникативное разви'!M33="","",IF('Социально-коммуникативное разви'!M33=2,"сформирован",IF('Социально-коммуникативное разви'!M33=0,"не сформирован", "в стадии формирования")))</f>
        <v/>
      </c>
      <c r="AV32" s="241" t="str">
        <f>IF('Познавательное развитие'!P33="","",IF('Познавательное развитие'!P33=2,"сформирован",IF('Познавательное развитие'!P33=0,"не сформирован", "в стадии формирования")))</f>
        <v/>
      </c>
      <c r="AW32" s="241" t="str">
        <f>IF('Речевое развитие'!E32="","",IF('Речевое развитие'!E32=2,"сформирован",IF('Речевое развитие'!E32=0,"не сформирован", "в стадии формирования")))</f>
        <v/>
      </c>
      <c r="AX32" s="241" t="str">
        <f>IF('Речевое развитие'!N32="","",IF('Речевое развитие'!N32=2,"сформирован",IF('Речевое развитие'!N32=0,"не сформирован", "в стадии формирования")))</f>
        <v/>
      </c>
      <c r="AY32" s="241" t="str">
        <f>IF('Художественно-эстетическое разв'!F33="","",IF('Художественно-эстетическое разв'!F33=2,"сформирован",IF('Художественно-эстетическое разв'!F33=0,"не сформирован", "в стадии формирования")))</f>
        <v/>
      </c>
      <c r="AZ32" s="233" t="str">
        <f>IF('Художественно-эстетическое разв'!O33="","",IF('Художественно-эстетическое разв'!O33=2,"сформирован",IF('Художественно-эстетическое разв'!O33=0,"не сформирован", "в стадии формирования")))</f>
        <v/>
      </c>
      <c r="BA32" s="233"/>
      <c r="BB32" s="208" t="str">
        <f>IF('Социально-коммуникативное разви'!E33="","",IF('Социально-коммуникативное разви'!G33="","",IF('Социально-коммуникативное разви'!H33="","",IF('Социально-коммуникативное разви'!K33="","",IF('Социально-коммуникативное разви'!L33="","",IF('Социально-коммуникативное разви'!M33="","",IF('Познавательное развитие'!P33="","",IF('Речевое развитие'!E32="","",IF('Речевое развитие'!N32="","",IF('Художественно-эстетическое разв'!F33="","",IF('Художественно-эстетическое разв'!O33="","",IF('Художественно-эстетическое разв'!Y33="","",('Социально-коммуникативное разви'!E33+'Социально-коммуникативное разви'!G33+'Социально-коммуникативное разви'!H33+'Социально-коммуникативное разви'!L33+'Социально-коммуникативное разви'!Q33+'Познавательное развитие'!L33+'Познавательное развитие'!#REF!+'Речевое развитие'!D32+'Речевое развитие'!F32+'Речевое развитие'!J32+'Речевое развитие'!L32+'Речевое развитие'!N32)/12))))))))))))</f>
        <v/>
      </c>
      <c r="BC32" s="235" t="str">
        <f>'Целевые ориентиры'!BA32</f>
        <v/>
      </c>
      <c r="BD32" s="233" t="str">
        <f>IF('Социально-коммуникативное разви'!D33="","",IF('Социально-коммуникативное разви'!D33=2,"сформирован",IF('Социально-коммуникативное разви'!D33=0,"не сформирован", "в стадии формирования")))</f>
        <v/>
      </c>
      <c r="BE32" s="233" t="str">
        <f>IF('Социально-коммуникативное разви'!F33="","",IF('Социально-коммуникативное разви'!F33=2,"сформирован",IF('Социально-коммуникативное разви'!F33=0,"не сформирован", "в стадии формирования")))</f>
        <v/>
      </c>
      <c r="BF32" s="233" t="str">
        <f>IF('Социально-коммуникативное разви'!J33="","",IF('Социально-коммуникативное разви'!J33=2,"сформирован",IF('Социально-коммуникативное разви'!J33=0,"не сформирован", "в стадии формирования")))</f>
        <v/>
      </c>
      <c r="BG32" s="233" t="str">
        <f>IF('Познавательное развитие'!U33="","",IF('Познавательное развитие'!U33=2,"сформирован",IF('Познавательное развитие'!U33=0,"не сформирован", "в стадии формирования")))</f>
        <v/>
      </c>
      <c r="BH32" s="233" t="str">
        <f>IF('Познавательное развитие'!V33="","",IF('Познавательное развитие'!V33=2,"сформирован",IF('Познавательное развитие'!V33=0,"не сформирован", "в стадии формирования")))</f>
        <v/>
      </c>
      <c r="BI32" s="233" t="str">
        <f>IF('Познавательное развитие'!AB33="","",IF('Познавательное развитие'!AB33=2,"сформирован",IF('Познавательное развитие'!AB33=0,"не сформирован", "в стадии формирования")))</f>
        <v/>
      </c>
      <c r="BJ32" s="233" t="str">
        <f>IF('Познавательное развитие'!AD33="","",IF('Познавательное развитие'!AD33=2,"сформирован",IF('Познавательное развитие'!AD33=0,"не сформирован", "в стадии формирования")))</f>
        <v/>
      </c>
      <c r="BK32" s="233" t="str">
        <f>IF('Речевое развитие'!D32="","",IF('Речевое развитие'!D32=2,"сформирован",IF('Речевое развитие'!D32=0,"не сформирован", "в стадии формирования")))</f>
        <v/>
      </c>
      <c r="BL32" s="233" t="str">
        <f>IF('Речевое развитие'!E32="","",IF('Речевое развитие'!E32=2,"сформирован",IF('Речевое развитие'!E32=0,"не сформирован", "в стадии формирования")))</f>
        <v/>
      </c>
      <c r="BM32" s="233" t="str">
        <f>IF('Речевое развитие'!F32="","",IF('Речевое развитие'!F32=2,"сформирован",IF('Речевое развитие'!F32=0,"не сформирован", "в стадии формирования")))</f>
        <v/>
      </c>
      <c r="BN32" s="233" t="str">
        <f>IF('Речевое развитие'!G32="","",IF('Речевое развитие'!G32=2,"сформирован",IF('Речевое развитие'!G32=0,"не сформирован", "в стадии формирования")))</f>
        <v/>
      </c>
      <c r="BO32" s="233" t="e">
        <f>IF('Речевое развитие'!#REF!="","",IF('Речевое развитие'!#REF!=2,"сформирован",IF('Речевое развитие'!#REF!=0,"не сформирован", "в стадии формирования")))</f>
        <v>#REF!</v>
      </c>
      <c r="BP32" s="233" t="str">
        <f>IF('Речевое развитие'!J32="","",IF('Речевое развитие'!J32=2,"сформирован",IF('Речевое развитие'!J32=0,"не сформирован", "в стадии формирования")))</f>
        <v/>
      </c>
      <c r="BQ32" s="233" t="str">
        <f>IF('Речевое развитие'!K32="","",IF('Речевое развитие'!K32=2,"сформирован",IF('Речевое развитие'!K32=0,"не сформирован", "в стадии формирования")))</f>
        <v/>
      </c>
      <c r="BR32" s="233" t="str">
        <f>IF('Речевое развитие'!L32="","",IF('Речевое развитие'!L32=2,"сформирован",IF('Речевое развитие'!L32=0,"не сформирован", "в стадии формирования")))</f>
        <v/>
      </c>
      <c r="BS32" s="233" t="str">
        <f>IF('Речевое развитие'!M32="","",IF('Речевое развитие'!M32=2,"сформирован",IF('Речевое развитие'!M32=0,"не сформирован", "в стадии формирования")))</f>
        <v/>
      </c>
      <c r="BT32" s="233" t="str">
        <f>IF('Речевое развитие'!N32="","",IF('Речевое развитие'!N32=2,"сформирован",IF('Речевое развитие'!N32=0,"не сформирован", "в стадии формирования")))</f>
        <v/>
      </c>
      <c r="BU32" s="233" t="str">
        <f>IF('Художественно-эстетическое разв'!D33="","",IF('Художественно-эстетическое разв'!D33=2,"сформирован",IF('Художественно-эстетическое разв'!D33=0,"не сформирован", "в стадии формирования")))</f>
        <v/>
      </c>
      <c r="BV32" s="233" t="str">
        <f>IF('Художественно-эстетическое разв'!E33="","",IF('Художественно-эстетическое разв'!E33=2,"сформирован",IF('Художественно-эстетическое разв'!E33=0,"не сформирован", "в стадии формирования")))</f>
        <v/>
      </c>
      <c r="BW32" s="242" t="str">
        <f>IF('Социально-коммуникативное разви'!D33="","",IF('Социально-коммуникативное разви'!F33="","",IF('Социально-коммуникативное разви'!J33="","",IF('Познавательное развитие'!U33="","",IF('Познавательное развитие'!V33="","",IF('Познавательное развитие'!AB33="","",IF('Познавательное развитие'!AD33="","",IF('Речевое развитие'!D32="","",IF('Речевое развитие'!E32="","",IF('Речевое развитие'!F32="","",IF('Речевое развитие'!G32="","",IF('Речевое развитие'!#REF!="","",IF('Речевое развитие'!J32="","",IF('Речевое развитие'!K32="","",IF('Речевое развитие'!L32="","",IF('Речевое развитие'!M32="","",IF('Речевое развитие'!N32="","",IF('Художественно-эстетическое разв'!D33="","",IF('Художественно-эстетическое разв'!E33="","",('Социально-коммуникативное разви'!D33+'Социально-коммуникативное разви'!F33+'Социально-коммуникативное разви'!J33+'Познавательное развитие'!U33+'Познавательное развитие'!V33+'Познавательное развитие'!AB33+'Познавательное развитие'!AD33+'Речевое развитие'!D32+'Речевое развитие'!E32+'Речевое развитие'!F32+'Речевое развитие'!G32+'Речевое развитие'!#REF!+'Речевое развитие'!J32+'Речевое развитие'!K32+'Речевое развитие'!L32+'Речевое развитие'!M32+'Речевое развитие'!N32+'Художественно-эстетическое разв'!D33+'Художественно-эстетическое разв'!E33)/19)))))))))))))))))))</f>
        <v/>
      </c>
      <c r="BX32" s="321" t="str">
        <f>'Целевые ориентиры'!BU32</f>
        <v/>
      </c>
      <c r="BY32" s="233" t="str">
        <f t="shared" si="1"/>
        <v/>
      </c>
      <c r="BZ32" s="233" t="str">
        <f>IF('Художественно-эстетическое разв'!K33="","",IF('Художественно-эстетическое разв'!K33=2,"сформирован",IF('Художественно-эстетическое разв'!K33=0,"не сформирован", "в стадии формирования")))</f>
        <v/>
      </c>
      <c r="CA32" s="233" t="str">
        <f>IF('Художественно-эстетическое разв'!L33="","",IF('Художественно-эстетическое разв'!L33=2,"сформирован",IF('Художественно-эстетическое разв'!L33=0,"не сформирован", "в стадии формирования")))</f>
        <v/>
      </c>
      <c r="CB32" s="233" t="str">
        <f>IF('Художественно-эстетическое разв'!Z33="","",IF('Художественно-эстетическое разв'!Z33=2,"сформирован",IF('Художественно-эстетическое разв'!Z33=0,"не сформирован", "в стадии формирования")))</f>
        <v/>
      </c>
      <c r="CC32" s="190" t="e">
        <f>IF('Физическое развитие'!#REF!="","",IF('Физическое развитие'!#REF!=2,"сформирован",IF('Физическое развитие'!#REF!=0,"не сформирован", "в стадии формирования")))</f>
        <v>#REF!</v>
      </c>
      <c r="CD32" s="190" t="str">
        <f>IF('Физическое развитие'!D32="","",IF('Физическое развитие'!D32=2,"сформирован",IF('Физическое развитие'!D32=0,"не сформирован", "в стадии формирования")))</f>
        <v/>
      </c>
      <c r="CE32" s="190" t="str">
        <f>IF('Физическое развитие'!E32="","",IF('Физическое развитие'!E32=2,"сформирован",IF('Физическое развитие'!E32=0,"не сформирован", "в стадии формирования")))</f>
        <v/>
      </c>
      <c r="CF32" s="190" t="str">
        <f>IF('Физическое развитие'!F32="","",IF('Физическое развитие'!F32=2,"сформирован",IF('Физическое развитие'!F32=0,"не сформирован", "в стадии формирования")))</f>
        <v/>
      </c>
      <c r="CG32" s="190" t="str">
        <f>IF('Физическое развитие'!G32="","",IF('Физическое развитие'!G32=2,"сформирован",IF('Физическое развитие'!G32=0,"не сформирован", "в стадии формирования")))</f>
        <v/>
      </c>
      <c r="CH32" s="233" t="str">
        <f>IF('Физическое развитие'!H32="","",IF('Физическое развитие'!H32=2,"сформирован",IF('Физическое развитие'!H32=0,"не сформирован", "в стадии формирования")))</f>
        <v/>
      </c>
      <c r="CI32" s="233" t="str">
        <f>IF('Физическое развитие'!I32="","",IF('Физическое развитие'!I32=2,"сформирован",IF('Физическое развитие'!I32=0,"не сформирован", "в стадии формирования")))</f>
        <v/>
      </c>
      <c r="CJ32" s="233" t="str">
        <f>IF('Физическое развитие'!J32="","",IF('Физическое развитие'!J32=2,"сформирован",IF('Физическое развитие'!J32=0,"не сформирован", "в стадии формирования")))</f>
        <v/>
      </c>
      <c r="CK32" s="233" t="str">
        <f>IF('Физическое развитие'!K32="","",IF('Физическое развитие'!K32=2,"сформирован",IF('Физическое развитие'!K32=0,"не сформирован", "в стадии формирования")))</f>
        <v/>
      </c>
      <c r="CL32" s="233" t="str">
        <f>IF('Физическое развитие'!L32="","",IF('Физическое развитие'!L32=2,"сформирован",IF('Физическое развитие'!L32=0,"не сформирован", "в стадии формирования")))</f>
        <v/>
      </c>
      <c r="CM32" s="233" t="str">
        <f>IF('Физическое развитие'!N32="","",IF('Физическое развитие'!N32=2,"сформирован",IF('Физическое развитие'!N32=0,"не сформирован", "в стадии формирования")))</f>
        <v/>
      </c>
      <c r="CN32" s="242" t="str">
        <f>IF('Познавательное развитие'!H33="","",IF('Художественно-эстетическое разв'!K33="","",IF('Художественно-эстетическое разв'!L33="","",IF('Художественно-эстетическое разв'!Z33="","",IF('Физическое развитие'!#REF!="","",IF('Физическое развитие'!D32="","",IF('Физическое развитие'!E32="","",IF('Физическое развитие'!F32="","",IF('Физическое развитие'!G32="","",IF('Физическое развитие'!H32="","",IF('Физическое развитие'!I32="","",IF('Физическое развитие'!J32="","",IF('Физическое развитие'!K32="","",IF('Физическое развитие'!L32="","",IF('Физическое развитие'!N32="","",('Познавательное развитие'!H33+'Художественно-эстетическое разв'!K33+'Художественно-эстетическое разв'!L33+'Художественно-эстетическое разв'!Z33+'Физическое развитие'!#REF!+'Физическое развитие'!D32+'Физическое развитие'!E32+'Физическое развитие'!F32+'Физическое развитие'!G32+'Физическое развитие'!H32+'Физическое развитие'!I32+'Физическое развитие'!J32+'Физическое развитие'!K32+'Физическое развитие'!L32+'Физическое развитие'!N32)/15)))))))))))))))</f>
        <v/>
      </c>
      <c r="CO32" s="321" t="str">
        <f>'Целевые ориентиры'!CK32</f>
        <v/>
      </c>
      <c r="CP32" s="233" t="str">
        <f>IF('Социально-коммуникативное разви'!G33="","",IF('Социально-коммуникативное разви'!G33=2,"сформирован",IF('Социально-коммуникативное разви'!G33=0,"не сформирован", "в стадии формирования")))</f>
        <v/>
      </c>
      <c r="CQ32" s="233" t="str">
        <f>IF('Социально-коммуникативное разви'!H33="","",IF('Социально-коммуникативное разви'!H33=2,"сформирован",IF('Социально-коммуникативное разви'!H33=0,"не сформирован", "в стадии формирования")))</f>
        <v/>
      </c>
      <c r="CR32" s="233" t="str">
        <f>IF('Социально-коммуникативное разви'!L33="","",IF('Социально-коммуникативное разви'!L33=2,"сформирован",IF('Социально-коммуникативное разви'!L33=0,"не сформирован", "в стадии формирования")))</f>
        <v/>
      </c>
      <c r="CS32" s="233" t="str">
        <f>IF('Социально-коммуникативное разви'!P33="","",IF('Социально-коммуникативное разви'!P33=2,"сформирован",IF('Социально-коммуникативное разви'!P33=0,"не сформирован", "в стадии формирования")))</f>
        <v/>
      </c>
      <c r="CT32" s="233" t="str">
        <f>IF('Социально-коммуникативное разви'!Q33="","",IF('Социально-коммуникативное разви'!Q33=2,"сформирован",IF('Социально-коммуникативное разви'!Q33=0,"не сформирован", "в стадии формирования")))</f>
        <v/>
      </c>
      <c r="CU32" s="233" t="str">
        <f>IF('Социально-коммуникативное разви'!T33="","",IF('Социально-коммуникативное разви'!T33=2,"сформирован",IF('Социально-коммуникативное разви'!T33=0,"не сформирован", "в стадии формирования")))</f>
        <v/>
      </c>
      <c r="CV32" s="233" t="str">
        <f>IF('Социально-коммуникативное разви'!U33="","",IF('Социально-коммуникативное разви'!U33=2,"сформирован",IF('Социально-коммуникативное разви'!U33=0,"не сформирован", "в стадии формирования")))</f>
        <v/>
      </c>
      <c r="CW32" s="233" t="str">
        <f>IF('Социально-коммуникативное разви'!V33="","",IF('Социально-коммуникативное разви'!V33=2,"сформирован",IF('Социально-коммуникативное разви'!V33=0,"не сформирован", "в стадии формирования")))</f>
        <v/>
      </c>
      <c r="CX32" s="233" t="str">
        <f>IF('Социально-коммуникативное разви'!W33="","",IF('Социально-коммуникативное разви'!W33=2,"сформирован",IF('Социально-коммуникативное разви'!W33=0,"не сформирован", "в стадии формирования")))</f>
        <v/>
      </c>
      <c r="CY32" s="233" t="str">
        <f>IF('Социально-коммуникативное разви'!X33="","",IF('Социально-коммуникативное разви'!X33=2,"сформирован",IF('Социально-коммуникативное разви'!X33=0,"не сформирован", "в стадии формирования")))</f>
        <v/>
      </c>
      <c r="CZ32" s="233" t="str">
        <f>IF('Социально-коммуникативное разви'!Y33="","",IF('Социально-коммуникативное разви'!Y33=2,"сформирован",IF('Социально-коммуникативное разви'!Y33=0,"не сформирован", "в стадии формирования")))</f>
        <v/>
      </c>
      <c r="DA32" s="233" t="str">
        <f>IF('Физическое развитие'!Q32="","",IF('Физическое развитие'!Q32=2,"сформирован",IF('Физическое развитие'!Q32=0,"не сформирован", "в стадии формирования")))</f>
        <v/>
      </c>
      <c r="DB32" s="233" t="str">
        <f>IF('Физическое развитие'!R32="","",IF('Физическое развитие'!R32=2,"сформирован",IF('Физическое развитие'!R32=0,"не сформирован", "в стадии формирования")))</f>
        <v/>
      </c>
      <c r="DC32" s="233" t="str">
        <f>IF('Физическое развитие'!S32="","",IF('Физическое развитие'!S32=2,"сформирован",IF('Физическое развитие'!S32=0,"не сформирован", "в стадии формирования")))</f>
        <v/>
      </c>
      <c r="DD32" s="242" t="str">
        <f>IF('Социально-коммуникативное разви'!G33="","",IF('Социально-коммуникативное разви'!H33="","",IF('Социально-коммуникативное разви'!L33="","",IF('Социально-коммуникативное разви'!P33="","",IF('Социально-коммуникативное разви'!Q33="","",IF('Социально-коммуникативное разви'!T33="","",IF('Социально-коммуникативное разви'!U33="","",IF('Социально-коммуникативное разви'!V33="","",IF('Социально-коммуникативное разви'!W33="","",IF('Социально-коммуникативное разви'!X33="","",IF('Социально-коммуникативное разви'!Y33="","",IF('Физическое развитие'!Q32="","",IF('Физическое развитие'!R32="","",IF('Физическое развитие'!S32="","",('Социально-коммуникативное разви'!G33+'Социально-коммуникативное разви'!H33+'Социально-коммуникативное разви'!L33+'Социально-коммуникативное разви'!P33+'Социально-коммуникативное разви'!Q33+'Социально-коммуникативное разви'!T33+'Социально-коммуникативное разви'!U33+'Социально-коммуникативное разви'!V33+'Социально-коммуникативное разви'!W33+'Социально-коммуникативное разви'!X33+'Социально-коммуникативное разви'!Y33+'Физическое развитие'!Q32+'Физическое развитие'!R32+'Физическое развитие'!S32)/14))))))))))))))</f>
        <v/>
      </c>
      <c r="DE32" s="235" t="str">
        <f>'Целевые ориентиры'!DA32</f>
        <v/>
      </c>
      <c r="DF32" s="233" t="str">
        <f>IF('Социально-коммуникативное разви'!T33="","",IF('Социально-коммуникативное разви'!T33=2,"сформирован",IF('Социально-коммуникативное разви'!T33=0,"не сформирован", "в стадии формирования")))</f>
        <v/>
      </c>
      <c r="DG32" s="233" t="str">
        <f>IF('Социально-коммуникативное разви'!U33="","",IF('Социально-коммуникативное разви'!U33=2,"сформирован",IF('Социально-коммуникативное разви'!U33=0,"не сформирован", "в стадии формирования")))</f>
        <v/>
      </c>
      <c r="DH32" s="233" t="str">
        <f>IF('Социально-коммуникативное разви'!V33="","",IF('Социально-коммуникативное разви'!V33=2,"сформирован",IF('Социально-коммуникативное разви'!V33=0,"не сформирован", "в стадии формирования")))</f>
        <v/>
      </c>
      <c r="DI32" s="233" t="str">
        <f>IF('Социально-коммуникативное разви'!W33="","",IF('Социально-коммуникативное разви'!W33=2,"сформирован",IF('Социально-коммуникативное разви'!W33=0,"не сформирован", "в стадии формирования")))</f>
        <v/>
      </c>
      <c r="DJ32" s="233" t="str">
        <f>IF('Социально-коммуникативное разви'!X33="","",IF('Социально-коммуникативное разви'!X33=2,"сформирован",IF('Социально-коммуникативное разви'!X33=0,"не сформирован", "в стадии формирования")))</f>
        <v/>
      </c>
      <c r="DK32" s="233" t="str">
        <f>IF('Социально-коммуникативное разви'!Y33="","",IF('Социально-коммуникативное разви'!Y33=2,"сформирован",IF('Социально-коммуникативное разви'!Y33=0,"не сформирован", "в стадии формирования")))</f>
        <v/>
      </c>
      <c r="DL32" s="233" t="str">
        <f>IF('Познавательное развитие'!D33="","",IF('Познавательное развитие'!D33=2,"сформирован",IF('Познавательное развитие'!D33=0,"не сформирован", "в стадии формирования")))</f>
        <v/>
      </c>
      <c r="DM32" s="233" t="str">
        <f>IF('Познавательное развитие'!E33="","",IF('Познавательное развитие'!E33=2,"сформирован",IF('Познавательное развитие'!E33=0,"не сформирован", "в стадии формирования")))</f>
        <v/>
      </c>
      <c r="DN32" s="233" t="str">
        <f>IF('Познавательное развитие'!F33="","",IF('Познавательное развитие'!F33=2,"сформирован",IF('Познавательное развитие'!F33=0,"не сформирован", "в стадии формирования")))</f>
        <v/>
      </c>
      <c r="DO32" s="233" t="str">
        <f>IF('Познавательное развитие'!G33="","",IF('Познавательное развитие'!G33=2,"сформирован",IF('Познавательное развитие'!G33=0,"не сформирован", "в стадии формирования")))</f>
        <v/>
      </c>
      <c r="DP32" s="233" t="str">
        <f>IF('Познавательное развитие'!H33="","",IF('Познавательное развитие'!H33=2,"сформирован",IF('Познавательное развитие'!H33=0,"не сформирован", "в стадии формирования")))</f>
        <v/>
      </c>
      <c r="DQ32" s="233" t="str">
        <f>IF('Познавательное развитие'!I33="","",IF('Познавательное развитие'!I33=2,"сформирован",IF('Познавательное развитие'!I33=0,"не сформирован", "в стадии формирования")))</f>
        <v/>
      </c>
      <c r="DR32" s="233" t="str">
        <f>IF('Познавательное развитие'!J33="","",IF('Познавательное развитие'!J33=2,"сформирован",IF('Познавательное развитие'!J33=0,"не сформирован", "в стадии формирования")))</f>
        <v/>
      </c>
      <c r="DS32" s="233" t="str">
        <f>IF('Познавательное развитие'!K33="","",IF('Познавательное развитие'!K33=2,"сформирован",IF('Познавательное развитие'!K33=0,"не сформирован", "в стадии формирования")))</f>
        <v/>
      </c>
      <c r="DT32" s="233" t="str">
        <f>IF('Познавательное развитие'!L33="","",IF('Познавательное развитие'!L33=2,"сформирован",IF('Познавательное развитие'!L33=0,"не сформирован", "в стадии формирования")))</f>
        <v/>
      </c>
      <c r="DU32" s="233" t="e">
        <f>IF('Познавательное развитие'!#REF!="","",IF('Познавательное развитие'!#REF!=2,"сформирован",IF('Познавательное развитие'!#REF!=0,"не сформирован", "в стадии формирования")))</f>
        <v>#REF!</v>
      </c>
      <c r="DV32" s="233" t="e">
        <f>IF('Познавательное развитие'!#REF!="","",IF('Познавательное развитие'!#REF!=2,"сформирован",IF('Познавательное развитие'!#REF!=0,"не сформирован", "в стадии формирования")))</f>
        <v>#REF!</v>
      </c>
      <c r="DW32" s="233" t="str">
        <f>IF('Познавательное развитие'!M33="","",IF('Познавательное развитие'!M33=2,"сформирован",IF('Познавательное развитие'!M33=0,"не сформирован", "в стадии формирования")))</f>
        <v/>
      </c>
      <c r="DX32" s="233" t="str">
        <f>IF('Познавательное развитие'!N33="","",IF('Познавательное развитие'!N33=2,"сформирован",IF('Познавательное развитие'!N33=0,"не сформирован", "в стадии формирования")))</f>
        <v/>
      </c>
      <c r="DY32" s="233" t="str">
        <f>IF('Познавательное развитие'!O33="","",IF('Познавательное развитие'!O33=2,"сформирован",IF('Познавательное развитие'!O33=0,"не сформирован", "в стадии формирования")))</f>
        <v/>
      </c>
      <c r="DZ32" s="233" t="str">
        <f>IF('Познавательное развитие'!P33="","",IF('Познавательное развитие'!P33=2,"сформирован",IF('Познавательное развитие'!P33=0,"не сформирован", "в стадии формирования")))</f>
        <v/>
      </c>
      <c r="EA32" s="233" t="e">
        <f>IF('Познавательное развитие'!#REF!="","",IF('Познавательное развитие'!#REF!=2,"сформирован",IF('Познавательное развитие'!#REF!=0,"не сформирован", "в стадии формирования")))</f>
        <v>#REF!</v>
      </c>
      <c r="EB32" s="233" t="str">
        <f>IF('Познавательное развитие'!R33="","",IF('Познавательное развитие'!R33=2,"сформирован",IF('Познавательное развитие'!R33=0,"не сформирован", "в стадии формирования")))</f>
        <v/>
      </c>
      <c r="EC32" s="233" t="str">
        <f>IF('Познавательное развитие'!S33="","",IF('Познавательное развитие'!S33=2,"сформирован",IF('Познавательное развитие'!S33=0,"не сформирован", "в стадии формирования")))</f>
        <v/>
      </c>
      <c r="ED32" s="233" t="str">
        <f>IF('Познавательное развитие'!T33="","",IF('Познавательное развитие'!T33=2,"сформирован",IF('Познавательное развитие'!T33=0,"не сформирован", "в стадии формирования")))</f>
        <v/>
      </c>
      <c r="EE32" s="233" t="str">
        <f>IF('Познавательное развитие'!U33="","",IF('Познавательное развитие'!U33=2,"сформирован",IF('Познавательное развитие'!U33=0,"не сформирован", "в стадии формирования")))</f>
        <v/>
      </c>
      <c r="EF32" s="233" t="str">
        <f>IF('Познавательное развитие'!V33="","",IF('Познавательное развитие'!V33=2,"сформирован",IF('Познавательное развитие'!V33=0,"не сформирован", "в стадии формирования")))</f>
        <v/>
      </c>
      <c r="EG32" s="233" t="e">
        <f>IF('Познавательное развитие'!#REF!="","",IF('Познавательное развитие'!#REF!=2,"сформирован",IF('Познавательное развитие'!#REF!=0,"не сформирован", "в стадии формирования")))</f>
        <v>#REF!</v>
      </c>
      <c r="EH32" s="233" t="e">
        <f>IF('Познавательное развитие'!#REF!="","",IF('Познавательное развитие'!#REF!=2,"сформирован",IF('Познавательное развитие'!#REF!=0,"не сформирован", "в стадии формирования")))</f>
        <v>#REF!</v>
      </c>
      <c r="EI32" s="233" t="str">
        <f>IF('Познавательное развитие'!W33="","",IF('Познавательное развитие'!W33=2,"сформирован",IF('Познавательное развитие'!W33=0,"не сформирован", "в стадии формирования")))</f>
        <v/>
      </c>
      <c r="EJ32" s="233" t="str">
        <f>IF('Познавательное развитие'!X33="","",IF('Познавательное развитие'!X33=2,"сформирован",IF('Познавательное развитие'!X33=0,"не сформирован", "в стадии формирования")))</f>
        <v/>
      </c>
      <c r="EK32" s="233" t="str">
        <f>IF('Познавательное развитие'!Y33="","",IF('Познавательное развитие'!Y33=2,"сформирован",IF('Познавательное развитие'!Y33=0,"не сформирован", "в стадии формирования")))</f>
        <v/>
      </c>
      <c r="EL32" s="233" t="str">
        <f>IF('Познавательное развитие'!Z33="","",IF('Познавательное развитие'!Z33=2,"сформирован",IF('Познавательное развитие'!Z33=0,"не сформирован", "в стадии формирования")))</f>
        <v/>
      </c>
      <c r="EM32" s="233" t="str">
        <f>IF('Познавательное развитие'!AA33="","",IF('Познавательное развитие'!AA33=2,"сформирован",IF('Познавательное развитие'!AA33=0,"не сформирован", "в стадии формирования")))</f>
        <v/>
      </c>
      <c r="EN32" s="233" t="str">
        <f>IF('Познавательное развитие'!AB33="","",IF('Познавательное развитие'!AB33=2,"сформирован",IF('Познавательное развитие'!AB33=0,"не сформирован", "в стадии формирования")))</f>
        <v/>
      </c>
      <c r="EO32" s="233"/>
      <c r="EP32" s="235" t="str">
        <f>'Целевые ориентиры'!EH32</f>
        <v/>
      </c>
    </row>
    <row r="33" spans="1:146" ht="15.75" x14ac:dyDescent="0.25">
      <c r="A33" s="107">
        <f>список!A31</f>
        <v>30</v>
      </c>
      <c r="B33" s="141" t="str">
        <f>IF(список!B31="","",список!B31)</f>
        <v/>
      </c>
      <c r="C33" s="97">
        <f>IF(список!C31="","",список!C31)</f>
        <v>0</v>
      </c>
      <c r="D33" s="94" t="str">
        <f>IF('Социально-коммуникативное разви'!G34="","",IF('Социально-коммуникативное разви'!G34=2,"сформирован",IF('Социально-коммуникативное разви'!G34=0,"не сформирован", "в стадии формирования")))</f>
        <v/>
      </c>
      <c r="E33" s="94" t="str">
        <f>IF('Социально-коммуникативное разви'!I34="","",IF('Социально-коммуникативное разви'!I34=2,"сформирован",IF('Социально-коммуникативное разви'!I34=0,"не сформирован", "в стадии формирования")))</f>
        <v/>
      </c>
      <c r="G33" s="94" t="str">
        <f>IF('Социально-коммуникативное разви'!L34="","",IF('Социально-коммуникативное разви'!L34=2,"сформирован",IF('Социально-коммуникативное разви'!L34=0,"не сформирован", "в стадии формирования")))</f>
        <v/>
      </c>
      <c r="H33" s="94" t="str">
        <f>IF('Познавательное развитие'!K34="","",IF('Познавательное развитие'!K34=2,"сформирован",IF('Познавательное развитие'!K34=0,"не сформирован", "в стадии формирования")))</f>
        <v/>
      </c>
      <c r="I33" s="94" t="e">
        <f>IF('Познавательное развитие'!#REF!="","",IF('Познавательное развитие'!#REF!=2,"сформирован",IF('Познавательное развитие'!#REF!=0,"не сформирован", "в стадии формирования")))</f>
        <v>#REF!</v>
      </c>
      <c r="J33" s="94" t="str">
        <f>IF('Познавательное развитие'!O34="","",IF('Познавательное развитие'!O34=2,"сформирован",IF('Познавательное развитие'!O34=0,"не сформирован", "в стадии формирования")))</f>
        <v/>
      </c>
      <c r="K33" s="94" t="str">
        <f>IF('Познавательное развитие'!P34="","",IF('Познавательное развитие'!P34=2,"сформирован",IF('Познавательное развитие'!P34=0,"не сформирован", "в стадии формирования")))</f>
        <v/>
      </c>
      <c r="L33" s="94" t="e">
        <f>IF('Познавательное развитие'!#REF!="","",IF('Познавательное развитие'!#REF!=2,"сформирован",IF('Познавательное развитие'!#REF!=0,"не сформирован", "в стадии формирования")))</f>
        <v>#REF!</v>
      </c>
      <c r="M33" s="94" t="str">
        <f>IF('Познавательное развитие'!T34="","",IF('Познавательное развитие'!T34=2,"сформирован",IF('Познавательное развитие'!T34=0,"не сформирован", "в стадии формирования")))</f>
        <v/>
      </c>
      <c r="N33" s="94" t="str">
        <f>IF('Познавательное развитие'!W34="","",IF('Познавательное развитие'!W34=2,"сформирован",IF('Познавательное развитие'!W34=0,"не сформирован", "в стадии формирования")))</f>
        <v/>
      </c>
      <c r="O33" s="94" t="str">
        <f>IF('Познавательное развитие'!AH34="","",IF('Познавательное развитие'!AH34=2,"сформирован",IF('Познавательное развитие'!AH34=0,"не сформирован", "в стадии формирования")))</f>
        <v/>
      </c>
      <c r="P33" s="94" t="str">
        <f>IF('Речевое развитие'!E33="","",IF('Речевое развитие'!E33=2,"сформирован",IF('Речевое развитие'!E33=0,"не сформирован", "в стадии формирования")))</f>
        <v/>
      </c>
      <c r="Q33" s="94" t="str">
        <f>IF('Речевое развитие'!F33="","",IF('Речевое развитие'!F33=2,"сформирован",IF('Речевое развитие'!F33=0,"не сформирован", "в стадии формирования")))</f>
        <v/>
      </c>
      <c r="R33" s="94" t="str">
        <f>IF('Речевое развитие'!M33="","",IF('Речевое развитие'!M33=2,"сформирован",IF('Речевое развитие'!M33=0,"не сформирован", "в стадии формирования")))</f>
        <v/>
      </c>
      <c r="S33" s="94" t="str">
        <f>IF('Художественно-эстетическое разв'!F34="","",IF('Художественно-эстетическое разв'!F34=2,"сформирован",IF('Художественно-эстетическое разв'!F34=0,"не сформирован", "в стадии формирования")))</f>
        <v/>
      </c>
      <c r="T33" s="94" t="str">
        <f>IF('Художественно-эстетическое разв'!L34="","",IF('Художественно-эстетическое разв'!L34=2,"сформирован",IF('Художественно-эстетическое разв'!L34=0,"не сформирован", "в стадии формирования")))</f>
        <v/>
      </c>
      <c r="U33" s="94" t="str">
        <f>IF('Художественно-эстетическое разв'!O34="","",IF('Художественно-эстетическое разв'!O34=2,"сформирован",IF('Художественно-эстетическое разв'!O34=0,"не сформирован", "в стадии формирования")))</f>
        <v/>
      </c>
      <c r="V33" s="94" t="str">
        <f>IF('Художественно-эстетическое разв'!P34="","",IF('Художественно-эстетическое разв'!P34=2,"сформирован",IF('Художественно-эстетическое разв'!P34=0,"не сформирован", "в стадии формирования")))</f>
        <v/>
      </c>
      <c r="W33" s="94" t="str">
        <f>IF('Физическое развитие'!N33="","",IF('Физическое развитие'!N33=2,"сформирован",IF('Физическое развитие'!N33=0,"не сформирован", "в стадии формирования")))</f>
        <v/>
      </c>
      <c r="X33" s="94" t="str">
        <f>IF('Физическое развитие'!Q33="","",IF('Физическое развитие'!Q33=2,"сформирован",IF('Физическое развитие'!Q33=0,"не сформирован", "в стадии формирования")))</f>
        <v/>
      </c>
      <c r="Y33" s="94" t="str">
        <f>IF('Физическое развитие'!R33="","",IF('Физическое развитие'!R33=2,"сформирован",IF('Физическое развитие'!R33=0,"не сформирован", "в стадии формирования")))</f>
        <v/>
      </c>
      <c r="Z33" s="206" t="str">
        <f>IF('Социально-коммуникативное разви'!G34="","",IF('Социально-коммуникативное разви'!I34="","",IF('Социально-коммуникативное разви'!K34="","",IF('Социально-коммуникативное разви'!L34="","",IF('Познавательное развитие'!K34="","",IF('Познавательное развитие'!#REF!="","",IF('Познавательное развитие'!O34="","",IF('Познавательное развитие'!P34="","",IF('Познавательное развитие'!#REF!="","",IF('Познавательное развитие'!T34="","",IF('Познавательное развитие'!W34="","",IF('Познавательное развитие'!AH34="","",IF('Речевое развитие'!E33="","",IF('Речевое развитие'!F33="","",IF('Речевое развитие'!M33="","",IF('Художественно-эстетическое разв'!F34="","",IF('Художественно-эстетическое разв'!L34="","",IF('Художественно-эстетическое разв'!O34="","",IF('Художественно-эстетическое разв'!P34="","",IF('Физическое развитие'!N33="","",IF('Физическое развитие'!Q33="","",IF('Физическое развитие'!R33="","",('Социально-коммуникативное разви'!G34+'Социально-коммуникативное разви'!I34+'Социально-коммуникативное разви'!K34+'Социально-коммуникативное разви'!L34+'Познавательное развитие'!K34+'Познавательное развитие'!#REF!+'Познавательное развитие'!O34+'Познавательное развитие'!P34+'Познавательное развитие'!#REF!+'Познавательное развитие'!T34+'Познавательное развитие'!W34+'Познавательное развитие'!AH34+'Речевое развитие'!E33+'Речевое развитие'!F33+'Художественно-эстетическое разв'!F34+'Художественно-эстетическое разв'!L34+'Художественно-эстетическое разв'!O34+'Художественно-эстетическое разв'!P34+'Физическое развитие'!N33+'Физическое развитие'!Q33+'Физическое развитие'!R33)/22))))))))))))))))))))))</f>
        <v/>
      </c>
      <c r="AA33" s="235" t="str">
        <f>'Целевые ориентиры'!Y33</f>
        <v/>
      </c>
      <c r="AB33" s="236" t="str">
        <f>IF('Социально-коммуникативное разви'!E34="","",IF('Социально-коммуникативное разви'!E34=2,"сформирован",IF('Социально-коммуникативное разви'!E34=0,"не сформирован", "в стадии формирования")))</f>
        <v/>
      </c>
      <c r="AC33" s="232" t="str">
        <f>IF('Социально-коммуникативное разви'!G34="","",IF('Социально-коммуникативное разви'!G34=2,"сформирован",IF('Социально-коммуникативное разви'!G34=0,"не сформирован", "в стадии формирования")))</f>
        <v/>
      </c>
      <c r="AD33" s="232" t="str">
        <f>IF('Социально-коммуникативное разви'!H34="","",IF('Социально-коммуникативное разви'!H34=2,"сформирован",IF('Социально-коммуникативное разви'!H34=0,"не сформирован", "в стадии формирования")))</f>
        <v/>
      </c>
      <c r="AE33" s="232" t="str">
        <f>IF('Социально-коммуникативное разви'!L34="","",IF('Социально-коммуникативное разви'!L34=2,"сформирован",IF('Социально-коммуникативное разви'!L34=0,"не сформирован", "в стадии формирования")))</f>
        <v/>
      </c>
      <c r="AF33" s="232" t="str">
        <f>IF('Социально-коммуникативное разви'!Q34="","",IF('Социально-коммуникативное разви'!Q34=2,"сформирован",IF('Социально-коммуникативное разви'!Q34=0,"не сформирован", "в стадии формирования")))</f>
        <v/>
      </c>
      <c r="AG33" s="237" t="str">
        <f>IF('Познавательное развитие'!L34="","",IF('Познавательное развитие'!L34=2,"сформирован",IF('Познавательное развитие'!L34=0,"не сформирован", "в стадии формирования")))</f>
        <v/>
      </c>
      <c r="AH33" s="237" t="e">
        <f>IF('Познавательное развитие'!#REF!="","",IF('Познавательное развитие'!#REF!=2,"сформирован",IF('Познавательное развитие'!#REF!=0,"не сформирован", "в стадии формирования")))</f>
        <v>#REF!</v>
      </c>
      <c r="AI33" s="237" t="str">
        <f>IF('Речевое развитие'!D33="","",IF('Речевое развитие'!D33=2,"сформирован",IF('Речевое развитие'!D33=0,"не сформирован", "в стадии формирования")))</f>
        <v/>
      </c>
      <c r="AJ33" s="237" t="str">
        <f>IF('Речевое развитие'!F33="","",IF('Речевое развитие'!F33=2,"сформирован",IF('Речевое развитие'!F33=0,"не сформирован", "в стадии формирования")))</f>
        <v/>
      </c>
      <c r="AK33" s="237" t="str">
        <f>IF('Речевое развитие'!J33="","",IF('Речевое развитие'!J33=2,"сформирован",IF('Речевое развитие'!J33=0,"не сформирован", "в стадии формирования")))</f>
        <v/>
      </c>
      <c r="AL33" s="237" t="str">
        <f>IF('Речевое развитие'!L33="","",IF('Речевое развитие'!L33=2,"сформирован",IF('Речевое развитие'!L33=0,"не сформирован", "в стадии формирования")))</f>
        <v/>
      </c>
      <c r="AM33" s="237" t="str">
        <f>IF('Речевое развитие'!N33="","",IF('Речевое развитие'!N33=2,"сформирован",IF('Речевое развитие'!N33=0,"не сформирован", "в стадии формирования")))</f>
        <v/>
      </c>
      <c r="AN33" s="238" t="str">
        <f>IF('Социально-коммуникативное разви'!E34="","",IF('Социально-коммуникативное разви'!G34="","",IF('Социально-коммуникативное разви'!H34="","",IF('Социально-коммуникативное разви'!L34="","",IF('Социально-коммуникативное разви'!Q34="","",IF('Познавательное развитие'!L34="","",IF('Познавательное развитие'!#REF!="","",IF('Речевое развитие'!D33="","",IF('Речевое развитие'!F33="","",IF('Речевое развитие'!J33="","",IF('Речевое развитие'!L33="","",IF('Речевое развитие'!N33="","",('Социально-коммуникативное разви'!E34+'Социально-коммуникативное разви'!G34+'Социально-коммуникативное разви'!H34+'Социально-коммуникативное разви'!L34+'Социально-коммуникативное разви'!Q34+'Познавательное развитие'!L34+'Познавательное развитие'!#REF!+'Речевое развитие'!D33+'Речевое развитие'!F33+'Речевое развитие'!J33+'Речевое развитие'!L33+'Речевое развитие'!N33)/12))))))))))))</f>
        <v/>
      </c>
      <c r="AO33" s="235" t="str">
        <f>'Целевые ориентиры'!AM33</f>
        <v/>
      </c>
      <c r="AP33" s="239" t="str">
        <f>IF('Социально-коммуникативное разви'!E34="","",IF('Социально-коммуникативное разви'!E34=2,"сформирован",IF('Социально-коммуникативное разви'!E34=0,"не сформирован", "в стадии формирования")))</f>
        <v/>
      </c>
      <c r="AQ33" s="240" t="str">
        <f>IF('Социально-коммуникативное разви'!G34="","",IF('Социально-коммуникативное разви'!G34=2,"сформирован",IF('Социально-коммуникативное разви'!G34=0,"не сформирован", "в стадии формирования")))</f>
        <v/>
      </c>
      <c r="AR33" s="241" t="str">
        <f>IF('Социально-коммуникативное разви'!H34="","",IF('Социально-коммуникативное разви'!H34=2,"сформирован",IF('Социально-коммуникативное разви'!H34=0,"не сформирован", "в стадии формирования")))</f>
        <v/>
      </c>
      <c r="AS33" s="241" t="str">
        <f>IF('Социально-коммуникативное разви'!K34="","",IF('Социально-коммуникативное разви'!K34=2,"сформирован",IF('Социально-коммуникативное разви'!K34=0,"не сформирован", "в стадии формирования")))</f>
        <v/>
      </c>
      <c r="AT33" s="241" t="str">
        <f>IF('Социально-коммуникативное разви'!L34="","",IF('Социально-коммуникативное разви'!L34=2,"сформирован",IF('Социально-коммуникативное разви'!L34=0,"не сформирован", "в стадии формирования")))</f>
        <v/>
      </c>
      <c r="AU33" s="241" t="str">
        <f>IF('Социально-коммуникативное разви'!M34="","",IF('Социально-коммуникативное разви'!M34=2,"сформирован",IF('Социально-коммуникативное разви'!M34=0,"не сформирован", "в стадии формирования")))</f>
        <v/>
      </c>
      <c r="AV33" s="241" t="str">
        <f>IF('Познавательное развитие'!P34="","",IF('Познавательное развитие'!P34=2,"сформирован",IF('Познавательное развитие'!P34=0,"не сформирован", "в стадии формирования")))</f>
        <v/>
      </c>
      <c r="AW33" s="241" t="str">
        <f>IF('Речевое развитие'!E33="","",IF('Речевое развитие'!E33=2,"сформирован",IF('Речевое развитие'!E33=0,"не сформирован", "в стадии формирования")))</f>
        <v/>
      </c>
      <c r="AX33" s="241" t="str">
        <f>IF('Речевое развитие'!N33="","",IF('Речевое развитие'!N33=2,"сформирован",IF('Речевое развитие'!N33=0,"не сформирован", "в стадии формирования")))</f>
        <v/>
      </c>
      <c r="AY33" s="241" t="str">
        <f>IF('Художественно-эстетическое разв'!F34="","",IF('Художественно-эстетическое разв'!F34=2,"сформирован",IF('Художественно-эстетическое разв'!F34=0,"не сформирован", "в стадии формирования")))</f>
        <v/>
      </c>
      <c r="AZ33" s="233" t="str">
        <f>IF('Художественно-эстетическое разв'!O34="","",IF('Художественно-эстетическое разв'!O34=2,"сформирован",IF('Художественно-эстетическое разв'!O34=0,"не сформирован", "в стадии формирования")))</f>
        <v/>
      </c>
      <c r="BA33" s="233"/>
      <c r="BB33" s="208" t="str">
        <f>IF('Социально-коммуникативное разви'!E34="","",IF('Социально-коммуникативное разви'!G34="","",IF('Социально-коммуникативное разви'!H34="","",IF('Социально-коммуникативное разви'!K34="","",IF('Социально-коммуникативное разви'!L34="","",IF('Социально-коммуникативное разви'!M34="","",IF('Познавательное развитие'!P34="","",IF('Речевое развитие'!E33="","",IF('Речевое развитие'!N33="","",IF('Художественно-эстетическое разв'!F34="","",IF('Художественно-эстетическое разв'!O34="","",IF('Художественно-эстетическое разв'!Y34="","",('Социально-коммуникативное разви'!E34+'Социально-коммуникативное разви'!G34+'Социально-коммуникативное разви'!H34+'Социально-коммуникативное разви'!L34+'Социально-коммуникативное разви'!Q34+'Познавательное развитие'!L34+'Познавательное развитие'!#REF!+'Речевое развитие'!D33+'Речевое развитие'!F33+'Речевое развитие'!J33+'Речевое развитие'!L33+'Речевое развитие'!N33)/12))))))))))))</f>
        <v/>
      </c>
      <c r="BC33" s="235" t="str">
        <f>'Целевые ориентиры'!BA33</f>
        <v/>
      </c>
      <c r="BD33" s="233" t="str">
        <f>IF('Социально-коммуникативное разви'!D34="","",IF('Социально-коммуникативное разви'!D34=2,"сформирован",IF('Социально-коммуникативное разви'!D34=0,"не сформирован", "в стадии формирования")))</f>
        <v/>
      </c>
      <c r="BE33" s="233" t="str">
        <f>IF('Социально-коммуникативное разви'!F34="","",IF('Социально-коммуникативное разви'!F34=2,"сформирован",IF('Социально-коммуникативное разви'!F34=0,"не сформирован", "в стадии формирования")))</f>
        <v/>
      </c>
      <c r="BF33" s="233" t="str">
        <f>IF('Социально-коммуникативное разви'!J34="","",IF('Социально-коммуникативное разви'!J34=2,"сформирован",IF('Социально-коммуникативное разви'!J34=0,"не сформирован", "в стадии формирования")))</f>
        <v/>
      </c>
      <c r="BG33" s="233" t="str">
        <f>IF('Познавательное развитие'!U34="","",IF('Познавательное развитие'!U34=2,"сформирован",IF('Познавательное развитие'!U34=0,"не сформирован", "в стадии формирования")))</f>
        <v/>
      </c>
      <c r="BH33" s="233" t="str">
        <f>IF('Познавательное развитие'!V34="","",IF('Познавательное развитие'!V34=2,"сформирован",IF('Познавательное развитие'!V34=0,"не сформирован", "в стадии формирования")))</f>
        <v/>
      </c>
      <c r="BI33" s="233" t="str">
        <f>IF('Познавательное развитие'!AB34="","",IF('Познавательное развитие'!AB34=2,"сформирован",IF('Познавательное развитие'!AB34=0,"не сформирован", "в стадии формирования")))</f>
        <v/>
      </c>
      <c r="BJ33" s="233" t="str">
        <f>IF('Познавательное развитие'!AD34="","",IF('Познавательное развитие'!AD34=2,"сформирован",IF('Познавательное развитие'!AD34=0,"не сформирован", "в стадии формирования")))</f>
        <v/>
      </c>
      <c r="BK33" s="233" t="str">
        <f>IF('Речевое развитие'!D33="","",IF('Речевое развитие'!D33=2,"сформирован",IF('Речевое развитие'!D33=0,"не сформирован", "в стадии формирования")))</f>
        <v/>
      </c>
      <c r="BL33" s="233" t="str">
        <f>IF('Речевое развитие'!E33="","",IF('Речевое развитие'!E33=2,"сформирован",IF('Речевое развитие'!E33=0,"не сформирован", "в стадии формирования")))</f>
        <v/>
      </c>
      <c r="BM33" s="233" t="str">
        <f>IF('Речевое развитие'!F33="","",IF('Речевое развитие'!F33=2,"сформирован",IF('Речевое развитие'!F33=0,"не сформирован", "в стадии формирования")))</f>
        <v/>
      </c>
      <c r="BN33" s="233" t="str">
        <f>IF('Речевое развитие'!G33="","",IF('Речевое развитие'!G33=2,"сформирован",IF('Речевое развитие'!G33=0,"не сформирован", "в стадии формирования")))</f>
        <v/>
      </c>
      <c r="BO33" s="233" t="e">
        <f>IF('Речевое развитие'!#REF!="","",IF('Речевое развитие'!#REF!=2,"сформирован",IF('Речевое развитие'!#REF!=0,"не сформирован", "в стадии формирования")))</f>
        <v>#REF!</v>
      </c>
      <c r="BP33" s="233" t="str">
        <f>IF('Речевое развитие'!J33="","",IF('Речевое развитие'!J33=2,"сформирован",IF('Речевое развитие'!J33=0,"не сформирован", "в стадии формирования")))</f>
        <v/>
      </c>
      <c r="BQ33" s="233" t="str">
        <f>IF('Речевое развитие'!K33="","",IF('Речевое развитие'!K33=2,"сформирован",IF('Речевое развитие'!K33=0,"не сформирован", "в стадии формирования")))</f>
        <v/>
      </c>
      <c r="BR33" s="233" t="str">
        <f>IF('Речевое развитие'!L33="","",IF('Речевое развитие'!L33=2,"сформирован",IF('Речевое развитие'!L33=0,"не сформирован", "в стадии формирования")))</f>
        <v/>
      </c>
      <c r="BS33" s="233" t="str">
        <f>IF('Речевое развитие'!M33="","",IF('Речевое развитие'!M33=2,"сформирован",IF('Речевое развитие'!M33=0,"не сформирован", "в стадии формирования")))</f>
        <v/>
      </c>
      <c r="BT33" s="233" t="str">
        <f>IF('Речевое развитие'!N33="","",IF('Речевое развитие'!N33=2,"сформирован",IF('Речевое развитие'!N33=0,"не сформирован", "в стадии формирования")))</f>
        <v/>
      </c>
      <c r="BU33" s="233" t="str">
        <f>IF('Художественно-эстетическое разв'!D34="","",IF('Художественно-эстетическое разв'!D34=2,"сформирован",IF('Художественно-эстетическое разв'!D34=0,"не сформирован", "в стадии формирования")))</f>
        <v/>
      </c>
      <c r="BV33" s="233" t="str">
        <f>IF('Художественно-эстетическое разв'!E34="","",IF('Художественно-эстетическое разв'!E34=2,"сформирован",IF('Художественно-эстетическое разв'!E34=0,"не сформирован", "в стадии формирования")))</f>
        <v/>
      </c>
      <c r="BW33" s="242" t="str">
        <f>IF('Социально-коммуникативное разви'!D34="","",IF('Социально-коммуникативное разви'!F34="","",IF('Социально-коммуникативное разви'!J34="","",IF('Познавательное развитие'!U34="","",IF('Познавательное развитие'!V34="","",IF('Познавательное развитие'!AB34="","",IF('Познавательное развитие'!AD34="","",IF('Речевое развитие'!D33="","",IF('Речевое развитие'!E33="","",IF('Речевое развитие'!F33="","",IF('Речевое развитие'!G33="","",IF('Речевое развитие'!#REF!="","",IF('Речевое развитие'!J33="","",IF('Речевое развитие'!K33="","",IF('Речевое развитие'!L33="","",IF('Речевое развитие'!M33="","",IF('Речевое развитие'!N33="","",IF('Художественно-эстетическое разв'!D34="","",IF('Художественно-эстетическое разв'!E34="","",('Социально-коммуникативное разви'!D34+'Социально-коммуникативное разви'!F34+'Социально-коммуникативное разви'!J34+'Познавательное развитие'!U34+'Познавательное развитие'!V34+'Познавательное развитие'!AB34+'Познавательное развитие'!AD34+'Речевое развитие'!D33+'Речевое развитие'!E33+'Речевое развитие'!F33+'Речевое развитие'!G33+'Речевое развитие'!#REF!+'Речевое развитие'!J33+'Речевое развитие'!K33+'Речевое развитие'!L33+'Речевое развитие'!M33+'Речевое развитие'!N33+'Художественно-эстетическое разв'!D34+'Художественно-эстетическое разв'!E34)/19)))))))))))))))))))</f>
        <v/>
      </c>
      <c r="BX33" s="321" t="str">
        <f>'Целевые ориентиры'!BU33</f>
        <v/>
      </c>
      <c r="BY33" s="233" t="str">
        <f t="shared" si="1"/>
        <v/>
      </c>
      <c r="BZ33" s="233" t="str">
        <f>IF('Художественно-эстетическое разв'!K34="","",IF('Художественно-эстетическое разв'!K34=2,"сформирован",IF('Художественно-эстетическое разв'!K34=0,"не сформирован", "в стадии формирования")))</f>
        <v/>
      </c>
      <c r="CA33" s="233" t="str">
        <f>IF('Художественно-эстетическое разв'!L34="","",IF('Художественно-эстетическое разв'!L34=2,"сформирован",IF('Художественно-эстетическое разв'!L34=0,"не сформирован", "в стадии формирования")))</f>
        <v/>
      </c>
      <c r="CB33" s="233" t="str">
        <f>IF('Художественно-эстетическое разв'!Z34="","",IF('Художественно-эстетическое разв'!Z34=2,"сформирован",IF('Художественно-эстетическое разв'!Z34=0,"не сформирован", "в стадии формирования")))</f>
        <v/>
      </c>
      <c r="CC33" s="190" t="e">
        <f>IF('Физическое развитие'!#REF!="","",IF('Физическое развитие'!#REF!=2,"сформирован",IF('Физическое развитие'!#REF!=0,"не сформирован", "в стадии формирования")))</f>
        <v>#REF!</v>
      </c>
      <c r="CD33" s="190" t="str">
        <f>IF('Физическое развитие'!D33="","",IF('Физическое развитие'!D33=2,"сформирован",IF('Физическое развитие'!D33=0,"не сформирован", "в стадии формирования")))</f>
        <v/>
      </c>
      <c r="CE33" s="190" t="str">
        <f>IF('Физическое развитие'!E33="","",IF('Физическое развитие'!E33=2,"сформирован",IF('Физическое развитие'!E33=0,"не сформирован", "в стадии формирования")))</f>
        <v/>
      </c>
      <c r="CF33" s="190" t="str">
        <f>IF('Физическое развитие'!F33="","",IF('Физическое развитие'!F33=2,"сформирован",IF('Физическое развитие'!F33=0,"не сформирован", "в стадии формирования")))</f>
        <v/>
      </c>
      <c r="CG33" s="190" t="str">
        <f>IF('Физическое развитие'!G33="","",IF('Физическое развитие'!G33=2,"сформирован",IF('Физическое развитие'!G33=0,"не сформирован", "в стадии формирования")))</f>
        <v/>
      </c>
      <c r="CH33" s="233" t="str">
        <f>IF('Физическое развитие'!H33="","",IF('Физическое развитие'!H33=2,"сформирован",IF('Физическое развитие'!H33=0,"не сформирован", "в стадии формирования")))</f>
        <v/>
      </c>
      <c r="CI33" s="233" t="str">
        <f>IF('Физическое развитие'!I33="","",IF('Физическое развитие'!I33=2,"сформирован",IF('Физическое развитие'!I33=0,"не сформирован", "в стадии формирования")))</f>
        <v/>
      </c>
      <c r="CJ33" s="233" t="str">
        <f>IF('Физическое развитие'!J33="","",IF('Физическое развитие'!J33=2,"сформирован",IF('Физическое развитие'!J33=0,"не сформирован", "в стадии формирования")))</f>
        <v/>
      </c>
      <c r="CK33" s="233" t="str">
        <f>IF('Физическое развитие'!K33="","",IF('Физическое развитие'!K33=2,"сформирован",IF('Физическое развитие'!K33=0,"не сформирован", "в стадии формирования")))</f>
        <v/>
      </c>
      <c r="CL33" s="233" t="str">
        <f>IF('Физическое развитие'!L33="","",IF('Физическое развитие'!L33=2,"сформирован",IF('Физическое развитие'!L33=0,"не сформирован", "в стадии формирования")))</f>
        <v/>
      </c>
      <c r="CM33" s="233" t="str">
        <f>IF('Физическое развитие'!N33="","",IF('Физическое развитие'!N33=2,"сформирован",IF('Физическое развитие'!N33=0,"не сформирован", "в стадии формирования")))</f>
        <v/>
      </c>
      <c r="CN33" s="242" t="str">
        <f>IF('Познавательное развитие'!H34="","",IF('Художественно-эстетическое разв'!K34="","",IF('Художественно-эстетическое разв'!L34="","",IF('Художественно-эстетическое разв'!Z34="","",IF('Физическое развитие'!#REF!="","",IF('Физическое развитие'!D33="","",IF('Физическое развитие'!E33="","",IF('Физическое развитие'!F33="","",IF('Физическое развитие'!G33="","",IF('Физическое развитие'!H33="","",IF('Физическое развитие'!I33="","",IF('Физическое развитие'!J33="","",IF('Физическое развитие'!K33="","",IF('Физическое развитие'!L33="","",IF('Физическое развитие'!N33="","",('Познавательное развитие'!H34+'Художественно-эстетическое разв'!K34+'Художественно-эстетическое разв'!L34+'Художественно-эстетическое разв'!Z34+'Физическое развитие'!#REF!+'Физическое развитие'!D33+'Физическое развитие'!E33+'Физическое развитие'!F33+'Физическое развитие'!G33+'Физическое развитие'!H33+'Физическое развитие'!I33+'Физическое развитие'!J33+'Физическое развитие'!K33+'Физическое развитие'!L33+'Физическое развитие'!N33)/15)))))))))))))))</f>
        <v/>
      </c>
      <c r="CO33" s="321" t="str">
        <f>'Целевые ориентиры'!CK33</f>
        <v/>
      </c>
      <c r="CP33" s="233" t="str">
        <f>IF('Социально-коммуникативное разви'!G34="","",IF('Социально-коммуникативное разви'!G34=2,"сформирован",IF('Социально-коммуникативное разви'!G34=0,"не сформирован", "в стадии формирования")))</f>
        <v/>
      </c>
      <c r="CQ33" s="233" t="str">
        <f>IF('Социально-коммуникативное разви'!H34="","",IF('Социально-коммуникативное разви'!H34=2,"сформирован",IF('Социально-коммуникативное разви'!H34=0,"не сформирован", "в стадии формирования")))</f>
        <v/>
      </c>
      <c r="CR33" s="233" t="str">
        <f>IF('Социально-коммуникативное разви'!L34="","",IF('Социально-коммуникативное разви'!L34=2,"сформирован",IF('Социально-коммуникативное разви'!L34=0,"не сформирован", "в стадии формирования")))</f>
        <v/>
      </c>
      <c r="CS33" s="233" t="str">
        <f>IF('Социально-коммуникативное разви'!P34="","",IF('Социально-коммуникативное разви'!P34=2,"сформирован",IF('Социально-коммуникативное разви'!P34=0,"не сформирован", "в стадии формирования")))</f>
        <v/>
      </c>
      <c r="CT33" s="233" t="str">
        <f>IF('Социально-коммуникативное разви'!Q34="","",IF('Социально-коммуникативное разви'!Q34=2,"сформирован",IF('Социально-коммуникативное разви'!Q34=0,"не сформирован", "в стадии формирования")))</f>
        <v/>
      </c>
      <c r="CU33" s="233" t="str">
        <f>IF('Социально-коммуникативное разви'!T34="","",IF('Социально-коммуникативное разви'!T34=2,"сформирован",IF('Социально-коммуникативное разви'!T34=0,"не сформирован", "в стадии формирования")))</f>
        <v/>
      </c>
      <c r="CV33" s="233" t="str">
        <f>IF('Социально-коммуникативное разви'!U34="","",IF('Социально-коммуникативное разви'!U34=2,"сформирован",IF('Социально-коммуникативное разви'!U34=0,"не сформирован", "в стадии формирования")))</f>
        <v/>
      </c>
      <c r="CW33" s="233" t="str">
        <f>IF('Социально-коммуникативное разви'!V34="","",IF('Социально-коммуникативное разви'!V34=2,"сформирован",IF('Социально-коммуникативное разви'!V34=0,"не сформирован", "в стадии формирования")))</f>
        <v/>
      </c>
      <c r="CX33" s="233" t="str">
        <f>IF('Социально-коммуникативное разви'!W34="","",IF('Социально-коммуникативное разви'!W34=2,"сформирован",IF('Социально-коммуникативное разви'!W34=0,"не сформирован", "в стадии формирования")))</f>
        <v/>
      </c>
      <c r="CY33" s="233" t="str">
        <f>IF('Социально-коммуникативное разви'!X34="","",IF('Социально-коммуникативное разви'!X34=2,"сформирован",IF('Социально-коммуникативное разви'!X34=0,"не сформирован", "в стадии формирования")))</f>
        <v/>
      </c>
      <c r="CZ33" s="233" t="str">
        <f>IF('Социально-коммуникативное разви'!Y34="","",IF('Социально-коммуникативное разви'!Y34=2,"сформирован",IF('Социально-коммуникативное разви'!Y34=0,"не сформирован", "в стадии формирования")))</f>
        <v/>
      </c>
      <c r="DA33" s="233" t="str">
        <f>IF('Физическое развитие'!Q33="","",IF('Физическое развитие'!Q33=2,"сформирован",IF('Физическое развитие'!Q33=0,"не сформирован", "в стадии формирования")))</f>
        <v/>
      </c>
      <c r="DB33" s="233" t="str">
        <f>IF('Физическое развитие'!R33="","",IF('Физическое развитие'!R33=2,"сформирован",IF('Физическое развитие'!R33=0,"не сформирован", "в стадии формирования")))</f>
        <v/>
      </c>
      <c r="DC33" s="233" t="str">
        <f>IF('Физическое развитие'!S33="","",IF('Физическое развитие'!S33=2,"сформирован",IF('Физическое развитие'!S33=0,"не сформирован", "в стадии формирования")))</f>
        <v/>
      </c>
      <c r="DD33" s="242" t="str">
        <f>IF('Социально-коммуникативное разви'!G34="","",IF('Социально-коммуникативное разви'!H34="","",IF('Социально-коммуникативное разви'!L34="","",IF('Социально-коммуникативное разви'!P34="","",IF('Социально-коммуникативное разви'!Q34="","",IF('Социально-коммуникативное разви'!T34="","",IF('Социально-коммуникативное разви'!U34="","",IF('Социально-коммуникативное разви'!V34="","",IF('Социально-коммуникативное разви'!W34="","",IF('Социально-коммуникативное разви'!X34="","",IF('Социально-коммуникативное разви'!Y34="","",IF('Физическое развитие'!Q33="","",IF('Физическое развитие'!R33="","",IF('Физическое развитие'!S33="","",('Социально-коммуникативное разви'!G34+'Социально-коммуникативное разви'!H34+'Социально-коммуникативное разви'!L34+'Социально-коммуникативное разви'!P34+'Социально-коммуникативное разви'!Q34+'Социально-коммуникативное разви'!T34+'Социально-коммуникативное разви'!U34+'Социально-коммуникативное разви'!V34+'Социально-коммуникативное разви'!W34+'Социально-коммуникативное разви'!X34+'Социально-коммуникативное разви'!Y34+'Физическое развитие'!Q33+'Физическое развитие'!R33+'Физическое развитие'!S33)/14))))))))))))))</f>
        <v/>
      </c>
      <c r="DE33" s="235" t="str">
        <f>'Целевые ориентиры'!DA33</f>
        <v/>
      </c>
      <c r="DF33" s="233" t="str">
        <f>IF('Социально-коммуникативное разви'!T34="","",IF('Социально-коммуникативное разви'!T34=2,"сформирован",IF('Социально-коммуникативное разви'!T34=0,"не сформирован", "в стадии формирования")))</f>
        <v/>
      </c>
      <c r="DG33" s="233" t="str">
        <f>IF('Социально-коммуникативное разви'!U34="","",IF('Социально-коммуникативное разви'!U34=2,"сформирован",IF('Социально-коммуникативное разви'!U34=0,"не сформирован", "в стадии формирования")))</f>
        <v/>
      </c>
      <c r="DH33" s="233" t="str">
        <f>IF('Социально-коммуникативное разви'!V34="","",IF('Социально-коммуникативное разви'!V34=2,"сформирован",IF('Социально-коммуникативное разви'!V34=0,"не сформирован", "в стадии формирования")))</f>
        <v/>
      </c>
      <c r="DI33" s="233" t="str">
        <f>IF('Социально-коммуникативное разви'!W34="","",IF('Социально-коммуникативное разви'!W34=2,"сформирован",IF('Социально-коммуникативное разви'!W34=0,"не сформирован", "в стадии формирования")))</f>
        <v/>
      </c>
      <c r="DJ33" s="233" t="str">
        <f>IF('Социально-коммуникативное разви'!X34="","",IF('Социально-коммуникативное разви'!X34=2,"сформирован",IF('Социально-коммуникативное разви'!X34=0,"не сформирован", "в стадии формирования")))</f>
        <v/>
      </c>
      <c r="DK33" s="233" t="str">
        <f>IF('Социально-коммуникативное разви'!Y34="","",IF('Социально-коммуникативное разви'!Y34=2,"сформирован",IF('Социально-коммуникативное разви'!Y34=0,"не сформирован", "в стадии формирования")))</f>
        <v/>
      </c>
      <c r="DL33" s="233" t="str">
        <f>IF('Познавательное развитие'!D34="","",IF('Познавательное развитие'!D34=2,"сформирован",IF('Познавательное развитие'!D34=0,"не сформирован", "в стадии формирования")))</f>
        <v/>
      </c>
      <c r="DM33" s="233" t="str">
        <f>IF('Познавательное развитие'!E34="","",IF('Познавательное развитие'!E34=2,"сформирован",IF('Познавательное развитие'!E34=0,"не сформирован", "в стадии формирования")))</f>
        <v/>
      </c>
      <c r="DN33" s="233" t="str">
        <f>IF('Познавательное развитие'!F34="","",IF('Познавательное развитие'!F34=2,"сформирован",IF('Познавательное развитие'!F34=0,"не сформирован", "в стадии формирования")))</f>
        <v/>
      </c>
      <c r="DO33" s="233" t="str">
        <f>IF('Познавательное развитие'!G34="","",IF('Познавательное развитие'!G34=2,"сформирован",IF('Познавательное развитие'!G34=0,"не сформирован", "в стадии формирования")))</f>
        <v/>
      </c>
      <c r="DP33" s="233" t="str">
        <f>IF('Познавательное развитие'!H34="","",IF('Познавательное развитие'!H34=2,"сформирован",IF('Познавательное развитие'!H34=0,"не сформирован", "в стадии формирования")))</f>
        <v/>
      </c>
      <c r="DQ33" s="233" t="str">
        <f>IF('Познавательное развитие'!I34="","",IF('Познавательное развитие'!I34=2,"сформирован",IF('Познавательное развитие'!I34=0,"не сформирован", "в стадии формирования")))</f>
        <v/>
      </c>
      <c r="DR33" s="233" t="str">
        <f>IF('Познавательное развитие'!J34="","",IF('Познавательное развитие'!J34=2,"сформирован",IF('Познавательное развитие'!J34=0,"не сформирован", "в стадии формирования")))</f>
        <v/>
      </c>
      <c r="DS33" s="233" t="str">
        <f>IF('Познавательное развитие'!K34="","",IF('Познавательное развитие'!K34=2,"сформирован",IF('Познавательное развитие'!K34=0,"не сформирован", "в стадии формирования")))</f>
        <v/>
      </c>
      <c r="DT33" s="233" t="str">
        <f>IF('Познавательное развитие'!L34="","",IF('Познавательное развитие'!L34=2,"сформирован",IF('Познавательное развитие'!L34=0,"не сформирован", "в стадии формирования")))</f>
        <v/>
      </c>
      <c r="DU33" s="233" t="e">
        <f>IF('Познавательное развитие'!#REF!="","",IF('Познавательное развитие'!#REF!=2,"сформирован",IF('Познавательное развитие'!#REF!=0,"не сформирован", "в стадии формирования")))</f>
        <v>#REF!</v>
      </c>
      <c r="DV33" s="233" t="e">
        <f>IF('Познавательное развитие'!#REF!="","",IF('Познавательное развитие'!#REF!=2,"сформирован",IF('Познавательное развитие'!#REF!=0,"не сформирован", "в стадии формирования")))</f>
        <v>#REF!</v>
      </c>
      <c r="DW33" s="233" t="str">
        <f>IF('Познавательное развитие'!M34="","",IF('Познавательное развитие'!M34=2,"сформирован",IF('Познавательное развитие'!M34=0,"не сформирован", "в стадии формирования")))</f>
        <v/>
      </c>
      <c r="DX33" s="233" t="str">
        <f>IF('Познавательное развитие'!N34="","",IF('Познавательное развитие'!N34=2,"сформирован",IF('Познавательное развитие'!N34=0,"не сформирован", "в стадии формирования")))</f>
        <v/>
      </c>
      <c r="DY33" s="233" t="str">
        <f>IF('Познавательное развитие'!O34="","",IF('Познавательное развитие'!O34=2,"сформирован",IF('Познавательное развитие'!O34=0,"не сформирован", "в стадии формирования")))</f>
        <v/>
      </c>
      <c r="DZ33" s="233" t="str">
        <f>IF('Познавательное развитие'!P34="","",IF('Познавательное развитие'!P34=2,"сформирован",IF('Познавательное развитие'!P34=0,"не сформирован", "в стадии формирования")))</f>
        <v/>
      </c>
      <c r="EA33" s="233" t="e">
        <f>IF('Познавательное развитие'!#REF!="","",IF('Познавательное развитие'!#REF!=2,"сформирован",IF('Познавательное развитие'!#REF!=0,"не сформирован", "в стадии формирования")))</f>
        <v>#REF!</v>
      </c>
      <c r="EB33" s="233" t="str">
        <f>IF('Познавательное развитие'!R34="","",IF('Познавательное развитие'!R34=2,"сформирован",IF('Познавательное развитие'!R34=0,"не сформирован", "в стадии формирования")))</f>
        <v/>
      </c>
      <c r="EC33" s="233" t="str">
        <f>IF('Познавательное развитие'!S34="","",IF('Познавательное развитие'!S34=2,"сформирован",IF('Познавательное развитие'!S34=0,"не сформирован", "в стадии формирования")))</f>
        <v/>
      </c>
      <c r="ED33" s="233" t="str">
        <f>IF('Познавательное развитие'!T34="","",IF('Познавательное развитие'!T34=2,"сформирован",IF('Познавательное развитие'!T34=0,"не сформирован", "в стадии формирования")))</f>
        <v/>
      </c>
      <c r="EE33" s="233" t="str">
        <f>IF('Познавательное развитие'!U34="","",IF('Познавательное развитие'!U34=2,"сформирован",IF('Познавательное развитие'!U34=0,"не сформирован", "в стадии формирования")))</f>
        <v/>
      </c>
      <c r="EF33" s="233" t="str">
        <f>IF('Познавательное развитие'!V34="","",IF('Познавательное развитие'!V34=2,"сформирован",IF('Познавательное развитие'!V34=0,"не сформирован", "в стадии формирования")))</f>
        <v/>
      </c>
      <c r="EG33" s="233" t="e">
        <f>IF('Познавательное развитие'!#REF!="","",IF('Познавательное развитие'!#REF!=2,"сформирован",IF('Познавательное развитие'!#REF!=0,"не сформирован", "в стадии формирования")))</f>
        <v>#REF!</v>
      </c>
      <c r="EH33" s="233" t="e">
        <f>IF('Познавательное развитие'!#REF!="","",IF('Познавательное развитие'!#REF!=2,"сформирован",IF('Познавательное развитие'!#REF!=0,"не сформирован", "в стадии формирования")))</f>
        <v>#REF!</v>
      </c>
      <c r="EI33" s="233" t="str">
        <f>IF('Познавательное развитие'!W34="","",IF('Познавательное развитие'!W34=2,"сформирован",IF('Познавательное развитие'!W34=0,"не сформирован", "в стадии формирования")))</f>
        <v/>
      </c>
      <c r="EJ33" s="233" t="str">
        <f>IF('Познавательное развитие'!X34="","",IF('Познавательное развитие'!X34=2,"сформирован",IF('Познавательное развитие'!X34=0,"не сформирован", "в стадии формирования")))</f>
        <v/>
      </c>
      <c r="EK33" s="233" t="str">
        <f>IF('Познавательное развитие'!Y34="","",IF('Познавательное развитие'!Y34=2,"сформирован",IF('Познавательное развитие'!Y34=0,"не сформирован", "в стадии формирования")))</f>
        <v/>
      </c>
      <c r="EL33" s="233" t="str">
        <f>IF('Познавательное развитие'!Z34="","",IF('Познавательное развитие'!Z34=2,"сформирован",IF('Познавательное развитие'!Z34=0,"не сформирован", "в стадии формирования")))</f>
        <v/>
      </c>
      <c r="EM33" s="233" t="str">
        <f>IF('Познавательное развитие'!AA34="","",IF('Познавательное развитие'!AA34=2,"сформирован",IF('Познавательное развитие'!AA34=0,"не сформирован", "в стадии формирования")))</f>
        <v/>
      </c>
      <c r="EN33" s="233" t="str">
        <f>IF('Познавательное развитие'!AB34="","",IF('Познавательное развитие'!AB34=2,"сформирован",IF('Познавательное развитие'!AB34=0,"не сформирован", "в стадии формирования")))</f>
        <v/>
      </c>
      <c r="EO33" s="233"/>
      <c r="EP33" s="235" t="str">
        <f>'Целевые ориентиры'!EH33</f>
        <v/>
      </c>
    </row>
    <row r="34" spans="1:146" ht="15.75" x14ac:dyDescent="0.25">
      <c r="A34" s="107">
        <f>список!A32</f>
        <v>31</v>
      </c>
      <c r="B34" s="141" t="str">
        <f>IF(список!B32="","",список!B32)</f>
        <v/>
      </c>
      <c r="C34" s="97">
        <f>IF(список!C32="","",список!C32)</f>
        <v>0</v>
      </c>
      <c r="D34" s="94" t="str">
        <f>IF('Социально-коммуникативное разви'!G35="","",IF('Социально-коммуникативное разви'!G35=2,"сформирован",IF('Социально-коммуникативное разви'!G35=0,"не сформирован", "в стадии формирования")))</f>
        <v/>
      </c>
      <c r="E34" s="94" t="str">
        <f>IF('Социально-коммуникативное разви'!I35="","",IF('Социально-коммуникативное разви'!I35=2,"сформирован",IF('Социально-коммуникативное разви'!I35=0,"не сформирован", "в стадии формирования")))</f>
        <v/>
      </c>
      <c r="G34" s="94" t="str">
        <f>IF('Социально-коммуникативное разви'!L35="","",IF('Социально-коммуникативное разви'!L35=2,"сформирован",IF('Социально-коммуникативное разви'!L35=0,"не сформирован", "в стадии формирования")))</f>
        <v/>
      </c>
      <c r="H34" s="94" t="str">
        <f>IF('Познавательное развитие'!K35="","",IF('Познавательное развитие'!K35=2,"сформирован",IF('Познавательное развитие'!K35=0,"не сформирован", "в стадии формирования")))</f>
        <v/>
      </c>
      <c r="I34" s="94" t="e">
        <f>IF('Познавательное развитие'!#REF!="","",IF('Познавательное развитие'!#REF!=2,"сформирован",IF('Познавательное развитие'!#REF!=0,"не сформирован", "в стадии формирования")))</f>
        <v>#REF!</v>
      </c>
      <c r="J34" s="94" t="str">
        <f>IF('Познавательное развитие'!O35="","",IF('Познавательное развитие'!O35=2,"сформирован",IF('Познавательное развитие'!O35=0,"не сформирован", "в стадии формирования")))</f>
        <v/>
      </c>
      <c r="K34" s="94" t="str">
        <f>IF('Познавательное развитие'!P35="","",IF('Познавательное развитие'!P35=2,"сформирован",IF('Познавательное развитие'!P35=0,"не сформирован", "в стадии формирования")))</f>
        <v/>
      </c>
      <c r="L34" s="94" t="e">
        <f>IF('Познавательное развитие'!#REF!="","",IF('Познавательное развитие'!#REF!=2,"сформирован",IF('Познавательное развитие'!#REF!=0,"не сформирован", "в стадии формирования")))</f>
        <v>#REF!</v>
      </c>
      <c r="M34" s="94" t="str">
        <f>IF('Познавательное развитие'!T35="","",IF('Познавательное развитие'!T35=2,"сформирован",IF('Познавательное развитие'!T35=0,"не сформирован", "в стадии формирования")))</f>
        <v/>
      </c>
      <c r="N34" s="94" t="str">
        <f>IF('Познавательное развитие'!W35="","",IF('Познавательное развитие'!W35=2,"сформирован",IF('Познавательное развитие'!W35=0,"не сформирован", "в стадии формирования")))</f>
        <v/>
      </c>
      <c r="O34" s="94" t="str">
        <f>IF('Познавательное развитие'!AH35="","",IF('Познавательное развитие'!AH35=2,"сформирован",IF('Познавательное развитие'!AH35=0,"не сформирован", "в стадии формирования")))</f>
        <v/>
      </c>
      <c r="P34" s="94" t="str">
        <f>IF('Речевое развитие'!E34="","",IF('Речевое развитие'!E34=2,"сформирован",IF('Речевое развитие'!E34=0,"не сформирован", "в стадии формирования")))</f>
        <v/>
      </c>
      <c r="Q34" s="94" t="str">
        <f>IF('Речевое развитие'!F34="","",IF('Речевое развитие'!F34=2,"сформирован",IF('Речевое развитие'!F34=0,"не сформирован", "в стадии формирования")))</f>
        <v/>
      </c>
      <c r="R34" s="94" t="str">
        <f>IF('Речевое развитие'!M34="","",IF('Речевое развитие'!M34=2,"сформирован",IF('Речевое развитие'!M34=0,"не сформирован", "в стадии формирования")))</f>
        <v/>
      </c>
      <c r="S34" s="94" t="str">
        <f>IF('Художественно-эстетическое разв'!F35="","",IF('Художественно-эстетическое разв'!F35=2,"сформирован",IF('Художественно-эстетическое разв'!F35=0,"не сформирован", "в стадии формирования")))</f>
        <v/>
      </c>
      <c r="T34" s="94" t="str">
        <f>IF('Художественно-эстетическое разв'!L35="","",IF('Художественно-эстетическое разв'!L35=2,"сформирован",IF('Художественно-эстетическое разв'!L35=0,"не сформирован", "в стадии формирования")))</f>
        <v/>
      </c>
      <c r="U34" s="94" t="str">
        <f>IF('Художественно-эстетическое разв'!O35="","",IF('Художественно-эстетическое разв'!O35=2,"сформирован",IF('Художественно-эстетическое разв'!O35=0,"не сформирован", "в стадии формирования")))</f>
        <v/>
      </c>
      <c r="V34" s="94" t="str">
        <f>IF('Художественно-эстетическое разв'!P35="","",IF('Художественно-эстетическое разв'!P35=2,"сформирован",IF('Художественно-эстетическое разв'!P35=0,"не сформирован", "в стадии формирования")))</f>
        <v/>
      </c>
      <c r="W34" s="94" t="str">
        <f>IF('Физическое развитие'!N34="","",IF('Физическое развитие'!N34=2,"сформирован",IF('Физическое развитие'!N34=0,"не сформирован", "в стадии формирования")))</f>
        <v/>
      </c>
      <c r="X34" s="94" t="str">
        <f>IF('Физическое развитие'!Q34="","",IF('Физическое развитие'!Q34=2,"сформирован",IF('Физическое развитие'!Q34=0,"не сформирован", "в стадии формирования")))</f>
        <v/>
      </c>
      <c r="Y34" s="94" t="str">
        <f>IF('Физическое развитие'!R34="","",IF('Физическое развитие'!R34=2,"сформирован",IF('Физическое развитие'!R34=0,"не сформирован", "в стадии формирования")))</f>
        <v/>
      </c>
      <c r="Z34" s="206" t="str">
        <f>IF('Социально-коммуникативное разви'!G35="","",IF('Социально-коммуникативное разви'!I35="","",IF('Социально-коммуникативное разви'!K35="","",IF('Социально-коммуникативное разви'!L35="","",IF('Познавательное развитие'!K35="","",IF('Познавательное развитие'!#REF!="","",IF('Познавательное развитие'!O35="","",IF('Познавательное развитие'!P35="","",IF('Познавательное развитие'!#REF!="","",IF('Познавательное развитие'!T35="","",IF('Познавательное развитие'!W35="","",IF('Познавательное развитие'!AH35="","",IF('Речевое развитие'!E34="","",IF('Речевое развитие'!F34="","",IF('Речевое развитие'!M34="","",IF('Художественно-эстетическое разв'!F35="","",IF('Художественно-эстетическое разв'!L35="","",IF('Художественно-эстетическое разв'!O35="","",IF('Художественно-эстетическое разв'!P35="","",IF('Физическое развитие'!N34="","",IF('Физическое развитие'!Q34="","",IF('Физическое развитие'!R34="","",('Социально-коммуникативное разви'!G35+'Социально-коммуникативное разви'!I35+'Социально-коммуникативное разви'!K35+'Социально-коммуникативное разви'!L35+'Познавательное развитие'!K35+'Познавательное развитие'!#REF!+'Познавательное развитие'!O35+'Познавательное развитие'!P35+'Познавательное развитие'!#REF!+'Познавательное развитие'!T35+'Познавательное развитие'!W35+'Познавательное развитие'!AH35+'Речевое развитие'!E34+'Речевое развитие'!F34+'Художественно-эстетическое разв'!F35+'Художественно-эстетическое разв'!L35+'Художественно-эстетическое разв'!O35+'Художественно-эстетическое разв'!P35+'Физическое развитие'!N34+'Физическое развитие'!Q34+'Физическое развитие'!R34)/22))))))))))))))))))))))</f>
        <v/>
      </c>
      <c r="AA34" s="235" t="str">
        <f>'Целевые ориентиры'!Y34</f>
        <v/>
      </c>
      <c r="AB34" s="236" t="str">
        <f>IF('Социально-коммуникативное разви'!E35="","",IF('Социально-коммуникативное разви'!E35=2,"сформирован",IF('Социально-коммуникативное разви'!E35=0,"не сформирован", "в стадии формирования")))</f>
        <v/>
      </c>
      <c r="AC34" s="232" t="str">
        <f>IF('Социально-коммуникативное разви'!G35="","",IF('Социально-коммуникативное разви'!G35=2,"сформирован",IF('Социально-коммуникативное разви'!G35=0,"не сформирован", "в стадии формирования")))</f>
        <v/>
      </c>
      <c r="AD34" s="232" t="str">
        <f>IF('Социально-коммуникативное разви'!H35="","",IF('Социально-коммуникативное разви'!H35=2,"сформирован",IF('Социально-коммуникативное разви'!H35=0,"не сформирован", "в стадии формирования")))</f>
        <v/>
      </c>
      <c r="AE34" s="232" t="str">
        <f>IF('Социально-коммуникативное разви'!L35="","",IF('Социально-коммуникативное разви'!L35=2,"сформирован",IF('Социально-коммуникативное разви'!L35=0,"не сформирован", "в стадии формирования")))</f>
        <v/>
      </c>
      <c r="AF34" s="232" t="str">
        <f>IF('Социально-коммуникативное разви'!Q35="","",IF('Социально-коммуникативное разви'!Q35=2,"сформирован",IF('Социально-коммуникативное разви'!Q35=0,"не сформирован", "в стадии формирования")))</f>
        <v/>
      </c>
      <c r="AG34" s="237" t="str">
        <f>IF('Познавательное развитие'!L35="","",IF('Познавательное развитие'!L35=2,"сформирован",IF('Познавательное развитие'!L35=0,"не сформирован", "в стадии формирования")))</f>
        <v/>
      </c>
      <c r="AH34" s="237" t="e">
        <f>IF('Познавательное развитие'!#REF!="","",IF('Познавательное развитие'!#REF!=2,"сформирован",IF('Познавательное развитие'!#REF!=0,"не сформирован", "в стадии формирования")))</f>
        <v>#REF!</v>
      </c>
      <c r="AI34" s="237" t="str">
        <f>IF('Речевое развитие'!D34="","",IF('Речевое развитие'!D34=2,"сформирован",IF('Речевое развитие'!D34=0,"не сформирован", "в стадии формирования")))</f>
        <v/>
      </c>
      <c r="AJ34" s="237" t="str">
        <f>IF('Речевое развитие'!F34="","",IF('Речевое развитие'!F34=2,"сформирован",IF('Речевое развитие'!F34=0,"не сформирован", "в стадии формирования")))</f>
        <v/>
      </c>
      <c r="AK34" s="237" t="str">
        <f>IF('Речевое развитие'!J34="","",IF('Речевое развитие'!J34=2,"сформирован",IF('Речевое развитие'!J34=0,"не сформирован", "в стадии формирования")))</f>
        <v/>
      </c>
      <c r="AL34" s="237" t="str">
        <f>IF('Речевое развитие'!L34="","",IF('Речевое развитие'!L34=2,"сформирован",IF('Речевое развитие'!L34=0,"не сформирован", "в стадии формирования")))</f>
        <v/>
      </c>
      <c r="AM34" s="237" t="str">
        <f>IF('Речевое развитие'!N34="","",IF('Речевое развитие'!N34=2,"сформирован",IF('Речевое развитие'!N34=0,"не сформирован", "в стадии формирования")))</f>
        <v/>
      </c>
      <c r="AN34" s="238" t="str">
        <f>IF('Социально-коммуникативное разви'!E35="","",IF('Социально-коммуникативное разви'!G35="","",IF('Социально-коммуникативное разви'!H35="","",IF('Социально-коммуникативное разви'!L35="","",IF('Социально-коммуникативное разви'!Q35="","",IF('Познавательное развитие'!L35="","",IF('Познавательное развитие'!#REF!="","",IF('Речевое развитие'!D34="","",IF('Речевое развитие'!F34="","",IF('Речевое развитие'!J34="","",IF('Речевое развитие'!L34="","",IF('Речевое развитие'!N34="","",('Социально-коммуникативное разви'!E35+'Социально-коммуникативное разви'!G35+'Социально-коммуникативное разви'!H35+'Социально-коммуникативное разви'!L35+'Социально-коммуникативное разви'!Q35+'Познавательное развитие'!L35+'Познавательное развитие'!#REF!+'Речевое развитие'!D34+'Речевое развитие'!F34+'Речевое развитие'!J34+'Речевое развитие'!L34+'Речевое развитие'!N34)/12))))))))))))</f>
        <v/>
      </c>
      <c r="AO34" s="235" t="str">
        <f>'Целевые ориентиры'!AM34</f>
        <v/>
      </c>
      <c r="AP34" s="239" t="str">
        <f>IF('Социально-коммуникативное разви'!E35="","",IF('Социально-коммуникативное разви'!E35=2,"сформирован",IF('Социально-коммуникативное разви'!E35=0,"не сформирован", "в стадии формирования")))</f>
        <v/>
      </c>
      <c r="AQ34" s="240" t="str">
        <f>IF('Социально-коммуникативное разви'!G35="","",IF('Социально-коммуникативное разви'!G35=2,"сформирован",IF('Социально-коммуникативное разви'!G35=0,"не сформирован", "в стадии формирования")))</f>
        <v/>
      </c>
      <c r="AR34" s="241" t="str">
        <f>IF('Социально-коммуникативное разви'!H35="","",IF('Социально-коммуникативное разви'!H35=2,"сформирован",IF('Социально-коммуникативное разви'!H35=0,"не сформирован", "в стадии формирования")))</f>
        <v/>
      </c>
      <c r="AS34" s="241" t="str">
        <f>IF('Социально-коммуникативное разви'!K35="","",IF('Социально-коммуникативное разви'!K35=2,"сформирован",IF('Социально-коммуникативное разви'!K35=0,"не сформирован", "в стадии формирования")))</f>
        <v/>
      </c>
      <c r="AT34" s="241" t="str">
        <f>IF('Социально-коммуникативное разви'!L35="","",IF('Социально-коммуникативное разви'!L35=2,"сформирован",IF('Социально-коммуникативное разви'!L35=0,"не сформирован", "в стадии формирования")))</f>
        <v/>
      </c>
      <c r="AU34" s="241" t="str">
        <f>IF('Социально-коммуникативное разви'!M35="","",IF('Социально-коммуникативное разви'!M35=2,"сформирован",IF('Социально-коммуникативное разви'!M35=0,"не сформирован", "в стадии формирования")))</f>
        <v/>
      </c>
      <c r="AV34" s="241" t="str">
        <f>IF('Познавательное развитие'!P35="","",IF('Познавательное развитие'!P35=2,"сформирован",IF('Познавательное развитие'!P35=0,"не сформирован", "в стадии формирования")))</f>
        <v/>
      </c>
      <c r="AW34" s="241" t="str">
        <f>IF('Речевое развитие'!E34="","",IF('Речевое развитие'!E34=2,"сформирован",IF('Речевое развитие'!E34=0,"не сформирован", "в стадии формирования")))</f>
        <v/>
      </c>
      <c r="AX34" s="241" t="str">
        <f>IF('Речевое развитие'!N34="","",IF('Речевое развитие'!N34=2,"сформирован",IF('Речевое развитие'!N34=0,"не сформирован", "в стадии формирования")))</f>
        <v/>
      </c>
      <c r="AY34" s="241" t="str">
        <f>IF('Художественно-эстетическое разв'!F35="","",IF('Художественно-эстетическое разв'!F35=2,"сформирован",IF('Художественно-эстетическое разв'!F35=0,"не сформирован", "в стадии формирования")))</f>
        <v/>
      </c>
      <c r="AZ34" s="233" t="str">
        <f>IF('Художественно-эстетическое разв'!O35="","",IF('Художественно-эстетическое разв'!O35=2,"сформирован",IF('Художественно-эстетическое разв'!O35=0,"не сформирован", "в стадии формирования")))</f>
        <v/>
      </c>
      <c r="BA34" s="233"/>
      <c r="BB34" s="208" t="str">
        <f>IF('Социально-коммуникативное разви'!E35="","",IF('Социально-коммуникативное разви'!G35="","",IF('Социально-коммуникативное разви'!H35="","",IF('Социально-коммуникативное разви'!K35="","",IF('Социально-коммуникативное разви'!L35="","",IF('Социально-коммуникативное разви'!M35="","",IF('Познавательное развитие'!P35="","",IF('Речевое развитие'!E34="","",IF('Речевое развитие'!N34="","",IF('Художественно-эстетическое разв'!F35="","",IF('Художественно-эстетическое разв'!O35="","",IF('Художественно-эстетическое разв'!Y35="","",('Социально-коммуникативное разви'!E35+'Социально-коммуникативное разви'!G35+'Социально-коммуникативное разви'!H35+'Социально-коммуникативное разви'!L35+'Социально-коммуникативное разви'!Q35+'Познавательное развитие'!L35+'Познавательное развитие'!#REF!+'Речевое развитие'!D34+'Речевое развитие'!F34+'Речевое развитие'!J34+'Речевое развитие'!L34+'Речевое развитие'!N34)/12))))))))))))</f>
        <v/>
      </c>
      <c r="BC34" s="235" t="str">
        <f>'Целевые ориентиры'!BA34</f>
        <v/>
      </c>
      <c r="BD34" s="233" t="str">
        <f>IF('Социально-коммуникативное разви'!D35="","",IF('Социально-коммуникативное разви'!D35=2,"сформирован",IF('Социально-коммуникативное разви'!D35=0,"не сформирован", "в стадии формирования")))</f>
        <v/>
      </c>
      <c r="BE34" s="233" t="str">
        <f>IF('Социально-коммуникативное разви'!F35="","",IF('Социально-коммуникативное разви'!F35=2,"сформирован",IF('Социально-коммуникативное разви'!F35=0,"не сформирован", "в стадии формирования")))</f>
        <v/>
      </c>
      <c r="BF34" s="233" t="str">
        <f>IF('Социально-коммуникативное разви'!J35="","",IF('Социально-коммуникативное разви'!J35=2,"сформирован",IF('Социально-коммуникативное разви'!J35=0,"не сформирован", "в стадии формирования")))</f>
        <v/>
      </c>
      <c r="BG34" s="233" t="str">
        <f>IF('Познавательное развитие'!U35="","",IF('Познавательное развитие'!U35=2,"сформирован",IF('Познавательное развитие'!U35=0,"не сформирован", "в стадии формирования")))</f>
        <v/>
      </c>
      <c r="BH34" s="233" t="str">
        <f>IF('Познавательное развитие'!V35="","",IF('Познавательное развитие'!V35=2,"сформирован",IF('Познавательное развитие'!V35=0,"не сформирован", "в стадии формирования")))</f>
        <v/>
      </c>
      <c r="BI34" s="233" t="str">
        <f>IF('Познавательное развитие'!AB35="","",IF('Познавательное развитие'!AB35=2,"сформирован",IF('Познавательное развитие'!AB35=0,"не сформирован", "в стадии формирования")))</f>
        <v/>
      </c>
      <c r="BJ34" s="233" t="str">
        <f>IF('Познавательное развитие'!AD35="","",IF('Познавательное развитие'!AD35=2,"сформирован",IF('Познавательное развитие'!AD35=0,"не сформирован", "в стадии формирования")))</f>
        <v/>
      </c>
      <c r="BK34" s="233" t="str">
        <f>IF('Речевое развитие'!D34="","",IF('Речевое развитие'!D34=2,"сформирован",IF('Речевое развитие'!D34=0,"не сформирован", "в стадии формирования")))</f>
        <v/>
      </c>
      <c r="BL34" s="233" t="str">
        <f>IF('Речевое развитие'!E34="","",IF('Речевое развитие'!E34=2,"сформирован",IF('Речевое развитие'!E34=0,"не сформирован", "в стадии формирования")))</f>
        <v/>
      </c>
      <c r="BM34" s="233" t="str">
        <f>IF('Речевое развитие'!F34="","",IF('Речевое развитие'!F34=2,"сформирован",IF('Речевое развитие'!F34=0,"не сформирован", "в стадии формирования")))</f>
        <v/>
      </c>
      <c r="BN34" s="233" t="str">
        <f>IF('Речевое развитие'!G34="","",IF('Речевое развитие'!G34=2,"сформирован",IF('Речевое развитие'!G34=0,"не сформирован", "в стадии формирования")))</f>
        <v/>
      </c>
      <c r="BO34" s="233" t="e">
        <f>IF('Речевое развитие'!#REF!="","",IF('Речевое развитие'!#REF!=2,"сформирован",IF('Речевое развитие'!#REF!=0,"не сформирован", "в стадии формирования")))</f>
        <v>#REF!</v>
      </c>
      <c r="BP34" s="233" t="str">
        <f>IF('Речевое развитие'!J34="","",IF('Речевое развитие'!J34=2,"сформирован",IF('Речевое развитие'!J34=0,"не сформирован", "в стадии формирования")))</f>
        <v/>
      </c>
      <c r="BQ34" s="233" t="str">
        <f>IF('Речевое развитие'!K34="","",IF('Речевое развитие'!K34=2,"сформирован",IF('Речевое развитие'!K34=0,"не сформирован", "в стадии формирования")))</f>
        <v/>
      </c>
      <c r="BR34" s="233" t="str">
        <f>IF('Речевое развитие'!L34="","",IF('Речевое развитие'!L34=2,"сформирован",IF('Речевое развитие'!L34=0,"не сформирован", "в стадии формирования")))</f>
        <v/>
      </c>
      <c r="BS34" s="233" t="str">
        <f>IF('Речевое развитие'!M34="","",IF('Речевое развитие'!M34=2,"сформирован",IF('Речевое развитие'!M34=0,"не сформирован", "в стадии формирования")))</f>
        <v/>
      </c>
      <c r="BT34" s="233" t="str">
        <f>IF('Речевое развитие'!N34="","",IF('Речевое развитие'!N34=2,"сформирован",IF('Речевое развитие'!N34=0,"не сформирован", "в стадии формирования")))</f>
        <v/>
      </c>
      <c r="BU34" s="233" t="str">
        <f>IF('Художественно-эстетическое разв'!D35="","",IF('Художественно-эстетическое разв'!D35=2,"сформирован",IF('Художественно-эстетическое разв'!D35=0,"не сформирован", "в стадии формирования")))</f>
        <v/>
      </c>
      <c r="BV34" s="233" t="str">
        <f>IF('Художественно-эстетическое разв'!E35="","",IF('Художественно-эстетическое разв'!E35=2,"сформирован",IF('Художественно-эстетическое разв'!E35=0,"не сформирован", "в стадии формирования")))</f>
        <v/>
      </c>
      <c r="BW34" s="242" t="str">
        <f>IF('Социально-коммуникативное разви'!D35="","",IF('Социально-коммуникативное разви'!F35="","",IF('Социально-коммуникативное разви'!J35="","",IF('Познавательное развитие'!U35="","",IF('Познавательное развитие'!V35="","",IF('Познавательное развитие'!AB35="","",IF('Познавательное развитие'!AD35="","",IF('Речевое развитие'!D34="","",IF('Речевое развитие'!E34="","",IF('Речевое развитие'!F34="","",IF('Речевое развитие'!G34="","",IF('Речевое развитие'!#REF!="","",IF('Речевое развитие'!J34="","",IF('Речевое развитие'!K34="","",IF('Речевое развитие'!L34="","",IF('Речевое развитие'!M34="","",IF('Речевое развитие'!N34="","",IF('Художественно-эстетическое разв'!D35="","",IF('Художественно-эстетическое разв'!E35="","",('Социально-коммуникативное разви'!D35+'Социально-коммуникативное разви'!F35+'Социально-коммуникативное разви'!J35+'Познавательное развитие'!U35+'Познавательное развитие'!V35+'Познавательное развитие'!AB35+'Познавательное развитие'!AD35+'Речевое развитие'!D34+'Речевое развитие'!E34+'Речевое развитие'!F34+'Речевое развитие'!G34+'Речевое развитие'!#REF!+'Речевое развитие'!J34+'Речевое развитие'!K34+'Речевое развитие'!L34+'Речевое развитие'!M34+'Речевое развитие'!N34+'Художественно-эстетическое разв'!D35+'Художественно-эстетическое разв'!E35)/19)))))))))))))))))))</f>
        <v/>
      </c>
      <c r="BX34" s="321" t="str">
        <f>'Целевые ориентиры'!BU34</f>
        <v/>
      </c>
      <c r="BY34" s="233" t="str">
        <f t="shared" si="1"/>
        <v/>
      </c>
      <c r="BZ34" s="233" t="str">
        <f>IF('Художественно-эстетическое разв'!K35="","",IF('Художественно-эстетическое разв'!K35=2,"сформирован",IF('Художественно-эстетическое разв'!K35=0,"не сформирован", "в стадии формирования")))</f>
        <v/>
      </c>
      <c r="CA34" s="233" t="str">
        <f>IF('Художественно-эстетическое разв'!L35="","",IF('Художественно-эстетическое разв'!L35=2,"сформирован",IF('Художественно-эстетическое разв'!L35=0,"не сформирован", "в стадии формирования")))</f>
        <v/>
      </c>
      <c r="CB34" s="233" t="str">
        <f>IF('Художественно-эстетическое разв'!Z35="","",IF('Художественно-эстетическое разв'!Z35=2,"сформирован",IF('Художественно-эстетическое разв'!Z35=0,"не сформирован", "в стадии формирования")))</f>
        <v/>
      </c>
      <c r="CC34" s="190" t="e">
        <f>IF('Физическое развитие'!#REF!="","",IF('Физическое развитие'!#REF!=2,"сформирован",IF('Физическое развитие'!#REF!=0,"не сформирован", "в стадии формирования")))</f>
        <v>#REF!</v>
      </c>
      <c r="CD34" s="190" t="str">
        <f>IF('Физическое развитие'!D34="","",IF('Физическое развитие'!D34=2,"сформирован",IF('Физическое развитие'!D34=0,"не сформирован", "в стадии формирования")))</f>
        <v/>
      </c>
      <c r="CE34" s="190" t="str">
        <f>IF('Физическое развитие'!E34="","",IF('Физическое развитие'!E34=2,"сформирован",IF('Физическое развитие'!E34=0,"не сформирован", "в стадии формирования")))</f>
        <v/>
      </c>
      <c r="CF34" s="190" t="str">
        <f>IF('Физическое развитие'!F34="","",IF('Физическое развитие'!F34=2,"сформирован",IF('Физическое развитие'!F34=0,"не сформирован", "в стадии формирования")))</f>
        <v/>
      </c>
      <c r="CG34" s="190" t="str">
        <f>IF('Физическое развитие'!G34="","",IF('Физическое развитие'!G34=2,"сформирован",IF('Физическое развитие'!G34=0,"не сформирован", "в стадии формирования")))</f>
        <v/>
      </c>
      <c r="CH34" s="233" t="str">
        <f>IF('Физическое развитие'!H34="","",IF('Физическое развитие'!H34=2,"сформирован",IF('Физическое развитие'!H34=0,"не сформирован", "в стадии формирования")))</f>
        <v/>
      </c>
      <c r="CI34" s="233" t="str">
        <f>IF('Физическое развитие'!I34="","",IF('Физическое развитие'!I34=2,"сформирован",IF('Физическое развитие'!I34=0,"не сформирован", "в стадии формирования")))</f>
        <v/>
      </c>
      <c r="CJ34" s="233" t="str">
        <f>IF('Физическое развитие'!J34="","",IF('Физическое развитие'!J34=2,"сформирован",IF('Физическое развитие'!J34=0,"не сформирован", "в стадии формирования")))</f>
        <v/>
      </c>
      <c r="CK34" s="233" t="str">
        <f>IF('Физическое развитие'!K34="","",IF('Физическое развитие'!K34=2,"сформирован",IF('Физическое развитие'!K34=0,"не сформирован", "в стадии формирования")))</f>
        <v/>
      </c>
      <c r="CL34" s="233" t="str">
        <f>IF('Физическое развитие'!L34="","",IF('Физическое развитие'!L34=2,"сформирован",IF('Физическое развитие'!L34=0,"не сформирован", "в стадии формирования")))</f>
        <v/>
      </c>
      <c r="CM34" s="233" t="str">
        <f>IF('Физическое развитие'!N34="","",IF('Физическое развитие'!N34=2,"сформирован",IF('Физическое развитие'!N34=0,"не сформирован", "в стадии формирования")))</f>
        <v/>
      </c>
      <c r="CN34" s="242" t="str">
        <f>IF('Познавательное развитие'!H35="","",IF('Художественно-эстетическое разв'!K35="","",IF('Художественно-эстетическое разв'!L35="","",IF('Художественно-эстетическое разв'!Z35="","",IF('Физическое развитие'!#REF!="","",IF('Физическое развитие'!D34="","",IF('Физическое развитие'!E34="","",IF('Физическое развитие'!F34="","",IF('Физическое развитие'!G34="","",IF('Физическое развитие'!H34="","",IF('Физическое развитие'!I34="","",IF('Физическое развитие'!J34="","",IF('Физическое развитие'!K34="","",IF('Физическое развитие'!L34="","",IF('Физическое развитие'!N34="","",('Познавательное развитие'!H35+'Художественно-эстетическое разв'!K35+'Художественно-эстетическое разв'!L35+'Художественно-эстетическое разв'!Z35+'Физическое развитие'!#REF!+'Физическое развитие'!D34+'Физическое развитие'!E34+'Физическое развитие'!F34+'Физическое развитие'!G34+'Физическое развитие'!H34+'Физическое развитие'!I34+'Физическое развитие'!J34+'Физическое развитие'!K34+'Физическое развитие'!L34+'Физическое развитие'!N34)/15)))))))))))))))</f>
        <v/>
      </c>
      <c r="CO34" s="321" t="str">
        <f>'Целевые ориентиры'!CK34</f>
        <v/>
      </c>
      <c r="CP34" s="233" t="str">
        <f>IF('Социально-коммуникативное разви'!G35="","",IF('Социально-коммуникативное разви'!G35=2,"сформирован",IF('Социально-коммуникативное разви'!G35=0,"не сформирован", "в стадии формирования")))</f>
        <v/>
      </c>
      <c r="CQ34" s="233" t="str">
        <f>IF('Социально-коммуникативное разви'!H35="","",IF('Социально-коммуникативное разви'!H35=2,"сформирован",IF('Социально-коммуникативное разви'!H35=0,"не сформирован", "в стадии формирования")))</f>
        <v/>
      </c>
      <c r="CR34" s="233" t="str">
        <f>IF('Социально-коммуникативное разви'!L35="","",IF('Социально-коммуникативное разви'!L35=2,"сформирован",IF('Социально-коммуникативное разви'!L35=0,"не сформирован", "в стадии формирования")))</f>
        <v/>
      </c>
      <c r="CS34" s="233" t="str">
        <f>IF('Социально-коммуникативное разви'!P35="","",IF('Социально-коммуникативное разви'!P35=2,"сформирован",IF('Социально-коммуникативное разви'!P35=0,"не сформирован", "в стадии формирования")))</f>
        <v/>
      </c>
      <c r="CT34" s="233" t="str">
        <f>IF('Социально-коммуникативное разви'!Q35="","",IF('Социально-коммуникативное разви'!Q35=2,"сформирован",IF('Социально-коммуникативное разви'!Q35=0,"не сформирован", "в стадии формирования")))</f>
        <v/>
      </c>
      <c r="CU34" s="233" t="str">
        <f>IF('Социально-коммуникативное разви'!T35="","",IF('Социально-коммуникативное разви'!T35=2,"сформирован",IF('Социально-коммуникативное разви'!T35=0,"не сформирован", "в стадии формирования")))</f>
        <v/>
      </c>
      <c r="CV34" s="233" t="str">
        <f>IF('Социально-коммуникативное разви'!U35="","",IF('Социально-коммуникативное разви'!U35=2,"сформирован",IF('Социально-коммуникативное разви'!U35=0,"не сформирован", "в стадии формирования")))</f>
        <v/>
      </c>
      <c r="CW34" s="233" t="str">
        <f>IF('Социально-коммуникативное разви'!V35="","",IF('Социально-коммуникативное разви'!V35=2,"сформирован",IF('Социально-коммуникативное разви'!V35=0,"не сформирован", "в стадии формирования")))</f>
        <v/>
      </c>
      <c r="CX34" s="233" t="str">
        <f>IF('Социально-коммуникативное разви'!W35="","",IF('Социально-коммуникативное разви'!W35=2,"сформирован",IF('Социально-коммуникативное разви'!W35=0,"не сформирован", "в стадии формирования")))</f>
        <v/>
      </c>
      <c r="CY34" s="233" t="str">
        <f>IF('Социально-коммуникативное разви'!X35="","",IF('Социально-коммуникативное разви'!X35=2,"сформирован",IF('Социально-коммуникативное разви'!X35=0,"не сформирован", "в стадии формирования")))</f>
        <v/>
      </c>
      <c r="CZ34" s="233" t="str">
        <f>IF('Социально-коммуникативное разви'!Y35="","",IF('Социально-коммуникативное разви'!Y35=2,"сформирован",IF('Социально-коммуникативное разви'!Y35=0,"не сформирован", "в стадии формирования")))</f>
        <v/>
      </c>
      <c r="DA34" s="233" t="str">
        <f>IF('Физическое развитие'!Q34="","",IF('Физическое развитие'!Q34=2,"сформирован",IF('Физическое развитие'!Q34=0,"не сформирован", "в стадии формирования")))</f>
        <v/>
      </c>
      <c r="DB34" s="233" t="str">
        <f>IF('Физическое развитие'!R34="","",IF('Физическое развитие'!R34=2,"сформирован",IF('Физическое развитие'!R34=0,"не сформирован", "в стадии формирования")))</f>
        <v/>
      </c>
      <c r="DC34" s="233" t="str">
        <f>IF('Физическое развитие'!S34="","",IF('Физическое развитие'!S34=2,"сформирован",IF('Физическое развитие'!S34=0,"не сформирован", "в стадии формирования")))</f>
        <v/>
      </c>
      <c r="DD34" s="242" t="str">
        <f>IF('Социально-коммуникативное разви'!G35="","",IF('Социально-коммуникативное разви'!H35="","",IF('Социально-коммуникативное разви'!L35="","",IF('Социально-коммуникативное разви'!P35="","",IF('Социально-коммуникативное разви'!Q35="","",IF('Социально-коммуникативное разви'!T35="","",IF('Социально-коммуникативное разви'!U35="","",IF('Социально-коммуникативное разви'!V35="","",IF('Социально-коммуникативное разви'!W35="","",IF('Социально-коммуникативное разви'!X35="","",IF('Социально-коммуникативное разви'!Y35="","",IF('Физическое развитие'!Q34="","",IF('Физическое развитие'!R34="","",IF('Физическое развитие'!S34="","",('Социально-коммуникативное разви'!G35+'Социально-коммуникативное разви'!H35+'Социально-коммуникативное разви'!L35+'Социально-коммуникативное разви'!P35+'Социально-коммуникативное разви'!Q35+'Социально-коммуникативное разви'!T35+'Социально-коммуникативное разви'!U35+'Социально-коммуникативное разви'!V35+'Социально-коммуникативное разви'!W35+'Социально-коммуникативное разви'!X35+'Социально-коммуникативное разви'!Y35+'Физическое развитие'!Q34+'Физическое развитие'!R34+'Физическое развитие'!S34)/14))))))))))))))</f>
        <v/>
      </c>
      <c r="DE34" s="235" t="str">
        <f>'Целевые ориентиры'!DA34</f>
        <v/>
      </c>
      <c r="DF34" s="233" t="str">
        <f>IF('Социально-коммуникативное разви'!T35="","",IF('Социально-коммуникативное разви'!T35=2,"сформирован",IF('Социально-коммуникативное разви'!T35=0,"не сформирован", "в стадии формирования")))</f>
        <v/>
      </c>
      <c r="DG34" s="233" t="str">
        <f>IF('Социально-коммуникативное разви'!U35="","",IF('Социально-коммуникативное разви'!U35=2,"сформирован",IF('Социально-коммуникативное разви'!U35=0,"не сформирован", "в стадии формирования")))</f>
        <v/>
      </c>
      <c r="DH34" s="233" t="str">
        <f>IF('Социально-коммуникативное разви'!V35="","",IF('Социально-коммуникативное разви'!V35=2,"сформирован",IF('Социально-коммуникативное разви'!V35=0,"не сформирован", "в стадии формирования")))</f>
        <v/>
      </c>
      <c r="DI34" s="233" t="str">
        <f>IF('Социально-коммуникативное разви'!W35="","",IF('Социально-коммуникативное разви'!W35=2,"сформирован",IF('Социально-коммуникативное разви'!W35=0,"не сформирован", "в стадии формирования")))</f>
        <v/>
      </c>
      <c r="DJ34" s="233" t="str">
        <f>IF('Социально-коммуникативное разви'!X35="","",IF('Социально-коммуникативное разви'!X35=2,"сформирован",IF('Социально-коммуникативное разви'!X35=0,"не сформирован", "в стадии формирования")))</f>
        <v/>
      </c>
      <c r="DK34" s="233" t="str">
        <f>IF('Социально-коммуникативное разви'!Y35="","",IF('Социально-коммуникативное разви'!Y35=2,"сформирован",IF('Социально-коммуникативное разви'!Y35=0,"не сформирован", "в стадии формирования")))</f>
        <v/>
      </c>
      <c r="DL34" s="233" t="str">
        <f>IF('Познавательное развитие'!D35="","",IF('Познавательное развитие'!D35=2,"сформирован",IF('Познавательное развитие'!D35=0,"не сформирован", "в стадии формирования")))</f>
        <v/>
      </c>
      <c r="DM34" s="233" t="str">
        <f>IF('Познавательное развитие'!E35="","",IF('Познавательное развитие'!E35=2,"сформирован",IF('Познавательное развитие'!E35=0,"не сформирован", "в стадии формирования")))</f>
        <v/>
      </c>
      <c r="DN34" s="233" t="str">
        <f>IF('Познавательное развитие'!F35="","",IF('Познавательное развитие'!F35=2,"сформирован",IF('Познавательное развитие'!F35=0,"не сформирован", "в стадии формирования")))</f>
        <v/>
      </c>
      <c r="DO34" s="233" t="str">
        <f>IF('Познавательное развитие'!G35="","",IF('Познавательное развитие'!G35=2,"сформирован",IF('Познавательное развитие'!G35=0,"не сформирован", "в стадии формирования")))</f>
        <v/>
      </c>
      <c r="DP34" s="233" t="str">
        <f>IF('Познавательное развитие'!H35="","",IF('Познавательное развитие'!H35=2,"сформирован",IF('Познавательное развитие'!H35=0,"не сформирован", "в стадии формирования")))</f>
        <v/>
      </c>
      <c r="DQ34" s="233" t="str">
        <f>IF('Познавательное развитие'!I35="","",IF('Познавательное развитие'!I35=2,"сформирован",IF('Познавательное развитие'!I35=0,"не сформирован", "в стадии формирования")))</f>
        <v/>
      </c>
      <c r="DR34" s="233" t="str">
        <f>IF('Познавательное развитие'!J35="","",IF('Познавательное развитие'!J35=2,"сформирован",IF('Познавательное развитие'!J35=0,"не сформирован", "в стадии формирования")))</f>
        <v/>
      </c>
      <c r="DS34" s="233" t="str">
        <f>IF('Познавательное развитие'!K35="","",IF('Познавательное развитие'!K35=2,"сформирован",IF('Познавательное развитие'!K35=0,"не сформирован", "в стадии формирования")))</f>
        <v/>
      </c>
      <c r="DT34" s="233" t="str">
        <f>IF('Познавательное развитие'!L35="","",IF('Познавательное развитие'!L35=2,"сформирован",IF('Познавательное развитие'!L35=0,"не сформирован", "в стадии формирования")))</f>
        <v/>
      </c>
      <c r="DU34" s="233" t="e">
        <f>IF('Познавательное развитие'!#REF!="","",IF('Познавательное развитие'!#REF!=2,"сформирован",IF('Познавательное развитие'!#REF!=0,"не сформирован", "в стадии формирования")))</f>
        <v>#REF!</v>
      </c>
      <c r="DV34" s="233" t="e">
        <f>IF('Познавательное развитие'!#REF!="","",IF('Познавательное развитие'!#REF!=2,"сформирован",IF('Познавательное развитие'!#REF!=0,"не сформирован", "в стадии формирования")))</f>
        <v>#REF!</v>
      </c>
      <c r="DW34" s="233" t="str">
        <f>IF('Познавательное развитие'!M35="","",IF('Познавательное развитие'!M35=2,"сформирован",IF('Познавательное развитие'!M35=0,"не сформирован", "в стадии формирования")))</f>
        <v/>
      </c>
      <c r="DX34" s="233" t="str">
        <f>IF('Познавательное развитие'!N35="","",IF('Познавательное развитие'!N35=2,"сформирован",IF('Познавательное развитие'!N35=0,"не сформирован", "в стадии формирования")))</f>
        <v/>
      </c>
      <c r="DY34" s="233" t="str">
        <f>IF('Познавательное развитие'!O35="","",IF('Познавательное развитие'!O35=2,"сформирован",IF('Познавательное развитие'!O35=0,"не сформирован", "в стадии формирования")))</f>
        <v/>
      </c>
      <c r="DZ34" s="233" t="str">
        <f>IF('Познавательное развитие'!P35="","",IF('Познавательное развитие'!P35=2,"сформирован",IF('Познавательное развитие'!P35=0,"не сформирован", "в стадии формирования")))</f>
        <v/>
      </c>
      <c r="EA34" s="233" t="e">
        <f>IF('Познавательное развитие'!#REF!="","",IF('Познавательное развитие'!#REF!=2,"сформирован",IF('Познавательное развитие'!#REF!=0,"не сформирован", "в стадии формирования")))</f>
        <v>#REF!</v>
      </c>
      <c r="EB34" s="233" t="str">
        <f>IF('Познавательное развитие'!R35="","",IF('Познавательное развитие'!R35=2,"сформирован",IF('Познавательное развитие'!R35=0,"не сформирован", "в стадии формирования")))</f>
        <v/>
      </c>
      <c r="EC34" s="233" t="str">
        <f>IF('Познавательное развитие'!S35="","",IF('Познавательное развитие'!S35=2,"сформирован",IF('Познавательное развитие'!S35=0,"не сформирован", "в стадии формирования")))</f>
        <v/>
      </c>
      <c r="ED34" s="233" t="str">
        <f>IF('Познавательное развитие'!T35="","",IF('Познавательное развитие'!T35=2,"сформирован",IF('Познавательное развитие'!T35=0,"не сформирован", "в стадии формирования")))</f>
        <v/>
      </c>
      <c r="EE34" s="233" t="str">
        <f>IF('Познавательное развитие'!U35="","",IF('Познавательное развитие'!U35=2,"сформирован",IF('Познавательное развитие'!U35=0,"не сформирован", "в стадии формирования")))</f>
        <v/>
      </c>
      <c r="EF34" s="233" t="str">
        <f>IF('Познавательное развитие'!V35="","",IF('Познавательное развитие'!V35=2,"сформирован",IF('Познавательное развитие'!V35=0,"не сформирован", "в стадии формирования")))</f>
        <v/>
      </c>
      <c r="EG34" s="233" t="e">
        <f>IF('Познавательное развитие'!#REF!="","",IF('Познавательное развитие'!#REF!=2,"сформирован",IF('Познавательное развитие'!#REF!=0,"не сформирован", "в стадии формирования")))</f>
        <v>#REF!</v>
      </c>
      <c r="EH34" s="233" t="e">
        <f>IF('Познавательное развитие'!#REF!="","",IF('Познавательное развитие'!#REF!=2,"сформирован",IF('Познавательное развитие'!#REF!=0,"не сформирован", "в стадии формирования")))</f>
        <v>#REF!</v>
      </c>
      <c r="EI34" s="233" t="str">
        <f>IF('Познавательное развитие'!W35="","",IF('Познавательное развитие'!W35=2,"сформирован",IF('Познавательное развитие'!W35=0,"не сформирован", "в стадии формирования")))</f>
        <v/>
      </c>
      <c r="EJ34" s="233" t="str">
        <f>IF('Познавательное развитие'!X35="","",IF('Познавательное развитие'!X35=2,"сформирован",IF('Познавательное развитие'!X35=0,"не сформирован", "в стадии формирования")))</f>
        <v/>
      </c>
      <c r="EK34" s="233" t="str">
        <f>IF('Познавательное развитие'!Y35="","",IF('Познавательное развитие'!Y35=2,"сформирован",IF('Познавательное развитие'!Y35=0,"не сформирован", "в стадии формирования")))</f>
        <v/>
      </c>
      <c r="EL34" s="233" t="str">
        <f>IF('Познавательное развитие'!Z35="","",IF('Познавательное развитие'!Z35=2,"сформирован",IF('Познавательное развитие'!Z35=0,"не сформирован", "в стадии формирования")))</f>
        <v/>
      </c>
      <c r="EM34" s="233" t="str">
        <f>IF('Познавательное развитие'!AA35="","",IF('Познавательное развитие'!AA35=2,"сформирован",IF('Познавательное развитие'!AA35=0,"не сформирован", "в стадии формирования")))</f>
        <v/>
      </c>
      <c r="EN34" s="233" t="str">
        <f>IF('Познавательное развитие'!AB35="","",IF('Познавательное развитие'!AB35=2,"сформирован",IF('Познавательное развитие'!AB35=0,"не сформирован", "в стадии формирования")))</f>
        <v/>
      </c>
      <c r="EO34" s="233"/>
      <c r="EP34" s="235" t="str">
        <f>'Целевые ориентиры'!EH34</f>
        <v/>
      </c>
    </row>
    <row r="35" spans="1:146" ht="15.75" x14ac:dyDescent="0.25">
      <c r="A35" s="107">
        <f>список!A33</f>
        <v>32</v>
      </c>
      <c r="B35" s="141" t="str">
        <f>IF(список!B33="","",список!B33)</f>
        <v/>
      </c>
      <c r="C35" s="97">
        <f>IF(список!C33="","",список!C33)</f>
        <v>0</v>
      </c>
      <c r="D35" s="94" t="str">
        <f>IF('Социально-коммуникативное разви'!G36="","",IF('Социально-коммуникативное разви'!G36=2,"сформирован",IF('Социально-коммуникативное разви'!G36=0,"не сформирован", "в стадии формирования")))</f>
        <v/>
      </c>
      <c r="E35" s="94" t="str">
        <f>IF('Социально-коммуникативное разви'!I36="","",IF('Социально-коммуникативное разви'!I36=2,"сформирован",IF('Социально-коммуникативное разви'!I36=0,"не сформирован", "в стадии формирования")))</f>
        <v/>
      </c>
      <c r="G35" s="94" t="str">
        <f>IF('Социально-коммуникативное разви'!L36="","",IF('Социально-коммуникативное разви'!L36=2,"сформирован",IF('Социально-коммуникативное разви'!L36=0,"не сформирован", "в стадии формирования")))</f>
        <v/>
      </c>
      <c r="H35" s="94" t="str">
        <f>IF('Познавательное развитие'!K36="","",IF('Познавательное развитие'!K36=2,"сформирован",IF('Познавательное развитие'!K36=0,"не сформирован", "в стадии формирования")))</f>
        <v/>
      </c>
      <c r="I35" s="94" t="e">
        <f>IF('Познавательное развитие'!#REF!="","",IF('Познавательное развитие'!#REF!=2,"сформирован",IF('Познавательное развитие'!#REF!=0,"не сформирован", "в стадии формирования")))</f>
        <v>#REF!</v>
      </c>
      <c r="J35" s="94" t="str">
        <f>IF('Познавательное развитие'!O36="","",IF('Познавательное развитие'!O36=2,"сформирован",IF('Познавательное развитие'!O36=0,"не сформирован", "в стадии формирования")))</f>
        <v/>
      </c>
      <c r="K35" s="94" t="str">
        <f>IF('Познавательное развитие'!P36="","",IF('Познавательное развитие'!P36=2,"сформирован",IF('Познавательное развитие'!P36=0,"не сформирован", "в стадии формирования")))</f>
        <v/>
      </c>
      <c r="L35" s="94" t="e">
        <f>IF('Познавательное развитие'!#REF!="","",IF('Познавательное развитие'!#REF!=2,"сформирован",IF('Познавательное развитие'!#REF!=0,"не сформирован", "в стадии формирования")))</f>
        <v>#REF!</v>
      </c>
      <c r="M35" s="94" t="str">
        <f>IF('Познавательное развитие'!T36="","",IF('Познавательное развитие'!T36=2,"сформирован",IF('Познавательное развитие'!T36=0,"не сформирован", "в стадии формирования")))</f>
        <v/>
      </c>
      <c r="N35" s="94" t="str">
        <f>IF('Познавательное развитие'!W36="","",IF('Познавательное развитие'!W36=2,"сформирован",IF('Познавательное развитие'!W36=0,"не сформирован", "в стадии формирования")))</f>
        <v/>
      </c>
      <c r="O35" s="94" t="str">
        <f>IF('Познавательное развитие'!AH36="","",IF('Познавательное развитие'!AH36=2,"сформирован",IF('Познавательное развитие'!AH36=0,"не сформирован", "в стадии формирования")))</f>
        <v/>
      </c>
      <c r="P35" s="94" t="str">
        <f>IF('Речевое развитие'!E35="","",IF('Речевое развитие'!E35=2,"сформирован",IF('Речевое развитие'!E35=0,"не сформирован", "в стадии формирования")))</f>
        <v/>
      </c>
      <c r="Q35" s="94" t="str">
        <f>IF('Речевое развитие'!F35="","",IF('Речевое развитие'!F35=2,"сформирован",IF('Речевое развитие'!F35=0,"не сформирован", "в стадии формирования")))</f>
        <v/>
      </c>
      <c r="R35" s="94" t="str">
        <f>IF('Речевое развитие'!M35="","",IF('Речевое развитие'!M35=2,"сформирован",IF('Речевое развитие'!M35=0,"не сформирован", "в стадии формирования")))</f>
        <v/>
      </c>
      <c r="S35" s="94" t="str">
        <f>IF('Художественно-эстетическое разв'!F36="","",IF('Художественно-эстетическое разв'!F36=2,"сформирован",IF('Художественно-эстетическое разв'!F36=0,"не сформирован", "в стадии формирования")))</f>
        <v/>
      </c>
      <c r="T35" s="94" t="str">
        <f>IF('Художественно-эстетическое разв'!L36="","",IF('Художественно-эстетическое разв'!L36=2,"сформирован",IF('Художественно-эстетическое разв'!L36=0,"не сформирован", "в стадии формирования")))</f>
        <v/>
      </c>
      <c r="U35" s="94" t="str">
        <f>IF('Художественно-эстетическое разв'!O36="","",IF('Художественно-эстетическое разв'!O36=2,"сформирован",IF('Художественно-эстетическое разв'!O36=0,"не сформирован", "в стадии формирования")))</f>
        <v/>
      </c>
      <c r="V35" s="94" t="str">
        <f>IF('Художественно-эстетическое разв'!P36="","",IF('Художественно-эстетическое разв'!P36=2,"сформирован",IF('Художественно-эстетическое разв'!P36=0,"не сформирован", "в стадии формирования")))</f>
        <v/>
      </c>
      <c r="W35" s="94" t="str">
        <f>IF('Физическое развитие'!N35="","",IF('Физическое развитие'!N35=2,"сформирован",IF('Физическое развитие'!N35=0,"не сформирован", "в стадии формирования")))</f>
        <v/>
      </c>
      <c r="X35" s="94" t="str">
        <f>IF('Физическое развитие'!Q35="","",IF('Физическое развитие'!Q35=2,"сформирован",IF('Физическое развитие'!Q35=0,"не сформирован", "в стадии формирования")))</f>
        <v/>
      </c>
      <c r="Y35" s="94" t="str">
        <f>IF('Физическое развитие'!R35="","",IF('Физическое развитие'!R35=2,"сформирован",IF('Физическое развитие'!R35=0,"не сформирован", "в стадии формирования")))</f>
        <v/>
      </c>
      <c r="Z35" s="206" t="str">
        <f>IF('Социально-коммуникативное разви'!G36="","",IF('Социально-коммуникативное разви'!I36="","",IF('Социально-коммуникативное разви'!K36="","",IF('Социально-коммуникативное разви'!L36="","",IF('Познавательное развитие'!K36="","",IF('Познавательное развитие'!#REF!="","",IF('Познавательное развитие'!O36="","",IF('Познавательное развитие'!P36="","",IF('Познавательное развитие'!#REF!="","",IF('Познавательное развитие'!T36="","",IF('Познавательное развитие'!W36="","",IF('Познавательное развитие'!AH36="","",IF('Речевое развитие'!E35="","",IF('Речевое развитие'!F35="","",IF('Речевое развитие'!M35="","",IF('Художественно-эстетическое разв'!F36="","",IF('Художественно-эстетическое разв'!L36="","",IF('Художественно-эстетическое разв'!O36="","",IF('Художественно-эстетическое разв'!P36="","",IF('Физическое развитие'!N35="","",IF('Физическое развитие'!Q35="","",IF('Физическое развитие'!R35="","",('Социально-коммуникативное разви'!G36+'Социально-коммуникативное разви'!I36+'Социально-коммуникативное разви'!K36+'Социально-коммуникативное разви'!L36+'Познавательное развитие'!K36+'Познавательное развитие'!#REF!+'Познавательное развитие'!O36+'Познавательное развитие'!P36+'Познавательное развитие'!#REF!+'Познавательное развитие'!T36+'Познавательное развитие'!W36+'Познавательное развитие'!AH36+'Речевое развитие'!E35+'Речевое развитие'!F35+'Художественно-эстетическое разв'!F36+'Художественно-эстетическое разв'!L36+'Художественно-эстетическое разв'!O36+'Художественно-эстетическое разв'!P36+'Физическое развитие'!N35+'Физическое развитие'!Q35+'Физическое развитие'!R35)/22))))))))))))))))))))))</f>
        <v/>
      </c>
      <c r="AA35" s="235" t="str">
        <f>'Целевые ориентиры'!Y35</f>
        <v/>
      </c>
      <c r="AB35" s="236" t="str">
        <f>IF('Социально-коммуникативное разви'!E36="","",IF('Социально-коммуникативное разви'!E36=2,"сформирован",IF('Социально-коммуникативное разви'!E36=0,"не сформирован", "в стадии формирования")))</f>
        <v/>
      </c>
      <c r="AC35" s="232" t="str">
        <f>IF('Социально-коммуникативное разви'!G36="","",IF('Социально-коммуникативное разви'!G36=2,"сформирован",IF('Социально-коммуникативное разви'!G36=0,"не сформирован", "в стадии формирования")))</f>
        <v/>
      </c>
      <c r="AD35" s="232" t="str">
        <f>IF('Социально-коммуникативное разви'!H36="","",IF('Социально-коммуникативное разви'!H36=2,"сформирован",IF('Социально-коммуникативное разви'!H36=0,"не сформирован", "в стадии формирования")))</f>
        <v/>
      </c>
      <c r="AE35" s="232" t="str">
        <f>IF('Социально-коммуникативное разви'!L36="","",IF('Социально-коммуникативное разви'!L36=2,"сформирован",IF('Социально-коммуникативное разви'!L36=0,"не сформирован", "в стадии формирования")))</f>
        <v/>
      </c>
      <c r="AF35" s="232" t="str">
        <f>IF('Социально-коммуникативное разви'!Q36="","",IF('Социально-коммуникативное разви'!Q36=2,"сформирован",IF('Социально-коммуникативное разви'!Q36=0,"не сформирован", "в стадии формирования")))</f>
        <v/>
      </c>
      <c r="AG35" s="237" t="str">
        <f>IF('Познавательное развитие'!L36="","",IF('Познавательное развитие'!L36=2,"сформирован",IF('Познавательное развитие'!L36=0,"не сформирован", "в стадии формирования")))</f>
        <v/>
      </c>
      <c r="AH35" s="237" t="e">
        <f>IF('Познавательное развитие'!#REF!="","",IF('Познавательное развитие'!#REF!=2,"сформирован",IF('Познавательное развитие'!#REF!=0,"не сформирован", "в стадии формирования")))</f>
        <v>#REF!</v>
      </c>
      <c r="AI35" s="237" t="str">
        <f>IF('Речевое развитие'!D35="","",IF('Речевое развитие'!D35=2,"сформирован",IF('Речевое развитие'!D35=0,"не сформирован", "в стадии формирования")))</f>
        <v/>
      </c>
      <c r="AJ35" s="237" t="str">
        <f>IF('Речевое развитие'!F35="","",IF('Речевое развитие'!F35=2,"сформирован",IF('Речевое развитие'!F35=0,"не сформирован", "в стадии формирования")))</f>
        <v/>
      </c>
      <c r="AK35" s="237" t="str">
        <f>IF('Речевое развитие'!J35="","",IF('Речевое развитие'!J35=2,"сформирован",IF('Речевое развитие'!J35=0,"не сформирован", "в стадии формирования")))</f>
        <v/>
      </c>
      <c r="AL35" s="237" t="str">
        <f>IF('Речевое развитие'!L35="","",IF('Речевое развитие'!L35=2,"сформирован",IF('Речевое развитие'!L35=0,"не сформирован", "в стадии формирования")))</f>
        <v/>
      </c>
      <c r="AM35" s="237" t="str">
        <f>IF('Речевое развитие'!N35="","",IF('Речевое развитие'!N35=2,"сформирован",IF('Речевое развитие'!N35=0,"не сформирован", "в стадии формирования")))</f>
        <v/>
      </c>
      <c r="AN35" s="238" t="str">
        <f>IF('Социально-коммуникативное разви'!E36="","",IF('Социально-коммуникативное разви'!G36="","",IF('Социально-коммуникативное разви'!H36="","",IF('Социально-коммуникативное разви'!L36="","",IF('Социально-коммуникативное разви'!Q36="","",IF('Познавательное развитие'!L36="","",IF('Познавательное развитие'!#REF!="","",IF('Речевое развитие'!D35="","",IF('Речевое развитие'!F35="","",IF('Речевое развитие'!J35="","",IF('Речевое развитие'!L35="","",IF('Речевое развитие'!N35="","",('Социально-коммуникативное разви'!E36+'Социально-коммуникативное разви'!G36+'Социально-коммуникативное разви'!H36+'Социально-коммуникативное разви'!L36+'Социально-коммуникативное разви'!Q36+'Познавательное развитие'!L36+'Познавательное развитие'!#REF!+'Речевое развитие'!D35+'Речевое развитие'!F35+'Речевое развитие'!J35+'Речевое развитие'!L35+'Речевое развитие'!N35)/12))))))))))))</f>
        <v/>
      </c>
      <c r="AO35" s="235" t="str">
        <f>'Целевые ориентиры'!AM35</f>
        <v/>
      </c>
      <c r="AP35" s="239" t="str">
        <f>IF('Социально-коммуникативное разви'!E36="","",IF('Социально-коммуникативное разви'!E36=2,"сформирован",IF('Социально-коммуникативное разви'!E36=0,"не сформирован", "в стадии формирования")))</f>
        <v/>
      </c>
      <c r="AQ35" s="240" t="str">
        <f>IF('Социально-коммуникативное разви'!G36="","",IF('Социально-коммуникативное разви'!G36=2,"сформирован",IF('Социально-коммуникативное разви'!G36=0,"не сформирован", "в стадии формирования")))</f>
        <v/>
      </c>
      <c r="AR35" s="241" t="str">
        <f>IF('Социально-коммуникативное разви'!H36="","",IF('Социально-коммуникативное разви'!H36=2,"сформирован",IF('Социально-коммуникативное разви'!H36=0,"не сформирован", "в стадии формирования")))</f>
        <v/>
      </c>
      <c r="AS35" s="241" t="str">
        <f>IF('Социально-коммуникативное разви'!K36="","",IF('Социально-коммуникативное разви'!K36=2,"сформирован",IF('Социально-коммуникативное разви'!K36=0,"не сформирован", "в стадии формирования")))</f>
        <v/>
      </c>
      <c r="AT35" s="241" t="str">
        <f>IF('Социально-коммуникативное разви'!L36="","",IF('Социально-коммуникативное разви'!L36=2,"сформирован",IF('Социально-коммуникативное разви'!L36=0,"не сформирован", "в стадии формирования")))</f>
        <v/>
      </c>
      <c r="AU35" s="241" t="str">
        <f>IF('Социально-коммуникативное разви'!M36="","",IF('Социально-коммуникативное разви'!M36=2,"сформирован",IF('Социально-коммуникативное разви'!M36=0,"не сформирован", "в стадии формирования")))</f>
        <v/>
      </c>
      <c r="AV35" s="241" t="str">
        <f>IF('Познавательное развитие'!P36="","",IF('Познавательное развитие'!P36=2,"сформирован",IF('Познавательное развитие'!P36=0,"не сформирован", "в стадии формирования")))</f>
        <v/>
      </c>
      <c r="AW35" s="241" t="str">
        <f>IF('Речевое развитие'!E35="","",IF('Речевое развитие'!E35=2,"сформирован",IF('Речевое развитие'!E35=0,"не сформирован", "в стадии формирования")))</f>
        <v/>
      </c>
      <c r="AX35" s="241" t="str">
        <f>IF('Речевое развитие'!N35="","",IF('Речевое развитие'!N35=2,"сформирован",IF('Речевое развитие'!N35=0,"не сформирован", "в стадии формирования")))</f>
        <v/>
      </c>
      <c r="AY35" s="241" t="str">
        <f>IF('Художественно-эстетическое разв'!F36="","",IF('Художественно-эстетическое разв'!F36=2,"сформирован",IF('Художественно-эстетическое разв'!F36=0,"не сформирован", "в стадии формирования")))</f>
        <v/>
      </c>
      <c r="AZ35" s="233" t="str">
        <f>IF('Художественно-эстетическое разв'!O36="","",IF('Художественно-эстетическое разв'!O36=2,"сформирован",IF('Художественно-эстетическое разв'!O36=0,"не сформирован", "в стадии формирования")))</f>
        <v/>
      </c>
      <c r="BA35" s="233"/>
      <c r="BB35" s="208" t="str">
        <f>IF('Социально-коммуникативное разви'!E36="","",IF('Социально-коммуникативное разви'!G36="","",IF('Социально-коммуникативное разви'!H36="","",IF('Социально-коммуникативное разви'!K36="","",IF('Социально-коммуникативное разви'!L36="","",IF('Социально-коммуникативное разви'!M36="","",IF('Познавательное развитие'!P36="","",IF('Речевое развитие'!E35="","",IF('Речевое развитие'!N35="","",IF('Художественно-эстетическое разв'!F36="","",IF('Художественно-эстетическое разв'!O36="","",IF('Художественно-эстетическое разв'!Y36="","",('Социально-коммуникативное разви'!E36+'Социально-коммуникативное разви'!G36+'Социально-коммуникативное разви'!H36+'Социально-коммуникативное разви'!L36+'Социально-коммуникативное разви'!Q36+'Познавательное развитие'!L36+'Познавательное развитие'!#REF!+'Речевое развитие'!D35+'Речевое развитие'!F35+'Речевое развитие'!J35+'Речевое развитие'!L35+'Речевое развитие'!N35)/12))))))))))))</f>
        <v/>
      </c>
      <c r="BC35" s="235" t="str">
        <f>'Целевые ориентиры'!BA35</f>
        <v/>
      </c>
      <c r="BD35" s="233" t="str">
        <f>IF('Социально-коммуникативное разви'!D36="","",IF('Социально-коммуникативное разви'!D36=2,"сформирован",IF('Социально-коммуникативное разви'!D36=0,"не сформирован", "в стадии формирования")))</f>
        <v/>
      </c>
      <c r="BE35" s="233" t="str">
        <f>IF('Социально-коммуникативное разви'!F36="","",IF('Социально-коммуникативное разви'!F36=2,"сформирован",IF('Социально-коммуникативное разви'!F36=0,"не сформирован", "в стадии формирования")))</f>
        <v/>
      </c>
      <c r="BF35" s="233" t="str">
        <f>IF('Социально-коммуникативное разви'!J36="","",IF('Социально-коммуникативное разви'!J36=2,"сформирован",IF('Социально-коммуникативное разви'!J36=0,"не сформирован", "в стадии формирования")))</f>
        <v/>
      </c>
      <c r="BG35" s="233" t="str">
        <f>IF('Познавательное развитие'!U36="","",IF('Познавательное развитие'!U36=2,"сформирован",IF('Познавательное развитие'!U36=0,"не сформирован", "в стадии формирования")))</f>
        <v/>
      </c>
      <c r="BH35" s="233" t="str">
        <f>IF('Познавательное развитие'!V36="","",IF('Познавательное развитие'!V36=2,"сформирован",IF('Познавательное развитие'!V36=0,"не сформирован", "в стадии формирования")))</f>
        <v/>
      </c>
      <c r="BI35" s="233" t="str">
        <f>IF('Познавательное развитие'!AB36="","",IF('Познавательное развитие'!AB36=2,"сформирован",IF('Познавательное развитие'!AB36=0,"не сформирован", "в стадии формирования")))</f>
        <v/>
      </c>
      <c r="BJ35" s="233" t="str">
        <f>IF('Познавательное развитие'!AD36="","",IF('Познавательное развитие'!AD36=2,"сформирован",IF('Познавательное развитие'!AD36=0,"не сформирован", "в стадии формирования")))</f>
        <v/>
      </c>
      <c r="BK35" s="233" t="str">
        <f>IF('Речевое развитие'!D35="","",IF('Речевое развитие'!D35=2,"сформирован",IF('Речевое развитие'!D35=0,"не сформирован", "в стадии формирования")))</f>
        <v/>
      </c>
      <c r="BL35" s="233" t="str">
        <f>IF('Речевое развитие'!E35="","",IF('Речевое развитие'!E35=2,"сформирован",IF('Речевое развитие'!E35=0,"не сформирован", "в стадии формирования")))</f>
        <v/>
      </c>
      <c r="BM35" s="233" t="str">
        <f>IF('Речевое развитие'!F35="","",IF('Речевое развитие'!F35=2,"сформирован",IF('Речевое развитие'!F35=0,"не сформирован", "в стадии формирования")))</f>
        <v/>
      </c>
      <c r="BN35" s="233" t="str">
        <f>IF('Речевое развитие'!G35="","",IF('Речевое развитие'!G35=2,"сформирован",IF('Речевое развитие'!G35=0,"не сформирован", "в стадии формирования")))</f>
        <v/>
      </c>
      <c r="BO35" s="233" t="e">
        <f>IF('Речевое развитие'!#REF!="","",IF('Речевое развитие'!#REF!=2,"сформирован",IF('Речевое развитие'!#REF!=0,"не сформирован", "в стадии формирования")))</f>
        <v>#REF!</v>
      </c>
      <c r="BP35" s="233" t="str">
        <f>IF('Речевое развитие'!J35="","",IF('Речевое развитие'!J35=2,"сформирован",IF('Речевое развитие'!J35=0,"не сформирован", "в стадии формирования")))</f>
        <v/>
      </c>
      <c r="BQ35" s="233" t="str">
        <f>IF('Речевое развитие'!K35="","",IF('Речевое развитие'!K35=2,"сформирован",IF('Речевое развитие'!K35=0,"не сформирован", "в стадии формирования")))</f>
        <v/>
      </c>
      <c r="BR35" s="233" t="str">
        <f>IF('Речевое развитие'!L35="","",IF('Речевое развитие'!L35=2,"сформирован",IF('Речевое развитие'!L35=0,"не сформирован", "в стадии формирования")))</f>
        <v/>
      </c>
      <c r="BS35" s="233" t="str">
        <f>IF('Речевое развитие'!M35="","",IF('Речевое развитие'!M35=2,"сформирован",IF('Речевое развитие'!M35=0,"не сформирован", "в стадии формирования")))</f>
        <v/>
      </c>
      <c r="BT35" s="233" t="str">
        <f>IF('Речевое развитие'!N35="","",IF('Речевое развитие'!N35=2,"сформирован",IF('Речевое развитие'!N35=0,"не сформирован", "в стадии формирования")))</f>
        <v/>
      </c>
      <c r="BU35" s="233" t="str">
        <f>IF('Художественно-эстетическое разв'!D36="","",IF('Художественно-эстетическое разв'!D36=2,"сформирован",IF('Художественно-эстетическое разв'!D36=0,"не сформирован", "в стадии формирования")))</f>
        <v/>
      </c>
      <c r="BV35" s="233" t="str">
        <f>IF('Художественно-эстетическое разв'!E36="","",IF('Художественно-эстетическое разв'!E36=2,"сформирован",IF('Художественно-эстетическое разв'!E36=0,"не сформирован", "в стадии формирования")))</f>
        <v/>
      </c>
      <c r="BW35" s="242" t="str">
        <f>IF('Социально-коммуникативное разви'!D36="","",IF('Социально-коммуникативное разви'!F36="","",IF('Социально-коммуникативное разви'!J36="","",IF('Познавательное развитие'!U36="","",IF('Познавательное развитие'!V36="","",IF('Познавательное развитие'!AB36="","",IF('Познавательное развитие'!AD36="","",IF('Речевое развитие'!D35="","",IF('Речевое развитие'!E35="","",IF('Речевое развитие'!F35="","",IF('Речевое развитие'!G35="","",IF('Речевое развитие'!#REF!="","",IF('Речевое развитие'!J35="","",IF('Речевое развитие'!K35="","",IF('Речевое развитие'!L35="","",IF('Речевое развитие'!M35="","",IF('Речевое развитие'!N35="","",IF('Художественно-эстетическое разв'!D36="","",IF('Художественно-эстетическое разв'!E36="","",('Социально-коммуникативное разви'!D36+'Социально-коммуникативное разви'!F36+'Социально-коммуникативное разви'!J36+'Познавательное развитие'!U36+'Познавательное развитие'!V36+'Познавательное развитие'!AB36+'Познавательное развитие'!AD36+'Речевое развитие'!D35+'Речевое развитие'!E35+'Речевое развитие'!F35+'Речевое развитие'!G35+'Речевое развитие'!#REF!+'Речевое развитие'!J35+'Речевое развитие'!K35+'Речевое развитие'!L35+'Речевое развитие'!M35+'Речевое развитие'!N35+'Художественно-эстетическое разв'!D36+'Художественно-эстетическое разв'!E36)/19)))))))))))))))))))</f>
        <v/>
      </c>
      <c r="BX35" s="321" t="str">
        <f>'Целевые ориентиры'!BU35</f>
        <v/>
      </c>
      <c r="BY35" s="233" t="str">
        <f t="shared" si="1"/>
        <v/>
      </c>
      <c r="BZ35" s="233" t="str">
        <f>IF('Художественно-эстетическое разв'!K36="","",IF('Художественно-эстетическое разв'!K36=2,"сформирован",IF('Художественно-эстетическое разв'!K36=0,"не сформирован", "в стадии формирования")))</f>
        <v/>
      </c>
      <c r="CA35" s="233" t="str">
        <f>IF('Художественно-эстетическое разв'!L36="","",IF('Художественно-эстетическое разв'!L36=2,"сформирован",IF('Художественно-эстетическое разв'!L36=0,"не сформирован", "в стадии формирования")))</f>
        <v/>
      </c>
      <c r="CB35" s="233" t="str">
        <f>IF('Художественно-эстетическое разв'!Z36="","",IF('Художественно-эстетическое разв'!Z36=2,"сформирован",IF('Художественно-эстетическое разв'!Z36=0,"не сформирован", "в стадии формирования")))</f>
        <v/>
      </c>
      <c r="CC35" s="190" t="e">
        <f>IF('Физическое развитие'!#REF!="","",IF('Физическое развитие'!#REF!=2,"сформирован",IF('Физическое развитие'!#REF!=0,"не сформирован", "в стадии формирования")))</f>
        <v>#REF!</v>
      </c>
      <c r="CD35" s="190" t="str">
        <f>IF('Физическое развитие'!D35="","",IF('Физическое развитие'!D35=2,"сформирован",IF('Физическое развитие'!D35=0,"не сформирован", "в стадии формирования")))</f>
        <v/>
      </c>
      <c r="CE35" s="190" t="str">
        <f>IF('Физическое развитие'!E35="","",IF('Физическое развитие'!E35=2,"сформирован",IF('Физическое развитие'!E35=0,"не сформирован", "в стадии формирования")))</f>
        <v/>
      </c>
      <c r="CF35" s="190" t="str">
        <f>IF('Физическое развитие'!F35="","",IF('Физическое развитие'!F35=2,"сформирован",IF('Физическое развитие'!F35=0,"не сформирован", "в стадии формирования")))</f>
        <v/>
      </c>
      <c r="CG35" s="190" t="str">
        <f>IF('Физическое развитие'!G35="","",IF('Физическое развитие'!G35=2,"сформирован",IF('Физическое развитие'!G35=0,"не сформирован", "в стадии формирования")))</f>
        <v/>
      </c>
      <c r="CH35" s="233" t="str">
        <f>IF('Физическое развитие'!H35="","",IF('Физическое развитие'!H35=2,"сформирован",IF('Физическое развитие'!H35=0,"не сформирован", "в стадии формирования")))</f>
        <v/>
      </c>
      <c r="CI35" s="233" t="str">
        <f>IF('Физическое развитие'!I35="","",IF('Физическое развитие'!I35=2,"сформирован",IF('Физическое развитие'!I35=0,"не сформирован", "в стадии формирования")))</f>
        <v/>
      </c>
      <c r="CJ35" s="233" t="str">
        <f>IF('Физическое развитие'!J35="","",IF('Физическое развитие'!J35=2,"сформирован",IF('Физическое развитие'!J35=0,"не сформирован", "в стадии формирования")))</f>
        <v/>
      </c>
      <c r="CK35" s="233" t="str">
        <f>IF('Физическое развитие'!K35="","",IF('Физическое развитие'!K35=2,"сформирован",IF('Физическое развитие'!K35=0,"не сформирован", "в стадии формирования")))</f>
        <v/>
      </c>
      <c r="CL35" s="233" t="str">
        <f>IF('Физическое развитие'!L35="","",IF('Физическое развитие'!L35=2,"сформирован",IF('Физическое развитие'!L35=0,"не сформирован", "в стадии формирования")))</f>
        <v/>
      </c>
      <c r="CM35" s="233" t="str">
        <f>IF('Физическое развитие'!N35="","",IF('Физическое развитие'!N35=2,"сформирован",IF('Физическое развитие'!N35=0,"не сформирован", "в стадии формирования")))</f>
        <v/>
      </c>
      <c r="CN35" s="242" t="str">
        <f>IF('Познавательное развитие'!H36="","",IF('Художественно-эстетическое разв'!K36="","",IF('Художественно-эстетическое разв'!L36="","",IF('Художественно-эстетическое разв'!Z36="","",IF('Физическое развитие'!#REF!="","",IF('Физическое развитие'!D35="","",IF('Физическое развитие'!E35="","",IF('Физическое развитие'!F35="","",IF('Физическое развитие'!G35="","",IF('Физическое развитие'!H35="","",IF('Физическое развитие'!I35="","",IF('Физическое развитие'!J35="","",IF('Физическое развитие'!K35="","",IF('Физическое развитие'!L35="","",IF('Физическое развитие'!N35="","",('Познавательное развитие'!H36+'Художественно-эстетическое разв'!K36+'Художественно-эстетическое разв'!L36+'Художественно-эстетическое разв'!Z36+'Физическое развитие'!#REF!+'Физическое развитие'!D35+'Физическое развитие'!E35+'Физическое развитие'!F35+'Физическое развитие'!G35+'Физическое развитие'!H35+'Физическое развитие'!I35+'Физическое развитие'!J35+'Физическое развитие'!K35+'Физическое развитие'!L35+'Физическое развитие'!N35)/15)))))))))))))))</f>
        <v/>
      </c>
      <c r="CO35" s="321" t="str">
        <f>'Целевые ориентиры'!CK35</f>
        <v/>
      </c>
      <c r="CP35" s="233" t="str">
        <f>IF('Социально-коммуникативное разви'!G36="","",IF('Социально-коммуникативное разви'!G36=2,"сформирован",IF('Социально-коммуникативное разви'!G36=0,"не сформирован", "в стадии формирования")))</f>
        <v/>
      </c>
      <c r="CQ35" s="233" t="str">
        <f>IF('Социально-коммуникативное разви'!H36="","",IF('Социально-коммуникативное разви'!H36=2,"сформирован",IF('Социально-коммуникативное разви'!H36=0,"не сформирован", "в стадии формирования")))</f>
        <v/>
      </c>
      <c r="CR35" s="233" t="str">
        <f>IF('Социально-коммуникативное разви'!L36="","",IF('Социально-коммуникативное разви'!L36=2,"сформирован",IF('Социально-коммуникативное разви'!L36=0,"не сформирован", "в стадии формирования")))</f>
        <v/>
      </c>
      <c r="CS35" s="233" t="str">
        <f>IF('Социально-коммуникативное разви'!P36="","",IF('Социально-коммуникативное разви'!P36=2,"сформирован",IF('Социально-коммуникативное разви'!P36=0,"не сформирован", "в стадии формирования")))</f>
        <v/>
      </c>
      <c r="CT35" s="233" t="str">
        <f>IF('Социально-коммуникативное разви'!Q36="","",IF('Социально-коммуникативное разви'!Q36=2,"сформирован",IF('Социально-коммуникативное разви'!Q36=0,"не сформирован", "в стадии формирования")))</f>
        <v/>
      </c>
      <c r="CU35" s="233" t="str">
        <f>IF('Социально-коммуникативное разви'!T36="","",IF('Социально-коммуникативное разви'!T36=2,"сформирован",IF('Социально-коммуникативное разви'!T36=0,"не сформирован", "в стадии формирования")))</f>
        <v/>
      </c>
      <c r="CV35" s="233" t="str">
        <f>IF('Социально-коммуникативное разви'!U36="","",IF('Социально-коммуникативное разви'!U36=2,"сформирован",IF('Социально-коммуникативное разви'!U36=0,"не сформирован", "в стадии формирования")))</f>
        <v/>
      </c>
      <c r="CW35" s="233" t="str">
        <f>IF('Социально-коммуникативное разви'!V36="","",IF('Социально-коммуникативное разви'!V36=2,"сформирован",IF('Социально-коммуникативное разви'!V36=0,"не сформирован", "в стадии формирования")))</f>
        <v/>
      </c>
      <c r="CX35" s="233" t="str">
        <f>IF('Социально-коммуникативное разви'!W36="","",IF('Социально-коммуникативное разви'!W36=2,"сформирован",IF('Социально-коммуникативное разви'!W36=0,"не сформирован", "в стадии формирования")))</f>
        <v/>
      </c>
      <c r="CY35" s="233" t="str">
        <f>IF('Социально-коммуникативное разви'!X36="","",IF('Социально-коммуникативное разви'!X36=2,"сформирован",IF('Социально-коммуникативное разви'!X36=0,"не сформирован", "в стадии формирования")))</f>
        <v/>
      </c>
      <c r="CZ35" s="233" t="str">
        <f>IF('Социально-коммуникативное разви'!Y36="","",IF('Социально-коммуникативное разви'!Y36=2,"сформирован",IF('Социально-коммуникативное разви'!Y36=0,"не сформирован", "в стадии формирования")))</f>
        <v/>
      </c>
      <c r="DA35" s="233" t="str">
        <f>IF('Физическое развитие'!Q35="","",IF('Физическое развитие'!Q35=2,"сформирован",IF('Физическое развитие'!Q35=0,"не сформирован", "в стадии формирования")))</f>
        <v/>
      </c>
      <c r="DB35" s="233" t="str">
        <f>IF('Физическое развитие'!R35="","",IF('Физическое развитие'!R35=2,"сформирован",IF('Физическое развитие'!R35=0,"не сформирован", "в стадии формирования")))</f>
        <v/>
      </c>
      <c r="DC35" s="233" t="str">
        <f>IF('Физическое развитие'!S35="","",IF('Физическое развитие'!S35=2,"сформирован",IF('Физическое развитие'!S35=0,"не сформирован", "в стадии формирования")))</f>
        <v/>
      </c>
      <c r="DD35" s="242" t="str">
        <f>IF('Социально-коммуникативное разви'!G36="","",IF('Социально-коммуникативное разви'!H36="","",IF('Социально-коммуникативное разви'!L36="","",IF('Социально-коммуникативное разви'!P36="","",IF('Социально-коммуникативное разви'!Q36="","",IF('Социально-коммуникативное разви'!T36="","",IF('Социально-коммуникативное разви'!U36="","",IF('Социально-коммуникативное разви'!V36="","",IF('Социально-коммуникативное разви'!W36="","",IF('Социально-коммуникативное разви'!X36="","",IF('Социально-коммуникативное разви'!Y36="","",IF('Физическое развитие'!Q35="","",IF('Физическое развитие'!R35="","",IF('Физическое развитие'!S35="","",('Социально-коммуникативное разви'!G36+'Социально-коммуникативное разви'!H36+'Социально-коммуникативное разви'!L36+'Социально-коммуникативное разви'!P36+'Социально-коммуникативное разви'!Q36+'Социально-коммуникативное разви'!T36+'Социально-коммуникативное разви'!U36+'Социально-коммуникативное разви'!V36+'Социально-коммуникативное разви'!W36+'Социально-коммуникативное разви'!X36+'Социально-коммуникативное разви'!Y36+'Физическое развитие'!Q35+'Физическое развитие'!R35+'Физическое развитие'!S35)/14))))))))))))))</f>
        <v/>
      </c>
      <c r="DE35" s="235" t="str">
        <f>'Целевые ориентиры'!DA35</f>
        <v/>
      </c>
      <c r="DF35" s="233" t="str">
        <f>IF('Социально-коммуникативное разви'!T36="","",IF('Социально-коммуникативное разви'!T36=2,"сформирован",IF('Социально-коммуникативное разви'!T36=0,"не сформирован", "в стадии формирования")))</f>
        <v/>
      </c>
      <c r="DG35" s="233" t="str">
        <f>IF('Социально-коммуникативное разви'!U36="","",IF('Социально-коммуникативное разви'!U36=2,"сформирован",IF('Социально-коммуникативное разви'!U36=0,"не сформирован", "в стадии формирования")))</f>
        <v/>
      </c>
      <c r="DH35" s="233" t="str">
        <f>IF('Социально-коммуникативное разви'!V36="","",IF('Социально-коммуникативное разви'!V36=2,"сформирован",IF('Социально-коммуникативное разви'!V36=0,"не сформирован", "в стадии формирования")))</f>
        <v/>
      </c>
      <c r="DI35" s="233" t="str">
        <f>IF('Социально-коммуникативное разви'!W36="","",IF('Социально-коммуникативное разви'!W36=2,"сформирован",IF('Социально-коммуникативное разви'!W36=0,"не сформирован", "в стадии формирования")))</f>
        <v/>
      </c>
      <c r="DJ35" s="233" t="str">
        <f>IF('Социально-коммуникативное разви'!X36="","",IF('Социально-коммуникативное разви'!X36=2,"сформирован",IF('Социально-коммуникативное разви'!X36=0,"не сформирован", "в стадии формирования")))</f>
        <v/>
      </c>
      <c r="DK35" s="233" t="str">
        <f>IF('Социально-коммуникативное разви'!Y36="","",IF('Социально-коммуникативное разви'!Y36=2,"сформирован",IF('Социально-коммуникативное разви'!Y36=0,"не сформирован", "в стадии формирования")))</f>
        <v/>
      </c>
      <c r="DL35" s="233" t="str">
        <f>IF('Познавательное развитие'!D36="","",IF('Познавательное развитие'!D36=2,"сформирован",IF('Познавательное развитие'!D36=0,"не сформирован", "в стадии формирования")))</f>
        <v/>
      </c>
      <c r="DM35" s="233" t="str">
        <f>IF('Познавательное развитие'!E36="","",IF('Познавательное развитие'!E36=2,"сформирован",IF('Познавательное развитие'!E36=0,"не сформирован", "в стадии формирования")))</f>
        <v/>
      </c>
      <c r="DN35" s="233" t="str">
        <f>IF('Познавательное развитие'!F36="","",IF('Познавательное развитие'!F36=2,"сформирован",IF('Познавательное развитие'!F36=0,"не сформирован", "в стадии формирования")))</f>
        <v/>
      </c>
      <c r="DO35" s="233" t="str">
        <f>IF('Познавательное развитие'!G36="","",IF('Познавательное развитие'!G36=2,"сформирован",IF('Познавательное развитие'!G36=0,"не сформирован", "в стадии формирования")))</f>
        <v/>
      </c>
      <c r="DP35" s="233" t="str">
        <f>IF('Познавательное развитие'!H36="","",IF('Познавательное развитие'!H36=2,"сформирован",IF('Познавательное развитие'!H36=0,"не сформирован", "в стадии формирования")))</f>
        <v/>
      </c>
      <c r="DQ35" s="233" t="str">
        <f>IF('Познавательное развитие'!I36="","",IF('Познавательное развитие'!I36=2,"сформирован",IF('Познавательное развитие'!I36=0,"не сформирован", "в стадии формирования")))</f>
        <v/>
      </c>
      <c r="DR35" s="233" t="str">
        <f>IF('Познавательное развитие'!J36="","",IF('Познавательное развитие'!J36=2,"сформирован",IF('Познавательное развитие'!J36=0,"не сформирован", "в стадии формирования")))</f>
        <v/>
      </c>
      <c r="DS35" s="233" t="str">
        <f>IF('Познавательное развитие'!K36="","",IF('Познавательное развитие'!K36=2,"сформирован",IF('Познавательное развитие'!K36=0,"не сформирован", "в стадии формирования")))</f>
        <v/>
      </c>
      <c r="DT35" s="233" t="str">
        <f>IF('Познавательное развитие'!L36="","",IF('Познавательное развитие'!L36=2,"сформирован",IF('Познавательное развитие'!L36=0,"не сформирован", "в стадии формирования")))</f>
        <v/>
      </c>
      <c r="DU35" s="233" t="e">
        <f>IF('Познавательное развитие'!#REF!="","",IF('Познавательное развитие'!#REF!=2,"сформирован",IF('Познавательное развитие'!#REF!=0,"не сформирован", "в стадии формирования")))</f>
        <v>#REF!</v>
      </c>
      <c r="DV35" s="233" t="e">
        <f>IF('Познавательное развитие'!#REF!="","",IF('Познавательное развитие'!#REF!=2,"сформирован",IF('Познавательное развитие'!#REF!=0,"не сформирован", "в стадии формирования")))</f>
        <v>#REF!</v>
      </c>
      <c r="DW35" s="233" t="str">
        <f>IF('Познавательное развитие'!M36="","",IF('Познавательное развитие'!M36=2,"сформирован",IF('Познавательное развитие'!M36=0,"не сформирован", "в стадии формирования")))</f>
        <v/>
      </c>
      <c r="DX35" s="233" t="str">
        <f>IF('Познавательное развитие'!N36="","",IF('Познавательное развитие'!N36=2,"сформирован",IF('Познавательное развитие'!N36=0,"не сформирован", "в стадии формирования")))</f>
        <v/>
      </c>
      <c r="DY35" s="233" t="str">
        <f>IF('Познавательное развитие'!O36="","",IF('Познавательное развитие'!O36=2,"сформирован",IF('Познавательное развитие'!O36=0,"не сформирован", "в стадии формирования")))</f>
        <v/>
      </c>
      <c r="DZ35" s="233" t="str">
        <f>IF('Познавательное развитие'!P36="","",IF('Познавательное развитие'!P36=2,"сформирован",IF('Познавательное развитие'!P36=0,"не сформирован", "в стадии формирования")))</f>
        <v/>
      </c>
      <c r="EA35" s="233" t="e">
        <f>IF('Познавательное развитие'!#REF!="","",IF('Познавательное развитие'!#REF!=2,"сформирован",IF('Познавательное развитие'!#REF!=0,"не сформирован", "в стадии формирования")))</f>
        <v>#REF!</v>
      </c>
      <c r="EB35" s="233" t="str">
        <f>IF('Познавательное развитие'!R36="","",IF('Познавательное развитие'!R36=2,"сформирован",IF('Познавательное развитие'!R36=0,"не сформирован", "в стадии формирования")))</f>
        <v/>
      </c>
      <c r="EC35" s="233" t="str">
        <f>IF('Познавательное развитие'!S36="","",IF('Познавательное развитие'!S36=2,"сформирован",IF('Познавательное развитие'!S36=0,"не сформирован", "в стадии формирования")))</f>
        <v/>
      </c>
      <c r="ED35" s="233" t="str">
        <f>IF('Познавательное развитие'!T36="","",IF('Познавательное развитие'!T36=2,"сформирован",IF('Познавательное развитие'!T36=0,"не сформирован", "в стадии формирования")))</f>
        <v/>
      </c>
      <c r="EE35" s="233" t="str">
        <f>IF('Познавательное развитие'!U36="","",IF('Познавательное развитие'!U36=2,"сформирован",IF('Познавательное развитие'!U36=0,"не сформирован", "в стадии формирования")))</f>
        <v/>
      </c>
      <c r="EF35" s="233" t="str">
        <f>IF('Познавательное развитие'!V36="","",IF('Познавательное развитие'!V36=2,"сформирован",IF('Познавательное развитие'!V36=0,"не сформирован", "в стадии формирования")))</f>
        <v/>
      </c>
      <c r="EG35" s="233" t="e">
        <f>IF('Познавательное развитие'!#REF!="","",IF('Познавательное развитие'!#REF!=2,"сформирован",IF('Познавательное развитие'!#REF!=0,"не сформирован", "в стадии формирования")))</f>
        <v>#REF!</v>
      </c>
      <c r="EH35" s="233" t="e">
        <f>IF('Познавательное развитие'!#REF!="","",IF('Познавательное развитие'!#REF!=2,"сформирован",IF('Познавательное развитие'!#REF!=0,"не сформирован", "в стадии формирования")))</f>
        <v>#REF!</v>
      </c>
      <c r="EI35" s="233" t="str">
        <f>IF('Познавательное развитие'!W36="","",IF('Познавательное развитие'!W36=2,"сформирован",IF('Познавательное развитие'!W36=0,"не сформирован", "в стадии формирования")))</f>
        <v/>
      </c>
      <c r="EJ35" s="233" t="str">
        <f>IF('Познавательное развитие'!X36="","",IF('Познавательное развитие'!X36=2,"сформирован",IF('Познавательное развитие'!X36=0,"не сформирован", "в стадии формирования")))</f>
        <v/>
      </c>
      <c r="EK35" s="233" t="str">
        <f>IF('Познавательное развитие'!Y36="","",IF('Познавательное развитие'!Y36=2,"сформирован",IF('Познавательное развитие'!Y36=0,"не сформирован", "в стадии формирования")))</f>
        <v/>
      </c>
      <c r="EL35" s="233" t="str">
        <f>IF('Познавательное развитие'!Z36="","",IF('Познавательное развитие'!Z36=2,"сформирован",IF('Познавательное развитие'!Z36=0,"не сформирован", "в стадии формирования")))</f>
        <v/>
      </c>
      <c r="EM35" s="233" t="str">
        <f>IF('Познавательное развитие'!AA36="","",IF('Познавательное развитие'!AA36=2,"сформирован",IF('Познавательное развитие'!AA36=0,"не сформирован", "в стадии формирования")))</f>
        <v/>
      </c>
      <c r="EN35" s="233" t="str">
        <f>IF('Познавательное развитие'!AB36="","",IF('Познавательное развитие'!AB36=2,"сформирован",IF('Познавательное развитие'!AB36=0,"не сформирован", "в стадии формирования")))</f>
        <v/>
      </c>
      <c r="EO35" s="233"/>
      <c r="EP35" s="235" t="str">
        <f>'Целевые ориентиры'!EH35</f>
        <v/>
      </c>
    </row>
    <row r="36" spans="1:146" ht="15.75" x14ac:dyDescent="0.25">
      <c r="A36" s="107">
        <f>список!A34</f>
        <v>33</v>
      </c>
      <c r="B36" s="141" t="str">
        <f>IF(список!B34="","",список!B34)</f>
        <v/>
      </c>
      <c r="C36" s="97">
        <f>IF(список!C34="","",список!C34)</f>
        <v>0</v>
      </c>
      <c r="D36" s="94" t="str">
        <f>IF('Социально-коммуникативное разви'!G37="","",IF('Социально-коммуникативное разви'!G37=2,"сформирован",IF('Социально-коммуникативное разви'!G37=0,"не сформирован", "в стадии формирования")))</f>
        <v/>
      </c>
      <c r="E36" s="94" t="str">
        <f>IF('Социально-коммуникативное разви'!I37="","",IF('Социально-коммуникативное разви'!I37=2,"сформирован",IF('Социально-коммуникативное разви'!I37=0,"не сформирован", "в стадии формирования")))</f>
        <v/>
      </c>
      <c r="G36" s="94" t="str">
        <f>IF('Социально-коммуникативное разви'!L37="","",IF('Социально-коммуникативное разви'!L37=2,"сформирован",IF('Социально-коммуникативное разви'!L37=0,"не сформирован", "в стадии формирования")))</f>
        <v/>
      </c>
      <c r="H36" s="94" t="str">
        <f>IF('Познавательное развитие'!K37="","",IF('Познавательное развитие'!K37=2,"сформирован",IF('Познавательное развитие'!K37=0,"не сформирован", "в стадии формирования")))</f>
        <v/>
      </c>
      <c r="I36" s="94" t="e">
        <f>IF('Познавательное развитие'!#REF!="","",IF('Познавательное развитие'!#REF!=2,"сформирован",IF('Познавательное развитие'!#REF!=0,"не сформирован", "в стадии формирования")))</f>
        <v>#REF!</v>
      </c>
      <c r="J36" s="94" t="str">
        <f>IF('Познавательное развитие'!O37="","",IF('Познавательное развитие'!O37=2,"сформирован",IF('Познавательное развитие'!O37=0,"не сформирован", "в стадии формирования")))</f>
        <v/>
      </c>
      <c r="K36" s="94" t="str">
        <f>IF('Познавательное развитие'!P37="","",IF('Познавательное развитие'!P37=2,"сформирован",IF('Познавательное развитие'!P37=0,"не сформирован", "в стадии формирования")))</f>
        <v/>
      </c>
      <c r="L36" s="94" t="e">
        <f>IF('Познавательное развитие'!#REF!="","",IF('Познавательное развитие'!#REF!=2,"сформирован",IF('Познавательное развитие'!#REF!=0,"не сформирован", "в стадии формирования")))</f>
        <v>#REF!</v>
      </c>
      <c r="M36" s="94" t="str">
        <f>IF('Познавательное развитие'!T37="","",IF('Познавательное развитие'!T37=2,"сформирован",IF('Познавательное развитие'!T37=0,"не сформирован", "в стадии формирования")))</f>
        <v/>
      </c>
      <c r="N36" s="94" t="str">
        <f>IF('Познавательное развитие'!W37="","",IF('Познавательное развитие'!W37=2,"сформирован",IF('Познавательное развитие'!W37=0,"не сформирован", "в стадии формирования")))</f>
        <v/>
      </c>
      <c r="O36" s="94" t="str">
        <f>IF('Познавательное развитие'!AH37="","",IF('Познавательное развитие'!AH37=2,"сформирован",IF('Познавательное развитие'!AH37=0,"не сформирован", "в стадии формирования")))</f>
        <v/>
      </c>
      <c r="P36" s="94" t="str">
        <f>IF('Речевое развитие'!E36="","",IF('Речевое развитие'!E36=2,"сформирован",IF('Речевое развитие'!E36=0,"не сформирован", "в стадии формирования")))</f>
        <v/>
      </c>
      <c r="Q36" s="94" t="str">
        <f>IF('Речевое развитие'!F36="","",IF('Речевое развитие'!F36=2,"сформирован",IF('Речевое развитие'!F36=0,"не сформирован", "в стадии формирования")))</f>
        <v/>
      </c>
      <c r="R36" s="94" t="str">
        <f>IF('Речевое развитие'!M36="","",IF('Речевое развитие'!M36=2,"сформирован",IF('Речевое развитие'!M36=0,"не сформирован", "в стадии формирования")))</f>
        <v/>
      </c>
      <c r="S36" s="94" t="str">
        <f>IF('Художественно-эстетическое разв'!F37="","",IF('Художественно-эстетическое разв'!F37=2,"сформирован",IF('Художественно-эстетическое разв'!F37=0,"не сформирован", "в стадии формирования")))</f>
        <v/>
      </c>
      <c r="T36" s="94" t="str">
        <f>IF('Художественно-эстетическое разв'!L37="","",IF('Художественно-эстетическое разв'!L37=2,"сформирован",IF('Художественно-эстетическое разв'!L37=0,"не сформирован", "в стадии формирования")))</f>
        <v/>
      </c>
      <c r="U36" s="94" t="str">
        <f>IF('Художественно-эстетическое разв'!O37="","",IF('Художественно-эстетическое разв'!O37=2,"сформирован",IF('Художественно-эстетическое разв'!O37=0,"не сформирован", "в стадии формирования")))</f>
        <v/>
      </c>
      <c r="V36" s="94" t="str">
        <f>IF('Художественно-эстетическое разв'!P37="","",IF('Художественно-эстетическое разв'!P37=2,"сформирован",IF('Художественно-эстетическое разв'!P37=0,"не сформирован", "в стадии формирования")))</f>
        <v/>
      </c>
      <c r="W36" s="94" t="str">
        <f>IF('Физическое развитие'!N36="","",IF('Физическое развитие'!N36=2,"сформирован",IF('Физическое развитие'!N36=0,"не сформирован", "в стадии формирования")))</f>
        <v/>
      </c>
      <c r="X36" s="94" t="str">
        <f>IF('Физическое развитие'!Q36="","",IF('Физическое развитие'!Q36=2,"сформирован",IF('Физическое развитие'!Q36=0,"не сформирован", "в стадии формирования")))</f>
        <v/>
      </c>
      <c r="Y36" s="94" t="str">
        <f>IF('Физическое развитие'!R36="","",IF('Физическое развитие'!R36=2,"сформирован",IF('Физическое развитие'!R36=0,"не сформирован", "в стадии формирования")))</f>
        <v/>
      </c>
      <c r="Z36" s="206" t="str">
        <f>IF('Социально-коммуникативное разви'!G37="","",IF('Социально-коммуникативное разви'!I37="","",IF('Социально-коммуникативное разви'!K37="","",IF('Социально-коммуникативное разви'!L37="","",IF('Познавательное развитие'!K37="","",IF('Познавательное развитие'!#REF!="","",IF('Познавательное развитие'!O37="","",IF('Познавательное развитие'!P37="","",IF('Познавательное развитие'!#REF!="","",IF('Познавательное развитие'!T37="","",IF('Познавательное развитие'!W37="","",IF('Познавательное развитие'!AH37="","",IF('Речевое развитие'!E36="","",IF('Речевое развитие'!F36="","",IF('Речевое развитие'!M36="","",IF('Художественно-эстетическое разв'!F37="","",IF('Художественно-эстетическое разв'!L37="","",IF('Художественно-эстетическое разв'!O37="","",IF('Художественно-эстетическое разв'!P37="","",IF('Физическое развитие'!N36="","",IF('Физическое развитие'!Q36="","",IF('Физическое развитие'!R36="","",('Социально-коммуникативное разви'!G37+'Социально-коммуникативное разви'!I37+'Социально-коммуникативное разви'!K37+'Социально-коммуникативное разви'!L37+'Познавательное развитие'!K37+'Познавательное развитие'!#REF!+'Познавательное развитие'!O37+'Познавательное развитие'!P37+'Познавательное развитие'!#REF!+'Познавательное развитие'!T37+'Познавательное развитие'!W37+'Познавательное развитие'!AH37+'Речевое развитие'!E36+'Речевое развитие'!F36+'Художественно-эстетическое разв'!F37+'Художественно-эстетическое разв'!L37+'Художественно-эстетическое разв'!O37+'Художественно-эстетическое разв'!P37+'Физическое развитие'!N36+'Физическое развитие'!Q36+'Физическое развитие'!R36)/22))))))))))))))))))))))</f>
        <v/>
      </c>
      <c r="AA36" s="235" t="str">
        <f>'Целевые ориентиры'!Y36</f>
        <v/>
      </c>
      <c r="AB36" s="236" t="str">
        <f>IF('Социально-коммуникативное разви'!E37="","",IF('Социально-коммуникативное разви'!E37=2,"сформирован",IF('Социально-коммуникативное разви'!E37=0,"не сформирован", "в стадии формирования")))</f>
        <v/>
      </c>
      <c r="AC36" s="232" t="str">
        <f>IF('Социально-коммуникативное разви'!G37="","",IF('Социально-коммуникативное разви'!G37=2,"сформирован",IF('Социально-коммуникативное разви'!G37=0,"не сформирован", "в стадии формирования")))</f>
        <v/>
      </c>
      <c r="AD36" s="232" t="str">
        <f>IF('Социально-коммуникативное разви'!H37="","",IF('Социально-коммуникативное разви'!H37=2,"сформирован",IF('Социально-коммуникативное разви'!H37=0,"не сформирован", "в стадии формирования")))</f>
        <v/>
      </c>
      <c r="AE36" s="232" t="str">
        <f>IF('Социально-коммуникативное разви'!L37="","",IF('Социально-коммуникативное разви'!L37=2,"сформирован",IF('Социально-коммуникативное разви'!L37=0,"не сформирован", "в стадии формирования")))</f>
        <v/>
      </c>
      <c r="AF36" s="232" t="str">
        <f>IF('Социально-коммуникативное разви'!Q37="","",IF('Социально-коммуникативное разви'!Q37=2,"сформирован",IF('Социально-коммуникативное разви'!Q37=0,"не сформирован", "в стадии формирования")))</f>
        <v/>
      </c>
      <c r="AG36" s="237" t="str">
        <f>IF('Познавательное развитие'!L37="","",IF('Познавательное развитие'!L37=2,"сформирован",IF('Познавательное развитие'!L37=0,"не сформирован", "в стадии формирования")))</f>
        <v/>
      </c>
      <c r="AH36" s="237" t="e">
        <f>IF('Познавательное развитие'!#REF!="","",IF('Познавательное развитие'!#REF!=2,"сформирован",IF('Познавательное развитие'!#REF!=0,"не сформирован", "в стадии формирования")))</f>
        <v>#REF!</v>
      </c>
      <c r="AI36" s="237" t="str">
        <f>IF('Речевое развитие'!D36="","",IF('Речевое развитие'!D36=2,"сформирован",IF('Речевое развитие'!D36=0,"не сформирован", "в стадии формирования")))</f>
        <v/>
      </c>
      <c r="AJ36" s="237" t="str">
        <f>IF('Речевое развитие'!F36="","",IF('Речевое развитие'!F36=2,"сформирован",IF('Речевое развитие'!F36=0,"не сформирован", "в стадии формирования")))</f>
        <v/>
      </c>
      <c r="AK36" s="237" t="str">
        <f>IF('Речевое развитие'!J36="","",IF('Речевое развитие'!J36=2,"сформирован",IF('Речевое развитие'!J36=0,"не сформирован", "в стадии формирования")))</f>
        <v/>
      </c>
      <c r="AL36" s="237" t="str">
        <f>IF('Речевое развитие'!L36="","",IF('Речевое развитие'!L36=2,"сформирован",IF('Речевое развитие'!L36=0,"не сформирован", "в стадии формирования")))</f>
        <v/>
      </c>
      <c r="AM36" s="237" t="str">
        <f>IF('Речевое развитие'!N36="","",IF('Речевое развитие'!N36=2,"сформирован",IF('Речевое развитие'!N36=0,"не сформирован", "в стадии формирования")))</f>
        <v/>
      </c>
      <c r="AN36" s="238" t="str">
        <f>IF('Социально-коммуникативное разви'!E37="","",IF('Социально-коммуникативное разви'!G37="","",IF('Социально-коммуникативное разви'!H37="","",IF('Социально-коммуникативное разви'!L37="","",IF('Социально-коммуникативное разви'!Q37="","",IF('Познавательное развитие'!L37="","",IF('Познавательное развитие'!#REF!="","",IF('Речевое развитие'!D36="","",IF('Речевое развитие'!F36="","",IF('Речевое развитие'!J36="","",IF('Речевое развитие'!L36="","",IF('Речевое развитие'!N36="","",('Социально-коммуникативное разви'!E37+'Социально-коммуникативное разви'!G37+'Социально-коммуникативное разви'!H37+'Социально-коммуникативное разви'!L37+'Социально-коммуникативное разви'!Q37+'Познавательное развитие'!L37+'Познавательное развитие'!#REF!+'Речевое развитие'!D36+'Речевое развитие'!F36+'Речевое развитие'!J36+'Речевое развитие'!L36+'Речевое развитие'!N36)/12))))))))))))</f>
        <v/>
      </c>
      <c r="AO36" s="235" t="str">
        <f>'Целевые ориентиры'!AM36</f>
        <v/>
      </c>
      <c r="AP36" s="239" t="str">
        <f>IF('Социально-коммуникативное разви'!E37="","",IF('Социально-коммуникативное разви'!E37=2,"сформирован",IF('Социально-коммуникативное разви'!E37=0,"не сформирован", "в стадии формирования")))</f>
        <v/>
      </c>
      <c r="AQ36" s="240" t="str">
        <f>IF('Социально-коммуникативное разви'!G37="","",IF('Социально-коммуникативное разви'!G37=2,"сформирован",IF('Социально-коммуникативное разви'!G37=0,"не сформирован", "в стадии формирования")))</f>
        <v/>
      </c>
      <c r="AR36" s="241" t="str">
        <f>IF('Социально-коммуникативное разви'!H37="","",IF('Социально-коммуникативное разви'!H37=2,"сформирован",IF('Социально-коммуникативное разви'!H37=0,"не сформирован", "в стадии формирования")))</f>
        <v/>
      </c>
      <c r="AS36" s="241" t="str">
        <f>IF('Социально-коммуникативное разви'!K37="","",IF('Социально-коммуникативное разви'!K37=2,"сформирован",IF('Социально-коммуникативное разви'!K37=0,"не сформирован", "в стадии формирования")))</f>
        <v/>
      </c>
      <c r="AT36" s="241" t="str">
        <f>IF('Социально-коммуникативное разви'!L37="","",IF('Социально-коммуникативное разви'!L37=2,"сформирован",IF('Социально-коммуникативное разви'!L37=0,"не сформирован", "в стадии формирования")))</f>
        <v/>
      </c>
      <c r="AU36" s="241" t="str">
        <f>IF('Социально-коммуникативное разви'!M37="","",IF('Социально-коммуникативное разви'!M37=2,"сформирован",IF('Социально-коммуникативное разви'!M37=0,"не сформирован", "в стадии формирования")))</f>
        <v/>
      </c>
      <c r="AV36" s="241" t="str">
        <f>IF('Познавательное развитие'!P37="","",IF('Познавательное развитие'!P37=2,"сформирован",IF('Познавательное развитие'!P37=0,"не сформирован", "в стадии формирования")))</f>
        <v/>
      </c>
      <c r="AW36" s="241" t="str">
        <f>IF('Речевое развитие'!E36="","",IF('Речевое развитие'!E36=2,"сформирован",IF('Речевое развитие'!E36=0,"не сформирован", "в стадии формирования")))</f>
        <v/>
      </c>
      <c r="AX36" s="241" t="str">
        <f>IF('Речевое развитие'!N36="","",IF('Речевое развитие'!N36=2,"сформирован",IF('Речевое развитие'!N36=0,"не сформирован", "в стадии формирования")))</f>
        <v/>
      </c>
      <c r="AY36" s="241" t="str">
        <f>IF('Художественно-эстетическое разв'!F37="","",IF('Художественно-эстетическое разв'!F37=2,"сформирован",IF('Художественно-эстетическое разв'!F37=0,"не сформирован", "в стадии формирования")))</f>
        <v/>
      </c>
      <c r="AZ36" s="233" t="str">
        <f>IF('Художественно-эстетическое разв'!O37="","",IF('Художественно-эстетическое разв'!O37=2,"сформирован",IF('Художественно-эстетическое разв'!O37=0,"не сформирован", "в стадии формирования")))</f>
        <v/>
      </c>
      <c r="BA36" s="233"/>
      <c r="BB36" s="208" t="str">
        <f>IF('Социально-коммуникативное разви'!E37="","",IF('Социально-коммуникативное разви'!G37="","",IF('Социально-коммуникативное разви'!H37="","",IF('Социально-коммуникативное разви'!K37="","",IF('Социально-коммуникативное разви'!L37="","",IF('Социально-коммуникативное разви'!M37="","",IF('Познавательное развитие'!P37="","",IF('Речевое развитие'!E36="","",IF('Речевое развитие'!N36="","",IF('Художественно-эстетическое разв'!F37="","",IF('Художественно-эстетическое разв'!O37="","",IF('Художественно-эстетическое разв'!Y37="","",('Социально-коммуникативное разви'!E37+'Социально-коммуникативное разви'!G37+'Социально-коммуникативное разви'!H37+'Социально-коммуникативное разви'!L37+'Социально-коммуникативное разви'!Q37+'Познавательное развитие'!L37+'Познавательное развитие'!#REF!+'Речевое развитие'!D36+'Речевое развитие'!F36+'Речевое развитие'!J36+'Речевое развитие'!L36+'Речевое развитие'!N36)/12))))))))))))</f>
        <v/>
      </c>
      <c r="BC36" s="235" t="str">
        <f>'Целевые ориентиры'!BA36</f>
        <v/>
      </c>
      <c r="BD36" s="233" t="str">
        <f>IF('Социально-коммуникативное разви'!D37="","",IF('Социально-коммуникативное разви'!D37=2,"сформирован",IF('Социально-коммуникативное разви'!D37=0,"не сформирован", "в стадии формирования")))</f>
        <v/>
      </c>
      <c r="BE36" s="233" t="str">
        <f>IF('Социально-коммуникативное разви'!F37="","",IF('Социально-коммуникативное разви'!F37=2,"сформирован",IF('Социально-коммуникативное разви'!F37=0,"не сформирован", "в стадии формирования")))</f>
        <v/>
      </c>
      <c r="BF36" s="233" t="str">
        <f>IF('Социально-коммуникативное разви'!J37="","",IF('Социально-коммуникативное разви'!J37=2,"сформирован",IF('Социально-коммуникативное разви'!J37=0,"не сформирован", "в стадии формирования")))</f>
        <v/>
      </c>
      <c r="BG36" s="233" t="str">
        <f>IF('Познавательное развитие'!U37="","",IF('Познавательное развитие'!U37=2,"сформирован",IF('Познавательное развитие'!U37=0,"не сформирован", "в стадии формирования")))</f>
        <v/>
      </c>
      <c r="BH36" s="233" t="str">
        <f>IF('Познавательное развитие'!V37="","",IF('Познавательное развитие'!V37=2,"сформирован",IF('Познавательное развитие'!V37=0,"не сформирован", "в стадии формирования")))</f>
        <v/>
      </c>
      <c r="BI36" s="233" t="str">
        <f>IF('Познавательное развитие'!AB37="","",IF('Познавательное развитие'!AB37=2,"сформирован",IF('Познавательное развитие'!AB37=0,"не сформирован", "в стадии формирования")))</f>
        <v/>
      </c>
      <c r="BJ36" s="233" t="str">
        <f>IF('Познавательное развитие'!AD37="","",IF('Познавательное развитие'!AD37=2,"сформирован",IF('Познавательное развитие'!AD37=0,"не сформирован", "в стадии формирования")))</f>
        <v/>
      </c>
      <c r="BK36" s="233" t="str">
        <f>IF('Речевое развитие'!D36="","",IF('Речевое развитие'!D36=2,"сформирован",IF('Речевое развитие'!D36=0,"не сформирован", "в стадии формирования")))</f>
        <v/>
      </c>
      <c r="BL36" s="233" t="str">
        <f>IF('Речевое развитие'!E36="","",IF('Речевое развитие'!E36=2,"сформирован",IF('Речевое развитие'!E36=0,"не сформирован", "в стадии формирования")))</f>
        <v/>
      </c>
      <c r="BM36" s="233" t="str">
        <f>IF('Речевое развитие'!F36="","",IF('Речевое развитие'!F36=2,"сформирован",IF('Речевое развитие'!F36=0,"не сформирован", "в стадии формирования")))</f>
        <v/>
      </c>
      <c r="BN36" s="233" t="str">
        <f>IF('Речевое развитие'!G36="","",IF('Речевое развитие'!G36=2,"сформирован",IF('Речевое развитие'!G36=0,"не сформирован", "в стадии формирования")))</f>
        <v/>
      </c>
      <c r="BO36" s="233" t="e">
        <f>IF('Речевое развитие'!#REF!="","",IF('Речевое развитие'!#REF!=2,"сформирован",IF('Речевое развитие'!#REF!=0,"не сформирован", "в стадии формирования")))</f>
        <v>#REF!</v>
      </c>
      <c r="BP36" s="233" t="str">
        <f>IF('Речевое развитие'!J36="","",IF('Речевое развитие'!J36=2,"сформирован",IF('Речевое развитие'!J36=0,"не сформирован", "в стадии формирования")))</f>
        <v/>
      </c>
      <c r="BQ36" s="233" t="str">
        <f>IF('Речевое развитие'!K36="","",IF('Речевое развитие'!K36=2,"сформирован",IF('Речевое развитие'!K36=0,"не сформирован", "в стадии формирования")))</f>
        <v/>
      </c>
      <c r="BR36" s="233" t="str">
        <f>IF('Речевое развитие'!L36="","",IF('Речевое развитие'!L36=2,"сформирован",IF('Речевое развитие'!L36=0,"не сформирован", "в стадии формирования")))</f>
        <v/>
      </c>
      <c r="BS36" s="233" t="str">
        <f>IF('Речевое развитие'!M36="","",IF('Речевое развитие'!M36=2,"сформирован",IF('Речевое развитие'!M36=0,"не сформирован", "в стадии формирования")))</f>
        <v/>
      </c>
      <c r="BT36" s="233" t="str">
        <f>IF('Речевое развитие'!N36="","",IF('Речевое развитие'!N36=2,"сформирован",IF('Речевое развитие'!N36=0,"не сформирован", "в стадии формирования")))</f>
        <v/>
      </c>
      <c r="BU36" s="233" t="str">
        <f>IF('Художественно-эстетическое разв'!D37="","",IF('Художественно-эстетическое разв'!D37=2,"сформирован",IF('Художественно-эстетическое разв'!D37=0,"не сформирован", "в стадии формирования")))</f>
        <v/>
      </c>
      <c r="BV36" s="233" t="str">
        <f>IF('Художественно-эстетическое разв'!E37="","",IF('Художественно-эстетическое разв'!E37=2,"сформирован",IF('Художественно-эстетическое разв'!E37=0,"не сформирован", "в стадии формирования")))</f>
        <v/>
      </c>
      <c r="BW36" s="242" t="str">
        <f>IF('Социально-коммуникативное разви'!D37="","",IF('Социально-коммуникативное разви'!F37="","",IF('Социально-коммуникативное разви'!J37="","",IF('Познавательное развитие'!U37="","",IF('Познавательное развитие'!V37="","",IF('Познавательное развитие'!AB37="","",IF('Познавательное развитие'!AD37="","",IF('Речевое развитие'!D36="","",IF('Речевое развитие'!E36="","",IF('Речевое развитие'!F36="","",IF('Речевое развитие'!G36="","",IF('Речевое развитие'!#REF!="","",IF('Речевое развитие'!J36="","",IF('Речевое развитие'!K36="","",IF('Речевое развитие'!L36="","",IF('Речевое развитие'!M36="","",IF('Речевое развитие'!N36="","",IF('Художественно-эстетическое разв'!D37="","",IF('Художественно-эстетическое разв'!E37="","",('Социально-коммуникативное разви'!D37+'Социально-коммуникативное разви'!F37+'Социально-коммуникативное разви'!J37+'Познавательное развитие'!U37+'Познавательное развитие'!V37+'Познавательное развитие'!AB37+'Познавательное развитие'!AD37+'Речевое развитие'!D36+'Речевое развитие'!E36+'Речевое развитие'!F36+'Речевое развитие'!G36+'Речевое развитие'!#REF!+'Речевое развитие'!J36+'Речевое развитие'!K36+'Речевое развитие'!L36+'Речевое развитие'!M36+'Речевое развитие'!N36+'Художественно-эстетическое разв'!D37+'Художественно-эстетическое разв'!E37)/19)))))))))))))))))))</f>
        <v/>
      </c>
      <c r="BX36" s="321" t="str">
        <f>'Целевые ориентиры'!BU36</f>
        <v/>
      </c>
      <c r="BY36" s="233" t="str">
        <f>IF('Познавательное развитие'!H37="","",IF('Познавательное развитие'!H37=2,"сформирован",IF('Познавательное развитие'!H37=0,"не сформирован","в стадии ")))</f>
        <v/>
      </c>
      <c r="BZ36" s="233" t="str">
        <f>IF('Художественно-эстетическое разв'!K37="","",IF('Художественно-эстетическое разв'!K37=2,"сформирован",IF('Художественно-эстетическое разв'!K37=0,"не сформирован", "в стадии формирования")))</f>
        <v/>
      </c>
      <c r="CA36" s="233" t="str">
        <f>IF('Художественно-эстетическое разв'!L37="","",IF('Художественно-эстетическое разв'!L37=2,"сформирован",IF('Художественно-эстетическое разв'!L37=0,"не сформирован", "в стадии формирования")))</f>
        <v/>
      </c>
      <c r="CB36" s="233" t="str">
        <f>IF('Художественно-эстетическое разв'!Z37="","",IF('Художественно-эстетическое разв'!Z37=2,"сформирован",IF('Художественно-эстетическое разв'!Z37=0,"не сформирован", "в стадии формирования")))</f>
        <v/>
      </c>
      <c r="CC36" s="190" t="e">
        <f>IF('Физическое развитие'!#REF!="","",IF('Физическое развитие'!#REF!=2,"сформирован",IF('Физическое развитие'!#REF!=0,"не сформирован", "в стадии формирования")))</f>
        <v>#REF!</v>
      </c>
      <c r="CD36" s="190" t="str">
        <f>IF('Физическое развитие'!D36="","",IF('Физическое развитие'!D36=2,"сформирован",IF('Физическое развитие'!D36=0,"не сформирован", "в стадии формирования")))</f>
        <v/>
      </c>
      <c r="CE36" s="190" t="str">
        <f>IF('Физическое развитие'!E36="","",IF('Физическое развитие'!E36=2,"сформирован",IF('Физическое развитие'!E36=0,"не сформирован", "в стадии формирования")))</f>
        <v/>
      </c>
      <c r="CF36" s="190" t="str">
        <f>IF('Физическое развитие'!F36="","",IF('Физическое развитие'!F36=2,"сформирован",IF('Физическое развитие'!F36=0,"не сформирован", "в стадии формирования")))</f>
        <v/>
      </c>
      <c r="CG36" s="190" t="str">
        <f>IF('Физическое развитие'!G36="","",IF('Физическое развитие'!G36=2,"сформирован",IF('Физическое развитие'!G36=0,"не сформирован", "в стадии формирования")))</f>
        <v/>
      </c>
      <c r="CH36" s="233" t="str">
        <f>IF('Физическое развитие'!H36="","",IF('Физическое развитие'!H36=2,"сформирован",IF('Физическое развитие'!H36=0,"не сформирован", "в стадии формирования")))</f>
        <v/>
      </c>
      <c r="CI36" s="233" t="str">
        <f>IF('Физическое развитие'!I36="","",IF('Физическое развитие'!I36=2,"сформирован",IF('Физическое развитие'!I36=0,"не сформирован", "в стадии формирования")))</f>
        <v/>
      </c>
      <c r="CJ36" s="233" t="str">
        <f>IF('Физическое развитие'!J36="","",IF('Физическое развитие'!J36=2,"сформирован",IF('Физическое развитие'!J36=0,"не сформирован", "в стадии формирования")))</f>
        <v/>
      </c>
      <c r="CK36" s="233" t="str">
        <f>IF('Физическое развитие'!K36="","",IF('Физическое развитие'!K36=2,"сформирован",IF('Физическое развитие'!K36=0,"не сформирован", "в стадии формирования")))</f>
        <v/>
      </c>
      <c r="CL36" s="233" t="str">
        <f>IF('Физическое развитие'!L36="","",IF('Физическое развитие'!L36=2,"сформирован",IF('Физическое развитие'!L36=0,"не сформирован", "в стадии формирования")))</f>
        <v/>
      </c>
      <c r="CM36" s="233" t="str">
        <f>IF('Физическое развитие'!N36="","",IF('Физическое развитие'!N36=2,"сформирован",IF('Физическое развитие'!N36=0,"не сформирован", "в стадии формирования")))</f>
        <v/>
      </c>
      <c r="CN36" s="242" t="str">
        <f>IF('Познавательное развитие'!H37="","",IF('Художественно-эстетическое разв'!K37="","",IF('Художественно-эстетическое разв'!L37="","",IF('Художественно-эстетическое разв'!Z37="","",IF('Физическое развитие'!#REF!="","",IF('Физическое развитие'!D36="","",IF('Физическое развитие'!E36="","",IF('Физическое развитие'!F36="","",IF('Физическое развитие'!G36="","",IF('Физическое развитие'!H36="","",IF('Физическое развитие'!I36="","",IF('Физическое развитие'!J36="","",IF('Физическое развитие'!K36="","",IF('Физическое развитие'!L36="","",IF('Физическое развитие'!N36="","",('Познавательное развитие'!H37+'Художественно-эстетическое разв'!K37+'Художественно-эстетическое разв'!L37+'Художественно-эстетическое разв'!Z37+'Физическое развитие'!#REF!+'Физическое развитие'!D36+'Физическое развитие'!E36+'Физическое развитие'!F36+'Физическое развитие'!G36+'Физическое развитие'!H36+'Физическое развитие'!I36+'Физическое развитие'!J36+'Физическое развитие'!K36+'Физическое развитие'!L36+'Физическое развитие'!N36)/15)))))))))))))))</f>
        <v/>
      </c>
      <c r="CO36" s="321" t="str">
        <f>'Целевые ориентиры'!CK36</f>
        <v/>
      </c>
      <c r="CP36" s="233" t="str">
        <f>IF('Социально-коммуникативное разви'!G37="","",IF('Социально-коммуникативное разви'!G37=2,"сформирован",IF('Социально-коммуникативное разви'!G37=0,"не сформирован", "в стадии формирования")))</f>
        <v/>
      </c>
      <c r="CQ36" s="233" t="str">
        <f>IF('Социально-коммуникативное разви'!H37="","",IF('Социально-коммуникативное разви'!H37=2,"сформирован",IF('Социально-коммуникативное разви'!H37=0,"не сформирован", "в стадии формирования")))</f>
        <v/>
      </c>
      <c r="CR36" s="233" t="str">
        <f>IF('Социально-коммуникативное разви'!L37="","",IF('Социально-коммуникативное разви'!L37=2,"сформирован",IF('Социально-коммуникативное разви'!L37=0,"не сформирован", "в стадии формирования")))</f>
        <v/>
      </c>
      <c r="CS36" s="233" t="str">
        <f>IF('Социально-коммуникативное разви'!P37="","",IF('Социально-коммуникативное разви'!P37=2,"сформирован",IF('Социально-коммуникативное разви'!P37=0,"не сформирован", "в стадии формирования")))</f>
        <v/>
      </c>
      <c r="CT36" s="233" t="str">
        <f>IF('Социально-коммуникативное разви'!Q37="","",IF('Социально-коммуникативное разви'!Q37=2,"сформирован",IF('Социально-коммуникативное разви'!Q37=0,"не сформирован", "в стадии формирования")))</f>
        <v/>
      </c>
      <c r="CU36" s="233" t="str">
        <f>IF('Социально-коммуникативное разви'!L37="","",IF('Социально-коммуникативное разви'!L37=2,"сформирован",IF('Социально-коммуникативное разви'!L37=0,"не сформирован", "в стадии формирования")))</f>
        <v/>
      </c>
      <c r="CV36" s="233" t="str">
        <f>IF('Социально-коммуникативное разви'!U37="","",IF('Социально-коммуникативное разви'!U37=2,"сформирован",IF('Социально-коммуникативное разви'!U37=0,"не сформирован", "в стадии формирования")))</f>
        <v/>
      </c>
      <c r="CW36" s="233" t="str">
        <f>IF('Социально-коммуникативное разви'!V37="","",IF('Социально-коммуникативное разви'!V37=2,"сформирован",IF('Социально-коммуникативное разви'!V37=0,"не сформирован", "в стадии формирования")))</f>
        <v/>
      </c>
      <c r="CX36" s="233" t="str">
        <f>IF('Социально-коммуникативное разви'!W37="","",IF('Социально-коммуникативное разви'!W37=2,"сформирован",IF('Социально-коммуникативное разви'!W37=0,"не сформирован", "в стадии формирования")))</f>
        <v/>
      </c>
      <c r="CY36" s="233" t="str">
        <f>IF('Социально-коммуникативное разви'!X37="","",IF('Социально-коммуникативное разви'!X37=2,"сформирован",IF('Социально-коммуникативное разви'!X37=0,"не сформирован", "в стадии формирования")))</f>
        <v/>
      </c>
      <c r="CZ36" s="233" t="str">
        <f>IF('Социально-коммуникативное разви'!Y37="","",IF('Социально-коммуникативное разви'!Y37=2,"сформирован",IF('Социально-коммуникативное разви'!Y37=0,"не сформирован", "в стадии формирования")))</f>
        <v/>
      </c>
      <c r="DA36" s="233" t="str">
        <f>IF('Физическое развитие'!Q36="","",IF('Физическое развитие'!Q36=2,"сформирован",IF('Физическое развитие'!Q36=0,"не сформирован", "в стадии формирования")))</f>
        <v/>
      </c>
      <c r="DB36" s="233" t="str">
        <f>IF('Физическое развитие'!R36="","",IF('Физическое развитие'!R36=2,"сформирован",IF('Физическое развитие'!R36=0,"не сформирован", "в стадии формирования")))</f>
        <v/>
      </c>
      <c r="DC36" s="233" t="str">
        <f>IF('Физическое развитие'!S36="","",IF('Физическое развитие'!S36=2,"сформирован",IF('Физическое развитие'!S36=0,"не сформирован", "в стадии формирования")))</f>
        <v/>
      </c>
      <c r="DD36" s="242" t="str">
        <f>IF('Социально-коммуникативное разви'!G37="","",IF('Социально-коммуникативное разви'!H37="","",IF('Социально-коммуникативное разви'!L37="","",IF('Социально-коммуникативное разви'!P37="","",IF('Социально-коммуникативное разви'!Q37="","",IF('Социально-коммуникативное разви'!T37="","",IF('Социально-коммуникативное разви'!U37="","",IF('Социально-коммуникативное разви'!V37="","",IF('Социально-коммуникативное разви'!W37="","",IF('Социально-коммуникативное разви'!X37="","",IF('Социально-коммуникативное разви'!Y37="","",IF('Физическое развитие'!Q36="","",IF('Физическое развитие'!R36="","",IF('Физическое развитие'!S36="","",('Социально-коммуникативное разви'!G37+'Социально-коммуникативное разви'!H37+'Социально-коммуникативное разви'!L37+'Социально-коммуникативное разви'!P37+'Социально-коммуникативное разви'!Q37+'Социально-коммуникативное разви'!T37+'Социально-коммуникативное разви'!U37+'Социально-коммуникативное разви'!V37+'Социально-коммуникативное разви'!W37+'Социально-коммуникативное разви'!X37+'Социально-коммуникативное разви'!Y37+'Физическое развитие'!Q36+'Физическое развитие'!R36+'Физическое развитие'!S36)/14))))))))))))))</f>
        <v/>
      </c>
      <c r="DE36" s="235" t="str">
        <f>'Целевые ориентиры'!DA36</f>
        <v/>
      </c>
      <c r="DF36" s="233" t="str">
        <f>IF('Социально-коммуникативное разви'!T37="","",IF('Социально-коммуникативное разви'!T37=2,"сформирован",IF('Социально-коммуникативное разви'!T37=0,"не сформирован", "в стадии формирования")))</f>
        <v/>
      </c>
      <c r="DG36" s="233" t="str">
        <f>IF('Социально-коммуникативное разви'!U37="","",IF('Социально-коммуникативное разви'!U37=2,"сформирован",IF('Социально-коммуникативное разви'!U37=0,"не сформирован", "в стадии формирования")))</f>
        <v/>
      </c>
      <c r="DH36" s="233" t="str">
        <f>IF('Социально-коммуникативное разви'!V37="","",IF('Социально-коммуникативное разви'!V37=2,"сформирован",IF('Социально-коммуникативное разви'!V37=0,"не сформирован", "в стадии формирования")))</f>
        <v/>
      </c>
      <c r="DI36" s="233" t="str">
        <f>IF('Социально-коммуникативное разви'!W37="","",IF('Социально-коммуникативное разви'!W37=2,"сформирован",IF('Социально-коммуникативное разви'!W37=0,"не сформирован", "в стадии формирования")))</f>
        <v/>
      </c>
      <c r="DJ36" s="233" t="str">
        <f>IF('Социально-коммуникативное разви'!X37="","",IF('Социально-коммуникативное разви'!X37=2,"сформирован",IF('Социально-коммуникативное разви'!X37=0,"не сформирован", "в стадии формирования")))</f>
        <v/>
      </c>
      <c r="DK36" s="233" t="str">
        <f>IF('Социально-коммуникативное разви'!Y37="","",IF('Социально-коммуникативное разви'!Y37=2,"сформирован",IF('Социально-коммуникативное разви'!Y37=0,"не сформирован", "в стадии формирования")))</f>
        <v/>
      </c>
      <c r="DL36" s="233" t="str">
        <f>IF('Познавательное развитие'!D37="","",IF('Познавательное развитие'!D37=2,"сформирован",IF('Познавательное развитие'!D37=0,"не сформирован", "в стадии формирования")))</f>
        <v/>
      </c>
      <c r="DM36" s="233" t="str">
        <f>IF('Познавательное развитие'!E37="","",IF('Познавательное развитие'!E37=2,"сформирован",IF('Познавательное развитие'!E37=0,"не сформирован", "в стадии формирования")))</f>
        <v/>
      </c>
      <c r="DN36" s="233" t="str">
        <f>IF('Познавательное развитие'!F37="","",IF('Познавательное развитие'!F37=2,"сформирован",IF('Познавательное развитие'!F37=0,"не сформирован", "в стадии формирования")))</f>
        <v/>
      </c>
      <c r="DO36" s="233" t="str">
        <f>IF('Познавательное развитие'!G37="","",IF('Познавательное развитие'!G37=2,"сформирован",IF('Познавательное развитие'!G37=0,"не сформирован", "в стадии формирования")))</f>
        <v/>
      </c>
      <c r="DP36" s="233" t="str">
        <f>IF('Познавательное развитие'!H37="","",IF('Познавательное развитие'!H37=2,"сформирован",IF('Познавательное развитие'!H37=0,"не сформирован", "в стадии формирования")))</f>
        <v/>
      </c>
      <c r="DQ36" s="233" t="str">
        <f>IF('Познавательное развитие'!I37="","",IF('Познавательное развитие'!I37=2,"сформирован",IF('Познавательное развитие'!I37=0,"не сформирован", "в стадии формирования")))</f>
        <v/>
      </c>
      <c r="DR36" s="233" t="str">
        <f>IF('Познавательное развитие'!J37="","",IF('Познавательное развитие'!J37=2,"сформирован",IF('Познавательное развитие'!J37=0,"не сформирован", "в стадии формирования")))</f>
        <v/>
      </c>
      <c r="DS36" s="233" t="str">
        <f>IF('Познавательное развитие'!K37="","",IF('Познавательное развитие'!K37=2,"сформирован",IF('Познавательное развитие'!K37=0,"не сформирован", "в стадии формирования")))</f>
        <v/>
      </c>
      <c r="DT36" s="233" t="str">
        <f>IF('Познавательное развитие'!L37="","",IF('Познавательное развитие'!L37=2,"сформирован",IF('Познавательное развитие'!L37=0,"не сформирован", "в стадии формирования")))</f>
        <v/>
      </c>
      <c r="DU36" s="233" t="e">
        <f>IF('Познавательное развитие'!#REF!="","",IF('Познавательное развитие'!#REF!=2,"сформирован",IF('Познавательное развитие'!#REF!=0,"не сформирован", "в стадии формирования")))</f>
        <v>#REF!</v>
      </c>
      <c r="DV36" s="233" t="e">
        <f>IF('Познавательное развитие'!#REF!="","",IF('Познавательное развитие'!#REF!=2,"сформирован",IF('Познавательное развитие'!#REF!=0,"не сформирован", "в стадии формирования")))</f>
        <v>#REF!</v>
      </c>
      <c r="DW36" s="233" t="str">
        <f>IF('Познавательное развитие'!M37="","",IF('Познавательное развитие'!M37=2,"сформирован",IF('Познавательное развитие'!M37=0,"не сформирован", "в стадии формирования")))</f>
        <v/>
      </c>
      <c r="DX36" s="233" t="str">
        <f>IF('Познавательное развитие'!N37="","",IF('Познавательное развитие'!N37=2,"сформирован",IF('Познавательное развитие'!N37=0,"не сформирован", "в стадии формирования")))</f>
        <v/>
      </c>
      <c r="DY36" s="233" t="str">
        <f>IF('Познавательное развитие'!O37="","",IF('Познавательное развитие'!O37=2,"сформирован",IF('Познавательное развитие'!O37=0,"не сформирован", "в стадии формирования")))</f>
        <v/>
      </c>
      <c r="DZ36" s="233" t="str">
        <f>IF('Познавательное развитие'!P37="","",IF('Познавательное развитие'!P37=2,"сформирован",IF('Познавательное развитие'!P37=0,"не сформирован", "в стадии формирования")))</f>
        <v/>
      </c>
      <c r="EA36" s="233" t="e">
        <f>IF('Познавательное развитие'!#REF!="","",IF('Познавательное развитие'!#REF!=2,"сформирован",IF('Познавательное развитие'!#REF!=0,"не сформирован", "в стадии формирования")))</f>
        <v>#REF!</v>
      </c>
      <c r="EB36" s="233" t="str">
        <f>IF('Познавательное развитие'!R37="","",IF('Познавательное развитие'!R37=2,"сформирован",IF('Познавательное развитие'!R37=0,"не сформирован", "в стадии формирования")))</f>
        <v/>
      </c>
      <c r="EC36" s="233" t="str">
        <f>IF('Познавательное развитие'!S37="","",IF('Познавательное развитие'!S37=2,"сформирован",IF('Познавательное развитие'!S37=0,"не сформирован", "в стадии формирования")))</f>
        <v/>
      </c>
      <c r="ED36" s="233" t="str">
        <f>IF('Познавательное развитие'!T37="","",IF('Познавательное развитие'!T37=2,"сформирован",IF('Познавательное развитие'!T37=0,"не сформирован", "в стадии формирования")))</f>
        <v/>
      </c>
      <c r="EE36" s="233" t="str">
        <f>IF('Познавательное развитие'!U37="","",IF('Познавательное развитие'!U37=2,"сформирован",IF('Познавательное развитие'!U37=0,"не сформирован", "в стадии формирования")))</f>
        <v/>
      </c>
      <c r="EF36" s="233" t="str">
        <f>IF('Познавательное развитие'!V37="","",IF('Познавательное развитие'!V37=2,"сформирован",IF('Познавательное развитие'!V37=0,"не сформирован", "в стадии формирования")))</f>
        <v/>
      </c>
      <c r="EG36" s="233" t="e">
        <f>IF('Познавательное развитие'!#REF!="","",IF('Познавательное развитие'!#REF!=2,"сформирован",IF('Познавательное развитие'!#REF!=0,"не сформирован", "в стадии формирования")))</f>
        <v>#REF!</v>
      </c>
      <c r="EH36" s="233" t="e">
        <f>IF('Познавательное развитие'!#REF!="","",IF('Познавательное развитие'!#REF!=2,"сформирован",IF('Познавательное развитие'!#REF!=0,"не сформирован", "в стадии формирования")))</f>
        <v>#REF!</v>
      </c>
      <c r="EI36" s="233" t="str">
        <f>IF('Познавательное развитие'!W37="","",IF('Познавательное развитие'!W37=2,"сформирован",IF('Познавательное развитие'!W37=0,"не сформирован", "в стадии формирования")))</f>
        <v/>
      </c>
      <c r="EJ36" s="233" t="str">
        <f>IF('Познавательное развитие'!X37="","",IF('Познавательное развитие'!X37=2,"сформирован",IF('Познавательное развитие'!X37=0,"не сформирован", "в стадии формирования")))</f>
        <v/>
      </c>
      <c r="EK36" s="233" t="str">
        <f>IF('Познавательное развитие'!Y37="","",IF('Познавательное развитие'!Y37=2,"сформирован",IF('Познавательное развитие'!Y37=0,"не сформирован", "в стадии формирования")))</f>
        <v/>
      </c>
      <c r="EL36" s="233" t="str">
        <f>IF('Познавательное развитие'!Z37="","",IF('Познавательное развитие'!Z37=2,"сформирован",IF('Познавательное развитие'!Z37=0,"не сформирован", "в стадии формирования")))</f>
        <v/>
      </c>
      <c r="EM36" s="233" t="str">
        <f>IF('Познавательное развитие'!AA37="","",IF('Познавательное развитие'!AA37=2,"сформирован",IF('Познавательное развитие'!AA37=0,"не сформирован", "в стадии формирования")))</f>
        <v/>
      </c>
      <c r="EN36" s="233" t="str">
        <f>IF('Познавательное развитие'!AB37="","",IF('Познавательное развитие'!AB37=2,"сформирован",IF('Познавательное развитие'!AB37=0,"не сформирован", "в стадии формирования")))</f>
        <v/>
      </c>
      <c r="EO36" s="233"/>
      <c r="EP36" s="235" t="str">
        <f>'Целевые ориентиры'!EH36</f>
        <v/>
      </c>
    </row>
    <row r="37" spans="1:146" ht="15.75" x14ac:dyDescent="0.25">
      <c r="A37" s="107">
        <f>список!A35</f>
        <v>34</v>
      </c>
      <c r="B37" s="141" t="str">
        <f>IF(список!B35="","",список!B35)</f>
        <v/>
      </c>
      <c r="C37" s="97">
        <f>IF(список!C35="","",список!C35)</f>
        <v>0</v>
      </c>
      <c r="K37" s="183"/>
      <c r="Z37" s="206"/>
      <c r="AA37" s="308" t="str">
        <f>'Целевые ориентиры'!Y37</f>
        <v/>
      </c>
      <c r="AB37" s="236"/>
      <c r="AC37" s="307"/>
      <c r="AD37" s="307"/>
      <c r="AE37" s="307"/>
      <c r="AF37" s="307"/>
      <c r="AG37" s="237"/>
      <c r="AH37" s="237"/>
      <c r="AI37" s="237"/>
      <c r="AJ37" s="237"/>
      <c r="AK37" s="237"/>
      <c r="AL37" s="237"/>
      <c r="AM37" s="237"/>
      <c r="AN37" s="238"/>
      <c r="AO37" s="308" t="str">
        <f>'Целевые ориентиры'!AM37</f>
        <v/>
      </c>
      <c r="AP37" s="190"/>
      <c r="AQ37" s="241"/>
      <c r="AR37" s="241"/>
      <c r="AS37" s="241"/>
      <c r="AT37" s="241"/>
      <c r="AU37" s="241"/>
      <c r="AV37" s="241"/>
      <c r="AW37" s="241"/>
      <c r="AX37" s="241"/>
      <c r="AY37" s="241"/>
      <c r="AZ37" s="308"/>
      <c r="BA37" s="308"/>
      <c r="BB37" s="208"/>
      <c r="BC37" s="308" t="str">
        <f>'Целевые ориентиры'!BA37</f>
        <v/>
      </c>
      <c r="BD37" s="308"/>
      <c r="BE37" s="308"/>
      <c r="BF37" s="308"/>
      <c r="BG37" s="308"/>
      <c r="BH37" s="308"/>
      <c r="BI37" s="308"/>
      <c r="BJ37" s="308"/>
      <c r="BK37" s="308"/>
      <c r="BL37" s="308"/>
      <c r="BM37" s="308"/>
      <c r="BN37" s="308"/>
      <c r="BO37" s="308"/>
      <c r="BP37" s="308"/>
      <c r="BQ37" s="308"/>
      <c r="BR37" s="308"/>
      <c r="BS37" s="308"/>
      <c r="BT37" s="308"/>
      <c r="BU37" s="308"/>
      <c r="BV37" s="308"/>
      <c r="BW37" s="242"/>
      <c r="BX37" s="321" t="str">
        <f>'Целевые ориентиры'!BU37</f>
        <v/>
      </c>
      <c r="BY37" s="308"/>
      <c r="BZ37" s="308"/>
      <c r="CA37" s="308"/>
      <c r="CB37" s="308"/>
      <c r="CC37" s="190"/>
      <c r="CD37" s="190"/>
      <c r="CE37" s="190"/>
      <c r="CF37" s="190"/>
      <c r="CG37" s="190"/>
      <c r="CH37" s="308"/>
      <c r="CI37" s="308"/>
      <c r="CJ37" s="308"/>
      <c r="CK37" s="308"/>
      <c r="CL37" s="308"/>
      <c r="CM37" s="308"/>
      <c r="CN37" s="242"/>
      <c r="CO37" s="321" t="str">
        <f>'Целевые ориентиры'!CK37</f>
        <v/>
      </c>
      <c r="CP37" s="308"/>
      <c r="CQ37" s="308"/>
      <c r="CR37" s="308"/>
      <c r="CS37" s="308"/>
      <c r="CT37" s="308"/>
      <c r="CU37" s="308"/>
      <c r="CV37" s="308"/>
      <c r="CW37" s="308"/>
      <c r="CX37" s="308"/>
      <c r="CY37" s="308"/>
      <c r="CZ37" s="308"/>
      <c r="DA37" s="308"/>
      <c r="DB37" s="308"/>
      <c r="DC37" s="308"/>
      <c r="DD37" s="242"/>
      <c r="DE37" s="308"/>
      <c r="DF37" s="308"/>
      <c r="DG37" s="308"/>
      <c r="DH37" s="308"/>
      <c r="DI37" s="308"/>
      <c r="DJ37" s="308"/>
      <c r="DK37" s="308"/>
      <c r="DL37" s="308"/>
      <c r="DM37" s="308"/>
      <c r="DN37" s="308"/>
      <c r="DO37" s="308"/>
      <c r="DP37" s="308"/>
      <c r="DQ37" s="308"/>
      <c r="DR37" s="308"/>
      <c r="DS37" s="308"/>
      <c r="DT37" s="308"/>
      <c r="DU37" s="308"/>
      <c r="DV37" s="308"/>
      <c r="DW37" s="308"/>
      <c r="DX37" s="308"/>
      <c r="DY37" s="308"/>
      <c r="DZ37" s="308"/>
      <c r="EA37" s="308"/>
      <c r="EB37" s="308"/>
      <c r="EC37" s="308"/>
      <c r="ED37" s="308"/>
      <c r="EE37" s="308"/>
      <c r="EF37" s="308"/>
      <c r="EG37" s="308"/>
      <c r="EH37" s="308"/>
      <c r="EI37" s="308"/>
      <c r="EJ37" s="308"/>
      <c r="EK37" s="308"/>
      <c r="EL37" s="308"/>
      <c r="EM37" s="308"/>
      <c r="EN37" s="308"/>
      <c r="EO37" s="308"/>
      <c r="EP37" s="308"/>
    </row>
    <row r="38" spans="1:146" ht="15.75" x14ac:dyDescent="0.25">
      <c r="A38" s="107">
        <f>список!A36</f>
        <v>35</v>
      </c>
      <c r="B38" s="141" t="str">
        <f>IF(список!B36="","",список!B36)</f>
        <v/>
      </c>
      <c r="C38" s="97">
        <f>IF(список!C36="","",список!C36)</f>
        <v>0</v>
      </c>
      <c r="K38" s="183"/>
      <c r="Z38" s="206"/>
      <c r="AA38" s="308" t="str">
        <f>'Целевые ориентиры'!Y38</f>
        <v/>
      </c>
      <c r="AB38" s="236"/>
      <c r="AC38" s="307"/>
      <c r="AD38" s="307"/>
      <c r="AE38" s="307"/>
      <c r="AF38" s="307"/>
      <c r="AG38" s="237"/>
      <c r="AH38" s="237"/>
      <c r="AI38" s="237"/>
      <c r="AJ38" s="237"/>
      <c r="AK38" s="237"/>
      <c r="AL38" s="237"/>
      <c r="AM38" s="237"/>
      <c r="AN38" s="238"/>
      <c r="AO38" s="308" t="str">
        <f>'Целевые ориентиры'!AM38</f>
        <v/>
      </c>
      <c r="AP38" s="190"/>
      <c r="AQ38" s="241"/>
      <c r="AR38" s="241"/>
      <c r="AS38" s="241"/>
      <c r="AT38" s="241"/>
      <c r="AU38" s="241"/>
      <c r="AV38" s="241"/>
      <c r="AW38" s="241"/>
      <c r="AX38" s="241"/>
      <c r="AY38" s="241"/>
      <c r="AZ38" s="308"/>
      <c r="BA38" s="308"/>
      <c r="BB38" s="208"/>
      <c r="BC38" s="308" t="str">
        <f>'Целевые ориентиры'!BA38</f>
        <v/>
      </c>
      <c r="BD38" s="308"/>
      <c r="BE38" s="308"/>
      <c r="BF38" s="308"/>
      <c r="BG38" s="308"/>
      <c r="BH38" s="308"/>
      <c r="BI38" s="308"/>
      <c r="BJ38" s="308"/>
      <c r="BK38" s="308"/>
      <c r="BL38" s="308"/>
      <c r="BM38" s="308"/>
      <c r="BN38" s="308"/>
      <c r="BO38" s="308"/>
      <c r="BP38" s="308"/>
      <c r="BQ38" s="308"/>
      <c r="BR38" s="308"/>
      <c r="BS38" s="308"/>
      <c r="BT38" s="308"/>
      <c r="BU38" s="308"/>
      <c r="BV38" s="308"/>
      <c r="BW38" s="242"/>
      <c r="BX38" s="321" t="str">
        <f>'Целевые ориентиры'!BU38</f>
        <v/>
      </c>
      <c r="BY38" s="308"/>
      <c r="BZ38" s="308"/>
      <c r="CA38" s="308"/>
      <c r="CB38" s="308"/>
      <c r="CC38" s="190"/>
      <c r="CD38" s="190"/>
      <c r="CE38" s="190"/>
      <c r="CF38" s="190"/>
      <c r="CG38" s="190"/>
      <c r="CH38" s="308"/>
      <c r="CI38" s="308"/>
      <c r="CJ38" s="308"/>
      <c r="CK38" s="308"/>
      <c r="CL38" s="308"/>
      <c r="CM38" s="308"/>
      <c r="CN38" s="242"/>
      <c r="CO38" s="321" t="str">
        <f>'Целевые ориентиры'!CK38</f>
        <v/>
      </c>
      <c r="CP38" s="308"/>
      <c r="CQ38" s="308"/>
      <c r="CR38" s="308"/>
      <c r="CS38" s="308"/>
      <c r="CT38" s="308"/>
      <c r="CU38" s="308"/>
      <c r="CV38" s="308"/>
      <c r="CW38" s="308"/>
      <c r="CX38" s="308"/>
      <c r="CY38" s="308"/>
      <c r="CZ38" s="308"/>
      <c r="DA38" s="308"/>
      <c r="DB38" s="308"/>
      <c r="DC38" s="308"/>
      <c r="DD38" s="242"/>
      <c r="DE38" s="308"/>
      <c r="DF38" s="308"/>
      <c r="DG38" s="308"/>
      <c r="DH38" s="308"/>
      <c r="DI38" s="308"/>
      <c r="DJ38" s="308"/>
      <c r="DK38" s="308"/>
      <c r="DL38" s="308"/>
      <c r="DM38" s="308"/>
      <c r="DN38" s="308"/>
      <c r="DO38" s="308"/>
      <c r="DP38" s="308"/>
      <c r="DQ38" s="308"/>
      <c r="DR38" s="308"/>
      <c r="DS38" s="308"/>
      <c r="DT38" s="308"/>
      <c r="DU38" s="308"/>
      <c r="DV38" s="308"/>
      <c r="DW38" s="308"/>
      <c r="DX38" s="308"/>
      <c r="DY38" s="308"/>
      <c r="DZ38" s="308"/>
      <c r="EA38" s="308"/>
      <c r="EB38" s="308"/>
      <c r="EC38" s="308"/>
      <c r="ED38" s="308"/>
      <c r="EE38" s="308"/>
      <c r="EF38" s="308"/>
      <c r="EG38" s="308"/>
      <c r="EH38" s="308"/>
      <c r="EI38" s="308"/>
      <c r="EJ38" s="308"/>
      <c r="EK38" s="308"/>
      <c r="EL38" s="308"/>
      <c r="EM38" s="308"/>
      <c r="EN38" s="308"/>
      <c r="EO38" s="308"/>
      <c r="EP38" s="308"/>
    </row>
    <row r="39" spans="1:146" x14ac:dyDescent="0.25">
      <c r="K39" s="146"/>
      <c r="L39" s="148"/>
      <c r="Y39" s="94" t="str">
        <f>IF('Физическое развитие'!R37="","",IF('Физическое развитие'!R37=2,"сформирован",IF('Физическое развитие'!R37=0,"не сформирован", "в стадии формирования")))</f>
        <v/>
      </c>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308"/>
      <c r="BY39" s="233"/>
      <c r="BZ39" s="233"/>
      <c r="CA39" s="233"/>
      <c r="CB39" s="233"/>
      <c r="CC39" s="233"/>
      <c r="CD39" s="233"/>
      <c r="CE39" s="233"/>
      <c r="CF39" s="233"/>
      <c r="CG39" s="233"/>
      <c r="CH39" s="233"/>
      <c r="CI39" s="233" t="str">
        <f>IF('Физическое развитие'!I37="","",IF('Физическое развитие'!I37=2,"сформирован",IF('Физическое развитие'!I37=0,"не сформирован", "в стадии формирования")))</f>
        <v/>
      </c>
      <c r="CJ39" s="233"/>
      <c r="CK39" s="233"/>
      <c r="CL39" s="233"/>
      <c r="CM39" s="233"/>
      <c r="CN39" s="233"/>
      <c r="CO39" s="321"/>
      <c r="CP39" s="233"/>
      <c r="CQ39" s="233"/>
      <c r="CR39" s="233"/>
      <c r="CS39" s="233"/>
      <c r="CT39" s="233"/>
      <c r="CU39" s="233"/>
      <c r="CV39" s="233"/>
      <c r="CW39" s="233"/>
      <c r="CX39" s="233"/>
      <c r="CY39" s="233"/>
      <c r="CZ39" s="233"/>
      <c r="DA39" s="233"/>
      <c r="DB39" s="233"/>
      <c r="DC39" s="233"/>
      <c r="DD39" s="233"/>
      <c r="DE39" s="308"/>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308"/>
    </row>
    <row r="40" spans="1:146" ht="31.5" customHeight="1" x14ac:dyDescent="0.25">
      <c r="B40" s="297" t="s">
        <v>268</v>
      </c>
      <c r="C40" s="298">
        <f>'сводная по группе'!C39</f>
        <v>0</v>
      </c>
      <c r="K40" s="146"/>
      <c r="L40" s="148"/>
    </row>
    <row r="41" spans="1:146" x14ac:dyDescent="0.25">
      <c r="B41" s="97" t="s">
        <v>239</v>
      </c>
      <c r="K41" s="146"/>
      <c r="L41" s="148"/>
      <c r="AA41" s="94">
        <f>COUNTIF(AA$4:AA$38,$B$41)</f>
        <v>0</v>
      </c>
      <c r="AB41" s="94">
        <f t="shared" ref="AB41:CM41" si="2">COUNTIF(AB$4:AB$38,$B$41)</f>
        <v>0</v>
      </c>
      <c r="AC41" s="94">
        <f t="shared" si="2"/>
        <v>0</v>
      </c>
      <c r="AD41" s="94">
        <f t="shared" si="2"/>
        <v>0</v>
      </c>
      <c r="AE41" s="94">
        <f t="shared" si="2"/>
        <v>0</v>
      </c>
      <c r="AF41" s="94">
        <f t="shared" si="2"/>
        <v>0</v>
      </c>
      <c r="AG41" s="94">
        <f t="shared" si="2"/>
        <v>0</v>
      </c>
      <c r="AH41" s="94">
        <f t="shared" si="2"/>
        <v>0</v>
      </c>
      <c r="AI41" s="94">
        <f t="shared" si="2"/>
        <v>0</v>
      </c>
      <c r="AJ41" s="94">
        <f t="shared" si="2"/>
        <v>0</v>
      </c>
      <c r="AK41" s="94">
        <f t="shared" si="2"/>
        <v>0</v>
      </c>
      <c r="AL41" s="94">
        <f t="shared" si="2"/>
        <v>0</v>
      </c>
      <c r="AM41" s="94">
        <f t="shared" si="2"/>
        <v>0</v>
      </c>
      <c r="AN41" s="94">
        <f t="shared" si="2"/>
        <v>0</v>
      </c>
      <c r="AO41" s="94">
        <f t="shared" si="2"/>
        <v>0</v>
      </c>
      <c r="AP41" s="94">
        <f t="shared" si="2"/>
        <v>0</v>
      </c>
      <c r="AQ41" s="94">
        <f t="shared" si="2"/>
        <v>0</v>
      </c>
      <c r="AR41" s="94">
        <f t="shared" si="2"/>
        <v>0</v>
      </c>
      <c r="AS41" s="94">
        <f t="shared" si="2"/>
        <v>0</v>
      </c>
      <c r="AT41" s="94">
        <f t="shared" si="2"/>
        <v>0</v>
      </c>
      <c r="AU41" s="94">
        <f t="shared" si="2"/>
        <v>0</v>
      </c>
      <c r="AV41" s="94">
        <f t="shared" si="2"/>
        <v>0</v>
      </c>
      <c r="AW41" s="94">
        <f t="shared" si="2"/>
        <v>0</v>
      </c>
      <c r="AX41" s="94">
        <f t="shared" si="2"/>
        <v>0</v>
      </c>
      <c r="AY41" s="94">
        <f t="shared" si="2"/>
        <v>0</v>
      </c>
      <c r="AZ41" s="94">
        <f t="shared" si="2"/>
        <v>0</v>
      </c>
      <c r="BA41" s="94">
        <f t="shared" si="2"/>
        <v>0</v>
      </c>
      <c r="BB41" s="94">
        <f t="shared" si="2"/>
        <v>0</v>
      </c>
      <c r="BC41" s="94">
        <f t="shared" si="2"/>
        <v>0</v>
      </c>
      <c r="BD41" s="94">
        <f t="shared" si="2"/>
        <v>0</v>
      </c>
      <c r="BE41" s="94">
        <f t="shared" si="2"/>
        <v>0</v>
      </c>
      <c r="BF41" s="94">
        <f t="shared" si="2"/>
        <v>0</v>
      </c>
      <c r="BG41" s="94">
        <f t="shared" si="2"/>
        <v>0</v>
      </c>
      <c r="BH41" s="94">
        <f t="shared" si="2"/>
        <v>0</v>
      </c>
      <c r="BI41" s="94">
        <f t="shared" si="2"/>
        <v>0</v>
      </c>
      <c r="BJ41" s="94">
        <f t="shared" si="2"/>
        <v>0</v>
      </c>
      <c r="BK41" s="94">
        <f t="shared" si="2"/>
        <v>0</v>
      </c>
      <c r="BL41" s="94">
        <f t="shared" si="2"/>
        <v>0</v>
      </c>
      <c r="BM41" s="94">
        <f t="shared" si="2"/>
        <v>0</v>
      </c>
      <c r="BN41" s="94">
        <f t="shared" si="2"/>
        <v>0</v>
      </c>
      <c r="BO41" s="94">
        <f t="shared" si="2"/>
        <v>0</v>
      </c>
      <c r="BP41" s="94">
        <f t="shared" si="2"/>
        <v>0</v>
      </c>
      <c r="BQ41" s="94">
        <f t="shared" si="2"/>
        <v>0</v>
      </c>
      <c r="BR41" s="94">
        <f t="shared" si="2"/>
        <v>0</v>
      </c>
      <c r="BS41" s="94">
        <f t="shared" si="2"/>
        <v>0</v>
      </c>
      <c r="BT41" s="94">
        <f t="shared" si="2"/>
        <v>0</v>
      </c>
      <c r="BU41" s="94">
        <f t="shared" si="2"/>
        <v>0</v>
      </c>
      <c r="BV41" s="94">
        <f t="shared" si="2"/>
        <v>0</v>
      </c>
      <c r="BW41" s="94">
        <f t="shared" si="2"/>
        <v>0</v>
      </c>
      <c r="BX41" s="94">
        <f t="shared" si="2"/>
        <v>0</v>
      </c>
      <c r="BY41" s="94">
        <f t="shared" si="2"/>
        <v>0</v>
      </c>
      <c r="BZ41" s="94">
        <f t="shared" si="2"/>
        <v>0</v>
      </c>
      <c r="CA41" s="94">
        <f t="shared" si="2"/>
        <v>0</v>
      </c>
      <c r="CB41" s="94">
        <f t="shared" si="2"/>
        <v>0</v>
      </c>
      <c r="CC41" s="94">
        <f t="shared" si="2"/>
        <v>0</v>
      </c>
      <c r="CD41" s="94">
        <f t="shared" si="2"/>
        <v>0</v>
      </c>
      <c r="CE41" s="94">
        <f t="shared" si="2"/>
        <v>0</v>
      </c>
      <c r="CF41" s="94">
        <f t="shared" si="2"/>
        <v>0</v>
      </c>
      <c r="CG41" s="94">
        <f t="shared" si="2"/>
        <v>0</v>
      </c>
      <c r="CH41" s="94">
        <f t="shared" si="2"/>
        <v>0</v>
      </c>
      <c r="CI41" s="94">
        <f t="shared" si="2"/>
        <v>0</v>
      </c>
      <c r="CJ41" s="94">
        <f t="shared" si="2"/>
        <v>0</v>
      </c>
      <c r="CK41" s="94">
        <f t="shared" si="2"/>
        <v>0</v>
      </c>
      <c r="CL41" s="94">
        <f t="shared" si="2"/>
        <v>0</v>
      </c>
      <c r="CM41" s="94">
        <f t="shared" si="2"/>
        <v>0</v>
      </c>
      <c r="CN41" s="94">
        <f t="shared" ref="CN41:EP41" si="3">COUNTIF(CN$4:CN$38,$B$41)</f>
        <v>0</v>
      </c>
      <c r="CO41" s="94">
        <f t="shared" si="3"/>
        <v>0</v>
      </c>
      <c r="CP41" s="94">
        <f t="shared" si="3"/>
        <v>0</v>
      </c>
      <c r="CQ41" s="94">
        <f t="shared" si="3"/>
        <v>0</v>
      </c>
      <c r="CR41" s="94">
        <f t="shared" si="3"/>
        <v>0</v>
      </c>
      <c r="CS41" s="94">
        <f t="shared" si="3"/>
        <v>0</v>
      </c>
      <c r="CT41" s="94">
        <f t="shared" si="3"/>
        <v>0</v>
      </c>
      <c r="CU41" s="94">
        <f t="shared" si="3"/>
        <v>0</v>
      </c>
      <c r="CV41" s="94">
        <f t="shared" si="3"/>
        <v>0</v>
      </c>
      <c r="CW41" s="94">
        <f t="shared" si="3"/>
        <v>0</v>
      </c>
      <c r="CX41" s="94">
        <f t="shared" si="3"/>
        <v>0</v>
      </c>
      <c r="CY41" s="94">
        <f t="shared" si="3"/>
        <v>0</v>
      </c>
      <c r="CZ41" s="94">
        <f t="shared" si="3"/>
        <v>0</v>
      </c>
      <c r="DA41" s="94">
        <f t="shared" si="3"/>
        <v>0</v>
      </c>
      <c r="DB41" s="94">
        <f t="shared" si="3"/>
        <v>0</v>
      </c>
      <c r="DC41" s="94">
        <f t="shared" si="3"/>
        <v>0</v>
      </c>
      <c r="DD41" s="94">
        <f t="shared" si="3"/>
        <v>0</v>
      </c>
      <c r="DE41" s="94">
        <f t="shared" si="3"/>
        <v>0</v>
      </c>
      <c r="DF41" s="94">
        <f t="shared" si="3"/>
        <v>0</v>
      </c>
      <c r="DG41" s="94">
        <f t="shared" si="3"/>
        <v>0</v>
      </c>
      <c r="DH41" s="94">
        <f t="shared" si="3"/>
        <v>0</v>
      </c>
      <c r="DI41" s="94">
        <f t="shared" si="3"/>
        <v>0</v>
      </c>
      <c r="DJ41" s="94">
        <f t="shared" si="3"/>
        <v>0</v>
      </c>
      <c r="DK41" s="94">
        <f t="shared" si="3"/>
        <v>0</v>
      </c>
      <c r="DL41" s="94">
        <f t="shared" si="3"/>
        <v>0</v>
      </c>
      <c r="DM41" s="94">
        <f t="shared" si="3"/>
        <v>0</v>
      </c>
      <c r="DN41" s="94">
        <f t="shared" si="3"/>
        <v>0</v>
      </c>
      <c r="DO41" s="94">
        <f t="shared" si="3"/>
        <v>0</v>
      </c>
      <c r="DP41" s="94">
        <f t="shared" si="3"/>
        <v>0</v>
      </c>
      <c r="DQ41" s="94">
        <f t="shared" si="3"/>
        <v>0</v>
      </c>
      <c r="DR41" s="94">
        <f t="shared" si="3"/>
        <v>0</v>
      </c>
      <c r="DS41" s="94">
        <f t="shared" si="3"/>
        <v>0</v>
      </c>
      <c r="DT41" s="94">
        <f t="shared" si="3"/>
        <v>0</v>
      </c>
      <c r="DU41" s="94">
        <f t="shared" si="3"/>
        <v>0</v>
      </c>
      <c r="DV41" s="94">
        <f t="shared" si="3"/>
        <v>0</v>
      </c>
      <c r="DW41" s="94">
        <f t="shared" si="3"/>
        <v>0</v>
      </c>
      <c r="DX41" s="94">
        <f t="shared" si="3"/>
        <v>0</v>
      </c>
      <c r="DY41" s="94">
        <f t="shared" si="3"/>
        <v>0</v>
      </c>
      <c r="DZ41" s="94">
        <f t="shared" si="3"/>
        <v>0</v>
      </c>
      <c r="EA41" s="94">
        <f t="shared" si="3"/>
        <v>0</v>
      </c>
      <c r="EB41" s="94">
        <f t="shared" si="3"/>
        <v>0</v>
      </c>
      <c r="EC41" s="94">
        <f t="shared" si="3"/>
        <v>0</v>
      </c>
      <c r="ED41" s="94">
        <f t="shared" si="3"/>
        <v>0</v>
      </c>
      <c r="EE41" s="94">
        <f t="shared" si="3"/>
        <v>0</v>
      </c>
      <c r="EF41" s="94">
        <f t="shared" si="3"/>
        <v>0</v>
      </c>
      <c r="EG41" s="94">
        <f t="shared" si="3"/>
        <v>0</v>
      </c>
      <c r="EH41" s="94">
        <f t="shared" si="3"/>
        <v>0</v>
      </c>
      <c r="EI41" s="94">
        <f t="shared" si="3"/>
        <v>0</v>
      </c>
      <c r="EJ41" s="94">
        <f t="shared" si="3"/>
        <v>0</v>
      </c>
      <c r="EK41" s="94">
        <f t="shared" si="3"/>
        <v>0</v>
      </c>
      <c r="EL41" s="94">
        <f t="shared" si="3"/>
        <v>0</v>
      </c>
      <c r="EM41" s="94">
        <f t="shared" si="3"/>
        <v>0</v>
      </c>
      <c r="EN41" s="94">
        <f t="shared" si="3"/>
        <v>0</v>
      </c>
      <c r="EO41" s="94">
        <f t="shared" si="3"/>
        <v>0</v>
      </c>
      <c r="EP41" s="94">
        <f t="shared" si="3"/>
        <v>0</v>
      </c>
    </row>
    <row r="42" spans="1:146" x14ac:dyDescent="0.25">
      <c r="B42" s="94" t="s">
        <v>240</v>
      </c>
      <c r="K42" s="146"/>
      <c r="L42" s="148"/>
      <c r="AA42" s="94">
        <f>COUNTIF(AA$4:AA$38,$B$42)</f>
        <v>0</v>
      </c>
      <c r="AB42" s="94">
        <f t="shared" ref="AB42:CM42" si="4">COUNTIF(AB$4:AB$38,$B$42)</f>
        <v>0</v>
      </c>
      <c r="AC42" s="94">
        <f t="shared" si="4"/>
        <v>0</v>
      </c>
      <c r="AD42" s="94">
        <f t="shared" si="4"/>
        <v>0</v>
      </c>
      <c r="AE42" s="94">
        <f t="shared" si="4"/>
        <v>0</v>
      </c>
      <c r="AF42" s="94">
        <f t="shared" si="4"/>
        <v>0</v>
      </c>
      <c r="AG42" s="94">
        <f t="shared" si="4"/>
        <v>0</v>
      </c>
      <c r="AH42" s="94">
        <f t="shared" si="4"/>
        <v>0</v>
      </c>
      <c r="AI42" s="94">
        <f t="shared" si="4"/>
        <v>0</v>
      </c>
      <c r="AJ42" s="94">
        <f t="shared" si="4"/>
        <v>0</v>
      </c>
      <c r="AK42" s="94">
        <f t="shared" si="4"/>
        <v>0</v>
      </c>
      <c r="AL42" s="94">
        <f t="shared" si="4"/>
        <v>0</v>
      </c>
      <c r="AM42" s="94">
        <f t="shared" si="4"/>
        <v>0</v>
      </c>
      <c r="AN42" s="94">
        <f t="shared" si="4"/>
        <v>0</v>
      </c>
      <c r="AO42" s="94">
        <f t="shared" si="4"/>
        <v>0</v>
      </c>
      <c r="AP42" s="94">
        <f t="shared" si="4"/>
        <v>0</v>
      </c>
      <c r="AQ42" s="94">
        <f t="shared" si="4"/>
        <v>0</v>
      </c>
      <c r="AR42" s="94">
        <f t="shared" si="4"/>
        <v>0</v>
      </c>
      <c r="AS42" s="94">
        <f t="shared" si="4"/>
        <v>0</v>
      </c>
      <c r="AT42" s="94">
        <f t="shared" si="4"/>
        <v>0</v>
      </c>
      <c r="AU42" s="94">
        <f t="shared" si="4"/>
        <v>0</v>
      </c>
      <c r="AV42" s="94">
        <f t="shared" si="4"/>
        <v>0</v>
      </c>
      <c r="AW42" s="94">
        <f t="shared" si="4"/>
        <v>0</v>
      </c>
      <c r="AX42" s="94">
        <f t="shared" si="4"/>
        <v>0</v>
      </c>
      <c r="AY42" s="94">
        <f t="shared" si="4"/>
        <v>0</v>
      </c>
      <c r="AZ42" s="94">
        <f t="shared" si="4"/>
        <v>0</v>
      </c>
      <c r="BA42" s="94">
        <f t="shared" si="4"/>
        <v>0</v>
      </c>
      <c r="BB42" s="94">
        <f t="shared" si="4"/>
        <v>0</v>
      </c>
      <c r="BC42" s="94">
        <f t="shared" si="4"/>
        <v>0</v>
      </c>
      <c r="BD42" s="94">
        <f t="shared" si="4"/>
        <v>0</v>
      </c>
      <c r="BE42" s="94">
        <f t="shared" si="4"/>
        <v>0</v>
      </c>
      <c r="BF42" s="94">
        <f t="shared" si="4"/>
        <v>0</v>
      </c>
      <c r="BG42" s="94">
        <f t="shared" si="4"/>
        <v>0</v>
      </c>
      <c r="BH42" s="94">
        <f t="shared" si="4"/>
        <v>0</v>
      </c>
      <c r="BI42" s="94">
        <f t="shared" si="4"/>
        <v>0</v>
      </c>
      <c r="BJ42" s="94">
        <f t="shared" si="4"/>
        <v>0</v>
      </c>
      <c r="BK42" s="94">
        <f t="shared" si="4"/>
        <v>0</v>
      </c>
      <c r="BL42" s="94">
        <f t="shared" si="4"/>
        <v>0</v>
      </c>
      <c r="BM42" s="94">
        <f t="shared" si="4"/>
        <v>0</v>
      </c>
      <c r="BN42" s="94">
        <f t="shared" si="4"/>
        <v>0</v>
      </c>
      <c r="BO42" s="94">
        <f t="shared" si="4"/>
        <v>0</v>
      </c>
      <c r="BP42" s="94">
        <f t="shared" si="4"/>
        <v>0</v>
      </c>
      <c r="BQ42" s="94">
        <f t="shared" si="4"/>
        <v>0</v>
      </c>
      <c r="BR42" s="94">
        <f t="shared" si="4"/>
        <v>0</v>
      </c>
      <c r="BS42" s="94">
        <f t="shared" si="4"/>
        <v>0</v>
      </c>
      <c r="BT42" s="94">
        <f t="shared" si="4"/>
        <v>0</v>
      </c>
      <c r="BU42" s="94">
        <f t="shared" si="4"/>
        <v>0</v>
      </c>
      <c r="BV42" s="94">
        <f t="shared" si="4"/>
        <v>0</v>
      </c>
      <c r="BW42" s="94">
        <f t="shared" si="4"/>
        <v>0</v>
      </c>
      <c r="BX42" s="94">
        <f t="shared" si="4"/>
        <v>0</v>
      </c>
      <c r="BY42" s="94">
        <f t="shared" si="4"/>
        <v>0</v>
      </c>
      <c r="BZ42" s="94">
        <f t="shared" si="4"/>
        <v>0</v>
      </c>
      <c r="CA42" s="94">
        <f t="shared" si="4"/>
        <v>0</v>
      </c>
      <c r="CB42" s="94">
        <f t="shared" si="4"/>
        <v>0</v>
      </c>
      <c r="CC42" s="94">
        <f t="shared" si="4"/>
        <v>0</v>
      </c>
      <c r="CD42" s="94">
        <f t="shared" si="4"/>
        <v>0</v>
      </c>
      <c r="CE42" s="94">
        <f t="shared" si="4"/>
        <v>0</v>
      </c>
      <c r="CF42" s="94">
        <f t="shared" si="4"/>
        <v>0</v>
      </c>
      <c r="CG42" s="94">
        <f t="shared" si="4"/>
        <v>0</v>
      </c>
      <c r="CH42" s="94">
        <f t="shared" si="4"/>
        <v>0</v>
      </c>
      <c r="CI42" s="94">
        <f t="shared" si="4"/>
        <v>0</v>
      </c>
      <c r="CJ42" s="94">
        <f t="shared" si="4"/>
        <v>0</v>
      </c>
      <c r="CK42" s="94">
        <f t="shared" si="4"/>
        <v>0</v>
      </c>
      <c r="CL42" s="94">
        <f t="shared" si="4"/>
        <v>0</v>
      </c>
      <c r="CM42" s="94">
        <f t="shared" si="4"/>
        <v>0</v>
      </c>
      <c r="CN42" s="94">
        <f t="shared" ref="CN42:EP42" si="5">COUNTIF(CN$4:CN$38,$B$42)</f>
        <v>0</v>
      </c>
      <c r="CO42" s="94">
        <f t="shared" si="5"/>
        <v>0</v>
      </c>
      <c r="CP42" s="94">
        <f t="shared" si="5"/>
        <v>0</v>
      </c>
      <c r="CQ42" s="94">
        <f t="shared" si="5"/>
        <v>0</v>
      </c>
      <c r="CR42" s="94">
        <f t="shared" si="5"/>
        <v>0</v>
      </c>
      <c r="CS42" s="94">
        <f t="shared" si="5"/>
        <v>0</v>
      </c>
      <c r="CT42" s="94">
        <f t="shared" si="5"/>
        <v>0</v>
      </c>
      <c r="CU42" s="94">
        <f t="shared" si="5"/>
        <v>0</v>
      </c>
      <c r="CV42" s="94">
        <f t="shared" si="5"/>
        <v>0</v>
      </c>
      <c r="CW42" s="94">
        <f t="shared" si="5"/>
        <v>0</v>
      </c>
      <c r="CX42" s="94">
        <f t="shared" si="5"/>
        <v>0</v>
      </c>
      <c r="CY42" s="94">
        <f t="shared" si="5"/>
        <v>0</v>
      </c>
      <c r="CZ42" s="94">
        <f t="shared" si="5"/>
        <v>0</v>
      </c>
      <c r="DA42" s="94">
        <f t="shared" si="5"/>
        <v>0</v>
      </c>
      <c r="DB42" s="94">
        <f t="shared" si="5"/>
        <v>0</v>
      </c>
      <c r="DC42" s="94">
        <f t="shared" si="5"/>
        <v>0</v>
      </c>
      <c r="DD42" s="94">
        <f t="shared" si="5"/>
        <v>0</v>
      </c>
      <c r="DE42" s="94">
        <f t="shared" si="5"/>
        <v>0</v>
      </c>
      <c r="DF42" s="94">
        <f t="shared" si="5"/>
        <v>0</v>
      </c>
      <c r="DG42" s="94">
        <f t="shared" si="5"/>
        <v>0</v>
      </c>
      <c r="DH42" s="94">
        <f t="shared" si="5"/>
        <v>0</v>
      </c>
      <c r="DI42" s="94">
        <f t="shared" si="5"/>
        <v>0</v>
      </c>
      <c r="DJ42" s="94">
        <f t="shared" si="5"/>
        <v>0</v>
      </c>
      <c r="DK42" s="94">
        <f t="shared" si="5"/>
        <v>0</v>
      </c>
      <c r="DL42" s="94">
        <f t="shared" si="5"/>
        <v>0</v>
      </c>
      <c r="DM42" s="94">
        <f t="shared" si="5"/>
        <v>0</v>
      </c>
      <c r="DN42" s="94">
        <f t="shared" si="5"/>
        <v>0</v>
      </c>
      <c r="DO42" s="94">
        <f t="shared" si="5"/>
        <v>0</v>
      </c>
      <c r="DP42" s="94">
        <f t="shared" si="5"/>
        <v>0</v>
      </c>
      <c r="DQ42" s="94">
        <f t="shared" si="5"/>
        <v>0</v>
      </c>
      <c r="DR42" s="94">
        <f t="shared" si="5"/>
        <v>0</v>
      </c>
      <c r="DS42" s="94">
        <f t="shared" si="5"/>
        <v>0</v>
      </c>
      <c r="DT42" s="94">
        <f t="shared" si="5"/>
        <v>0</v>
      </c>
      <c r="DU42" s="94">
        <f t="shared" si="5"/>
        <v>0</v>
      </c>
      <c r="DV42" s="94">
        <f t="shared" si="5"/>
        <v>0</v>
      </c>
      <c r="DW42" s="94">
        <f t="shared" si="5"/>
        <v>0</v>
      </c>
      <c r="DX42" s="94">
        <f t="shared" si="5"/>
        <v>0</v>
      </c>
      <c r="DY42" s="94">
        <f t="shared" si="5"/>
        <v>0</v>
      </c>
      <c r="DZ42" s="94">
        <f t="shared" si="5"/>
        <v>0</v>
      </c>
      <c r="EA42" s="94">
        <f t="shared" si="5"/>
        <v>0</v>
      </c>
      <c r="EB42" s="94">
        <f t="shared" si="5"/>
        <v>0</v>
      </c>
      <c r="EC42" s="94">
        <f t="shared" si="5"/>
        <v>0</v>
      </c>
      <c r="ED42" s="94">
        <f t="shared" si="5"/>
        <v>0</v>
      </c>
      <c r="EE42" s="94">
        <f t="shared" si="5"/>
        <v>0</v>
      </c>
      <c r="EF42" s="94">
        <f t="shared" si="5"/>
        <v>0</v>
      </c>
      <c r="EG42" s="94">
        <f t="shared" si="5"/>
        <v>0</v>
      </c>
      <c r="EH42" s="94">
        <f t="shared" si="5"/>
        <v>0</v>
      </c>
      <c r="EI42" s="94">
        <f t="shared" si="5"/>
        <v>0</v>
      </c>
      <c r="EJ42" s="94">
        <f t="shared" si="5"/>
        <v>0</v>
      </c>
      <c r="EK42" s="94">
        <f t="shared" si="5"/>
        <v>0</v>
      </c>
      <c r="EL42" s="94">
        <f t="shared" si="5"/>
        <v>0</v>
      </c>
      <c r="EM42" s="94">
        <f t="shared" si="5"/>
        <v>0</v>
      </c>
      <c r="EN42" s="94">
        <f t="shared" si="5"/>
        <v>0</v>
      </c>
      <c r="EO42" s="94">
        <f t="shared" si="5"/>
        <v>0</v>
      </c>
      <c r="EP42" s="94">
        <f t="shared" si="5"/>
        <v>0</v>
      </c>
    </row>
    <row r="43" spans="1:146" x14ac:dyDescent="0.25">
      <c r="B43" s="94" t="s">
        <v>241</v>
      </c>
      <c r="K43" s="146"/>
      <c r="L43" s="148"/>
      <c r="AA43" s="94">
        <f>COUNTIF(AA$4:AA$38,$B$43)</f>
        <v>0</v>
      </c>
      <c r="AB43" s="94">
        <f t="shared" ref="AB43:CM43" si="6">COUNTIF(AB$4:AB$38,$B$43)</f>
        <v>0</v>
      </c>
      <c r="AC43" s="94">
        <f t="shared" si="6"/>
        <v>0</v>
      </c>
      <c r="AD43" s="94">
        <f t="shared" si="6"/>
        <v>0</v>
      </c>
      <c r="AE43" s="94">
        <f t="shared" si="6"/>
        <v>0</v>
      </c>
      <c r="AF43" s="94">
        <f t="shared" si="6"/>
        <v>0</v>
      </c>
      <c r="AG43" s="94">
        <f t="shared" si="6"/>
        <v>0</v>
      </c>
      <c r="AH43" s="94">
        <f t="shared" si="6"/>
        <v>0</v>
      </c>
      <c r="AI43" s="94">
        <f t="shared" si="6"/>
        <v>0</v>
      </c>
      <c r="AJ43" s="94">
        <f t="shared" si="6"/>
        <v>0</v>
      </c>
      <c r="AK43" s="94">
        <f t="shared" si="6"/>
        <v>0</v>
      </c>
      <c r="AL43" s="94">
        <f t="shared" si="6"/>
        <v>0</v>
      </c>
      <c r="AM43" s="94">
        <f t="shared" si="6"/>
        <v>0</v>
      </c>
      <c r="AN43" s="94">
        <f t="shared" si="6"/>
        <v>0</v>
      </c>
      <c r="AO43" s="94">
        <f t="shared" si="6"/>
        <v>0</v>
      </c>
      <c r="AP43" s="94">
        <f t="shared" si="6"/>
        <v>0</v>
      </c>
      <c r="AQ43" s="94">
        <f t="shared" si="6"/>
        <v>0</v>
      </c>
      <c r="AR43" s="94">
        <f t="shared" si="6"/>
        <v>0</v>
      </c>
      <c r="AS43" s="94">
        <f t="shared" si="6"/>
        <v>0</v>
      </c>
      <c r="AT43" s="94">
        <f t="shared" si="6"/>
        <v>0</v>
      </c>
      <c r="AU43" s="94">
        <f t="shared" si="6"/>
        <v>0</v>
      </c>
      <c r="AV43" s="94">
        <f t="shared" si="6"/>
        <v>0</v>
      </c>
      <c r="AW43" s="94">
        <f t="shared" si="6"/>
        <v>0</v>
      </c>
      <c r="AX43" s="94">
        <f t="shared" si="6"/>
        <v>0</v>
      </c>
      <c r="AY43" s="94">
        <f t="shared" si="6"/>
        <v>0</v>
      </c>
      <c r="AZ43" s="94">
        <f t="shared" si="6"/>
        <v>0</v>
      </c>
      <c r="BA43" s="94">
        <f t="shared" si="6"/>
        <v>0</v>
      </c>
      <c r="BB43" s="94">
        <f t="shared" si="6"/>
        <v>0</v>
      </c>
      <c r="BC43" s="94">
        <f t="shared" si="6"/>
        <v>0</v>
      </c>
      <c r="BD43" s="94">
        <f t="shared" si="6"/>
        <v>0</v>
      </c>
      <c r="BE43" s="94">
        <f t="shared" si="6"/>
        <v>0</v>
      </c>
      <c r="BF43" s="94">
        <f t="shared" si="6"/>
        <v>0</v>
      </c>
      <c r="BG43" s="94">
        <f t="shared" si="6"/>
        <v>0</v>
      </c>
      <c r="BH43" s="94">
        <f t="shared" si="6"/>
        <v>0</v>
      </c>
      <c r="BI43" s="94">
        <f t="shared" si="6"/>
        <v>0</v>
      </c>
      <c r="BJ43" s="94">
        <f t="shared" si="6"/>
        <v>0</v>
      </c>
      <c r="BK43" s="94">
        <f t="shared" si="6"/>
        <v>0</v>
      </c>
      <c r="BL43" s="94">
        <f t="shared" si="6"/>
        <v>0</v>
      </c>
      <c r="BM43" s="94">
        <f t="shared" si="6"/>
        <v>0</v>
      </c>
      <c r="BN43" s="94">
        <f t="shared" si="6"/>
        <v>0</v>
      </c>
      <c r="BO43" s="94">
        <f t="shared" si="6"/>
        <v>0</v>
      </c>
      <c r="BP43" s="94">
        <f t="shared" si="6"/>
        <v>0</v>
      </c>
      <c r="BQ43" s="94">
        <f t="shared" si="6"/>
        <v>0</v>
      </c>
      <c r="BR43" s="94">
        <f t="shared" si="6"/>
        <v>0</v>
      </c>
      <c r="BS43" s="94">
        <f t="shared" si="6"/>
        <v>0</v>
      </c>
      <c r="BT43" s="94">
        <f t="shared" si="6"/>
        <v>0</v>
      </c>
      <c r="BU43" s="94">
        <f t="shared" si="6"/>
        <v>0</v>
      </c>
      <c r="BV43" s="94">
        <f t="shared" si="6"/>
        <v>0</v>
      </c>
      <c r="BW43" s="94">
        <f t="shared" si="6"/>
        <v>0</v>
      </c>
      <c r="BX43" s="94">
        <f t="shared" si="6"/>
        <v>0</v>
      </c>
      <c r="BY43" s="94">
        <f t="shared" si="6"/>
        <v>0</v>
      </c>
      <c r="BZ43" s="94">
        <f t="shared" si="6"/>
        <v>0</v>
      </c>
      <c r="CA43" s="94">
        <f t="shared" si="6"/>
        <v>0</v>
      </c>
      <c r="CB43" s="94">
        <f t="shared" si="6"/>
        <v>0</v>
      </c>
      <c r="CC43" s="94">
        <f t="shared" si="6"/>
        <v>0</v>
      </c>
      <c r="CD43" s="94">
        <f t="shared" si="6"/>
        <v>0</v>
      </c>
      <c r="CE43" s="94">
        <f t="shared" si="6"/>
        <v>0</v>
      </c>
      <c r="CF43" s="94">
        <f t="shared" si="6"/>
        <v>0</v>
      </c>
      <c r="CG43" s="94">
        <f t="shared" si="6"/>
        <v>0</v>
      </c>
      <c r="CH43" s="94">
        <f t="shared" si="6"/>
        <v>0</v>
      </c>
      <c r="CI43" s="94">
        <f t="shared" si="6"/>
        <v>0</v>
      </c>
      <c r="CJ43" s="94">
        <f t="shared" si="6"/>
        <v>0</v>
      </c>
      <c r="CK43" s="94">
        <f t="shared" si="6"/>
        <v>0</v>
      </c>
      <c r="CL43" s="94">
        <f t="shared" si="6"/>
        <v>0</v>
      </c>
      <c r="CM43" s="94">
        <f t="shared" si="6"/>
        <v>0</v>
      </c>
      <c r="CN43" s="94">
        <f t="shared" ref="CN43:EP43" si="7">COUNTIF(CN$4:CN$38,$B$43)</f>
        <v>0</v>
      </c>
      <c r="CO43" s="94">
        <f t="shared" si="7"/>
        <v>0</v>
      </c>
      <c r="CP43" s="94">
        <f t="shared" si="7"/>
        <v>0</v>
      </c>
      <c r="CQ43" s="94">
        <f t="shared" si="7"/>
        <v>0</v>
      </c>
      <c r="CR43" s="94">
        <f t="shared" si="7"/>
        <v>0</v>
      </c>
      <c r="CS43" s="94">
        <f t="shared" si="7"/>
        <v>0</v>
      </c>
      <c r="CT43" s="94">
        <f t="shared" si="7"/>
        <v>0</v>
      </c>
      <c r="CU43" s="94">
        <f t="shared" si="7"/>
        <v>0</v>
      </c>
      <c r="CV43" s="94">
        <f t="shared" si="7"/>
        <v>0</v>
      </c>
      <c r="CW43" s="94">
        <f t="shared" si="7"/>
        <v>0</v>
      </c>
      <c r="CX43" s="94">
        <f t="shared" si="7"/>
        <v>0</v>
      </c>
      <c r="CY43" s="94">
        <f t="shared" si="7"/>
        <v>0</v>
      </c>
      <c r="CZ43" s="94">
        <f t="shared" si="7"/>
        <v>0</v>
      </c>
      <c r="DA43" s="94">
        <f t="shared" si="7"/>
        <v>0</v>
      </c>
      <c r="DB43" s="94">
        <f t="shared" si="7"/>
        <v>0</v>
      </c>
      <c r="DC43" s="94">
        <f t="shared" si="7"/>
        <v>0</v>
      </c>
      <c r="DD43" s="94">
        <f t="shared" si="7"/>
        <v>0</v>
      </c>
      <c r="DE43" s="94">
        <f t="shared" si="7"/>
        <v>0</v>
      </c>
      <c r="DF43" s="94">
        <f t="shared" si="7"/>
        <v>0</v>
      </c>
      <c r="DG43" s="94">
        <f t="shared" si="7"/>
        <v>0</v>
      </c>
      <c r="DH43" s="94">
        <f t="shared" si="7"/>
        <v>0</v>
      </c>
      <c r="DI43" s="94">
        <f t="shared" si="7"/>
        <v>0</v>
      </c>
      <c r="DJ43" s="94">
        <f t="shared" si="7"/>
        <v>0</v>
      </c>
      <c r="DK43" s="94">
        <f t="shared" si="7"/>
        <v>0</v>
      </c>
      <c r="DL43" s="94">
        <f t="shared" si="7"/>
        <v>0</v>
      </c>
      <c r="DM43" s="94">
        <f t="shared" si="7"/>
        <v>0</v>
      </c>
      <c r="DN43" s="94">
        <f t="shared" si="7"/>
        <v>0</v>
      </c>
      <c r="DO43" s="94">
        <f t="shared" si="7"/>
        <v>0</v>
      </c>
      <c r="DP43" s="94">
        <f t="shared" si="7"/>
        <v>0</v>
      </c>
      <c r="DQ43" s="94">
        <f t="shared" si="7"/>
        <v>0</v>
      </c>
      <c r="DR43" s="94">
        <f t="shared" si="7"/>
        <v>0</v>
      </c>
      <c r="DS43" s="94">
        <f t="shared" si="7"/>
        <v>0</v>
      </c>
      <c r="DT43" s="94">
        <f t="shared" si="7"/>
        <v>0</v>
      </c>
      <c r="DU43" s="94">
        <f t="shared" si="7"/>
        <v>0</v>
      </c>
      <c r="DV43" s="94">
        <f t="shared" si="7"/>
        <v>0</v>
      </c>
      <c r="DW43" s="94">
        <f t="shared" si="7"/>
        <v>0</v>
      </c>
      <c r="DX43" s="94">
        <f t="shared" si="7"/>
        <v>0</v>
      </c>
      <c r="DY43" s="94">
        <f t="shared" si="7"/>
        <v>0</v>
      </c>
      <c r="DZ43" s="94">
        <f t="shared" si="7"/>
        <v>0</v>
      </c>
      <c r="EA43" s="94">
        <f t="shared" si="7"/>
        <v>0</v>
      </c>
      <c r="EB43" s="94">
        <f t="shared" si="7"/>
        <v>0</v>
      </c>
      <c r="EC43" s="94">
        <f t="shared" si="7"/>
        <v>0</v>
      </c>
      <c r="ED43" s="94">
        <f t="shared" si="7"/>
        <v>0</v>
      </c>
      <c r="EE43" s="94">
        <f t="shared" si="7"/>
        <v>0</v>
      </c>
      <c r="EF43" s="94">
        <f t="shared" si="7"/>
        <v>0</v>
      </c>
      <c r="EG43" s="94">
        <f t="shared" si="7"/>
        <v>0</v>
      </c>
      <c r="EH43" s="94">
        <f t="shared" si="7"/>
        <v>0</v>
      </c>
      <c r="EI43" s="94">
        <f t="shared" si="7"/>
        <v>0</v>
      </c>
      <c r="EJ43" s="94">
        <f t="shared" si="7"/>
        <v>0</v>
      </c>
      <c r="EK43" s="94">
        <f t="shared" si="7"/>
        <v>0</v>
      </c>
      <c r="EL43" s="94">
        <f t="shared" si="7"/>
        <v>0</v>
      </c>
      <c r="EM43" s="94">
        <f t="shared" si="7"/>
        <v>0</v>
      </c>
      <c r="EN43" s="94">
        <f t="shared" si="7"/>
        <v>0</v>
      </c>
      <c r="EO43" s="94">
        <f t="shared" si="7"/>
        <v>0</v>
      </c>
      <c r="EP43" s="94">
        <f t="shared" si="7"/>
        <v>0</v>
      </c>
    </row>
    <row r="44" spans="1:146" x14ac:dyDescent="0.25">
      <c r="K44" s="146"/>
      <c r="L44" s="148"/>
    </row>
    <row r="45" spans="1:146" x14ac:dyDescent="0.25">
      <c r="B45" s="97" t="s">
        <v>239</v>
      </c>
      <c r="K45" s="146"/>
      <c r="L45" s="148"/>
      <c r="AA45" s="299" t="e">
        <f>AA41/$C$40</f>
        <v>#DIV/0!</v>
      </c>
      <c r="AB45" s="299" t="e">
        <f t="shared" ref="AB45:CM45" si="8">AB41/$C$40</f>
        <v>#DIV/0!</v>
      </c>
      <c r="AC45" s="299" t="e">
        <f t="shared" si="8"/>
        <v>#DIV/0!</v>
      </c>
      <c r="AD45" s="299" t="e">
        <f t="shared" si="8"/>
        <v>#DIV/0!</v>
      </c>
      <c r="AE45" s="299" t="e">
        <f t="shared" si="8"/>
        <v>#DIV/0!</v>
      </c>
      <c r="AF45" s="299" t="e">
        <f t="shared" si="8"/>
        <v>#DIV/0!</v>
      </c>
      <c r="AG45" s="299" t="e">
        <f t="shared" si="8"/>
        <v>#DIV/0!</v>
      </c>
      <c r="AH45" s="299" t="e">
        <f t="shared" si="8"/>
        <v>#DIV/0!</v>
      </c>
      <c r="AI45" s="299" t="e">
        <f t="shared" si="8"/>
        <v>#DIV/0!</v>
      </c>
      <c r="AJ45" s="299" t="e">
        <f t="shared" si="8"/>
        <v>#DIV/0!</v>
      </c>
      <c r="AK45" s="299" t="e">
        <f t="shared" si="8"/>
        <v>#DIV/0!</v>
      </c>
      <c r="AL45" s="299" t="e">
        <f t="shared" si="8"/>
        <v>#DIV/0!</v>
      </c>
      <c r="AM45" s="299" t="e">
        <f t="shared" si="8"/>
        <v>#DIV/0!</v>
      </c>
      <c r="AN45" s="299" t="e">
        <f t="shared" si="8"/>
        <v>#DIV/0!</v>
      </c>
      <c r="AO45" s="299" t="e">
        <f t="shared" si="8"/>
        <v>#DIV/0!</v>
      </c>
      <c r="AP45" s="299" t="e">
        <f t="shared" si="8"/>
        <v>#DIV/0!</v>
      </c>
      <c r="AQ45" s="299" t="e">
        <f t="shared" si="8"/>
        <v>#DIV/0!</v>
      </c>
      <c r="AR45" s="299" t="e">
        <f t="shared" si="8"/>
        <v>#DIV/0!</v>
      </c>
      <c r="AS45" s="299" t="e">
        <f t="shared" si="8"/>
        <v>#DIV/0!</v>
      </c>
      <c r="AT45" s="299" t="e">
        <f t="shared" si="8"/>
        <v>#DIV/0!</v>
      </c>
      <c r="AU45" s="299" t="e">
        <f t="shared" si="8"/>
        <v>#DIV/0!</v>
      </c>
      <c r="AV45" s="299" t="e">
        <f t="shared" si="8"/>
        <v>#DIV/0!</v>
      </c>
      <c r="AW45" s="299" t="e">
        <f t="shared" si="8"/>
        <v>#DIV/0!</v>
      </c>
      <c r="AX45" s="299" t="e">
        <f t="shared" si="8"/>
        <v>#DIV/0!</v>
      </c>
      <c r="AY45" s="299" t="e">
        <f t="shared" si="8"/>
        <v>#DIV/0!</v>
      </c>
      <c r="AZ45" s="299" t="e">
        <f t="shared" si="8"/>
        <v>#DIV/0!</v>
      </c>
      <c r="BA45" s="299" t="e">
        <f t="shared" si="8"/>
        <v>#DIV/0!</v>
      </c>
      <c r="BB45" s="299" t="e">
        <f t="shared" si="8"/>
        <v>#DIV/0!</v>
      </c>
      <c r="BC45" s="299" t="e">
        <f t="shared" si="8"/>
        <v>#DIV/0!</v>
      </c>
      <c r="BD45" s="299" t="e">
        <f t="shared" si="8"/>
        <v>#DIV/0!</v>
      </c>
      <c r="BE45" s="299" t="e">
        <f t="shared" si="8"/>
        <v>#DIV/0!</v>
      </c>
      <c r="BF45" s="299" t="e">
        <f t="shared" si="8"/>
        <v>#DIV/0!</v>
      </c>
      <c r="BG45" s="299" t="e">
        <f t="shared" si="8"/>
        <v>#DIV/0!</v>
      </c>
      <c r="BH45" s="299" t="e">
        <f t="shared" si="8"/>
        <v>#DIV/0!</v>
      </c>
      <c r="BI45" s="299" t="e">
        <f t="shared" si="8"/>
        <v>#DIV/0!</v>
      </c>
      <c r="BJ45" s="299" t="e">
        <f t="shared" si="8"/>
        <v>#DIV/0!</v>
      </c>
      <c r="BK45" s="299" t="e">
        <f t="shared" si="8"/>
        <v>#DIV/0!</v>
      </c>
      <c r="BL45" s="299" t="e">
        <f t="shared" si="8"/>
        <v>#DIV/0!</v>
      </c>
      <c r="BM45" s="299" t="e">
        <f t="shared" si="8"/>
        <v>#DIV/0!</v>
      </c>
      <c r="BN45" s="299" t="e">
        <f t="shared" si="8"/>
        <v>#DIV/0!</v>
      </c>
      <c r="BO45" s="299" t="e">
        <f t="shared" si="8"/>
        <v>#DIV/0!</v>
      </c>
      <c r="BP45" s="299" t="e">
        <f t="shared" si="8"/>
        <v>#DIV/0!</v>
      </c>
      <c r="BQ45" s="299" t="e">
        <f t="shared" si="8"/>
        <v>#DIV/0!</v>
      </c>
      <c r="BR45" s="299" t="e">
        <f t="shared" si="8"/>
        <v>#DIV/0!</v>
      </c>
      <c r="BS45" s="299" t="e">
        <f t="shared" si="8"/>
        <v>#DIV/0!</v>
      </c>
      <c r="BT45" s="299" t="e">
        <f t="shared" si="8"/>
        <v>#DIV/0!</v>
      </c>
      <c r="BU45" s="299" t="e">
        <f t="shared" si="8"/>
        <v>#DIV/0!</v>
      </c>
      <c r="BV45" s="299" t="e">
        <f t="shared" si="8"/>
        <v>#DIV/0!</v>
      </c>
      <c r="BW45" s="299" t="e">
        <f t="shared" si="8"/>
        <v>#DIV/0!</v>
      </c>
      <c r="BX45" s="366" t="e">
        <f t="shared" si="8"/>
        <v>#DIV/0!</v>
      </c>
      <c r="BY45" s="299" t="e">
        <f t="shared" si="8"/>
        <v>#DIV/0!</v>
      </c>
      <c r="BZ45" s="299" t="e">
        <f t="shared" si="8"/>
        <v>#DIV/0!</v>
      </c>
      <c r="CA45" s="299" t="e">
        <f t="shared" si="8"/>
        <v>#DIV/0!</v>
      </c>
      <c r="CB45" s="299" t="e">
        <f t="shared" si="8"/>
        <v>#DIV/0!</v>
      </c>
      <c r="CC45" s="299" t="e">
        <f t="shared" si="8"/>
        <v>#DIV/0!</v>
      </c>
      <c r="CD45" s="299" t="e">
        <f t="shared" si="8"/>
        <v>#DIV/0!</v>
      </c>
      <c r="CE45" s="299" t="e">
        <f t="shared" si="8"/>
        <v>#DIV/0!</v>
      </c>
      <c r="CF45" s="299" t="e">
        <f t="shared" si="8"/>
        <v>#DIV/0!</v>
      </c>
      <c r="CG45" s="299" t="e">
        <f t="shared" si="8"/>
        <v>#DIV/0!</v>
      </c>
      <c r="CH45" s="299" t="e">
        <f t="shared" si="8"/>
        <v>#DIV/0!</v>
      </c>
      <c r="CI45" s="299" t="e">
        <f t="shared" si="8"/>
        <v>#DIV/0!</v>
      </c>
      <c r="CJ45" s="299" t="e">
        <f t="shared" si="8"/>
        <v>#DIV/0!</v>
      </c>
      <c r="CK45" s="299" t="e">
        <f t="shared" si="8"/>
        <v>#DIV/0!</v>
      </c>
      <c r="CL45" s="299" t="e">
        <f t="shared" si="8"/>
        <v>#DIV/0!</v>
      </c>
      <c r="CM45" s="299" t="e">
        <f t="shared" si="8"/>
        <v>#DIV/0!</v>
      </c>
      <c r="CN45" s="299" t="e">
        <f t="shared" ref="CN45:EP45" si="9">CN41/$C$40</f>
        <v>#DIV/0!</v>
      </c>
      <c r="CO45" s="299" t="e">
        <f t="shared" si="9"/>
        <v>#DIV/0!</v>
      </c>
      <c r="CP45" s="299" t="e">
        <f t="shared" si="9"/>
        <v>#DIV/0!</v>
      </c>
      <c r="CQ45" s="299" t="e">
        <f t="shared" si="9"/>
        <v>#DIV/0!</v>
      </c>
      <c r="CR45" s="299" t="e">
        <f t="shared" si="9"/>
        <v>#DIV/0!</v>
      </c>
      <c r="CS45" s="299" t="e">
        <f t="shared" si="9"/>
        <v>#DIV/0!</v>
      </c>
      <c r="CT45" s="299" t="e">
        <f t="shared" si="9"/>
        <v>#DIV/0!</v>
      </c>
      <c r="CU45" s="299" t="e">
        <f t="shared" si="9"/>
        <v>#DIV/0!</v>
      </c>
      <c r="CV45" s="299" t="e">
        <f t="shared" si="9"/>
        <v>#DIV/0!</v>
      </c>
      <c r="CW45" s="299" t="e">
        <f t="shared" si="9"/>
        <v>#DIV/0!</v>
      </c>
      <c r="CX45" s="299" t="e">
        <f t="shared" si="9"/>
        <v>#DIV/0!</v>
      </c>
      <c r="CY45" s="299" t="e">
        <f t="shared" si="9"/>
        <v>#DIV/0!</v>
      </c>
      <c r="CZ45" s="299" t="e">
        <f t="shared" si="9"/>
        <v>#DIV/0!</v>
      </c>
      <c r="DA45" s="299" t="e">
        <f t="shared" si="9"/>
        <v>#DIV/0!</v>
      </c>
      <c r="DB45" s="299" t="e">
        <f t="shared" si="9"/>
        <v>#DIV/0!</v>
      </c>
      <c r="DC45" s="299" t="e">
        <f t="shared" si="9"/>
        <v>#DIV/0!</v>
      </c>
      <c r="DD45" s="299" t="e">
        <f t="shared" si="9"/>
        <v>#DIV/0!</v>
      </c>
      <c r="DE45" s="366" t="e">
        <f t="shared" si="9"/>
        <v>#DIV/0!</v>
      </c>
      <c r="DF45" s="299" t="e">
        <f t="shared" si="9"/>
        <v>#DIV/0!</v>
      </c>
      <c r="DG45" s="299" t="e">
        <f t="shared" si="9"/>
        <v>#DIV/0!</v>
      </c>
      <c r="DH45" s="299" t="e">
        <f t="shared" si="9"/>
        <v>#DIV/0!</v>
      </c>
      <c r="DI45" s="299" t="e">
        <f t="shared" si="9"/>
        <v>#DIV/0!</v>
      </c>
      <c r="DJ45" s="299" t="e">
        <f t="shared" si="9"/>
        <v>#DIV/0!</v>
      </c>
      <c r="DK45" s="299" t="e">
        <f t="shared" si="9"/>
        <v>#DIV/0!</v>
      </c>
      <c r="DL45" s="299" t="e">
        <f t="shared" si="9"/>
        <v>#DIV/0!</v>
      </c>
      <c r="DM45" s="299" t="e">
        <f t="shared" si="9"/>
        <v>#DIV/0!</v>
      </c>
      <c r="DN45" s="299" t="e">
        <f t="shared" si="9"/>
        <v>#DIV/0!</v>
      </c>
      <c r="DO45" s="299" t="e">
        <f t="shared" si="9"/>
        <v>#DIV/0!</v>
      </c>
      <c r="DP45" s="299" t="e">
        <f t="shared" si="9"/>
        <v>#DIV/0!</v>
      </c>
      <c r="DQ45" s="299" t="e">
        <f t="shared" si="9"/>
        <v>#DIV/0!</v>
      </c>
      <c r="DR45" s="299" t="e">
        <f t="shared" si="9"/>
        <v>#DIV/0!</v>
      </c>
      <c r="DS45" s="299" t="e">
        <f t="shared" si="9"/>
        <v>#DIV/0!</v>
      </c>
      <c r="DT45" s="299" t="e">
        <f t="shared" si="9"/>
        <v>#DIV/0!</v>
      </c>
      <c r="DU45" s="299" t="e">
        <f t="shared" si="9"/>
        <v>#DIV/0!</v>
      </c>
      <c r="DV45" s="299" t="e">
        <f t="shared" si="9"/>
        <v>#DIV/0!</v>
      </c>
      <c r="DW45" s="299" t="e">
        <f t="shared" si="9"/>
        <v>#DIV/0!</v>
      </c>
      <c r="DX45" s="299" t="e">
        <f t="shared" si="9"/>
        <v>#DIV/0!</v>
      </c>
      <c r="DY45" s="299" t="e">
        <f t="shared" si="9"/>
        <v>#DIV/0!</v>
      </c>
      <c r="DZ45" s="299" t="e">
        <f t="shared" si="9"/>
        <v>#DIV/0!</v>
      </c>
      <c r="EA45" s="299" t="e">
        <f t="shared" si="9"/>
        <v>#DIV/0!</v>
      </c>
      <c r="EB45" s="299" t="e">
        <f t="shared" si="9"/>
        <v>#DIV/0!</v>
      </c>
      <c r="EC45" s="299" t="e">
        <f t="shared" si="9"/>
        <v>#DIV/0!</v>
      </c>
      <c r="ED45" s="299" t="e">
        <f t="shared" si="9"/>
        <v>#DIV/0!</v>
      </c>
      <c r="EE45" s="299" t="e">
        <f t="shared" si="9"/>
        <v>#DIV/0!</v>
      </c>
      <c r="EF45" s="299" t="e">
        <f t="shared" si="9"/>
        <v>#DIV/0!</v>
      </c>
      <c r="EG45" s="299" t="e">
        <f t="shared" si="9"/>
        <v>#DIV/0!</v>
      </c>
      <c r="EH45" s="299" t="e">
        <f t="shared" si="9"/>
        <v>#DIV/0!</v>
      </c>
      <c r="EI45" s="299" t="e">
        <f t="shared" si="9"/>
        <v>#DIV/0!</v>
      </c>
      <c r="EJ45" s="299" t="e">
        <f t="shared" si="9"/>
        <v>#DIV/0!</v>
      </c>
      <c r="EK45" s="299" t="e">
        <f t="shared" si="9"/>
        <v>#DIV/0!</v>
      </c>
      <c r="EL45" s="299" t="e">
        <f t="shared" si="9"/>
        <v>#DIV/0!</v>
      </c>
      <c r="EM45" s="299" t="e">
        <f t="shared" si="9"/>
        <v>#DIV/0!</v>
      </c>
      <c r="EN45" s="299" t="e">
        <f t="shared" si="9"/>
        <v>#DIV/0!</v>
      </c>
      <c r="EO45" s="299" t="e">
        <f t="shared" si="9"/>
        <v>#DIV/0!</v>
      </c>
      <c r="EP45" s="366" t="e">
        <f t="shared" si="9"/>
        <v>#DIV/0!</v>
      </c>
    </row>
    <row r="46" spans="1:146" x14ac:dyDescent="0.25">
      <c r="B46" s="94" t="s">
        <v>240</v>
      </c>
      <c r="K46" s="146"/>
      <c r="L46" s="148"/>
      <c r="AA46" s="299" t="e">
        <f>AA42/$C$40</f>
        <v>#DIV/0!</v>
      </c>
      <c r="AB46" s="299" t="e">
        <f t="shared" ref="AB46:CM46" si="10">AB42/$C$40</f>
        <v>#DIV/0!</v>
      </c>
      <c r="AC46" s="299" t="e">
        <f t="shared" si="10"/>
        <v>#DIV/0!</v>
      </c>
      <c r="AD46" s="299" t="e">
        <f t="shared" si="10"/>
        <v>#DIV/0!</v>
      </c>
      <c r="AE46" s="299" t="e">
        <f t="shared" si="10"/>
        <v>#DIV/0!</v>
      </c>
      <c r="AF46" s="299" t="e">
        <f t="shared" si="10"/>
        <v>#DIV/0!</v>
      </c>
      <c r="AG46" s="299" t="e">
        <f t="shared" si="10"/>
        <v>#DIV/0!</v>
      </c>
      <c r="AH46" s="299" t="e">
        <f t="shared" si="10"/>
        <v>#DIV/0!</v>
      </c>
      <c r="AI46" s="299" t="e">
        <f t="shared" si="10"/>
        <v>#DIV/0!</v>
      </c>
      <c r="AJ46" s="299" t="e">
        <f t="shared" si="10"/>
        <v>#DIV/0!</v>
      </c>
      <c r="AK46" s="299" t="e">
        <f t="shared" si="10"/>
        <v>#DIV/0!</v>
      </c>
      <c r="AL46" s="299" t="e">
        <f t="shared" si="10"/>
        <v>#DIV/0!</v>
      </c>
      <c r="AM46" s="299" t="e">
        <f t="shared" si="10"/>
        <v>#DIV/0!</v>
      </c>
      <c r="AN46" s="299" t="e">
        <f t="shared" si="10"/>
        <v>#DIV/0!</v>
      </c>
      <c r="AO46" s="299" t="e">
        <f t="shared" si="10"/>
        <v>#DIV/0!</v>
      </c>
      <c r="AP46" s="299" t="e">
        <f t="shared" si="10"/>
        <v>#DIV/0!</v>
      </c>
      <c r="AQ46" s="299" t="e">
        <f t="shared" si="10"/>
        <v>#DIV/0!</v>
      </c>
      <c r="AR46" s="299" t="e">
        <f t="shared" si="10"/>
        <v>#DIV/0!</v>
      </c>
      <c r="AS46" s="299" t="e">
        <f t="shared" si="10"/>
        <v>#DIV/0!</v>
      </c>
      <c r="AT46" s="299" t="e">
        <f t="shared" si="10"/>
        <v>#DIV/0!</v>
      </c>
      <c r="AU46" s="299" t="e">
        <f t="shared" si="10"/>
        <v>#DIV/0!</v>
      </c>
      <c r="AV46" s="299" t="e">
        <f t="shared" si="10"/>
        <v>#DIV/0!</v>
      </c>
      <c r="AW46" s="299" t="e">
        <f t="shared" si="10"/>
        <v>#DIV/0!</v>
      </c>
      <c r="AX46" s="299" t="e">
        <f t="shared" si="10"/>
        <v>#DIV/0!</v>
      </c>
      <c r="AY46" s="299" t="e">
        <f t="shared" si="10"/>
        <v>#DIV/0!</v>
      </c>
      <c r="AZ46" s="299" t="e">
        <f t="shared" si="10"/>
        <v>#DIV/0!</v>
      </c>
      <c r="BA46" s="299" t="e">
        <f t="shared" si="10"/>
        <v>#DIV/0!</v>
      </c>
      <c r="BB46" s="299" t="e">
        <f t="shared" si="10"/>
        <v>#DIV/0!</v>
      </c>
      <c r="BC46" s="299" t="e">
        <f t="shared" si="10"/>
        <v>#DIV/0!</v>
      </c>
      <c r="BD46" s="299" t="e">
        <f t="shared" si="10"/>
        <v>#DIV/0!</v>
      </c>
      <c r="BE46" s="299" t="e">
        <f t="shared" si="10"/>
        <v>#DIV/0!</v>
      </c>
      <c r="BF46" s="299" t="e">
        <f t="shared" si="10"/>
        <v>#DIV/0!</v>
      </c>
      <c r="BG46" s="299" t="e">
        <f t="shared" si="10"/>
        <v>#DIV/0!</v>
      </c>
      <c r="BH46" s="299" t="e">
        <f t="shared" si="10"/>
        <v>#DIV/0!</v>
      </c>
      <c r="BI46" s="299" t="e">
        <f t="shared" si="10"/>
        <v>#DIV/0!</v>
      </c>
      <c r="BJ46" s="299" t="e">
        <f t="shared" si="10"/>
        <v>#DIV/0!</v>
      </c>
      <c r="BK46" s="299" t="e">
        <f t="shared" si="10"/>
        <v>#DIV/0!</v>
      </c>
      <c r="BL46" s="299" t="e">
        <f t="shared" si="10"/>
        <v>#DIV/0!</v>
      </c>
      <c r="BM46" s="299" t="e">
        <f t="shared" si="10"/>
        <v>#DIV/0!</v>
      </c>
      <c r="BN46" s="299" t="e">
        <f t="shared" si="10"/>
        <v>#DIV/0!</v>
      </c>
      <c r="BO46" s="299" t="e">
        <f t="shared" si="10"/>
        <v>#DIV/0!</v>
      </c>
      <c r="BP46" s="299" t="e">
        <f t="shared" si="10"/>
        <v>#DIV/0!</v>
      </c>
      <c r="BQ46" s="299" t="e">
        <f t="shared" si="10"/>
        <v>#DIV/0!</v>
      </c>
      <c r="BR46" s="299" t="e">
        <f t="shared" si="10"/>
        <v>#DIV/0!</v>
      </c>
      <c r="BS46" s="299" t="e">
        <f t="shared" si="10"/>
        <v>#DIV/0!</v>
      </c>
      <c r="BT46" s="299" t="e">
        <f t="shared" si="10"/>
        <v>#DIV/0!</v>
      </c>
      <c r="BU46" s="299" t="e">
        <f t="shared" si="10"/>
        <v>#DIV/0!</v>
      </c>
      <c r="BV46" s="299" t="e">
        <f t="shared" si="10"/>
        <v>#DIV/0!</v>
      </c>
      <c r="BW46" s="299" t="e">
        <f t="shared" si="10"/>
        <v>#DIV/0!</v>
      </c>
      <c r="BX46" s="366" t="e">
        <f t="shared" si="10"/>
        <v>#DIV/0!</v>
      </c>
      <c r="BY46" s="299" t="e">
        <f t="shared" si="10"/>
        <v>#DIV/0!</v>
      </c>
      <c r="BZ46" s="299" t="e">
        <f t="shared" si="10"/>
        <v>#DIV/0!</v>
      </c>
      <c r="CA46" s="299" t="e">
        <f t="shared" si="10"/>
        <v>#DIV/0!</v>
      </c>
      <c r="CB46" s="299" t="e">
        <f t="shared" si="10"/>
        <v>#DIV/0!</v>
      </c>
      <c r="CC46" s="299" t="e">
        <f t="shared" si="10"/>
        <v>#DIV/0!</v>
      </c>
      <c r="CD46" s="299" t="e">
        <f t="shared" si="10"/>
        <v>#DIV/0!</v>
      </c>
      <c r="CE46" s="299" t="e">
        <f t="shared" si="10"/>
        <v>#DIV/0!</v>
      </c>
      <c r="CF46" s="299" t="e">
        <f t="shared" si="10"/>
        <v>#DIV/0!</v>
      </c>
      <c r="CG46" s="299" t="e">
        <f t="shared" si="10"/>
        <v>#DIV/0!</v>
      </c>
      <c r="CH46" s="299" t="e">
        <f t="shared" si="10"/>
        <v>#DIV/0!</v>
      </c>
      <c r="CI46" s="299" t="e">
        <f t="shared" si="10"/>
        <v>#DIV/0!</v>
      </c>
      <c r="CJ46" s="299" t="e">
        <f t="shared" si="10"/>
        <v>#DIV/0!</v>
      </c>
      <c r="CK46" s="299" t="e">
        <f t="shared" si="10"/>
        <v>#DIV/0!</v>
      </c>
      <c r="CL46" s="299" t="e">
        <f t="shared" si="10"/>
        <v>#DIV/0!</v>
      </c>
      <c r="CM46" s="299" t="e">
        <f t="shared" si="10"/>
        <v>#DIV/0!</v>
      </c>
      <c r="CN46" s="299" t="e">
        <f t="shared" ref="CN46:EP46" si="11">CN42/$C$40</f>
        <v>#DIV/0!</v>
      </c>
      <c r="CO46" s="299" t="e">
        <f t="shared" si="11"/>
        <v>#DIV/0!</v>
      </c>
      <c r="CP46" s="299" t="e">
        <f t="shared" si="11"/>
        <v>#DIV/0!</v>
      </c>
      <c r="CQ46" s="299" t="e">
        <f t="shared" si="11"/>
        <v>#DIV/0!</v>
      </c>
      <c r="CR46" s="299" t="e">
        <f t="shared" si="11"/>
        <v>#DIV/0!</v>
      </c>
      <c r="CS46" s="299" t="e">
        <f t="shared" si="11"/>
        <v>#DIV/0!</v>
      </c>
      <c r="CT46" s="299" t="e">
        <f t="shared" si="11"/>
        <v>#DIV/0!</v>
      </c>
      <c r="CU46" s="299" t="e">
        <f t="shared" si="11"/>
        <v>#DIV/0!</v>
      </c>
      <c r="CV46" s="299" t="e">
        <f t="shared" si="11"/>
        <v>#DIV/0!</v>
      </c>
      <c r="CW46" s="299" t="e">
        <f t="shared" si="11"/>
        <v>#DIV/0!</v>
      </c>
      <c r="CX46" s="299" t="e">
        <f t="shared" si="11"/>
        <v>#DIV/0!</v>
      </c>
      <c r="CY46" s="299" t="e">
        <f t="shared" si="11"/>
        <v>#DIV/0!</v>
      </c>
      <c r="CZ46" s="299" t="e">
        <f t="shared" si="11"/>
        <v>#DIV/0!</v>
      </c>
      <c r="DA46" s="299" t="e">
        <f t="shared" si="11"/>
        <v>#DIV/0!</v>
      </c>
      <c r="DB46" s="299" t="e">
        <f t="shared" si="11"/>
        <v>#DIV/0!</v>
      </c>
      <c r="DC46" s="299" t="e">
        <f t="shared" si="11"/>
        <v>#DIV/0!</v>
      </c>
      <c r="DD46" s="299" t="e">
        <f t="shared" si="11"/>
        <v>#DIV/0!</v>
      </c>
      <c r="DE46" s="366" t="e">
        <f t="shared" si="11"/>
        <v>#DIV/0!</v>
      </c>
      <c r="DF46" s="299" t="e">
        <f t="shared" si="11"/>
        <v>#DIV/0!</v>
      </c>
      <c r="DG46" s="299" t="e">
        <f t="shared" si="11"/>
        <v>#DIV/0!</v>
      </c>
      <c r="DH46" s="299" t="e">
        <f t="shared" si="11"/>
        <v>#DIV/0!</v>
      </c>
      <c r="DI46" s="299" t="e">
        <f t="shared" si="11"/>
        <v>#DIV/0!</v>
      </c>
      <c r="DJ46" s="299" t="e">
        <f t="shared" si="11"/>
        <v>#DIV/0!</v>
      </c>
      <c r="DK46" s="299" t="e">
        <f t="shared" si="11"/>
        <v>#DIV/0!</v>
      </c>
      <c r="DL46" s="299" t="e">
        <f t="shared" si="11"/>
        <v>#DIV/0!</v>
      </c>
      <c r="DM46" s="299" t="e">
        <f t="shared" si="11"/>
        <v>#DIV/0!</v>
      </c>
      <c r="DN46" s="299" t="e">
        <f t="shared" si="11"/>
        <v>#DIV/0!</v>
      </c>
      <c r="DO46" s="299" t="e">
        <f t="shared" si="11"/>
        <v>#DIV/0!</v>
      </c>
      <c r="DP46" s="299" t="e">
        <f t="shared" si="11"/>
        <v>#DIV/0!</v>
      </c>
      <c r="DQ46" s="299" t="e">
        <f t="shared" si="11"/>
        <v>#DIV/0!</v>
      </c>
      <c r="DR46" s="299" t="e">
        <f t="shared" si="11"/>
        <v>#DIV/0!</v>
      </c>
      <c r="DS46" s="299" t="e">
        <f t="shared" si="11"/>
        <v>#DIV/0!</v>
      </c>
      <c r="DT46" s="299" t="e">
        <f t="shared" si="11"/>
        <v>#DIV/0!</v>
      </c>
      <c r="DU46" s="299" t="e">
        <f t="shared" si="11"/>
        <v>#DIV/0!</v>
      </c>
      <c r="DV46" s="299" t="e">
        <f t="shared" si="11"/>
        <v>#DIV/0!</v>
      </c>
      <c r="DW46" s="299" t="e">
        <f t="shared" si="11"/>
        <v>#DIV/0!</v>
      </c>
      <c r="DX46" s="299" t="e">
        <f t="shared" si="11"/>
        <v>#DIV/0!</v>
      </c>
      <c r="DY46" s="299" t="e">
        <f t="shared" si="11"/>
        <v>#DIV/0!</v>
      </c>
      <c r="DZ46" s="299" t="e">
        <f t="shared" si="11"/>
        <v>#DIV/0!</v>
      </c>
      <c r="EA46" s="299" t="e">
        <f t="shared" si="11"/>
        <v>#DIV/0!</v>
      </c>
      <c r="EB46" s="299" t="e">
        <f t="shared" si="11"/>
        <v>#DIV/0!</v>
      </c>
      <c r="EC46" s="299" t="e">
        <f t="shared" si="11"/>
        <v>#DIV/0!</v>
      </c>
      <c r="ED46" s="299" t="e">
        <f t="shared" si="11"/>
        <v>#DIV/0!</v>
      </c>
      <c r="EE46" s="299" t="e">
        <f t="shared" si="11"/>
        <v>#DIV/0!</v>
      </c>
      <c r="EF46" s="299" t="e">
        <f t="shared" si="11"/>
        <v>#DIV/0!</v>
      </c>
      <c r="EG46" s="299" t="e">
        <f t="shared" si="11"/>
        <v>#DIV/0!</v>
      </c>
      <c r="EH46" s="299" t="e">
        <f t="shared" si="11"/>
        <v>#DIV/0!</v>
      </c>
      <c r="EI46" s="299" t="e">
        <f t="shared" si="11"/>
        <v>#DIV/0!</v>
      </c>
      <c r="EJ46" s="299" t="e">
        <f t="shared" si="11"/>
        <v>#DIV/0!</v>
      </c>
      <c r="EK46" s="299" t="e">
        <f t="shared" si="11"/>
        <v>#DIV/0!</v>
      </c>
      <c r="EL46" s="299" t="e">
        <f t="shared" si="11"/>
        <v>#DIV/0!</v>
      </c>
      <c r="EM46" s="299" t="e">
        <f t="shared" si="11"/>
        <v>#DIV/0!</v>
      </c>
      <c r="EN46" s="299" t="e">
        <f t="shared" si="11"/>
        <v>#DIV/0!</v>
      </c>
      <c r="EO46" s="299" t="e">
        <f t="shared" si="11"/>
        <v>#DIV/0!</v>
      </c>
      <c r="EP46" s="366" t="e">
        <f t="shared" si="11"/>
        <v>#DIV/0!</v>
      </c>
    </row>
    <row r="47" spans="1:146" x14ac:dyDescent="0.25">
      <c r="B47" s="94" t="s">
        <v>241</v>
      </c>
      <c r="K47" s="146"/>
      <c r="L47" s="148"/>
      <c r="AA47" s="299" t="e">
        <f>AA43/$C$40</f>
        <v>#DIV/0!</v>
      </c>
      <c r="AB47" s="299" t="e">
        <f t="shared" ref="AB47:CM47" si="12">AB43/$C$40</f>
        <v>#DIV/0!</v>
      </c>
      <c r="AC47" s="299" t="e">
        <f t="shared" si="12"/>
        <v>#DIV/0!</v>
      </c>
      <c r="AD47" s="299" t="e">
        <f t="shared" si="12"/>
        <v>#DIV/0!</v>
      </c>
      <c r="AE47" s="299" t="e">
        <f t="shared" si="12"/>
        <v>#DIV/0!</v>
      </c>
      <c r="AF47" s="299" t="e">
        <f t="shared" si="12"/>
        <v>#DIV/0!</v>
      </c>
      <c r="AG47" s="299" t="e">
        <f t="shared" si="12"/>
        <v>#DIV/0!</v>
      </c>
      <c r="AH47" s="299" t="e">
        <f t="shared" si="12"/>
        <v>#DIV/0!</v>
      </c>
      <c r="AI47" s="299" t="e">
        <f t="shared" si="12"/>
        <v>#DIV/0!</v>
      </c>
      <c r="AJ47" s="299" t="e">
        <f t="shared" si="12"/>
        <v>#DIV/0!</v>
      </c>
      <c r="AK47" s="299" t="e">
        <f t="shared" si="12"/>
        <v>#DIV/0!</v>
      </c>
      <c r="AL47" s="299" t="e">
        <f t="shared" si="12"/>
        <v>#DIV/0!</v>
      </c>
      <c r="AM47" s="299" t="e">
        <f t="shared" si="12"/>
        <v>#DIV/0!</v>
      </c>
      <c r="AN47" s="299" t="e">
        <f t="shared" si="12"/>
        <v>#DIV/0!</v>
      </c>
      <c r="AO47" s="299" t="e">
        <f t="shared" si="12"/>
        <v>#DIV/0!</v>
      </c>
      <c r="AP47" s="299" t="e">
        <f t="shared" si="12"/>
        <v>#DIV/0!</v>
      </c>
      <c r="AQ47" s="299" t="e">
        <f t="shared" si="12"/>
        <v>#DIV/0!</v>
      </c>
      <c r="AR47" s="299" t="e">
        <f t="shared" si="12"/>
        <v>#DIV/0!</v>
      </c>
      <c r="AS47" s="299" t="e">
        <f t="shared" si="12"/>
        <v>#DIV/0!</v>
      </c>
      <c r="AT47" s="299" t="e">
        <f t="shared" si="12"/>
        <v>#DIV/0!</v>
      </c>
      <c r="AU47" s="299" t="e">
        <f t="shared" si="12"/>
        <v>#DIV/0!</v>
      </c>
      <c r="AV47" s="299" t="e">
        <f t="shared" si="12"/>
        <v>#DIV/0!</v>
      </c>
      <c r="AW47" s="299" t="e">
        <f t="shared" si="12"/>
        <v>#DIV/0!</v>
      </c>
      <c r="AX47" s="299" t="e">
        <f t="shared" si="12"/>
        <v>#DIV/0!</v>
      </c>
      <c r="AY47" s="299" t="e">
        <f t="shared" si="12"/>
        <v>#DIV/0!</v>
      </c>
      <c r="AZ47" s="299" t="e">
        <f t="shared" si="12"/>
        <v>#DIV/0!</v>
      </c>
      <c r="BA47" s="299" t="e">
        <f t="shared" si="12"/>
        <v>#DIV/0!</v>
      </c>
      <c r="BB47" s="299" t="e">
        <f t="shared" si="12"/>
        <v>#DIV/0!</v>
      </c>
      <c r="BC47" s="299" t="e">
        <f t="shared" si="12"/>
        <v>#DIV/0!</v>
      </c>
      <c r="BD47" s="299" t="e">
        <f t="shared" si="12"/>
        <v>#DIV/0!</v>
      </c>
      <c r="BE47" s="299" t="e">
        <f t="shared" si="12"/>
        <v>#DIV/0!</v>
      </c>
      <c r="BF47" s="299" t="e">
        <f t="shared" si="12"/>
        <v>#DIV/0!</v>
      </c>
      <c r="BG47" s="299" t="e">
        <f t="shared" si="12"/>
        <v>#DIV/0!</v>
      </c>
      <c r="BH47" s="299" t="e">
        <f t="shared" si="12"/>
        <v>#DIV/0!</v>
      </c>
      <c r="BI47" s="299" t="e">
        <f t="shared" si="12"/>
        <v>#DIV/0!</v>
      </c>
      <c r="BJ47" s="299" t="e">
        <f t="shared" si="12"/>
        <v>#DIV/0!</v>
      </c>
      <c r="BK47" s="299" t="e">
        <f t="shared" si="12"/>
        <v>#DIV/0!</v>
      </c>
      <c r="BL47" s="299" t="e">
        <f t="shared" si="12"/>
        <v>#DIV/0!</v>
      </c>
      <c r="BM47" s="299" t="e">
        <f t="shared" si="12"/>
        <v>#DIV/0!</v>
      </c>
      <c r="BN47" s="299" t="e">
        <f t="shared" si="12"/>
        <v>#DIV/0!</v>
      </c>
      <c r="BO47" s="299" t="e">
        <f t="shared" si="12"/>
        <v>#DIV/0!</v>
      </c>
      <c r="BP47" s="299" t="e">
        <f t="shared" si="12"/>
        <v>#DIV/0!</v>
      </c>
      <c r="BQ47" s="299" t="e">
        <f t="shared" si="12"/>
        <v>#DIV/0!</v>
      </c>
      <c r="BR47" s="299" t="e">
        <f t="shared" si="12"/>
        <v>#DIV/0!</v>
      </c>
      <c r="BS47" s="299" t="e">
        <f t="shared" si="12"/>
        <v>#DIV/0!</v>
      </c>
      <c r="BT47" s="299" t="e">
        <f t="shared" si="12"/>
        <v>#DIV/0!</v>
      </c>
      <c r="BU47" s="299" t="e">
        <f t="shared" si="12"/>
        <v>#DIV/0!</v>
      </c>
      <c r="BV47" s="299" t="e">
        <f t="shared" si="12"/>
        <v>#DIV/0!</v>
      </c>
      <c r="BW47" s="299" t="e">
        <f t="shared" si="12"/>
        <v>#DIV/0!</v>
      </c>
      <c r="BX47" s="366" t="e">
        <f t="shared" si="12"/>
        <v>#DIV/0!</v>
      </c>
      <c r="BY47" s="299" t="e">
        <f t="shared" si="12"/>
        <v>#DIV/0!</v>
      </c>
      <c r="BZ47" s="299" t="e">
        <f t="shared" si="12"/>
        <v>#DIV/0!</v>
      </c>
      <c r="CA47" s="299" t="e">
        <f t="shared" si="12"/>
        <v>#DIV/0!</v>
      </c>
      <c r="CB47" s="299" t="e">
        <f t="shared" si="12"/>
        <v>#DIV/0!</v>
      </c>
      <c r="CC47" s="299" t="e">
        <f t="shared" si="12"/>
        <v>#DIV/0!</v>
      </c>
      <c r="CD47" s="299" t="e">
        <f t="shared" si="12"/>
        <v>#DIV/0!</v>
      </c>
      <c r="CE47" s="299" t="e">
        <f t="shared" si="12"/>
        <v>#DIV/0!</v>
      </c>
      <c r="CF47" s="299" t="e">
        <f t="shared" si="12"/>
        <v>#DIV/0!</v>
      </c>
      <c r="CG47" s="299" t="e">
        <f t="shared" si="12"/>
        <v>#DIV/0!</v>
      </c>
      <c r="CH47" s="299" t="e">
        <f t="shared" si="12"/>
        <v>#DIV/0!</v>
      </c>
      <c r="CI47" s="299" t="e">
        <f t="shared" si="12"/>
        <v>#DIV/0!</v>
      </c>
      <c r="CJ47" s="299" t="e">
        <f t="shared" si="12"/>
        <v>#DIV/0!</v>
      </c>
      <c r="CK47" s="299" t="e">
        <f t="shared" si="12"/>
        <v>#DIV/0!</v>
      </c>
      <c r="CL47" s="299" t="e">
        <f t="shared" si="12"/>
        <v>#DIV/0!</v>
      </c>
      <c r="CM47" s="299" t="e">
        <f t="shared" si="12"/>
        <v>#DIV/0!</v>
      </c>
      <c r="CN47" s="299" t="e">
        <f t="shared" ref="CN47:EP47" si="13">CN43/$C$40</f>
        <v>#DIV/0!</v>
      </c>
      <c r="CO47" s="299" t="e">
        <f t="shared" si="13"/>
        <v>#DIV/0!</v>
      </c>
      <c r="CP47" s="299" t="e">
        <f t="shared" si="13"/>
        <v>#DIV/0!</v>
      </c>
      <c r="CQ47" s="299" t="e">
        <f t="shared" si="13"/>
        <v>#DIV/0!</v>
      </c>
      <c r="CR47" s="299" t="e">
        <f t="shared" si="13"/>
        <v>#DIV/0!</v>
      </c>
      <c r="CS47" s="299" t="e">
        <f t="shared" si="13"/>
        <v>#DIV/0!</v>
      </c>
      <c r="CT47" s="299" t="e">
        <f t="shared" si="13"/>
        <v>#DIV/0!</v>
      </c>
      <c r="CU47" s="299" t="e">
        <f t="shared" si="13"/>
        <v>#DIV/0!</v>
      </c>
      <c r="CV47" s="299" t="e">
        <f t="shared" si="13"/>
        <v>#DIV/0!</v>
      </c>
      <c r="CW47" s="299" t="e">
        <f t="shared" si="13"/>
        <v>#DIV/0!</v>
      </c>
      <c r="CX47" s="299" t="e">
        <f t="shared" si="13"/>
        <v>#DIV/0!</v>
      </c>
      <c r="CY47" s="299" t="e">
        <f t="shared" si="13"/>
        <v>#DIV/0!</v>
      </c>
      <c r="CZ47" s="299" t="e">
        <f t="shared" si="13"/>
        <v>#DIV/0!</v>
      </c>
      <c r="DA47" s="299" t="e">
        <f t="shared" si="13"/>
        <v>#DIV/0!</v>
      </c>
      <c r="DB47" s="299" t="e">
        <f t="shared" si="13"/>
        <v>#DIV/0!</v>
      </c>
      <c r="DC47" s="299" t="e">
        <f t="shared" si="13"/>
        <v>#DIV/0!</v>
      </c>
      <c r="DD47" s="299" t="e">
        <f t="shared" si="13"/>
        <v>#DIV/0!</v>
      </c>
      <c r="DE47" s="366" t="e">
        <f t="shared" si="13"/>
        <v>#DIV/0!</v>
      </c>
      <c r="DF47" s="299" t="e">
        <f t="shared" si="13"/>
        <v>#DIV/0!</v>
      </c>
      <c r="DG47" s="299" t="e">
        <f t="shared" si="13"/>
        <v>#DIV/0!</v>
      </c>
      <c r="DH47" s="299" t="e">
        <f t="shared" si="13"/>
        <v>#DIV/0!</v>
      </c>
      <c r="DI47" s="299" t="e">
        <f t="shared" si="13"/>
        <v>#DIV/0!</v>
      </c>
      <c r="DJ47" s="299" t="e">
        <f t="shared" si="13"/>
        <v>#DIV/0!</v>
      </c>
      <c r="DK47" s="299" t="e">
        <f t="shared" si="13"/>
        <v>#DIV/0!</v>
      </c>
      <c r="DL47" s="299" t="e">
        <f t="shared" si="13"/>
        <v>#DIV/0!</v>
      </c>
      <c r="DM47" s="299" t="e">
        <f t="shared" si="13"/>
        <v>#DIV/0!</v>
      </c>
      <c r="DN47" s="299" t="e">
        <f t="shared" si="13"/>
        <v>#DIV/0!</v>
      </c>
      <c r="DO47" s="299" t="e">
        <f t="shared" si="13"/>
        <v>#DIV/0!</v>
      </c>
      <c r="DP47" s="299" t="e">
        <f t="shared" si="13"/>
        <v>#DIV/0!</v>
      </c>
      <c r="DQ47" s="299" t="e">
        <f t="shared" si="13"/>
        <v>#DIV/0!</v>
      </c>
      <c r="DR47" s="299" t="e">
        <f t="shared" si="13"/>
        <v>#DIV/0!</v>
      </c>
      <c r="DS47" s="299" t="e">
        <f t="shared" si="13"/>
        <v>#DIV/0!</v>
      </c>
      <c r="DT47" s="299" t="e">
        <f t="shared" si="13"/>
        <v>#DIV/0!</v>
      </c>
      <c r="DU47" s="299" t="e">
        <f t="shared" si="13"/>
        <v>#DIV/0!</v>
      </c>
      <c r="DV47" s="299" t="e">
        <f t="shared" si="13"/>
        <v>#DIV/0!</v>
      </c>
      <c r="DW47" s="299" t="e">
        <f t="shared" si="13"/>
        <v>#DIV/0!</v>
      </c>
      <c r="DX47" s="299" t="e">
        <f t="shared" si="13"/>
        <v>#DIV/0!</v>
      </c>
      <c r="DY47" s="299" t="e">
        <f t="shared" si="13"/>
        <v>#DIV/0!</v>
      </c>
      <c r="DZ47" s="299" t="e">
        <f t="shared" si="13"/>
        <v>#DIV/0!</v>
      </c>
      <c r="EA47" s="299" t="e">
        <f t="shared" si="13"/>
        <v>#DIV/0!</v>
      </c>
      <c r="EB47" s="299" t="e">
        <f t="shared" si="13"/>
        <v>#DIV/0!</v>
      </c>
      <c r="EC47" s="299" t="e">
        <f t="shared" si="13"/>
        <v>#DIV/0!</v>
      </c>
      <c r="ED47" s="299" t="e">
        <f t="shared" si="13"/>
        <v>#DIV/0!</v>
      </c>
      <c r="EE47" s="299" t="e">
        <f t="shared" si="13"/>
        <v>#DIV/0!</v>
      </c>
      <c r="EF47" s="299" t="e">
        <f t="shared" si="13"/>
        <v>#DIV/0!</v>
      </c>
      <c r="EG47" s="299" t="e">
        <f t="shared" si="13"/>
        <v>#DIV/0!</v>
      </c>
      <c r="EH47" s="299" t="e">
        <f t="shared" si="13"/>
        <v>#DIV/0!</v>
      </c>
      <c r="EI47" s="299" t="e">
        <f t="shared" si="13"/>
        <v>#DIV/0!</v>
      </c>
      <c r="EJ47" s="299" t="e">
        <f t="shared" si="13"/>
        <v>#DIV/0!</v>
      </c>
      <c r="EK47" s="299" t="e">
        <f t="shared" si="13"/>
        <v>#DIV/0!</v>
      </c>
      <c r="EL47" s="299" t="e">
        <f t="shared" si="13"/>
        <v>#DIV/0!</v>
      </c>
      <c r="EM47" s="299" t="e">
        <f t="shared" si="13"/>
        <v>#DIV/0!</v>
      </c>
      <c r="EN47" s="299" t="e">
        <f t="shared" si="13"/>
        <v>#DIV/0!</v>
      </c>
      <c r="EO47" s="299" t="e">
        <f t="shared" si="13"/>
        <v>#DIV/0!</v>
      </c>
      <c r="EP47" s="366" t="e">
        <f t="shared" si="13"/>
        <v>#DIV/0!</v>
      </c>
    </row>
    <row r="48" spans="1:146" x14ac:dyDescent="0.25">
      <c r="K48" s="146"/>
      <c r="L48" s="148"/>
    </row>
    <row r="49" spans="11:12" x14ac:dyDescent="0.25">
      <c r="K49" s="146"/>
      <c r="L49" s="148"/>
    </row>
    <row r="50" spans="11:12" x14ac:dyDescent="0.25">
      <c r="K50" s="146"/>
      <c r="L50" s="148"/>
    </row>
    <row r="51" spans="11:12" x14ac:dyDescent="0.25">
      <c r="K51" s="146"/>
      <c r="L51" s="148"/>
    </row>
    <row r="52" spans="11:12" x14ac:dyDescent="0.25">
      <c r="K52" s="146"/>
      <c r="L52" s="148"/>
    </row>
    <row r="53" spans="11:12" x14ac:dyDescent="0.25">
      <c r="K53" s="146"/>
      <c r="L53" s="148"/>
    </row>
    <row r="54" spans="11:12" x14ac:dyDescent="0.25">
      <c r="K54" s="146"/>
      <c r="L54" s="148"/>
    </row>
    <row r="55" spans="11:12" x14ac:dyDescent="0.25">
      <c r="K55" s="146"/>
      <c r="L55" s="148"/>
    </row>
    <row r="56" spans="11:12" x14ac:dyDescent="0.25">
      <c r="K56" s="146"/>
      <c r="L56" s="148"/>
    </row>
    <row r="57" spans="11:12" x14ac:dyDescent="0.25">
      <c r="K57" s="146"/>
      <c r="L57" s="148"/>
    </row>
    <row r="58" spans="11:12" x14ac:dyDescent="0.25">
      <c r="K58" s="146"/>
      <c r="L58" s="148"/>
    </row>
    <row r="59" spans="11:12" x14ac:dyDescent="0.25">
      <c r="K59" s="146"/>
      <c r="L59" s="148"/>
    </row>
    <row r="60" spans="11:12" x14ac:dyDescent="0.25">
      <c r="K60" s="146"/>
      <c r="L60" s="148"/>
    </row>
    <row r="61" spans="11:12" x14ac:dyDescent="0.25">
      <c r="K61" s="146"/>
      <c r="L61" s="148"/>
    </row>
    <row r="62" spans="11:12" x14ac:dyDescent="0.25">
      <c r="K62" s="146"/>
      <c r="L62" s="148"/>
    </row>
    <row r="63" spans="11:12" x14ac:dyDescent="0.25">
      <c r="K63" s="146"/>
      <c r="L63" s="148"/>
    </row>
    <row r="64" spans="11:12" x14ac:dyDescent="0.25">
      <c r="K64" s="146"/>
      <c r="L64" s="148"/>
    </row>
    <row r="65" spans="11:12" x14ac:dyDescent="0.25">
      <c r="K65" s="146"/>
      <c r="L65" s="148"/>
    </row>
    <row r="66" spans="11:12" x14ac:dyDescent="0.25">
      <c r="K66" s="146"/>
      <c r="L66" s="148"/>
    </row>
    <row r="67" spans="11:12" x14ac:dyDescent="0.25">
      <c r="K67" s="146"/>
      <c r="L67" s="148"/>
    </row>
    <row r="68" spans="11:12" x14ac:dyDescent="0.25">
      <c r="K68" s="146"/>
      <c r="L68" s="148"/>
    </row>
    <row r="69" spans="11:12" x14ac:dyDescent="0.25">
      <c r="K69" s="146"/>
      <c r="L69" s="148"/>
    </row>
    <row r="70" spans="11:12" x14ac:dyDescent="0.25">
      <c r="K70" s="146"/>
      <c r="L70" s="148"/>
    </row>
    <row r="71" spans="11:12" x14ac:dyDescent="0.25">
      <c r="K71" s="146"/>
      <c r="L71" s="148"/>
    </row>
    <row r="72" spans="11:12" x14ac:dyDescent="0.25">
      <c r="K72" s="146"/>
      <c r="L72" s="148"/>
    </row>
    <row r="73" spans="11:12" x14ac:dyDescent="0.25">
      <c r="K73" s="146"/>
      <c r="L73" s="148"/>
    </row>
    <row r="74" spans="11:12" x14ac:dyDescent="0.25">
      <c r="K74" s="146"/>
      <c r="L74" s="148"/>
    </row>
    <row r="75" spans="11:12" x14ac:dyDescent="0.25">
      <c r="K75" s="146"/>
      <c r="L75" s="148"/>
    </row>
    <row r="76" spans="11:12" x14ac:dyDescent="0.25">
      <c r="K76" s="146"/>
      <c r="L76" s="148"/>
    </row>
    <row r="77" spans="11:12" x14ac:dyDescent="0.25">
      <c r="K77" s="146"/>
      <c r="L77" s="148"/>
    </row>
    <row r="78" spans="11:12" x14ac:dyDescent="0.25">
      <c r="K78" s="146"/>
      <c r="L78" s="148"/>
    </row>
    <row r="79" spans="11:12" x14ac:dyDescent="0.25">
      <c r="K79" s="146"/>
      <c r="L79" s="148"/>
    </row>
    <row r="80" spans="11:12" x14ac:dyDescent="0.25">
      <c r="K80" s="146"/>
      <c r="L80" s="148"/>
    </row>
    <row r="81" spans="11:12" x14ac:dyDescent="0.25">
      <c r="K81" s="146"/>
      <c r="L81" s="148"/>
    </row>
    <row r="82" spans="11:12" x14ac:dyDescent="0.25">
      <c r="K82" s="146"/>
      <c r="L82" s="148"/>
    </row>
    <row r="83" spans="11:12" x14ac:dyDescent="0.25">
      <c r="K83" s="146"/>
      <c r="L83" s="148"/>
    </row>
    <row r="84" spans="11:12" x14ac:dyDescent="0.25">
      <c r="K84" s="146"/>
      <c r="L84" s="148"/>
    </row>
    <row r="85" spans="11:12" x14ac:dyDescent="0.25">
      <c r="K85" s="146"/>
      <c r="L85" s="148"/>
    </row>
    <row r="86" spans="11:12" x14ac:dyDescent="0.25">
      <c r="K86" s="146"/>
      <c r="L86" s="148"/>
    </row>
    <row r="87" spans="11:12" x14ac:dyDescent="0.25">
      <c r="K87" s="146"/>
      <c r="L87" s="148"/>
    </row>
    <row r="88" spans="11:12" x14ac:dyDescent="0.25">
      <c r="K88" s="146"/>
      <c r="L88" s="148"/>
    </row>
    <row r="89" spans="11:12" x14ac:dyDescent="0.25">
      <c r="K89" s="146"/>
      <c r="L89" s="148"/>
    </row>
    <row r="90" spans="11:12" x14ac:dyDescent="0.25">
      <c r="K90" s="146"/>
      <c r="L90" s="148"/>
    </row>
    <row r="91" spans="11:12" x14ac:dyDescent="0.25">
      <c r="K91" s="146"/>
      <c r="L91" s="148"/>
    </row>
    <row r="92" spans="11:12" x14ac:dyDescent="0.25">
      <c r="K92" s="146"/>
      <c r="L92" s="148"/>
    </row>
    <row r="93" spans="11:12" x14ac:dyDescent="0.25">
      <c r="K93" s="146"/>
      <c r="L93" s="148"/>
    </row>
    <row r="94" spans="11:12" x14ac:dyDescent="0.25">
      <c r="K94" s="146"/>
      <c r="L94" s="148"/>
    </row>
    <row r="95" spans="11:12" x14ac:dyDescent="0.25">
      <c r="K95" s="146"/>
      <c r="L95" s="148"/>
    </row>
    <row r="96" spans="11:12" x14ac:dyDescent="0.25">
      <c r="K96" s="146"/>
      <c r="L96" s="148"/>
    </row>
    <row r="97" spans="11:12" x14ac:dyDescent="0.25">
      <c r="K97" s="146"/>
      <c r="L97" s="148"/>
    </row>
    <row r="98" spans="11:12" x14ac:dyDescent="0.25">
      <c r="K98" s="146"/>
      <c r="L98" s="148"/>
    </row>
    <row r="99" spans="11:12" x14ac:dyDescent="0.25">
      <c r="K99" s="146"/>
      <c r="L99" s="148"/>
    </row>
    <row r="100" spans="11:12" x14ac:dyDescent="0.25">
      <c r="K100" s="146"/>
      <c r="L100" s="148"/>
    </row>
    <row r="101" spans="11:12" x14ac:dyDescent="0.25">
      <c r="K101" s="146"/>
      <c r="L101" s="148"/>
    </row>
    <row r="102" spans="11:12" x14ac:dyDescent="0.25">
      <c r="K102" s="146"/>
      <c r="L102" s="148"/>
    </row>
    <row r="103" spans="11:12" x14ac:dyDescent="0.25">
      <c r="K103" s="146"/>
      <c r="L103" s="148"/>
    </row>
    <row r="104" spans="11:12" x14ac:dyDescent="0.25">
      <c r="K104" s="146"/>
      <c r="L104" s="148"/>
    </row>
    <row r="105" spans="11:12" x14ac:dyDescent="0.25">
      <c r="K105" s="146"/>
      <c r="L105" s="148"/>
    </row>
    <row r="106" spans="11:12" x14ac:dyDescent="0.25">
      <c r="K106" s="146"/>
      <c r="L106" s="148"/>
    </row>
    <row r="107" spans="11:12" x14ac:dyDescent="0.25">
      <c r="K107" s="146"/>
      <c r="L107" s="148"/>
    </row>
    <row r="108" spans="11:12" x14ac:dyDescent="0.25">
      <c r="K108" s="146"/>
      <c r="L108" s="148"/>
    </row>
    <row r="109" spans="11:12" x14ac:dyDescent="0.25">
      <c r="K109" s="146"/>
      <c r="L109" s="148"/>
    </row>
    <row r="110" spans="11:12" x14ac:dyDescent="0.25">
      <c r="K110" s="146"/>
      <c r="L110" s="148"/>
    </row>
    <row r="111" spans="11:12" x14ac:dyDescent="0.25">
      <c r="K111" s="146"/>
      <c r="L111" s="148"/>
    </row>
    <row r="112" spans="11:12" x14ac:dyDescent="0.25">
      <c r="K112" s="146"/>
      <c r="L112" s="148"/>
    </row>
    <row r="113" spans="11:12" x14ac:dyDescent="0.25">
      <c r="K113" s="146"/>
      <c r="L113" s="148"/>
    </row>
    <row r="114" spans="11:12" x14ac:dyDescent="0.25">
      <c r="K114" s="146"/>
      <c r="L114" s="148"/>
    </row>
    <row r="115" spans="11:12" x14ac:dyDescent="0.25">
      <c r="K115" s="146"/>
      <c r="L115" s="148"/>
    </row>
    <row r="116" spans="11:12" x14ac:dyDescent="0.25">
      <c r="K116" s="146"/>
      <c r="L116" s="148"/>
    </row>
    <row r="117" spans="11:12" x14ac:dyDescent="0.25">
      <c r="K117" s="146"/>
      <c r="L117" s="148"/>
    </row>
    <row r="118" spans="11:12" x14ac:dyDescent="0.25">
      <c r="K118" s="146"/>
      <c r="L118" s="148"/>
    </row>
    <row r="119" spans="11:12" x14ac:dyDescent="0.25">
      <c r="K119" s="146"/>
      <c r="L119" s="148"/>
    </row>
    <row r="120" spans="11:12" x14ac:dyDescent="0.25">
      <c r="K120" s="146"/>
      <c r="L120" s="148"/>
    </row>
    <row r="121" spans="11:12" x14ac:dyDescent="0.25">
      <c r="K121" s="146"/>
      <c r="L121" s="148"/>
    </row>
    <row r="122" spans="11:12" x14ac:dyDescent="0.25">
      <c r="K122" s="146"/>
      <c r="L122" s="148"/>
    </row>
    <row r="123" spans="11:12" x14ac:dyDescent="0.25">
      <c r="K123" s="146"/>
      <c r="L123" s="148"/>
    </row>
    <row r="124" spans="11:12" x14ac:dyDescent="0.25">
      <c r="K124" s="146"/>
      <c r="L124" s="148"/>
    </row>
    <row r="125" spans="11:12" x14ac:dyDescent="0.25">
      <c r="K125" s="146"/>
      <c r="L125" s="148"/>
    </row>
    <row r="126" spans="11:12" x14ac:dyDescent="0.25">
      <c r="K126" s="146"/>
      <c r="L126" s="148"/>
    </row>
    <row r="127" spans="11:12" x14ac:dyDescent="0.25">
      <c r="K127" s="146"/>
      <c r="L127" s="148"/>
    </row>
    <row r="128" spans="11:12" x14ac:dyDescent="0.25">
      <c r="K128" s="146"/>
      <c r="L128" s="148"/>
    </row>
    <row r="129" spans="11:12" x14ac:dyDescent="0.25">
      <c r="K129" s="146"/>
      <c r="L129" s="148"/>
    </row>
    <row r="130" spans="11:12" x14ac:dyDescent="0.25">
      <c r="K130" s="146"/>
      <c r="L130" s="148"/>
    </row>
    <row r="131" spans="11:12" x14ac:dyDescent="0.25">
      <c r="K131" s="146"/>
      <c r="L131" s="148"/>
    </row>
    <row r="132" spans="11:12" x14ac:dyDescent="0.25">
      <c r="K132" s="146"/>
      <c r="L132" s="148"/>
    </row>
    <row r="133" spans="11:12" x14ac:dyDescent="0.25">
      <c r="K133" s="146"/>
      <c r="L133" s="148"/>
    </row>
    <row r="134" spans="11:12" x14ac:dyDescent="0.25">
      <c r="K134" s="146"/>
      <c r="L134" s="148"/>
    </row>
    <row r="135" spans="11:12" x14ac:dyDescent="0.25">
      <c r="K135" s="146"/>
      <c r="L135" s="148"/>
    </row>
    <row r="136" spans="11:12" x14ac:dyDescent="0.25">
      <c r="K136" s="146"/>
      <c r="L136" s="148"/>
    </row>
    <row r="137" spans="11:12" x14ac:dyDescent="0.25">
      <c r="K137" s="146"/>
      <c r="L137" s="148"/>
    </row>
    <row r="138" spans="11:12" x14ac:dyDescent="0.25">
      <c r="K138" s="146"/>
      <c r="L138" s="148"/>
    </row>
    <row r="139" spans="11:12" x14ac:dyDescent="0.25">
      <c r="K139" s="146"/>
      <c r="L139" s="148"/>
    </row>
    <row r="140" spans="11:12" x14ac:dyDescent="0.25">
      <c r="K140" s="146"/>
      <c r="L140" s="148"/>
    </row>
    <row r="141" spans="11:12" x14ac:dyDescent="0.25">
      <c r="K141" s="146"/>
      <c r="L141" s="148"/>
    </row>
    <row r="142" spans="11:12" x14ac:dyDescent="0.25">
      <c r="K142" s="146"/>
      <c r="L142" s="148"/>
    </row>
    <row r="143" spans="11:12" x14ac:dyDescent="0.25">
      <c r="K143" s="146"/>
      <c r="L143" s="148"/>
    </row>
    <row r="144" spans="11:12" x14ac:dyDescent="0.25">
      <c r="K144" s="146"/>
      <c r="L144" s="148"/>
    </row>
    <row r="145" spans="11:12" x14ac:dyDescent="0.25">
      <c r="K145" s="146"/>
      <c r="L145" s="148"/>
    </row>
    <row r="146" spans="11:12" x14ac:dyDescent="0.25">
      <c r="K146" s="146"/>
      <c r="L146" s="148"/>
    </row>
    <row r="147" spans="11:12" x14ac:dyDescent="0.25">
      <c r="K147" s="146"/>
      <c r="L147" s="148"/>
    </row>
    <row r="148" spans="11:12" x14ac:dyDescent="0.25">
      <c r="K148" s="146"/>
      <c r="L148" s="148"/>
    </row>
    <row r="149" spans="11:12" x14ac:dyDescent="0.25">
      <c r="K149" s="146"/>
      <c r="L149" s="148"/>
    </row>
    <row r="150" spans="11:12" x14ac:dyDescent="0.25">
      <c r="K150" s="146"/>
      <c r="L150" s="148"/>
    </row>
    <row r="151" spans="11:12" x14ac:dyDescent="0.25">
      <c r="K151" s="146"/>
      <c r="L151" s="148"/>
    </row>
    <row r="152" spans="11:12" x14ac:dyDescent="0.25">
      <c r="K152" s="146"/>
      <c r="L152" s="148"/>
    </row>
    <row r="153" spans="11:12" x14ac:dyDescent="0.25">
      <c r="K153" s="146"/>
      <c r="L153" s="148"/>
    </row>
    <row r="154" spans="11:12" x14ac:dyDescent="0.25">
      <c r="K154" s="146"/>
      <c r="L154" s="148"/>
    </row>
    <row r="155" spans="11:12" x14ac:dyDescent="0.25">
      <c r="K155" s="146"/>
      <c r="L155" s="148"/>
    </row>
    <row r="156" spans="11:12" x14ac:dyDescent="0.25">
      <c r="K156" s="146"/>
      <c r="L156" s="148"/>
    </row>
    <row r="157" spans="11:12" x14ac:dyDescent="0.25">
      <c r="K157" s="146"/>
      <c r="L157" s="148"/>
    </row>
    <row r="158" spans="11:12" x14ac:dyDescent="0.25">
      <c r="K158" s="146"/>
      <c r="L158" s="148"/>
    </row>
    <row r="159" spans="11:12" x14ac:dyDescent="0.25">
      <c r="K159" s="146"/>
      <c r="L159" s="148"/>
    </row>
    <row r="160" spans="11:12" x14ac:dyDescent="0.25">
      <c r="K160" s="146"/>
      <c r="L160" s="148"/>
    </row>
    <row r="161" spans="11:12" x14ac:dyDescent="0.25">
      <c r="K161" s="146"/>
      <c r="L161" s="148"/>
    </row>
    <row r="162" spans="11:12" x14ac:dyDescent="0.25">
      <c r="K162" s="146"/>
      <c r="L162" s="148"/>
    </row>
    <row r="163" spans="11:12" x14ac:dyDescent="0.25">
      <c r="K163" s="146"/>
      <c r="L163" s="148"/>
    </row>
    <row r="164" spans="11:12" x14ac:dyDescent="0.25">
      <c r="K164" s="146"/>
      <c r="L164" s="148"/>
    </row>
    <row r="165" spans="11:12" x14ac:dyDescent="0.25">
      <c r="K165" s="146"/>
      <c r="L165" s="148"/>
    </row>
    <row r="166" spans="11:12" x14ac:dyDescent="0.25">
      <c r="K166" s="146"/>
      <c r="L166" s="148"/>
    </row>
    <row r="167" spans="11:12" x14ac:dyDescent="0.25">
      <c r="K167" s="146"/>
      <c r="L167" s="148"/>
    </row>
    <row r="168" spans="11:12" x14ac:dyDescent="0.25">
      <c r="K168" s="146"/>
      <c r="L168" s="148"/>
    </row>
    <row r="169" spans="11:12" x14ac:dyDescent="0.25">
      <c r="K169" s="146"/>
      <c r="L169" s="148"/>
    </row>
    <row r="170" spans="11:12" x14ac:dyDescent="0.25">
      <c r="K170" s="146"/>
      <c r="L170" s="148"/>
    </row>
    <row r="171" spans="11:12" x14ac:dyDescent="0.25">
      <c r="K171" s="146"/>
      <c r="L171" s="148"/>
    </row>
    <row r="172" spans="11:12" x14ac:dyDescent="0.25">
      <c r="K172" s="146"/>
      <c r="L172" s="148"/>
    </row>
    <row r="173" spans="11:12" x14ac:dyDescent="0.25">
      <c r="K173" s="146"/>
      <c r="L173" s="148"/>
    </row>
    <row r="174" spans="11:12" x14ac:dyDescent="0.25">
      <c r="K174" s="146"/>
      <c r="L174" s="148"/>
    </row>
    <row r="175" spans="11:12" x14ac:dyDescent="0.25">
      <c r="K175" s="146"/>
      <c r="L175" s="148"/>
    </row>
    <row r="176" spans="11:12" x14ac:dyDescent="0.25">
      <c r="K176" s="146"/>
      <c r="L176" s="148"/>
    </row>
    <row r="177" spans="11:12" x14ac:dyDescent="0.25">
      <c r="K177" s="146"/>
      <c r="L177" s="148"/>
    </row>
    <row r="178" spans="11:12" x14ac:dyDescent="0.25">
      <c r="K178" s="146"/>
      <c r="L178" s="148"/>
    </row>
    <row r="179" spans="11:12" x14ac:dyDescent="0.25">
      <c r="K179" s="146"/>
      <c r="L179" s="148"/>
    </row>
    <row r="180" spans="11:12" x14ac:dyDescent="0.25">
      <c r="K180" s="146"/>
      <c r="L180" s="148"/>
    </row>
    <row r="181" spans="11:12" x14ac:dyDescent="0.25">
      <c r="K181" s="146"/>
      <c r="L181" s="148"/>
    </row>
    <row r="182" spans="11:12" x14ac:dyDescent="0.25">
      <c r="K182" s="146"/>
      <c r="L182" s="148"/>
    </row>
    <row r="183" spans="11:12" x14ac:dyDescent="0.25">
      <c r="K183" s="146"/>
      <c r="L183" s="148"/>
    </row>
    <row r="184" spans="11:12" x14ac:dyDescent="0.25">
      <c r="K184" s="146"/>
      <c r="L184" s="148"/>
    </row>
    <row r="185" spans="11:12" x14ac:dyDescent="0.25">
      <c r="K185" s="146"/>
      <c r="L185" s="148"/>
    </row>
    <row r="186" spans="11:12" x14ac:dyDescent="0.25">
      <c r="K186" s="146"/>
      <c r="L186" s="148"/>
    </row>
    <row r="187" spans="11:12" x14ac:dyDescent="0.25">
      <c r="K187" s="146"/>
      <c r="L187" s="148"/>
    </row>
    <row r="188" spans="11:12" x14ac:dyDescent="0.25">
      <c r="K188" s="146"/>
      <c r="L188" s="148"/>
    </row>
    <row r="189" spans="11:12" x14ac:dyDescent="0.25">
      <c r="K189" s="146"/>
      <c r="L189" s="148"/>
    </row>
    <row r="190" spans="11:12" x14ac:dyDescent="0.25">
      <c r="K190" s="146"/>
      <c r="L190" s="148"/>
    </row>
    <row r="191" spans="11:12" x14ac:dyDescent="0.25">
      <c r="K191" s="146"/>
      <c r="L191" s="148"/>
    </row>
    <row r="192" spans="11:12" x14ac:dyDescent="0.25">
      <c r="K192" s="146"/>
      <c r="L192" s="148"/>
    </row>
    <row r="193" spans="11:12" x14ac:dyDescent="0.25">
      <c r="K193" s="146"/>
      <c r="L193" s="148"/>
    </row>
    <row r="194" spans="11:12" x14ac:dyDescent="0.25">
      <c r="K194" s="146"/>
      <c r="L194" s="148"/>
    </row>
    <row r="195" spans="11:12" x14ac:dyDescent="0.25">
      <c r="K195" s="146"/>
      <c r="L195" s="148"/>
    </row>
    <row r="196" spans="11:12" x14ac:dyDescent="0.25">
      <c r="K196" s="146"/>
      <c r="L196" s="148"/>
    </row>
    <row r="197" spans="11:12" x14ac:dyDescent="0.25">
      <c r="K197" s="146"/>
      <c r="L197" s="148"/>
    </row>
    <row r="198" spans="11:12" x14ac:dyDescent="0.25">
      <c r="K198" s="146"/>
      <c r="L198" s="148"/>
    </row>
    <row r="199" spans="11:12" x14ac:dyDescent="0.25">
      <c r="K199" s="146"/>
      <c r="L199" s="148"/>
    </row>
    <row r="200" spans="11:12" x14ac:dyDescent="0.25">
      <c r="K200" s="146"/>
      <c r="L200" s="148"/>
    </row>
    <row r="201" spans="11:12" x14ac:dyDescent="0.25">
      <c r="K201" s="146"/>
      <c r="L201" s="148"/>
    </row>
    <row r="202" spans="11:12" x14ac:dyDescent="0.25">
      <c r="K202" s="146"/>
      <c r="L202" s="148"/>
    </row>
    <row r="203" spans="11:12" x14ac:dyDescent="0.25">
      <c r="K203" s="146"/>
      <c r="L203" s="148"/>
    </row>
    <row r="204" spans="11:12" x14ac:dyDescent="0.25">
      <c r="K204" s="146"/>
      <c r="L204" s="148"/>
    </row>
    <row r="205" spans="11:12" x14ac:dyDescent="0.25">
      <c r="K205" s="146"/>
      <c r="L205" s="148"/>
    </row>
    <row r="206" spans="11:12" x14ac:dyDescent="0.25">
      <c r="K206" s="146"/>
      <c r="L206" s="148"/>
    </row>
    <row r="207" spans="11:12" x14ac:dyDescent="0.25">
      <c r="K207" s="146"/>
      <c r="L207" s="148"/>
    </row>
    <row r="208" spans="11:12" x14ac:dyDescent="0.25">
      <c r="K208" s="146"/>
      <c r="L208" s="148"/>
    </row>
    <row r="209" spans="11:12" x14ac:dyDescent="0.25">
      <c r="K209" s="146"/>
      <c r="L209" s="148"/>
    </row>
    <row r="210" spans="11:12" x14ac:dyDescent="0.25">
      <c r="K210" s="146"/>
      <c r="L210" s="148"/>
    </row>
    <row r="211" spans="11:12" x14ac:dyDescent="0.25">
      <c r="K211" s="146"/>
      <c r="L211" s="148"/>
    </row>
    <row r="212" spans="11:12" x14ac:dyDescent="0.25">
      <c r="K212" s="146"/>
      <c r="L212" s="148"/>
    </row>
    <row r="213" spans="11:12" x14ac:dyDescent="0.25">
      <c r="K213" s="146"/>
      <c r="L213" s="148"/>
    </row>
    <row r="214" spans="11:12" x14ac:dyDescent="0.25">
      <c r="K214" s="146"/>
      <c r="L214" s="148"/>
    </row>
    <row r="215" spans="11:12" x14ac:dyDescent="0.25">
      <c r="K215" s="146"/>
      <c r="L215" s="148"/>
    </row>
    <row r="216" spans="11:12" x14ac:dyDescent="0.25">
      <c r="K216" s="146"/>
      <c r="L216" s="148"/>
    </row>
    <row r="217" spans="11:12" x14ac:dyDescent="0.25">
      <c r="K217" s="146"/>
      <c r="L217" s="148"/>
    </row>
    <row r="218" spans="11:12" x14ac:dyDescent="0.25">
      <c r="K218" s="146"/>
      <c r="L218" s="148"/>
    </row>
    <row r="219" spans="11:12" x14ac:dyDescent="0.25">
      <c r="K219" s="146"/>
      <c r="L219" s="148"/>
    </row>
    <row r="220" spans="11:12" x14ac:dyDescent="0.25">
      <c r="K220" s="146"/>
      <c r="L220" s="148"/>
    </row>
    <row r="221" spans="11:12" x14ac:dyDescent="0.25">
      <c r="K221" s="146"/>
      <c r="L221" s="148"/>
    </row>
    <row r="222" spans="11:12" x14ac:dyDescent="0.25">
      <c r="K222" s="146"/>
      <c r="L222" s="148"/>
    </row>
    <row r="223" spans="11:12" x14ac:dyDescent="0.25">
      <c r="K223" s="146"/>
      <c r="L223" s="148"/>
    </row>
    <row r="224" spans="11:12" x14ac:dyDescent="0.25">
      <c r="K224" s="146"/>
      <c r="L224" s="148"/>
    </row>
    <row r="225" spans="11:12" x14ac:dyDescent="0.25">
      <c r="K225" s="146"/>
      <c r="L225" s="148"/>
    </row>
    <row r="226" spans="11:12" x14ac:dyDescent="0.25">
      <c r="K226" s="146"/>
      <c r="L226" s="148"/>
    </row>
    <row r="227" spans="11:12" x14ac:dyDescent="0.25">
      <c r="K227" s="146"/>
      <c r="L227" s="148"/>
    </row>
    <row r="228" spans="11:12" x14ac:dyDescent="0.25">
      <c r="K228" s="146"/>
      <c r="L228" s="148"/>
    </row>
    <row r="229" spans="11:12" x14ac:dyDescent="0.25">
      <c r="K229" s="146"/>
      <c r="L229" s="148"/>
    </row>
    <row r="230" spans="11:12" x14ac:dyDescent="0.25">
      <c r="K230" s="146"/>
      <c r="L230" s="148"/>
    </row>
    <row r="231" spans="11:12" x14ac:dyDescent="0.25">
      <c r="K231" s="146"/>
      <c r="L231" s="148"/>
    </row>
    <row r="232" spans="11:12" x14ac:dyDescent="0.25">
      <c r="K232" s="146"/>
      <c r="L232" s="148"/>
    </row>
    <row r="233" spans="11:12" x14ac:dyDescent="0.25">
      <c r="K233" s="146"/>
      <c r="L233" s="148"/>
    </row>
    <row r="234" spans="11:12" x14ac:dyDescent="0.25">
      <c r="K234" s="146"/>
      <c r="L234" s="148"/>
    </row>
    <row r="235" spans="11:12" x14ac:dyDescent="0.25">
      <c r="K235" s="146"/>
      <c r="L235" s="148"/>
    </row>
    <row r="236" spans="11:12" x14ac:dyDescent="0.25">
      <c r="K236" s="146"/>
      <c r="L236" s="148"/>
    </row>
    <row r="237" spans="11:12" x14ac:dyDescent="0.25">
      <c r="K237" s="146"/>
      <c r="L237" s="148"/>
    </row>
    <row r="238" spans="11:12" x14ac:dyDescent="0.25">
      <c r="K238" s="146"/>
      <c r="L238" s="148"/>
    </row>
    <row r="239" spans="11:12" x14ac:dyDescent="0.25">
      <c r="K239" s="146"/>
      <c r="L239" s="148"/>
    </row>
    <row r="240" spans="11:12" x14ac:dyDescent="0.25">
      <c r="K240" s="146"/>
      <c r="L240" s="148"/>
    </row>
    <row r="241" spans="11:12" x14ac:dyDescent="0.25">
      <c r="K241" s="146"/>
      <c r="L241" s="148"/>
    </row>
    <row r="242" spans="11:12" x14ac:dyDescent="0.25">
      <c r="K242" s="146"/>
      <c r="L242" s="148"/>
    </row>
    <row r="243" spans="11:12" x14ac:dyDescent="0.25">
      <c r="K243" s="146"/>
      <c r="L243" s="148"/>
    </row>
    <row r="244" spans="11:12" x14ac:dyDescent="0.25">
      <c r="K244" s="146"/>
      <c r="L244" s="148"/>
    </row>
    <row r="245" spans="11:12" x14ac:dyDescent="0.25">
      <c r="K245" s="146"/>
      <c r="L245" s="148"/>
    </row>
    <row r="246" spans="11:12" x14ac:dyDescent="0.25">
      <c r="K246" s="146"/>
      <c r="L246" s="148"/>
    </row>
    <row r="247" spans="11:12" x14ac:dyDescent="0.25">
      <c r="K247" s="146"/>
      <c r="L247" s="148"/>
    </row>
    <row r="248" spans="11:12" x14ac:dyDescent="0.25">
      <c r="K248" s="146"/>
      <c r="L248" s="148"/>
    </row>
    <row r="249" spans="11:12" x14ac:dyDescent="0.25">
      <c r="K249" s="146"/>
      <c r="L249" s="148"/>
    </row>
    <row r="250" spans="11:12" x14ac:dyDescent="0.25">
      <c r="K250" s="146"/>
      <c r="L250" s="148"/>
    </row>
    <row r="251" spans="11:12" x14ac:dyDescent="0.25">
      <c r="K251" s="146"/>
      <c r="L251" s="148"/>
    </row>
    <row r="252" spans="11:12" x14ac:dyDescent="0.25">
      <c r="K252" s="146"/>
      <c r="L252" s="148"/>
    </row>
    <row r="253" spans="11:12" x14ac:dyDescent="0.25">
      <c r="K253" s="146"/>
      <c r="L253" s="148"/>
    </row>
    <row r="254" spans="11:12" x14ac:dyDescent="0.25">
      <c r="K254" s="146"/>
      <c r="L254" s="148"/>
    </row>
    <row r="255" spans="11:12" x14ac:dyDescent="0.25">
      <c r="K255" s="146"/>
      <c r="L255" s="148"/>
    </row>
    <row r="256" spans="11:12" x14ac:dyDescent="0.25">
      <c r="K256" s="146"/>
      <c r="L256" s="148"/>
    </row>
    <row r="257" spans="11:12" x14ac:dyDescent="0.25">
      <c r="K257" s="146"/>
      <c r="L257" s="148"/>
    </row>
    <row r="258" spans="11:12" x14ac:dyDescent="0.25">
      <c r="K258" s="146"/>
      <c r="L258" s="148"/>
    </row>
    <row r="259" spans="11:12" x14ac:dyDescent="0.25">
      <c r="K259" s="146"/>
      <c r="L259" s="148"/>
    </row>
    <row r="260" spans="11:12" x14ac:dyDescent="0.25">
      <c r="K260" s="146"/>
      <c r="L260" s="148"/>
    </row>
    <row r="261" spans="11:12" x14ac:dyDescent="0.25">
      <c r="K261" s="146"/>
      <c r="L261" s="148"/>
    </row>
    <row r="262" spans="11:12" x14ac:dyDescent="0.25">
      <c r="K262" s="146"/>
      <c r="L262" s="148"/>
    </row>
    <row r="263" spans="11:12" x14ac:dyDescent="0.25">
      <c r="K263" s="146"/>
      <c r="L263" s="148"/>
    </row>
    <row r="264" spans="11:12" x14ac:dyDescent="0.25">
      <c r="K264" s="146"/>
      <c r="L264" s="148"/>
    </row>
    <row r="265" spans="11:12" x14ac:dyDescent="0.25">
      <c r="K265" s="146"/>
      <c r="L265" s="148"/>
    </row>
    <row r="266" spans="11:12" x14ac:dyDescent="0.25">
      <c r="K266" s="146"/>
      <c r="L266" s="148"/>
    </row>
    <row r="267" spans="11:12" x14ac:dyDescent="0.25">
      <c r="K267" s="146"/>
      <c r="L267" s="148"/>
    </row>
    <row r="268" spans="11:12" x14ac:dyDescent="0.25">
      <c r="K268" s="146"/>
      <c r="L268" s="148"/>
    </row>
    <row r="269" spans="11:12" x14ac:dyDescent="0.25">
      <c r="K269" s="146"/>
      <c r="L269" s="148"/>
    </row>
    <row r="270" spans="11:12" x14ac:dyDescent="0.25">
      <c r="K270" s="146"/>
      <c r="L270" s="148"/>
    </row>
    <row r="271" spans="11:12" x14ac:dyDescent="0.25">
      <c r="K271" s="146"/>
      <c r="L271" s="148"/>
    </row>
    <row r="272" spans="11:12" x14ac:dyDescent="0.25">
      <c r="K272" s="146"/>
      <c r="L272" s="148"/>
    </row>
    <row r="273" spans="11:12" x14ac:dyDescent="0.25">
      <c r="K273" s="146"/>
      <c r="L273" s="148"/>
    </row>
    <row r="274" spans="11:12" x14ac:dyDescent="0.25">
      <c r="K274" s="146"/>
      <c r="L274" s="148"/>
    </row>
    <row r="275" spans="11:12" x14ac:dyDescent="0.25">
      <c r="K275" s="146"/>
      <c r="L275" s="148"/>
    </row>
    <row r="276" spans="11:12" x14ac:dyDescent="0.25">
      <c r="K276" s="146"/>
      <c r="L276" s="148"/>
    </row>
    <row r="277" spans="11:12" x14ac:dyDescent="0.25">
      <c r="K277" s="146"/>
      <c r="L277" s="148"/>
    </row>
    <row r="278" spans="11:12" x14ac:dyDescent="0.25">
      <c r="K278" s="146"/>
      <c r="L278" s="148"/>
    </row>
    <row r="279" spans="11:12" x14ac:dyDescent="0.25">
      <c r="K279" s="146"/>
      <c r="L279" s="148"/>
    </row>
    <row r="280" spans="11:12" x14ac:dyDescent="0.25">
      <c r="K280" s="146"/>
      <c r="L280" s="148"/>
    </row>
    <row r="281" spans="11:12" x14ac:dyDescent="0.25">
      <c r="K281" s="146"/>
      <c r="L281" s="148"/>
    </row>
    <row r="282" spans="11:12" x14ac:dyDescent="0.25">
      <c r="K282" s="146"/>
      <c r="L282" s="148"/>
    </row>
    <row r="283" spans="11:12" x14ac:dyDescent="0.25">
      <c r="K283" s="146"/>
      <c r="L283" s="148"/>
    </row>
    <row r="284" spans="11:12" x14ac:dyDescent="0.25">
      <c r="K284" s="146"/>
      <c r="L284" s="148"/>
    </row>
    <row r="285" spans="11:12" x14ac:dyDescent="0.25">
      <c r="K285" s="146"/>
      <c r="L285" s="148"/>
    </row>
    <row r="286" spans="11:12" x14ac:dyDescent="0.25">
      <c r="K286" s="146"/>
      <c r="L286" s="148"/>
    </row>
    <row r="287" spans="11:12" x14ac:dyDescent="0.25">
      <c r="K287" s="146"/>
      <c r="L287" s="148"/>
    </row>
    <row r="288" spans="11:12" x14ac:dyDescent="0.25">
      <c r="K288" s="146"/>
      <c r="L288" s="148"/>
    </row>
    <row r="289" spans="11:12" x14ac:dyDescent="0.25">
      <c r="K289" s="146"/>
      <c r="L289" s="148"/>
    </row>
    <row r="290" spans="11:12" x14ac:dyDescent="0.25">
      <c r="K290" s="146"/>
      <c r="L290" s="148"/>
    </row>
    <row r="291" spans="11:12" x14ac:dyDescent="0.25">
      <c r="K291" s="146"/>
      <c r="L291" s="148"/>
    </row>
    <row r="292" spans="11:12" x14ac:dyDescent="0.25">
      <c r="K292" s="146"/>
      <c r="L292" s="148"/>
    </row>
    <row r="293" spans="11:12" x14ac:dyDescent="0.25">
      <c r="K293" s="146"/>
      <c r="L293" s="148"/>
    </row>
    <row r="294" spans="11:12" x14ac:dyDescent="0.25">
      <c r="K294" s="146"/>
      <c r="L294" s="148"/>
    </row>
    <row r="295" spans="11:12" x14ac:dyDescent="0.25">
      <c r="K295" s="146"/>
      <c r="L295" s="148"/>
    </row>
    <row r="296" spans="11:12" x14ac:dyDescent="0.25">
      <c r="K296" s="146"/>
      <c r="L296" s="148"/>
    </row>
    <row r="297" spans="11:12" x14ac:dyDescent="0.25">
      <c r="K297" s="146"/>
      <c r="L297" s="148"/>
    </row>
    <row r="298" spans="11:12" x14ac:dyDescent="0.25">
      <c r="K298" s="146"/>
      <c r="L298" s="148"/>
    </row>
    <row r="299" spans="11:12" x14ac:dyDescent="0.25">
      <c r="K299" s="146"/>
      <c r="L299" s="148"/>
    </row>
    <row r="300" spans="11:12" x14ac:dyDescent="0.25">
      <c r="K300" s="146"/>
      <c r="L300" s="148"/>
    </row>
    <row r="301" spans="11:12" x14ac:dyDescent="0.25">
      <c r="K301" s="146"/>
      <c r="L301" s="148"/>
    </row>
    <row r="302" spans="11:12" x14ac:dyDescent="0.25">
      <c r="K302" s="146"/>
      <c r="L302" s="148"/>
    </row>
    <row r="303" spans="11:12" x14ac:dyDescent="0.25">
      <c r="K303" s="146"/>
      <c r="L303" s="148"/>
    </row>
    <row r="304" spans="11:12" x14ac:dyDescent="0.25">
      <c r="K304" s="146"/>
      <c r="L304" s="148"/>
    </row>
    <row r="305" spans="11:12" x14ac:dyDescent="0.25">
      <c r="K305" s="146"/>
      <c r="L305" s="148"/>
    </row>
    <row r="306" spans="11:12" x14ac:dyDescent="0.25">
      <c r="K306" s="146"/>
      <c r="L306" s="148"/>
    </row>
    <row r="307" spans="11:12" x14ac:dyDescent="0.25">
      <c r="K307" s="146"/>
      <c r="L307" s="148"/>
    </row>
    <row r="308" spans="11:12" x14ac:dyDescent="0.25">
      <c r="K308" s="146"/>
      <c r="L308" s="148"/>
    </row>
    <row r="309" spans="11:12" x14ac:dyDescent="0.25">
      <c r="K309" s="146"/>
      <c r="L309" s="148"/>
    </row>
    <row r="310" spans="11:12" x14ac:dyDescent="0.25">
      <c r="K310" s="146"/>
      <c r="L310" s="148"/>
    </row>
    <row r="311" spans="11:12" x14ac:dyDescent="0.25">
      <c r="K311" s="146"/>
      <c r="L311" s="148"/>
    </row>
    <row r="312" spans="11:12" x14ac:dyDescent="0.25">
      <c r="K312" s="146"/>
      <c r="L312" s="148"/>
    </row>
    <row r="313" spans="11:12" x14ac:dyDescent="0.25">
      <c r="K313" s="146"/>
      <c r="L313" s="148"/>
    </row>
    <row r="314" spans="11:12" x14ac:dyDescent="0.25">
      <c r="K314" s="146"/>
      <c r="L314" s="148"/>
    </row>
    <row r="315" spans="11:12" x14ac:dyDescent="0.25">
      <c r="K315" s="146"/>
      <c r="L315" s="148"/>
    </row>
    <row r="316" spans="11:12" x14ac:dyDescent="0.25">
      <c r="K316" s="146"/>
      <c r="L316" s="148"/>
    </row>
    <row r="317" spans="11:12" x14ac:dyDescent="0.25">
      <c r="K317" s="146"/>
      <c r="L317" s="148"/>
    </row>
    <row r="318" spans="11:12" x14ac:dyDescent="0.25">
      <c r="K318" s="146"/>
      <c r="L318" s="148"/>
    </row>
    <row r="319" spans="11:12" x14ac:dyDescent="0.25">
      <c r="K319" s="146"/>
      <c r="L319" s="148"/>
    </row>
    <row r="320" spans="11:12" x14ac:dyDescent="0.25">
      <c r="K320" s="146"/>
      <c r="L320" s="148"/>
    </row>
    <row r="321" spans="11:12" x14ac:dyDescent="0.25">
      <c r="K321" s="146"/>
      <c r="L321" s="148"/>
    </row>
    <row r="322" spans="11:12" x14ac:dyDescent="0.25">
      <c r="K322" s="146"/>
      <c r="L322" s="148"/>
    </row>
    <row r="323" spans="11:12" x14ac:dyDescent="0.25">
      <c r="K323" s="146"/>
      <c r="L323" s="148"/>
    </row>
    <row r="324" spans="11:12" x14ac:dyDescent="0.25">
      <c r="K324" s="146"/>
      <c r="L324" s="148"/>
    </row>
    <row r="325" spans="11:12" x14ac:dyDescent="0.25">
      <c r="K325" s="146"/>
      <c r="L325" s="148"/>
    </row>
    <row r="326" spans="11:12" x14ac:dyDescent="0.25">
      <c r="K326" s="146"/>
      <c r="L326" s="148"/>
    </row>
    <row r="327" spans="11:12" x14ac:dyDescent="0.25">
      <c r="K327" s="146"/>
      <c r="L327" s="148"/>
    </row>
    <row r="328" spans="11:12" x14ac:dyDescent="0.25">
      <c r="K328" s="146"/>
      <c r="L328" s="148"/>
    </row>
    <row r="329" spans="11:12" x14ac:dyDescent="0.25">
      <c r="K329" s="146"/>
      <c r="L329" s="148"/>
    </row>
    <row r="330" spans="11:12" x14ac:dyDescent="0.25">
      <c r="K330" s="146"/>
      <c r="L330" s="148"/>
    </row>
    <row r="331" spans="11:12" x14ac:dyDescent="0.25">
      <c r="K331" s="146"/>
      <c r="L331" s="148"/>
    </row>
    <row r="332" spans="11:12" x14ac:dyDescent="0.25">
      <c r="K332" s="146"/>
      <c r="L332" s="148"/>
    </row>
    <row r="333" spans="11:12" x14ac:dyDescent="0.25">
      <c r="K333" s="146"/>
      <c r="L333" s="148"/>
    </row>
    <row r="334" spans="11:12" x14ac:dyDescent="0.25">
      <c r="K334" s="146"/>
      <c r="L334" s="148"/>
    </row>
    <row r="335" spans="11:12" x14ac:dyDescent="0.25">
      <c r="K335" s="146"/>
      <c r="L335" s="148"/>
    </row>
    <row r="336" spans="11:12" x14ac:dyDescent="0.25">
      <c r="K336" s="146"/>
      <c r="L336" s="148"/>
    </row>
    <row r="337" spans="11:12" x14ac:dyDescent="0.25">
      <c r="K337" s="146"/>
      <c r="L337" s="148"/>
    </row>
    <row r="338" spans="11:12" x14ac:dyDescent="0.25">
      <c r="K338" s="146"/>
      <c r="L338" s="148"/>
    </row>
    <row r="339" spans="11:12" x14ac:dyDescent="0.25">
      <c r="K339" s="146"/>
      <c r="L339" s="148"/>
    </row>
    <row r="340" spans="11:12" x14ac:dyDescent="0.25">
      <c r="K340" s="146"/>
      <c r="L340" s="148"/>
    </row>
    <row r="341" spans="11:12" x14ac:dyDescent="0.25">
      <c r="K341" s="146"/>
      <c r="L341" s="148"/>
    </row>
    <row r="342" spans="11:12" x14ac:dyDescent="0.25">
      <c r="K342" s="146"/>
      <c r="L342" s="148"/>
    </row>
    <row r="343" spans="11:12" x14ac:dyDescent="0.25">
      <c r="K343" s="146"/>
      <c r="L343" s="148"/>
    </row>
    <row r="344" spans="11:12" x14ac:dyDescent="0.25">
      <c r="K344" s="146"/>
      <c r="L344" s="148"/>
    </row>
    <row r="345" spans="11:12" x14ac:dyDescent="0.25">
      <c r="K345" s="146"/>
      <c r="L345" s="148"/>
    </row>
    <row r="346" spans="11:12" x14ac:dyDescent="0.25">
      <c r="K346" s="146"/>
      <c r="L346" s="148"/>
    </row>
    <row r="347" spans="11:12" x14ac:dyDescent="0.25">
      <c r="K347" s="146"/>
      <c r="L347" s="148"/>
    </row>
    <row r="348" spans="11:12" x14ac:dyDescent="0.25">
      <c r="K348" s="146"/>
      <c r="L348" s="148"/>
    </row>
    <row r="349" spans="11:12" x14ac:dyDescent="0.25">
      <c r="K349" s="146"/>
      <c r="L349" s="148"/>
    </row>
    <row r="350" spans="11:12" x14ac:dyDescent="0.25">
      <c r="K350" s="146"/>
      <c r="L350" s="148"/>
    </row>
    <row r="351" spans="11:12" x14ac:dyDescent="0.25">
      <c r="K351" s="146"/>
      <c r="L351" s="148"/>
    </row>
    <row r="352" spans="11:12" x14ac:dyDescent="0.25">
      <c r="K352" s="146"/>
      <c r="L352" s="148"/>
    </row>
    <row r="353" spans="11:12" x14ac:dyDescent="0.25">
      <c r="K353" s="146"/>
      <c r="L353" s="148"/>
    </row>
    <row r="354" spans="11:12" x14ac:dyDescent="0.25">
      <c r="K354" s="146"/>
      <c r="L354" s="148"/>
    </row>
    <row r="355" spans="11:12" x14ac:dyDescent="0.25">
      <c r="K355" s="146"/>
      <c r="L355" s="148"/>
    </row>
    <row r="356" spans="11:12" x14ac:dyDescent="0.25">
      <c r="K356" s="146"/>
      <c r="L356" s="148"/>
    </row>
    <row r="357" spans="11:12" x14ac:dyDescent="0.25">
      <c r="K357" s="146"/>
      <c r="L357" s="148"/>
    </row>
    <row r="358" spans="11:12" x14ac:dyDescent="0.25">
      <c r="K358" s="146"/>
      <c r="L358" s="148"/>
    </row>
    <row r="359" spans="11:12" x14ac:dyDescent="0.25">
      <c r="K359" s="146"/>
      <c r="L359" s="148"/>
    </row>
    <row r="360" spans="11:12" x14ac:dyDescent="0.25">
      <c r="K360" s="146"/>
      <c r="L360" s="148"/>
    </row>
    <row r="361" spans="11:12" x14ac:dyDescent="0.25">
      <c r="K361" s="146"/>
      <c r="L361" s="148"/>
    </row>
    <row r="362" spans="11:12" x14ac:dyDescent="0.25">
      <c r="K362" s="146"/>
      <c r="L362" s="148"/>
    </row>
    <row r="363" spans="11:12" x14ac:dyDescent="0.25">
      <c r="K363" s="146"/>
      <c r="L363" s="148"/>
    </row>
    <row r="364" spans="11:12" x14ac:dyDescent="0.25">
      <c r="K364" s="146"/>
      <c r="L364" s="148"/>
    </row>
    <row r="365" spans="11:12" x14ac:dyDescent="0.25">
      <c r="K365" s="146"/>
      <c r="L365" s="148"/>
    </row>
    <row r="366" spans="11:12" x14ac:dyDescent="0.25">
      <c r="K366" s="146"/>
      <c r="L366" s="148"/>
    </row>
    <row r="367" spans="11:12" x14ac:dyDescent="0.25">
      <c r="K367" s="146"/>
      <c r="L367" s="148"/>
    </row>
    <row r="368" spans="11:12" x14ac:dyDescent="0.25">
      <c r="K368" s="146"/>
      <c r="L368" s="148"/>
    </row>
    <row r="369" spans="11:12" x14ac:dyDescent="0.25">
      <c r="K369" s="146"/>
      <c r="L369" s="148"/>
    </row>
    <row r="370" spans="11:12" x14ac:dyDescent="0.25">
      <c r="K370" s="146"/>
      <c r="L370" s="148"/>
    </row>
    <row r="371" spans="11:12" x14ac:dyDescent="0.25">
      <c r="K371" s="146"/>
      <c r="L371" s="148"/>
    </row>
    <row r="372" spans="11:12" x14ac:dyDescent="0.25">
      <c r="K372" s="146"/>
      <c r="L372" s="148"/>
    </row>
    <row r="373" spans="11:12" x14ac:dyDescent="0.25">
      <c r="K373" s="146"/>
      <c r="L373" s="148"/>
    </row>
    <row r="374" spans="11:12" x14ac:dyDescent="0.25">
      <c r="K374" s="146"/>
      <c r="L374" s="148"/>
    </row>
    <row r="375" spans="11:12" x14ac:dyDescent="0.25">
      <c r="K375" s="146"/>
      <c r="L375" s="148"/>
    </row>
    <row r="376" spans="11:12" x14ac:dyDescent="0.25">
      <c r="K376" s="146"/>
      <c r="L376" s="148"/>
    </row>
    <row r="377" spans="11:12" x14ac:dyDescent="0.25">
      <c r="K377" s="146"/>
      <c r="L377" s="148"/>
    </row>
    <row r="378" spans="11:12" x14ac:dyDescent="0.25">
      <c r="K378" s="146"/>
      <c r="L378" s="148"/>
    </row>
    <row r="379" spans="11:12" x14ac:dyDescent="0.25">
      <c r="K379" s="146"/>
      <c r="L379" s="148"/>
    </row>
    <row r="380" spans="11:12" x14ac:dyDescent="0.25">
      <c r="K380" s="146"/>
      <c r="L380" s="148"/>
    </row>
    <row r="381" spans="11:12" x14ac:dyDescent="0.25">
      <c r="K381" s="146"/>
      <c r="L381" s="148"/>
    </row>
    <row r="382" spans="11:12" x14ac:dyDescent="0.25">
      <c r="K382" s="146"/>
      <c r="L382" s="148"/>
    </row>
    <row r="383" spans="11:12" x14ac:dyDescent="0.25">
      <c r="K383" s="146"/>
      <c r="L383" s="148"/>
    </row>
    <row r="384" spans="11:12" x14ac:dyDescent="0.25">
      <c r="K384" s="146"/>
      <c r="L384" s="148"/>
    </row>
    <row r="385" spans="11:12" x14ac:dyDescent="0.25">
      <c r="K385" s="146"/>
      <c r="L385" s="148"/>
    </row>
    <row r="386" spans="11:12" x14ac:dyDescent="0.25">
      <c r="K386" s="146"/>
      <c r="L386" s="148"/>
    </row>
    <row r="387" spans="11:12" x14ac:dyDescent="0.25">
      <c r="K387" s="146"/>
      <c r="L387" s="148"/>
    </row>
    <row r="388" spans="11:12" x14ac:dyDescent="0.25">
      <c r="K388" s="146"/>
      <c r="L388" s="148"/>
    </row>
    <row r="389" spans="11:12" x14ac:dyDescent="0.25">
      <c r="K389" s="146"/>
      <c r="L389" s="148"/>
    </row>
    <row r="390" spans="11:12" x14ac:dyDescent="0.25">
      <c r="K390" s="146"/>
      <c r="L390" s="148"/>
    </row>
    <row r="391" spans="11:12" x14ac:dyDescent="0.25">
      <c r="K391" s="146"/>
      <c r="L391" s="148"/>
    </row>
    <row r="392" spans="11:12" x14ac:dyDescent="0.25">
      <c r="K392" s="146"/>
      <c r="L392" s="148"/>
    </row>
    <row r="393" spans="11:12" x14ac:dyDescent="0.25">
      <c r="K393" s="146"/>
      <c r="L393" s="148"/>
    </row>
    <row r="394" spans="11:12" x14ac:dyDescent="0.25">
      <c r="K394" s="146"/>
      <c r="L394" s="148"/>
    </row>
    <row r="395" spans="11:12" x14ac:dyDescent="0.25">
      <c r="K395" s="146"/>
      <c r="L395" s="148"/>
    </row>
    <row r="396" spans="11:12" x14ac:dyDescent="0.25">
      <c r="K396" s="146"/>
      <c r="L396" s="148"/>
    </row>
    <row r="397" spans="11:12" x14ac:dyDescent="0.25">
      <c r="K397" s="146"/>
      <c r="L397" s="148"/>
    </row>
    <row r="398" spans="11:12" x14ac:dyDescent="0.25">
      <c r="K398" s="146"/>
      <c r="L398" s="148"/>
    </row>
    <row r="399" spans="11:12" x14ac:dyDescent="0.25">
      <c r="K399" s="146"/>
      <c r="L399" s="148"/>
    </row>
    <row r="400" spans="11:12" x14ac:dyDescent="0.25">
      <c r="K400" s="146"/>
      <c r="L400" s="148"/>
    </row>
    <row r="401" spans="11:12" x14ac:dyDescent="0.25">
      <c r="K401" s="146"/>
      <c r="L401" s="148"/>
    </row>
    <row r="402" spans="11:12" x14ac:dyDescent="0.25">
      <c r="K402" s="146"/>
      <c r="L402" s="148"/>
    </row>
    <row r="403" spans="11:12" x14ac:dyDescent="0.25">
      <c r="K403" s="146"/>
      <c r="L403" s="148"/>
    </row>
    <row r="404" spans="11:12" x14ac:dyDescent="0.25">
      <c r="K404" s="146"/>
      <c r="L404" s="148"/>
    </row>
    <row r="405" spans="11:12" x14ac:dyDescent="0.25">
      <c r="K405" s="146"/>
      <c r="L405" s="148"/>
    </row>
    <row r="406" spans="11:12" x14ac:dyDescent="0.25">
      <c r="K406" s="146"/>
      <c r="L406" s="148"/>
    </row>
    <row r="407" spans="11:12" x14ac:dyDescent="0.25">
      <c r="K407" s="146"/>
      <c r="L407" s="148"/>
    </row>
    <row r="408" spans="11:12" x14ac:dyDescent="0.25">
      <c r="K408" s="146"/>
      <c r="L408" s="148"/>
    </row>
    <row r="409" spans="11:12" x14ac:dyDescent="0.25">
      <c r="K409" s="146"/>
      <c r="L409" s="148"/>
    </row>
    <row r="410" spans="11:12" x14ac:dyDescent="0.25">
      <c r="K410" s="146"/>
      <c r="L410" s="148"/>
    </row>
    <row r="411" spans="11:12" x14ac:dyDescent="0.25">
      <c r="K411" s="146"/>
      <c r="L411" s="148"/>
    </row>
    <row r="412" spans="11:12" x14ac:dyDescent="0.25">
      <c r="K412" s="146"/>
      <c r="L412" s="148"/>
    </row>
    <row r="413" spans="11:12" x14ac:dyDescent="0.25">
      <c r="K413" s="146"/>
      <c r="L413" s="148"/>
    </row>
    <row r="414" spans="11:12" x14ac:dyDescent="0.25">
      <c r="K414" s="146"/>
      <c r="L414" s="148"/>
    </row>
    <row r="415" spans="11:12" x14ac:dyDescent="0.25">
      <c r="K415" s="146"/>
      <c r="L415" s="148"/>
    </row>
    <row r="416" spans="11:12" x14ac:dyDescent="0.25">
      <c r="K416" s="146"/>
      <c r="L416" s="148"/>
    </row>
    <row r="417" spans="11:12" x14ac:dyDescent="0.25">
      <c r="K417" s="146"/>
      <c r="L417" s="148"/>
    </row>
    <row r="418" spans="11:12" x14ac:dyDescent="0.25">
      <c r="K418" s="146"/>
      <c r="L418" s="148"/>
    </row>
    <row r="419" spans="11:12" x14ac:dyDescent="0.25">
      <c r="K419" s="146"/>
      <c r="L419" s="148"/>
    </row>
    <row r="420" spans="11:12" x14ac:dyDescent="0.25">
      <c r="K420" s="146"/>
      <c r="L420" s="148"/>
    </row>
    <row r="421" spans="11:12" x14ac:dyDescent="0.25">
      <c r="K421" s="146"/>
      <c r="L421" s="148"/>
    </row>
    <row r="422" spans="11:12" x14ac:dyDescent="0.25">
      <c r="K422" s="146"/>
      <c r="L422" s="148"/>
    </row>
    <row r="423" spans="11:12" x14ac:dyDescent="0.25">
      <c r="K423" s="146"/>
      <c r="L423" s="148"/>
    </row>
    <row r="424" spans="11:12" x14ac:dyDescent="0.25">
      <c r="K424" s="146"/>
      <c r="L424" s="148"/>
    </row>
    <row r="425" spans="11:12" x14ac:dyDescent="0.25">
      <c r="K425" s="146"/>
      <c r="L425" s="148"/>
    </row>
    <row r="426" spans="11:12" x14ac:dyDescent="0.25">
      <c r="K426" s="146"/>
      <c r="L426" s="148"/>
    </row>
    <row r="427" spans="11:12" x14ac:dyDescent="0.25">
      <c r="K427" s="146"/>
      <c r="L427" s="148"/>
    </row>
    <row r="428" spans="11:12" x14ac:dyDescent="0.25">
      <c r="K428" s="146"/>
      <c r="L428" s="148"/>
    </row>
    <row r="429" spans="11:12" x14ac:dyDescent="0.25">
      <c r="K429" s="146"/>
      <c r="L429" s="148"/>
    </row>
    <row r="430" spans="11:12" x14ac:dyDescent="0.25">
      <c r="K430" s="146"/>
      <c r="L430" s="148"/>
    </row>
    <row r="431" spans="11:12" x14ac:dyDescent="0.25">
      <c r="K431" s="146"/>
      <c r="L431" s="148"/>
    </row>
    <row r="432" spans="11:12" x14ac:dyDescent="0.25">
      <c r="K432" s="146"/>
      <c r="L432" s="148"/>
    </row>
    <row r="433" spans="11:12" x14ac:dyDescent="0.25">
      <c r="K433" s="146"/>
      <c r="L433" s="148"/>
    </row>
    <row r="434" spans="11:12" x14ac:dyDescent="0.25">
      <c r="K434" s="146"/>
      <c r="L434" s="148"/>
    </row>
    <row r="435" spans="11:12" x14ac:dyDescent="0.25">
      <c r="K435" s="146"/>
      <c r="L435" s="148"/>
    </row>
    <row r="436" spans="11:12" x14ac:dyDescent="0.25">
      <c r="K436" s="146"/>
      <c r="L436" s="148"/>
    </row>
    <row r="437" spans="11:12" x14ac:dyDescent="0.25">
      <c r="K437" s="146"/>
      <c r="L437" s="148"/>
    </row>
    <row r="438" spans="11:12" x14ac:dyDescent="0.25">
      <c r="K438" s="146"/>
      <c r="L438" s="148"/>
    </row>
    <row r="439" spans="11:12" x14ac:dyDescent="0.25">
      <c r="K439" s="146"/>
      <c r="L439" s="148"/>
    </row>
    <row r="440" spans="11:12" x14ac:dyDescent="0.25">
      <c r="K440" s="146"/>
      <c r="L440" s="148"/>
    </row>
    <row r="441" spans="11:12" x14ac:dyDescent="0.25">
      <c r="K441" s="146"/>
      <c r="L441" s="148"/>
    </row>
    <row r="442" spans="11:12" x14ac:dyDescent="0.25">
      <c r="K442" s="146"/>
      <c r="L442" s="148"/>
    </row>
    <row r="443" spans="11:12" x14ac:dyDescent="0.25">
      <c r="K443" s="146"/>
      <c r="L443" s="148"/>
    </row>
    <row r="444" spans="11:12" x14ac:dyDescent="0.25">
      <c r="K444" s="146"/>
      <c r="L444" s="148"/>
    </row>
    <row r="445" spans="11:12" x14ac:dyDescent="0.25">
      <c r="K445" s="146"/>
      <c r="L445" s="148"/>
    </row>
    <row r="446" spans="11:12" x14ac:dyDescent="0.25">
      <c r="K446" s="146"/>
      <c r="L446" s="148"/>
    </row>
    <row r="447" spans="11:12" x14ac:dyDescent="0.25">
      <c r="K447" s="146"/>
      <c r="L447" s="148"/>
    </row>
    <row r="448" spans="11:12" x14ac:dyDescent="0.25">
      <c r="K448" s="146"/>
      <c r="L448" s="148"/>
    </row>
    <row r="449" spans="11:12" x14ac:dyDescent="0.25">
      <c r="K449" s="146"/>
      <c r="L449" s="148"/>
    </row>
    <row r="450" spans="11:12" x14ac:dyDescent="0.25">
      <c r="K450" s="146"/>
      <c r="L450" s="148"/>
    </row>
    <row r="451" spans="11:12" x14ac:dyDescent="0.25">
      <c r="K451" s="146"/>
      <c r="L451" s="148"/>
    </row>
    <row r="452" spans="11:12" x14ac:dyDescent="0.25">
      <c r="K452" s="146"/>
      <c r="L452" s="148"/>
    </row>
    <row r="453" spans="11:12" x14ac:dyDescent="0.25">
      <c r="K453" s="146"/>
      <c r="L453" s="148"/>
    </row>
    <row r="454" spans="11:12" x14ac:dyDescent="0.25">
      <c r="K454" s="146"/>
      <c r="L454" s="148"/>
    </row>
    <row r="455" spans="11:12" x14ac:dyDescent="0.25">
      <c r="K455" s="146"/>
      <c r="L455" s="148"/>
    </row>
    <row r="456" spans="11:12" x14ac:dyDescent="0.25">
      <c r="K456" s="146"/>
      <c r="L456" s="148"/>
    </row>
    <row r="457" spans="11:12" x14ac:dyDescent="0.25">
      <c r="K457" s="146"/>
      <c r="L457" s="148"/>
    </row>
    <row r="458" spans="11:12" x14ac:dyDescent="0.25">
      <c r="K458" s="146"/>
      <c r="L458" s="148"/>
    </row>
    <row r="459" spans="11:12" x14ac:dyDescent="0.25">
      <c r="K459" s="146"/>
      <c r="L459" s="148"/>
    </row>
    <row r="460" spans="11:12" x14ac:dyDescent="0.25">
      <c r="K460" s="146"/>
      <c r="L460" s="148"/>
    </row>
    <row r="461" spans="11:12" x14ac:dyDescent="0.25">
      <c r="K461" s="146"/>
      <c r="L461" s="148"/>
    </row>
    <row r="462" spans="11:12" x14ac:dyDescent="0.25">
      <c r="K462" s="146"/>
      <c r="L462" s="148"/>
    </row>
    <row r="463" spans="11:12" x14ac:dyDescent="0.25">
      <c r="K463" s="146"/>
      <c r="L463" s="148"/>
    </row>
    <row r="464" spans="11:12" x14ac:dyDescent="0.25">
      <c r="K464" s="146"/>
      <c r="L464" s="148"/>
    </row>
    <row r="465" spans="11:12" x14ac:dyDescent="0.25">
      <c r="K465" s="146"/>
      <c r="L465" s="148"/>
    </row>
    <row r="466" spans="11:12" x14ac:dyDescent="0.25">
      <c r="K466" s="146"/>
      <c r="L466" s="148"/>
    </row>
    <row r="467" spans="11:12" x14ac:dyDescent="0.25">
      <c r="K467" s="146"/>
      <c r="L467" s="148"/>
    </row>
    <row r="468" spans="11:12" x14ac:dyDescent="0.25">
      <c r="K468" s="146"/>
      <c r="L468" s="148"/>
    </row>
    <row r="469" spans="11:12" x14ac:dyDescent="0.25">
      <c r="K469" s="146"/>
      <c r="L469" s="148"/>
    </row>
    <row r="470" spans="11:12" x14ac:dyDescent="0.25">
      <c r="K470" s="146"/>
      <c r="L470" s="148"/>
    </row>
    <row r="471" spans="11:12" x14ac:dyDescent="0.25">
      <c r="K471" s="146"/>
      <c r="L471" s="148"/>
    </row>
    <row r="472" spans="11:12" x14ac:dyDescent="0.25">
      <c r="K472" s="146"/>
      <c r="L472" s="148"/>
    </row>
    <row r="473" spans="11:12" x14ac:dyDescent="0.25">
      <c r="K473" s="146"/>
      <c r="L473" s="148"/>
    </row>
    <row r="474" spans="11:12" x14ac:dyDescent="0.25">
      <c r="K474" s="146"/>
      <c r="L474" s="148"/>
    </row>
    <row r="475" spans="11:12" x14ac:dyDescent="0.25">
      <c r="K475" s="146"/>
      <c r="L475" s="148"/>
    </row>
    <row r="476" spans="11:12" x14ac:dyDescent="0.25">
      <c r="K476" s="146"/>
      <c r="L476" s="148"/>
    </row>
    <row r="477" spans="11:12" x14ac:dyDescent="0.25">
      <c r="K477" s="146"/>
      <c r="L477" s="148"/>
    </row>
    <row r="478" spans="11:12" x14ac:dyDescent="0.25">
      <c r="K478" s="146"/>
      <c r="L478" s="148"/>
    </row>
    <row r="479" spans="11:12" x14ac:dyDescent="0.25">
      <c r="K479" s="146"/>
      <c r="L479" s="148"/>
    </row>
    <row r="480" spans="11:12" x14ac:dyDescent="0.25">
      <c r="K480" s="146"/>
      <c r="L480" s="148"/>
    </row>
    <row r="481" spans="11:12" x14ac:dyDescent="0.25">
      <c r="K481" s="146"/>
      <c r="L481" s="148"/>
    </row>
    <row r="482" spans="11:12" x14ac:dyDescent="0.25">
      <c r="K482" s="146"/>
      <c r="L482" s="148"/>
    </row>
    <row r="483" spans="11:12" x14ac:dyDescent="0.25">
      <c r="K483" s="146"/>
      <c r="L483" s="148"/>
    </row>
    <row r="484" spans="11:12" x14ac:dyDescent="0.25">
      <c r="K484" s="146"/>
      <c r="L484" s="148"/>
    </row>
    <row r="485" spans="11:12" x14ac:dyDescent="0.25">
      <c r="K485" s="146"/>
      <c r="L485" s="148"/>
    </row>
    <row r="486" spans="11:12" x14ac:dyDescent="0.25">
      <c r="K486" s="146"/>
      <c r="L486" s="148"/>
    </row>
    <row r="487" spans="11:12" x14ac:dyDescent="0.25">
      <c r="K487" s="146"/>
      <c r="L487" s="148"/>
    </row>
    <row r="488" spans="11:12" x14ac:dyDescent="0.25">
      <c r="K488" s="146"/>
      <c r="L488" s="148"/>
    </row>
    <row r="489" spans="11:12" x14ac:dyDescent="0.25">
      <c r="K489" s="146"/>
      <c r="L489" s="148"/>
    </row>
    <row r="490" spans="11:12" x14ac:dyDescent="0.25">
      <c r="K490" s="146"/>
      <c r="L490" s="148"/>
    </row>
    <row r="491" spans="11:12" x14ac:dyDescent="0.25">
      <c r="K491" s="146"/>
      <c r="L491" s="148"/>
    </row>
    <row r="492" spans="11:12" x14ac:dyDescent="0.25">
      <c r="K492" s="146"/>
      <c r="L492" s="148"/>
    </row>
    <row r="493" spans="11:12" x14ac:dyDescent="0.25">
      <c r="K493" s="146"/>
      <c r="L493" s="148"/>
    </row>
    <row r="494" spans="11:12" x14ac:dyDescent="0.25">
      <c r="K494" s="146"/>
      <c r="L494" s="148"/>
    </row>
    <row r="495" spans="11:12" x14ac:dyDescent="0.25">
      <c r="K495" s="146"/>
      <c r="L495" s="148"/>
    </row>
    <row r="496" spans="11:12" x14ac:dyDescent="0.25">
      <c r="K496" s="146"/>
      <c r="L496" s="148"/>
    </row>
    <row r="497" spans="11:12" x14ac:dyDescent="0.25">
      <c r="K497" s="146"/>
      <c r="L497" s="148"/>
    </row>
    <row r="498" spans="11:12" x14ac:dyDescent="0.25">
      <c r="K498" s="146"/>
      <c r="L498" s="148"/>
    </row>
    <row r="499" spans="11:12" x14ac:dyDescent="0.25">
      <c r="K499" s="146"/>
      <c r="L499" s="148"/>
    </row>
    <row r="500" spans="11:12" x14ac:dyDescent="0.25">
      <c r="K500" s="146"/>
      <c r="L500" s="148"/>
    </row>
    <row r="501" spans="11:12" x14ac:dyDescent="0.25">
      <c r="K501" s="146"/>
      <c r="L501" s="148"/>
    </row>
    <row r="502" spans="11:12" x14ac:dyDescent="0.25">
      <c r="K502" s="146"/>
      <c r="L502" s="148"/>
    </row>
    <row r="503" spans="11:12" x14ac:dyDescent="0.25">
      <c r="K503" s="146"/>
      <c r="L503" s="148"/>
    </row>
    <row r="504" spans="11:12" x14ac:dyDescent="0.25">
      <c r="K504" s="146"/>
      <c r="L504" s="148"/>
    </row>
    <row r="505" spans="11:12" x14ac:dyDescent="0.25">
      <c r="K505" s="146"/>
      <c r="L505" s="148"/>
    </row>
    <row r="506" spans="11:12" x14ac:dyDescent="0.25">
      <c r="K506" s="146"/>
      <c r="L506" s="148"/>
    </row>
    <row r="507" spans="11:12" x14ac:dyDescent="0.25">
      <c r="K507" s="146"/>
      <c r="L507" s="148"/>
    </row>
    <row r="508" spans="11:12" x14ac:dyDescent="0.25">
      <c r="K508" s="146"/>
      <c r="L508" s="148"/>
    </row>
    <row r="509" spans="11:12" x14ac:dyDescent="0.25">
      <c r="K509" s="146"/>
      <c r="L509" s="148"/>
    </row>
    <row r="510" spans="11:12" x14ac:dyDescent="0.25">
      <c r="K510" s="146"/>
      <c r="L510" s="148"/>
    </row>
    <row r="511" spans="11:12" x14ac:dyDescent="0.25">
      <c r="K511" s="146"/>
      <c r="L511" s="148"/>
    </row>
    <row r="512" spans="11:12" x14ac:dyDescent="0.25">
      <c r="K512" s="146"/>
      <c r="L512" s="148"/>
    </row>
    <row r="513" spans="11:12" x14ac:dyDescent="0.25">
      <c r="K513" s="146"/>
      <c r="L513" s="148"/>
    </row>
    <row r="514" spans="11:12" x14ac:dyDescent="0.25">
      <c r="K514" s="146"/>
      <c r="L514" s="148"/>
    </row>
    <row r="515" spans="11:12" x14ac:dyDescent="0.25">
      <c r="K515" s="146"/>
      <c r="L515" s="148"/>
    </row>
    <row r="516" spans="11:12" x14ac:dyDescent="0.25">
      <c r="K516" s="146"/>
      <c r="L516" s="148"/>
    </row>
    <row r="517" spans="11:12" x14ac:dyDescent="0.25">
      <c r="K517" s="146"/>
      <c r="L517" s="148"/>
    </row>
    <row r="518" spans="11:12" x14ac:dyDescent="0.25">
      <c r="K518" s="146"/>
      <c r="L518" s="148"/>
    </row>
    <row r="519" spans="11:12" x14ac:dyDescent="0.25">
      <c r="K519" s="146"/>
      <c r="L519" s="148"/>
    </row>
    <row r="520" spans="11:12" x14ac:dyDescent="0.25">
      <c r="K520" s="146"/>
      <c r="L520" s="148"/>
    </row>
    <row r="521" spans="11:12" x14ac:dyDescent="0.25">
      <c r="K521" s="146"/>
      <c r="L521" s="148"/>
    </row>
    <row r="522" spans="11:12" x14ac:dyDescent="0.25">
      <c r="K522" s="146"/>
      <c r="L522" s="148"/>
    </row>
    <row r="523" spans="11:12" x14ac:dyDescent="0.25">
      <c r="K523" s="146"/>
      <c r="L523" s="148"/>
    </row>
    <row r="524" spans="11:12" x14ac:dyDescent="0.25">
      <c r="K524" s="146"/>
      <c r="L524" s="148"/>
    </row>
    <row r="525" spans="11:12" x14ac:dyDescent="0.25">
      <c r="K525" s="146"/>
      <c r="L525" s="148"/>
    </row>
    <row r="526" spans="11:12" x14ac:dyDescent="0.25">
      <c r="K526" s="146"/>
      <c r="L526" s="148"/>
    </row>
    <row r="527" spans="11:12" x14ac:dyDescent="0.25">
      <c r="K527" s="146"/>
      <c r="L527" s="148"/>
    </row>
    <row r="528" spans="11:12" x14ac:dyDescent="0.25">
      <c r="K528" s="146"/>
      <c r="L528" s="148"/>
    </row>
    <row r="529" spans="11:12" x14ac:dyDescent="0.25">
      <c r="K529" s="146"/>
      <c r="L529" s="148"/>
    </row>
    <row r="530" spans="11:12" x14ac:dyDescent="0.25">
      <c r="K530" s="146"/>
      <c r="L530" s="148"/>
    </row>
    <row r="531" spans="11:12" x14ac:dyDescent="0.25">
      <c r="K531" s="146"/>
      <c r="L531" s="148"/>
    </row>
    <row r="532" spans="11:12" x14ac:dyDescent="0.25">
      <c r="K532" s="146"/>
      <c r="L532" s="148"/>
    </row>
    <row r="533" spans="11:12" x14ac:dyDescent="0.25">
      <c r="K533" s="146"/>
      <c r="L533" s="148"/>
    </row>
    <row r="534" spans="11:12" x14ac:dyDescent="0.25">
      <c r="K534" s="146"/>
      <c r="L534" s="148"/>
    </row>
    <row r="535" spans="11:12" x14ac:dyDescent="0.25">
      <c r="K535" s="146"/>
      <c r="L535" s="148"/>
    </row>
    <row r="536" spans="11:12" x14ac:dyDescent="0.25">
      <c r="K536" s="146"/>
      <c r="L536" s="148"/>
    </row>
    <row r="537" spans="11:12" x14ac:dyDescent="0.25">
      <c r="K537" s="146"/>
      <c r="L537" s="148"/>
    </row>
    <row r="538" spans="11:12" x14ac:dyDescent="0.25">
      <c r="K538" s="146"/>
      <c r="L538" s="148"/>
    </row>
    <row r="539" spans="11:12" x14ac:dyDescent="0.25">
      <c r="K539" s="146"/>
      <c r="L539" s="148"/>
    </row>
    <row r="540" spans="11:12" x14ac:dyDescent="0.25">
      <c r="K540" s="146"/>
      <c r="L540" s="148"/>
    </row>
    <row r="541" spans="11:12" x14ac:dyDescent="0.25">
      <c r="K541" s="146"/>
      <c r="L541" s="148"/>
    </row>
    <row r="542" spans="11:12" x14ac:dyDescent="0.25">
      <c r="K542" s="146"/>
      <c r="L542" s="148"/>
    </row>
    <row r="543" spans="11:12" x14ac:dyDescent="0.25">
      <c r="K543" s="146"/>
      <c r="L543" s="148"/>
    </row>
    <row r="544" spans="11:12" x14ac:dyDescent="0.25">
      <c r="K544" s="146"/>
      <c r="L544" s="148"/>
    </row>
    <row r="545" spans="11:12" x14ac:dyDescent="0.25">
      <c r="K545" s="146"/>
      <c r="L545" s="148"/>
    </row>
    <row r="546" spans="11:12" x14ac:dyDescent="0.25">
      <c r="K546" s="146"/>
      <c r="L546" s="148"/>
    </row>
    <row r="547" spans="11:12" x14ac:dyDescent="0.25">
      <c r="K547" s="146"/>
      <c r="L547" s="148"/>
    </row>
    <row r="548" spans="11:12" x14ac:dyDescent="0.25">
      <c r="K548" s="146"/>
      <c r="L548" s="148"/>
    </row>
    <row r="549" spans="11:12" x14ac:dyDescent="0.25">
      <c r="K549" s="146"/>
      <c r="L549" s="148"/>
    </row>
    <row r="550" spans="11:12" x14ac:dyDescent="0.25">
      <c r="K550" s="146"/>
      <c r="L550" s="148"/>
    </row>
    <row r="551" spans="11:12" x14ac:dyDescent="0.25">
      <c r="K551" s="146"/>
      <c r="L551" s="148"/>
    </row>
    <row r="552" spans="11:12" x14ac:dyDescent="0.25">
      <c r="K552" s="146"/>
      <c r="L552" s="148"/>
    </row>
    <row r="553" spans="11:12" x14ac:dyDescent="0.25">
      <c r="K553" s="146"/>
      <c r="L553" s="148"/>
    </row>
    <row r="554" spans="11:12" x14ac:dyDescent="0.25">
      <c r="K554" s="146"/>
      <c r="L554" s="148"/>
    </row>
    <row r="555" spans="11:12" x14ac:dyDescent="0.25">
      <c r="K555" s="146"/>
      <c r="L555" s="148"/>
    </row>
    <row r="556" spans="11:12" x14ac:dyDescent="0.25">
      <c r="K556" s="146"/>
      <c r="L556" s="148"/>
    </row>
    <row r="557" spans="11:12" x14ac:dyDescent="0.25">
      <c r="K557" s="146"/>
      <c r="L557" s="148"/>
    </row>
    <row r="558" spans="11:12" x14ac:dyDescent="0.25">
      <c r="K558" s="146"/>
      <c r="L558" s="148"/>
    </row>
    <row r="559" spans="11:12" x14ac:dyDescent="0.25">
      <c r="K559" s="146"/>
      <c r="L559" s="148"/>
    </row>
    <row r="560" spans="11:12" x14ac:dyDescent="0.25">
      <c r="K560" s="146"/>
      <c r="L560" s="148"/>
    </row>
    <row r="561" spans="11:12" x14ac:dyDescent="0.25">
      <c r="K561" s="146"/>
      <c r="L561" s="148"/>
    </row>
    <row r="562" spans="11:12" x14ac:dyDescent="0.25">
      <c r="K562" s="146"/>
      <c r="L562" s="148"/>
    </row>
    <row r="563" spans="11:12" x14ac:dyDescent="0.25">
      <c r="K563" s="146"/>
      <c r="L563" s="148"/>
    </row>
    <row r="564" spans="11:12" x14ac:dyDescent="0.25">
      <c r="K564" s="146"/>
      <c r="L564" s="148"/>
    </row>
    <row r="565" spans="11:12" x14ac:dyDescent="0.25">
      <c r="K565" s="146"/>
      <c r="L565" s="148"/>
    </row>
    <row r="566" spans="11:12" x14ac:dyDescent="0.25">
      <c r="K566" s="146"/>
      <c r="L566" s="148"/>
    </row>
    <row r="567" spans="11:12" x14ac:dyDescent="0.25">
      <c r="K567" s="146"/>
      <c r="L567" s="148"/>
    </row>
    <row r="568" spans="11:12" x14ac:dyDescent="0.25">
      <c r="K568" s="146"/>
      <c r="L568" s="148"/>
    </row>
    <row r="569" spans="11:12" x14ac:dyDescent="0.25">
      <c r="K569" s="146"/>
      <c r="L569" s="148"/>
    </row>
    <row r="570" spans="11:12" x14ac:dyDescent="0.25">
      <c r="K570" s="146"/>
      <c r="L570" s="148"/>
    </row>
    <row r="571" spans="11:12" x14ac:dyDescent="0.25">
      <c r="K571" s="146"/>
      <c r="L571" s="148"/>
    </row>
    <row r="572" spans="11:12" x14ac:dyDescent="0.25">
      <c r="K572" s="146"/>
      <c r="L572" s="148"/>
    </row>
    <row r="573" spans="11:12" x14ac:dyDescent="0.25">
      <c r="K573" s="146"/>
      <c r="L573" s="148"/>
    </row>
    <row r="574" spans="11:12" x14ac:dyDescent="0.25">
      <c r="K574" s="146"/>
      <c r="L574" s="148"/>
    </row>
    <row r="575" spans="11:12" x14ac:dyDescent="0.25">
      <c r="K575" s="146"/>
      <c r="L575" s="148"/>
    </row>
    <row r="576" spans="11:12" x14ac:dyDescent="0.25">
      <c r="K576" s="146"/>
      <c r="L576" s="148"/>
    </row>
    <row r="577" spans="11:12" x14ac:dyDescent="0.25">
      <c r="K577" s="146"/>
      <c r="L577" s="148"/>
    </row>
    <row r="578" spans="11:12" x14ac:dyDescent="0.25">
      <c r="K578" s="146"/>
      <c r="L578" s="148"/>
    </row>
    <row r="579" spans="11:12" x14ac:dyDescent="0.25">
      <c r="K579" s="146"/>
      <c r="L579" s="148"/>
    </row>
    <row r="580" spans="11:12" x14ac:dyDescent="0.25">
      <c r="K580" s="146"/>
      <c r="L580" s="148"/>
    </row>
    <row r="581" spans="11:12" x14ac:dyDescent="0.25">
      <c r="K581" s="146"/>
      <c r="L581" s="148"/>
    </row>
    <row r="582" spans="11:12" x14ac:dyDescent="0.25">
      <c r="K582" s="146"/>
      <c r="L582" s="148"/>
    </row>
    <row r="583" spans="11:12" x14ac:dyDescent="0.25">
      <c r="K583" s="146"/>
      <c r="L583" s="148"/>
    </row>
    <row r="584" spans="11:12" x14ac:dyDescent="0.25">
      <c r="K584" s="146"/>
      <c r="L584" s="148"/>
    </row>
    <row r="585" spans="11:12" x14ac:dyDescent="0.25">
      <c r="K585" s="146"/>
      <c r="L585" s="148"/>
    </row>
    <row r="586" spans="11:12" x14ac:dyDescent="0.25">
      <c r="K586" s="146"/>
      <c r="L586" s="148"/>
    </row>
    <row r="587" spans="11:12" x14ac:dyDescent="0.25">
      <c r="K587" s="146"/>
      <c r="L587" s="148"/>
    </row>
    <row r="588" spans="11:12" x14ac:dyDescent="0.25">
      <c r="K588" s="146"/>
      <c r="L588" s="148"/>
    </row>
    <row r="589" spans="11:12" x14ac:dyDescent="0.25">
      <c r="K589" s="146"/>
      <c r="L589" s="148"/>
    </row>
    <row r="590" spans="11:12" x14ac:dyDescent="0.25">
      <c r="K590" s="146"/>
      <c r="L590" s="148"/>
    </row>
    <row r="591" spans="11:12" x14ac:dyDescent="0.25">
      <c r="K591" s="146"/>
      <c r="L591" s="148"/>
    </row>
    <row r="592" spans="11:12" x14ac:dyDescent="0.25">
      <c r="K592" s="146"/>
      <c r="L592" s="148"/>
    </row>
    <row r="593" spans="11:12" x14ac:dyDescent="0.25">
      <c r="K593" s="146"/>
      <c r="L593" s="148"/>
    </row>
    <row r="594" spans="11:12" x14ac:dyDescent="0.25">
      <c r="K594" s="146"/>
      <c r="L594" s="148"/>
    </row>
    <row r="595" spans="11:12" x14ac:dyDescent="0.25">
      <c r="K595" s="146"/>
      <c r="L595" s="148"/>
    </row>
    <row r="596" spans="11:12" x14ac:dyDescent="0.25">
      <c r="K596" s="146"/>
      <c r="L596" s="148"/>
    </row>
    <row r="597" spans="11:12" x14ac:dyDescent="0.25">
      <c r="K597" s="146"/>
      <c r="L597" s="148"/>
    </row>
    <row r="598" spans="11:12" x14ac:dyDescent="0.25">
      <c r="K598" s="146"/>
      <c r="L598" s="148"/>
    </row>
    <row r="599" spans="11:12" x14ac:dyDescent="0.25">
      <c r="K599" s="146"/>
      <c r="L599" s="148"/>
    </row>
    <row r="600" spans="11:12" x14ac:dyDescent="0.25">
      <c r="K600" s="146"/>
      <c r="L600" s="148"/>
    </row>
    <row r="601" spans="11:12" x14ac:dyDescent="0.25">
      <c r="K601" s="146"/>
      <c r="L601" s="148"/>
    </row>
    <row r="602" spans="11:12" x14ac:dyDescent="0.25">
      <c r="K602" s="146"/>
      <c r="L602" s="148"/>
    </row>
    <row r="603" spans="11:12" x14ac:dyDescent="0.25">
      <c r="K603" s="146"/>
      <c r="L603" s="148"/>
    </row>
    <row r="604" spans="11:12" x14ac:dyDescent="0.25">
      <c r="K604" s="146"/>
      <c r="L604" s="148"/>
    </row>
    <row r="605" spans="11:12" x14ac:dyDescent="0.25">
      <c r="K605" s="146"/>
      <c r="L605" s="148"/>
    </row>
    <row r="606" spans="11:12" x14ac:dyDescent="0.25">
      <c r="K606" s="146"/>
      <c r="L606" s="148"/>
    </row>
    <row r="607" spans="11:12" x14ac:dyDescent="0.25">
      <c r="K607" s="146"/>
      <c r="L607" s="148"/>
    </row>
    <row r="608" spans="11:12" x14ac:dyDescent="0.25">
      <c r="K608" s="146"/>
      <c r="L608" s="148"/>
    </row>
    <row r="609" spans="11:12" x14ac:dyDescent="0.25">
      <c r="K609" s="146"/>
      <c r="L609" s="148"/>
    </row>
    <row r="610" spans="11:12" x14ac:dyDescent="0.25">
      <c r="K610" s="146"/>
      <c r="L610" s="148"/>
    </row>
    <row r="611" spans="11:12" x14ac:dyDescent="0.25">
      <c r="K611" s="146"/>
      <c r="L611" s="148"/>
    </row>
    <row r="612" spans="11:12" x14ac:dyDescent="0.25">
      <c r="K612" s="146"/>
      <c r="L612" s="148"/>
    </row>
    <row r="613" spans="11:12" x14ac:dyDescent="0.25">
      <c r="K613" s="146"/>
      <c r="L613" s="148"/>
    </row>
    <row r="614" spans="11:12" x14ac:dyDescent="0.25">
      <c r="K614" s="146"/>
      <c r="L614" s="148"/>
    </row>
    <row r="615" spans="11:12" x14ac:dyDescent="0.25">
      <c r="K615" s="146"/>
      <c r="L615" s="148"/>
    </row>
    <row r="616" spans="11:12" x14ac:dyDescent="0.25">
      <c r="K616" s="146"/>
      <c r="L616" s="148"/>
    </row>
    <row r="617" spans="11:12" x14ac:dyDescent="0.25">
      <c r="K617" s="146"/>
      <c r="L617" s="148"/>
    </row>
    <row r="618" spans="11:12" x14ac:dyDescent="0.25">
      <c r="K618" s="146"/>
      <c r="L618" s="148"/>
    </row>
    <row r="619" spans="11:12" x14ac:dyDescent="0.25">
      <c r="K619" s="146"/>
      <c r="L619" s="148"/>
    </row>
    <row r="620" spans="11:12" x14ac:dyDescent="0.25">
      <c r="K620" s="146"/>
      <c r="L620" s="148"/>
    </row>
    <row r="621" spans="11:12" x14ac:dyDescent="0.25">
      <c r="K621" s="146"/>
      <c r="L621" s="148"/>
    </row>
    <row r="622" spans="11:12" x14ac:dyDescent="0.25">
      <c r="K622" s="146"/>
      <c r="L622" s="148"/>
    </row>
    <row r="623" spans="11:12" x14ac:dyDescent="0.25">
      <c r="K623" s="146"/>
      <c r="L623" s="148"/>
    </row>
    <row r="624" spans="11:12" x14ac:dyDescent="0.25">
      <c r="K624" s="146"/>
      <c r="L624" s="148"/>
    </row>
    <row r="625" spans="11:12" x14ac:dyDescent="0.25">
      <c r="K625" s="146"/>
      <c r="L625" s="148"/>
    </row>
    <row r="626" spans="11:12" x14ac:dyDescent="0.25">
      <c r="K626" s="146"/>
      <c r="L626" s="148"/>
    </row>
    <row r="627" spans="11:12" x14ac:dyDescent="0.25">
      <c r="K627" s="146"/>
      <c r="L627" s="148"/>
    </row>
    <row r="628" spans="11:12" x14ac:dyDescent="0.25">
      <c r="K628" s="146"/>
      <c r="L628" s="148"/>
    </row>
    <row r="629" spans="11:12" x14ac:dyDescent="0.25">
      <c r="K629" s="146"/>
      <c r="L629" s="148"/>
    </row>
    <row r="630" spans="11:12" x14ac:dyDescent="0.25">
      <c r="K630" s="146"/>
      <c r="L630" s="148"/>
    </row>
    <row r="631" spans="11:12" x14ac:dyDescent="0.25">
      <c r="K631" s="146"/>
      <c r="L631" s="148"/>
    </row>
    <row r="632" spans="11:12" x14ac:dyDescent="0.25">
      <c r="K632" s="146"/>
      <c r="L632" s="148"/>
    </row>
    <row r="633" spans="11:12" x14ac:dyDescent="0.25">
      <c r="K633" s="146"/>
      <c r="L633" s="148"/>
    </row>
    <row r="634" spans="11:12" x14ac:dyDescent="0.25">
      <c r="K634" s="146"/>
      <c r="L634" s="148"/>
    </row>
    <row r="635" spans="11:12" x14ac:dyDescent="0.25">
      <c r="K635" s="146"/>
      <c r="L635" s="148"/>
    </row>
    <row r="636" spans="11:12" x14ac:dyDescent="0.25">
      <c r="K636" s="146"/>
      <c r="L636" s="148"/>
    </row>
    <row r="637" spans="11:12" x14ac:dyDescent="0.25">
      <c r="K637" s="146"/>
      <c r="L637" s="148"/>
    </row>
    <row r="638" spans="11:12" x14ac:dyDescent="0.25">
      <c r="K638" s="146"/>
      <c r="L638" s="148"/>
    </row>
    <row r="639" spans="11:12" x14ac:dyDescent="0.25">
      <c r="K639" s="146"/>
      <c r="L639" s="148"/>
    </row>
    <row r="640" spans="11:12" x14ac:dyDescent="0.25">
      <c r="K640" s="146"/>
      <c r="L640" s="148"/>
    </row>
    <row r="641" spans="11:12" x14ac:dyDescent="0.25">
      <c r="K641" s="146"/>
      <c r="L641" s="148"/>
    </row>
    <row r="642" spans="11:12" x14ac:dyDescent="0.25">
      <c r="K642" s="146"/>
      <c r="L642" s="148"/>
    </row>
    <row r="643" spans="11:12" x14ac:dyDescent="0.25">
      <c r="K643" s="146"/>
      <c r="L643" s="148"/>
    </row>
    <row r="644" spans="11:12" x14ac:dyDescent="0.25">
      <c r="K644" s="146"/>
      <c r="L644" s="148"/>
    </row>
    <row r="645" spans="11:12" x14ac:dyDescent="0.25">
      <c r="K645" s="146"/>
      <c r="L645" s="148"/>
    </row>
    <row r="646" spans="11:12" x14ac:dyDescent="0.25">
      <c r="K646" s="146"/>
      <c r="L646" s="148"/>
    </row>
    <row r="647" spans="11:12" x14ac:dyDescent="0.25">
      <c r="K647" s="146"/>
      <c r="L647" s="148"/>
    </row>
    <row r="648" spans="11:12" x14ac:dyDescent="0.25">
      <c r="K648" s="146"/>
      <c r="L648" s="148"/>
    </row>
    <row r="649" spans="11:12" x14ac:dyDescent="0.25">
      <c r="K649" s="146"/>
      <c r="L649" s="148"/>
    </row>
    <row r="650" spans="11:12" x14ac:dyDescent="0.25">
      <c r="K650" s="146"/>
      <c r="L650" s="148"/>
    </row>
    <row r="651" spans="11:12" x14ac:dyDescent="0.25">
      <c r="K651" s="146"/>
      <c r="L651" s="148"/>
    </row>
    <row r="652" spans="11:12" x14ac:dyDescent="0.25">
      <c r="K652" s="146"/>
      <c r="L652" s="148"/>
    </row>
    <row r="653" spans="11:12" x14ac:dyDescent="0.25">
      <c r="K653" s="146"/>
      <c r="L653" s="148"/>
    </row>
    <row r="654" spans="11:12" x14ac:dyDescent="0.25">
      <c r="K654" s="146"/>
      <c r="L654" s="148"/>
    </row>
    <row r="655" spans="11:12" x14ac:dyDescent="0.25">
      <c r="K655" s="146"/>
      <c r="L655" s="148"/>
    </row>
    <row r="656" spans="11:12" x14ac:dyDescent="0.25">
      <c r="K656" s="146"/>
      <c r="L656" s="148"/>
    </row>
    <row r="657" spans="11:12" x14ac:dyDescent="0.25">
      <c r="K657" s="146"/>
      <c r="L657" s="148"/>
    </row>
    <row r="658" spans="11:12" x14ac:dyDescent="0.25">
      <c r="K658" s="146"/>
      <c r="L658" s="148"/>
    </row>
    <row r="659" spans="11:12" x14ac:dyDescent="0.25">
      <c r="K659" s="146"/>
      <c r="L659" s="148"/>
    </row>
    <row r="660" spans="11:12" x14ac:dyDescent="0.25">
      <c r="K660" s="146"/>
      <c r="L660" s="148"/>
    </row>
    <row r="661" spans="11:12" x14ac:dyDescent="0.25">
      <c r="K661" s="146"/>
      <c r="L661" s="148"/>
    </row>
    <row r="662" spans="11:12" x14ac:dyDescent="0.25">
      <c r="K662" s="146"/>
      <c r="L662" s="148"/>
    </row>
    <row r="663" spans="11:12" x14ac:dyDescent="0.25">
      <c r="K663" s="146"/>
      <c r="L663" s="148"/>
    </row>
    <row r="664" spans="11:12" x14ac:dyDescent="0.25">
      <c r="K664" s="146"/>
      <c r="L664" s="148"/>
    </row>
    <row r="665" spans="11:12" x14ac:dyDescent="0.25">
      <c r="K665" s="146"/>
      <c r="L665" s="148"/>
    </row>
    <row r="666" spans="11:12" x14ac:dyDescent="0.25">
      <c r="K666" s="146"/>
      <c r="L666" s="148"/>
    </row>
    <row r="667" spans="11:12" x14ac:dyDescent="0.25">
      <c r="K667" s="146"/>
      <c r="L667" s="148"/>
    </row>
    <row r="668" spans="11:12" x14ac:dyDescent="0.25">
      <c r="K668" s="146"/>
      <c r="L668" s="148"/>
    </row>
    <row r="669" spans="11:12" x14ac:dyDescent="0.25">
      <c r="K669" s="146"/>
      <c r="L669" s="148"/>
    </row>
    <row r="670" spans="11:12" x14ac:dyDescent="0.25">
      <c r="K670" s="146"/>
      <c r="L670" s="148"/>
    </row>
    <row r="671" spans="11:12" x14ac:dyDescent="0.25">
      <c r="K671" s="146"/>
      <c r="L671" s="148"/>
    </row>
    <row r="672" spans="11:12" x14ac:dyDescent="0.25">
      <c r="K672" s="146"/>
      <c r="L672" s="148"/>
    </row>
    <row r="673" spans="11:12" x14ac:dyDescent="0.25">
      <c r="K673" s="146"/>
      <c r="L673" s="148"/>
    </row>
    <row r="674" spans="11:12" x14ac:dyDescent="0.25">
      <c r="K674" s="146"/>
      <c r="L674" s="148"/>
    </row>
    <row r="675" spans="11:12" x14ac:dyDescent="0.25">
      <c r="K675" s="146"/>
      <c r="L675" s="148"/>
    </row>
    <row r="676" spans="11:12" x14ac:dyDescent="0.25">
      <c r="K676" s="146"/>
      <c r="L676" s="148"/>
    </row>
    <row r="677" spans="11:12" x14ac:dyDescent="0.25">
      <c r="K677" s="146"/>
      <c r="L677" s="148"/>
    </row>
    <row r="678" spans="11:12" x14ac:dyDescent="0.25">
      <c r="K678" s="146"/>
      <c r="L678" s="148"/>
    </row>
    <row r="679" spans="11:12" x14ac:dyDescent="0.25">
      <c r="K679" s="146"/>
      <c r="L679" s="148"/>
    </row>
    <row r="680" spans="11:12" x14ac:dyDescent="0.25">
      <c r="K680" s="146"/>
      <c r="L680" s="148"/>
    </row>
    <row r="681" spans="11:12" x14ac:dyDescent="0.25">
      <c r="K681" s="146"/>
      <c r="L681" s="148"/>
    </row>
    <row r="682" spans="11:12" x14ac:dyDescent="0.25">
      <c r="K682" s="146"/>
      <c r="L682" s="148"/>
    </row>
    <row r="683" spans="11:12" x14ac:dyDescent="0.25">
      <c r="K683" s="146"/>
      <c r="L683" s="148"/>
    </row>
    <row r="684" spans="11:12" x14ac:dyDescent="0.25">
      <c r="K684" s="146"/>
      <c r="L684" s="148"/>
    </row>
    <row r="685" spans="11:12" x14ac:dyDescent="0.25">
      <c r="K685" s="146"/>
      <c r="L685" s="148"/>
    </row>
    <row r="686" spans="11:12" x14ac:dyDescent="0.25">
      <c r="K686" s="146"/>
      <c r="L686" s="148"/>
    </row>
    <row r="687" spans="11:12" x14ac:dyDescent="0.25">
      <c r="K687" s="146"/>
      <c r="L687" s="148"/>
    </row>
    <row r="688" spans="11:12" x14ac:dyDescent="0.25">
      <c r="K688" s="146"/>
      <c r="L688" s="148"/>
    </row>
    <row r="689" spans="11:12" x14ac:dyDescent="0.25">
      <c r="K689" s="146"/>
      <c r="L689" s="148"/>
    </row>
    <row r="690" spans="11:12" x14ac:dyDescent="0.25">
      <c r="K690" s="146"/>
      <c r="L690" s="148"/>
    </row>
    <row r="691" spans="11:12" x14ac:dyDescent="0.25">
      <c r="K691" s="146"/>
      <c r="L691" s="148"/>
    </row>
    <row r="692" spans="11:12" x14ac:dyDescent="0.25">
      <c r="K692" s="146"/>
      <c r="L692" s="148"/>
    </row>
    <row r="693" spans="11:12" x14ac:dyDescent="0.25">
      <c r="K693" s="146"/>
      <c r="L693" s="148"/>
    </row>
    <row r="694" spans="11:12" x14ac:dyDescent="0.25">
      <c r="K694" s="146"/>
      <c r="L694" s="148"/>
    </row>
    <row r="695" spans="11:12" x14ac:dyDescent="0.25">
      <c r="K695" s="146"/>
      <c r="L695" s="148"/>
    </row>
    <row r="696" spans="11:12" x14ac:dyDescent="0.25">
      <c r="K696" s="146"/>
      <c r="L696" s="148"/>
    </row>
    <row r="697" spans="11:12" x14ac:dyDescent="0.25">
      <c r="K697" s="146"/>
      <c r="L697" s="148"/>
    </row>
    <row r="698" spans="11:12" x14ac:dyDescent="0.25">
      <c r="K698" s="146"/>
      <c r="L698" s="148"/>
    </row>
    <row r="699" spans="11:12" x14ac:dyDescent="0.25">
      <c r="K699" s="146"/>
      <c r="L699" s="148"/>
    </row>
    <row r="700" spans="11:12" x14ac:dyDescent="0.25">
      <c r="K700" s="146"/>
      <c r="L700" s="148"/>
    </row>
    <row r="701" spans="11:12" x14ac:dyDescent="0.25">
      <c r="K701" s="146"/>
      <c r="L701" s="148"/>
    </row>
    <row r="702" spans="11:12" x14ac:dyDescent="0.25">
      <c r="K702" s="146"/>
      <c r="L702" s="148"/>
    </row>
    <row r="703" spans="11:12" x14ac:dyDescent="0.25">
      <c r="K703" s="146"/>
      <c r="L703" s="148"/>
    </row>
    <row r="704" spans="11:12" x14ac:dyDescent="0.25">
      <c r="K704" s="146"/>
      <c r="L704" s="148"/>
    </row>
    <row r="705" spans="11:12" x14ac:dyDescent="0.25">
      <c r="K705" s="146"/>
      <c r="L705" s="148"/>
    </row>
    <row r="706" spans="11:12" x14ac:dyDescent="0.25">
      <c r="K706" s="146"/>
      <c r="L706" s="148"/>
    </row>
    <row r="707" spans="11:12" x14ac:dyDescent="0.25">
      <c r="K707" s="146"/>
      <c r="L707" s="148"/>
    </row>
    <row r="708" spans="11:12" x14ac:dyDescent="0.25">
      <c r="K708" s="146"/>
      <c r="L708" s="148"/>
    </row>
    <row r="709" spans="11:12" x14ac:dyDescent="0.25">
      <c r="K709" s="146"/>
      <c r="L709" s="148"/>
    </row>
    <row r="710" spans="11:12" x14ac:dyDescent="0.25">
      <c r="K710" s="146"/>
      <c r="L710" s="148"/>
    </row>
    <row r="711" spans="11:12" x14ac:dyDescent="0.25">
      <c r="K711" s="146"/>
      <c r="L711" s="148"/>
    </row>
    <row r="712" spans="11:12" x14ac:dyDescent="0.25">
      <c r="K712" s="146"/>
      <c r="L712" s="148"/>
    </row>
    <row r="713" spans="11:12" x14ac:dyDescent="0.25">
      <c r="K713" s="146"/>
      <c r="L713" s="148"/>
    </row>
    <row r="714" spans="11:12" x14ac:dyDescent="0.25">
      <c r="K714" s="146"/>
      <c r="L714" s="148"/>
    </row>
    <row r="715" spans="11:12" x14ac:dyDescent="0.25">
      <c r="K715" s="146"/>
      <c r="L715" s="148"/>
    </row>
    <row r="716" spans="11:12" x14ac:dyDescent="0.25">
      <c r="K716" s="146"/>
      <c r="L716" s="148"/>
    </row>
    <row r="717" spans="11:12" x14ac:dyDescent="0.25">
      <c r="K717" s="146"/>
      <c r="L717" s="148"/>
    </row>
    <row r="718" spans="11:12" x14ac:dyDescent="0.25">
      <c r="K718" s="146"/>
      <c r="L718" s="148"/>
    </row>
    <row r="719" spans="11:12" x14ac:dyDescent="0.25">
      <c r="K719" s="146"/>
      <c r="L719" s="148"/>
    </row>
    <row r="720" spans="11:12" x14ac:dyDescent="0.25">
      <c r="K720" s="146"/>
      <c r="L720" s="148"/>
    </row>
    <row r="721" spans="11:12" x14ac:dyDescent="0.25">
      <c r="K721" s="146"/>
      <c r="L721" s="148"/>
    </row>
    <row r="722" spans="11:12" x14ac:dyDescent="0.25">
      <c r="K722" s="146"/>
      <c r="L722" s="148"/>
    </row>
    <row r="723" spans="11:12" x14ac:dyDescent="0.25">
      <c r="K723" s="146"/>
      <c r="L723" s="148"/>
    </row>
    <row r="724" spans="11:12" x14ac:dyDescent="0.25">
      <c r="K724" s="146"/>
      <c r="L724" s="148"/>
    </row>
    <row r="725" spans="11:12" x14ac:dyDescent="0.25">
      <c r="K725" s="146"/>
      <c r="L725" s="148"/>
    </row>
    <row r="726" spans="11:12" x14ac:dyDescent="0.25">
      <c r="K726" s="146"/>
      <c r="L726" s="148"/>
    </row>
    <row r="727" spans="11:12" x14ac:dyDescent="0.25">
      <c r="K727" s="146"/>
      <c r="L727" s="148"/>
    </row>
    <row r="728" spans="11:12" x14ac:dyDescent="0.25">
      <c r="K728" s="146"/>
      <c r="L728" s="148"/>
    </row>
    <row r="729" spans="11:12" x14ac:dyDescent="0.25">
      <c r="K729" s="146"/>
      <c r="L729" s="148"/>
    </row>
    <row r="730" spans="11:12" x14ac:dyDescent="0.25">
      <c r="K730" s="146"/>
      <c r="L730" s="148"/>
    </row>
    <row r="731" spans="11:12" x14ac:dyDescent="0.25">
      <c r="K731" s="146"/>
      <c r="L731" s="148"/>
    </row>
    <row r="732" spans="11:12" x14ac:dyDescent="0.25">
      <c r="K732" s="146"/>
      <c r="L732" s="148"/>
    </row>
    <row r="733" spans="11:12" x14ac:dyDescent="0.25">
      <c r="K733" s="146"/>
      <c r="L733" s="148"/>
    </row>
    <row r="734" spans="11:12" x14ac:dyDescent="0.25">
      <c r="K734" s="146"/>
      <c r="L734" s="148"/>
    </row>
    <row r="735" spans="11:12" x14ac:dyDescent="0.25">
      <c r="K735" s="146"/>
      <c r="L735" s="148"/>
    </row>
    <row r="736" spans="11:12" x14ac:dyDescent="0.25">
      <c r="K736" s="146"/>
      <c r="L736" s="148"/>
    </row>
    <row r="737" spans="11:12" x14ac:dyDescent="0.25">
      <c r="K737" s="146"/>
      <c r="L737" s="148"/>
    </row>
    <row r="738" spans="11:12" x14ac:dyDescent="0.25">
      <c r="K738" s="146"/>
      <c r="L738" s="148"/>
    </row>
    <row r="739" spans="11:12" x14ac:dyDescent="0.25">
      <c r="K739" s="146"/>
      <c r="L739" s="148"/>
    </row>
    <row r="740" spans="11:12" x14ac:dyDescent="0.25">
      <c r="K740" s="146"/>
      <c r="L740" s="148"/>
    </row>
    <row r="741" spans="11:12" x14ac:dyDescent="0.25">
      <c r="K741" s="146"/>
      <c r="L741" s="148"/>
    </row>
    <row r="742" spans="11:12" x14ac:dyDescent="0.25">
      <c r="K742" s="146"/>
      <c r="L742" s="148"/>
    </row>
    <row r="743" spans="11:12" x14ac:dyDescent="0.25">
      <c r="K743" s="146"/>
      <c r="L743" s="148"/>
    </row>
    <row r="744" spans="11:12" x14ac:dyDescent="0.25">
      <c r="K744" s="146"/>
      <c r="L744" s="148"/>
    </row>
    <row r="745" spans="11:12" x14ac:dyDescent="0.25">
      <c r="K745" s="146"/>
      <c r="L745" s="148"/>
    </row>
    <row r="746" spans="11:12" x14ac:dyDescent="0.25">
      <c r="K746" s="146"/>
      <c r="L746" s="148"/>
    </row>
    <row r="747" spans="11:12" x14ac:dyDescent="0.25">
      <c r="K747" s="146"/>
      <c r="L747" s="148"/>
    </row>
    <row r="748" spans="11:12" x14ac:dyDescent="0.25">
      <c r="K748" s="146"/>
      <c r="L748" s="148"/>
    </row>
    <row r="749" spans="11:12" x14ac:dyDescent="0.25">
      <c r="K749" s="146"/>
      <c r="L749" s="148"/>
    </row>
    <row r="750" spans="11:12" x14ac:dyDescent="0.25">
      <c r="K750" s="146"/>
      <c r="L750" s="148"/>
    </row>
    <row r="751" spans="11:12" x14ac:dyDescent="0.25">
      <c r="K751" s="146"/>
      <c r="L751" s="148"/>
    </row>
    <row r="752" spans="11:12" x14ac:dyDescent="0.25">
      <c r="K752" s="146"/>
      <c r="L752" s="148"/>
    </row>
    <row r="753" spans="11:12" x14ac:dyDescent="0.25">
      <c r="K753" s="146"/>
      <c r="L753" s="148"/>
    </row>
    <row r="754" spans="11:12" x14ac:dyDescent="0.25">
      <c r="K754" s="146"/>
      <c r="L754" s="148"/>
    </row>
    <row r="755" spans="11:12" x14ac:dyDescent="0.25">
      <c r="K755" s="146"/>
      <c r="L755" s="148"/>
    </row>
    <row r="756" spans="11:12" x14ac:dyDescent="0.25">
      <c r="K756" s="146"/>
      <c r="L756" s="148"/>
    </row>
    <row r="757" spans="11:12" x14ac:dyDescent="0.25">
      <c r="K757" s="146"/>
      <c r="L757" s="148"/>
    </row>
    <row r="758" spans="11:12" x14ac:dyDescent="0.25">
      <c r="K758" s="146"/>
      <c r="L758" s="148"/>
    </row>
    <row r="759" spans="11:12" x14ac:dyDescent="0.25">
      <c r="K759" s="146"/>
      <c r="L759" s="148"/>
    </row>
    <row r="760" spans="11:12" x14ac:dyDescent="0.25">
      <c r="K760" s="146"/>
      <c r="L760" s="148"/>
    </row>
    <row r="761" spans="11:12" x14ac:dyDescent="0.25">
      <c r="K761" s="146"/>
      <c r="L761" s="148"/>
    </row>
    <row r="762" spans="11:12" x14ac:dyDescent="0.25">
      <c r="K762" s="146"/>
      <c r="L762" s="148"/>
    </row>
    <row r="763" spans="11:12" x14ac:dyDescent="0.25">
      <c r="K763" s="146"/>
      <c r="L763" s="148"/>
    </row>
    <row r="764" spans="11:12" x14ac:dyDescent="0.25">
      <c r="K764" s="146"/>
      <c r="L764" s="148"/>
    </row>
    <row r="765" spans="11:12" x14ac:dyDescent="0.25">
      <c r="K765" s="146"/>
      <c r="L765" s="148"/>
    </row>
    <row r="766" spans="11:12" x14ac:dyDescent="0.25">
      <c r="K766" s="146"/>
      <c r="L766" s="148"/>
    </row>
    <row r="767" spans="11:12" x14ac:dyDescent="0.25">
      <c r="K767" s="146"/>
      <c r="L767" s="148"/>
    </row>
    <row r="768" spans="11:12" x14ac:dyDescent="0.25">
      <c r="K768" s="146"/>
      <c r="L768" s="148"/>
    </row>
    <row r="769" spans="11:12" x14ac:dyDescent="0.25">
      <c r="K769" s="146"/>
      <c r="L769" s="148"/>
    </row>
    <row r="770" spans="11:12" x14ac:dyDescent="0.25">
      <c r="K770" s="146"/>
      <c r="L770" s="148"/>
    </row>
    <row r="771" spans="11:12" x14ac:dyDescent="0.25">
      <c r="K771" s="146"/>
      <c r="L771" s="148"/>
    </row>
    <row r="772" spans="11:12" x14ac:dyDescent="0.25">
      <c r="K772" s="146"/>
      <c r="L772" s="148"/>
    </row>
    <row r="773" spans="11:12" x14ac:dyDescent="0.25">
      <c r="K773" s="146"/>
      <c r="L773" s="148"/>
    </row>
    <row r="774" spans="11:12" x14ac:dyDescent="0.25">
      <c r="K774" s="146"/>
      <c r="L774" s="148"/>
    </row>
    <row r="775" spans="11:12" x14ac:dyDescent="0.25">
      <c r="K775" s="146"/>
      <c r="L775" s="148"/>
    </row>
    <row r="776" spans="11:12" x14ac:dyDescent="0.25">
      <c r="K776" s="146"/>
      <c r="L776" s="148"/>
    </row>
    <row r="777" spans="11:12" x14ac:dyDescent="0.25">
      <c r="K777" s="146"/>
      <c r="L777" s="148"/>
    </row>
    <row r="778" spans="11:12" x14ac:dyDescent="0.25">
      <c r="K778" s="146"/>
      <c r="L778" s="148"/>
    </row>
    <row r="779" spans="11:12" x14ac:dyDescent="0.25">
      <c r="K779" s="146"/>
      <c r="L779" s="148"/>
    </row>
    <row r="780" spans="11:12" x14ac:dyDescent="0.25">
      <c r="K780" s="146"/>
      <c r="L780" s="148"/>
    </row>
    <row r="781" spans="11:12" x14ac:dyDescent="0.25">
      <c r="K781" s="146"/>
      <c r="L781" s="148"/>
    </row>
    <row r="782" spans="11:12" x14ac:dyDescent="0.25">
      <c r="K782" s="146"/>
      <c r="L782" s="148"/>
    </row>
    <row r="783" spans="11:12" x14ac:dyDescent="0.25">
      <c r="K783" s="146"/>
      <c r="L783" s="148"/>
    </row>
    <row r="784" spans="11:12" x14ac:dyDescent="0.25">
      <c r="K784" s="146"/>
      <c r="L784" s="148"/>
    </row>
    <row r="785" spans="11:12" x14ac:dyDescent="0.25">
      <c r="K785" s="146"/>
      <c r="L785" s="148"/>
    </row>
    <row r="786" spans="11:12" x14ac:dyDescent="0.25">
      <c r="K786" s="146"/>
      <c r="L786" s="148"/>
    </row>
    <row r="787" spans="11:12" x14ac:dyDescent="0.25">
      <c r="K787" s="146"/>
      <c r="L787" s="148"/>
    </row>
    <row r="788" spans="11:12" x14ac:dyDescent="0.25">
      <c r="K788" s="146"/>
      <c r="L788" s="148"/>
    </row>
    <row r="789" spans="11:12" x14ac:dyDescent="0.25">
      <c r="K789" s="146"/>
      <c r="L789" s="148"/>
    </row>
    <row r="790" spans="11:12" x14ac:dyDescent="0.25">
      <c r="K790" s="146"/>
      <c r="L790" s="148"/>
    </row>
    <row r="791" spans="11:12" x14ac:dyDescent="0.25">
      <c r="K791" s="146"/>
      <c r="L791" s="148"/>
    </row>
    <row r="792" spans="11:12" x14ac:dyDescent="0.25">
      <c r="K792" s="146"/>
      <c r="L792" s="148"/>
    </row>
    <row r="793" spans="11:12" x14ac:dyDescent="0.25">
      <c r="K793" s="146"/>
      <c r="L793" s="148"/>
    </row>
    <row r="794" spans="11:12" x14ac:dyDescent="0.25">
      <c r="K794" s="146"/>
      <c r="L794" s="148"/>
    </row>
    <row r="795" spans="11:12" x14ac:dyDescent="0.25">
      <c r="K795" s="146"/>
      <c r="L795" s="148"/>
    </row>
    <row r="796" spans="11:12" x14ac:dyDescent="0.25">
      <c r="K796" s="146"/>
      <c r="L796" s="148"/>
    </row>
    <row r="797" spans="11:12" x14ac:dyDescent="0.25">
      <c r="K797" s="146"/>
      <c r="L797" s="148"/>
    </row>
    <row r="798" spans="11:12" x14ac:dyDescent="0.25">
      <c r="K798" s="146"/>
      <c r="L798" s="148"/>
    </row>
    <row r="799" spans="11:12" x14ac:dyDescent="0.25">
      <c r="K799" s="146"/>
      <c r="L799" s="148"/>
    </row>
    <row r="800" spans="11:12" x14ac:dyDescent="0.25">
      <c r="K800" s="146"/>
      <c r="L800" s="148"/>
    </row>
    <row r="801" spans="11:12" x14ac:dyDescent="0.25">
      <c r="K801" s="146"/>
      <c r="L801" s="148"/>
    </row>
    <row r="802" spans="11:12" x14ac:dyDescent="0.25">
      <c r="K802" s="146"/>
      <c r="L802" s="148"/>
    </row>
    <row r="803" spans="11:12" x14ac:dyDescent="0.25">
      <c r="K803" s="146"/>
      <c r="L803" s="148"/>
    </row>
    <row r="804" spans="11:12" x14ac:dyDescent="0.25">
      <c r="K804" s="146"/>
      <c r="L804" s="148"/>
    </row>
    <row r="805" spans="11:12" x14ac:dyDescent="0.25">
      <c r="K805" s="146"/>
      <c r="L805" s="148"/>
    </row>
    <row r="806" spans="11:12" x14ac:dyDescent="0.25">
      <c r="K806" s="146"/>
      <c r="L806" s="148"/>
    </row>
    <row r="807" spans="11:12" x14ac:dyDescent="0.25">
      <c r="K807" s="146"/>
      <c r="L807" s="148"/>
    </row>
    <row r="808" spans="11:12" x14ac:dyDescent="0.25">
      <c r="K808" s="146"/>
      <c r="L808" s="148"/>
    </row>
    <row r="809" spans="11:12" x14ac:dyDescent="0.25">
      <c r="K809" s="146"/>
      <c r="L809" s="148"/>
    </row>
    <row r="810" spans="11:12" x14ac:dyDescent="0.25">
      <c r="K810" s="146"/>
      <c r="L810" s="148"/>
    </row>
    <row r="811" spans="11:12" x14ac:dyDescent="0.25">
      <c r="K811" s="146"/>
      <c r="L811" s="148"/>
    </row>
    <row r="812" spans="11:12" x14ac:dyDescent="0.25">
      <c r="K812" s="146"/>
      <c r="L812" s="148"/>
    </row>
    <row r="813" spans="11:12" x14ac:dyDescent="0.25">
      <c r="K813" s="146"/>
      <c r="L813" s="148"/>
    </row>
    <row r="814" spans="11:12" x14ac:dyDescent="0.25">
      <c r="K814" s="146"/>
      <c r="L814" s="148"/>
    </row>
    <row r="815" spans="11:12" x14ac:dyDescent="0.25">
      <c r="K815" s="146"/>
      <c r="L815" s="148"/>
    </row>
    <row r="816" spans="11:12" x14ac:dyDescent="0.25">
      <c r="K816" s="146"/>
      <c r="L816" s="148"/>
    </row>
    <row r="817" spans="11:12" x14ac:dyDescent="0.25">
      <c r="K817" s="146"/>
      <c r="L817" s="148"/>
    </row>
    <row r="818" spans="11:12" x14ac:dyDescent="0.25">
      <c r="K818" s="146"/>
      <c r="L818" s="148"/>
    </row>
    <row r="819" spans="11:12" x14ac:dyDescent="0.25">
      <c r="K819" s="146"/>
      <c r="L819" s="148"/>
    </row>
    <row r="820" spans="11:12" x14ac:dyDescent="0.25">
      <c r="K820" s="146"/>
      <c r="L820" s="148"/>
    </row>
    <row r="821" spans="11:12" x14ac:dyDescent="0.25">
      <c r="K821" s="146"/>
      <c r="L821" s="148"/>
    </row>
    <row r="822" spans="11:12" ht="316.5" x14ac:dyDescent="0.25">
      <c r="K822" s="146" t="s">
        <v>210</v>
      </c>
      <c r="L822" s="148" t="s">
        <v>150</v>
      </c>
    </row>
    <row r="823" spans="11:12" ht="316.5" x14ac:dyDescent="0.25">
      <c r="K823" s="146" t="s">
        <v>210</v>
      </c>
      <c r="L823" s="148" t="s">
        <v>150</v>
      </c>
    </row>
    <row r="824" spans="11:12" ht="316.5" x14ac:dyDescent="0.25">
      <c r="K824" s="146" t="s">
        <v>210</v>
      </c>
      <c r="L824" s="148" t="s">
        <v>150</v>
      </c>
    </row>
    <row r="825" spans="11:12" ht="316.5" x14ac:dyDescent="0.25">
      <c r="K825" s="146" t="s">
        <v>210</v>
      </c>
      <c r="L825" s="148" t="s">
        <v>150</v>
      </c>
    </row>
    <row r="826" spans="11:12" ht="316.5" x14ac:dyDescent="0.25">
      <c r="K826" s="146" t="s">
        <v>210</v>
      </c>
      <c r="L826" s="148" t="s">
        <v>150</v>
      </c>
    </row>
    <row r="827" spans="11:12" x14ac:dyDescent="0.25">
      <c r="K827" s="146"/>
      <c r="L827" s="148"/>
    </row>
    <row r="828" spans="11:12" x14ac:dyDescent="0.25">
      <c r="K828" s="146"/>
      <c r="L828" s="148"/>
    </row>
    <row r="829" spans="11:12" x14ac:dyDescent="0.25">
      <c r="K829" s="146"/>
      <c r="L829" s="148"/>
    </row>
    <row r="830" spans="11:12" ht="316.5" x14ac:dyDescent="0.25">
      <c r="K830" s="146" t="s">
        <v>210</v>
      </c>
      <c r="L830" s="148" t="s">
        <v>150</v>
      </c>
    </row>
    <row r="831" spans="11:12" ht="316.5" x14ac:dyDescent="0.25">
      <c r="K831" s="146" t="s">
        <v>210</v>
      </c>
      <c r="L831" s="148" t="s">
        <v>150</v>
      </c>
    </row>
    <row r="832" spans="11:12" ht="316.5" x14ac:dyDescent="0.25">
      <c r="K832" s="146" t="s">
        <v>210</v>
      </c>
      <c r="L832" s="148" t="s">
        <v>150</v>
      </c>
    </row>
    <row r="833" spans="11:12" ht="316.5" x14ac:dyDescent="0.25">
      <c r="K833" s="146" t="s">
        <v>210</v>
      </c>
      <c r="L833" s="148" t="s">
        <v>150</v>
      </c>
    </row>
    <row r="834" spans="11:12" ht="316.5" x14ac:dyDescent="0.25">
      <c r="K834" s="146" t="s">
        <v>210</v>
      </c>
      <c r="L834" s="148" t="s">
        <v>150</v>
      </c>
    </row>
    <row r="835" spans="11:12" ht="316.5" x14ac:dyDescent="0.25">
      <c r="K835" s="146" t="s">
        <v>210</v>
      </c>
      <c r="L835" s="148" t="s">
        <v>150</v>
      </c>
    </row>
    <row r="836" spans="11:12" ht="316.5" x14ac:dyDescent="0.25">
      <c r="K836" s="146" t="s">
        <v>210</v>
      </c>
      <c r="L836" s="148" t="s">
        <v>150</v>
      </c>
    </row>
    <row r="837" spans="11:12" ht="316.5" x14ac:dyDescent="0.25">
      <c r="K837" s="146" t="s">
        <v>210</v>
      </c>
      <c r="L837" s="148" t="s">
        <v>150</v>
      </c>
    </row>
    <row r="838" spans="11:12" x14ac:dyDescent="0.25">
      <c r="K838" s="146"/>
      <c r="L838" s="148"/>
    </row>
    <row r="839" spans="11:12" x14ac:dyDescent="0.25">
      <c r="K839" s="146"/>
      <c r="L839" s="148"/>
    </row>
    <row r="840" spans="11:12" x14ac:dyDescent="0.25">
      <c r="K840" s="146"/>
      <c r="L840" s="148"/>
    </row>
    <row r="841" spans="11:12" x14ac:dyDescent="0.25">
      <c r="K841" s="146"/>
      <c r="L841" s="148"/>
    </row>
    <row r="842" spans="11:12" x14ac:dyDescent="0.25">
      <c r="K842" s="146"/>
      <c r="L842" s="148"/>
    </row>
    <row r="843" spans="11:12" x14ac:dyDescent="0.25">
      <c r="K843" s="146"/>
      <c r="L843" s="148"/>
    </row>
    <row r="844" spans="11:12" x14ac:dyDescent="0.25">
      <c r="K844" s="146"/>
      <c r="L844" s="148"/>
    </row>
    <row r="845" spans="11:12" x14ac:dyDescent="0.25">
      <c r="K845" s="146"/>
      <c r="L845" s="148"/>
    </row>
    <row r="846" spans="11:12" x14ac:dyDescent="0.25">
      <c r="K846" s="146"/>
      <c r="L846" s="148"/>
    </row>
    <row r="847" spans="11:12" x14ac:dyDescent="0.25">
      <c r="K847" s="146"/>
      <c r="L847" s="148"/>
    </row>
    <row r="848" spans="11:12" x14ac:dyDescent="0.25">
      <c r="K848" s="146"/>
      <c r="L848" s="148"/>
    </row>
    <row r="849" spans="11:12" x14ac:dyDescent="0.25">
      <c r="K849" s="146"/>
      <c r="L849" s="148"/>
    </row>
    <row r="850" spans="11:12" x14ac:dyDescent="0.25">
      <c r="K850" s="146"/>
      <c r="L850" s="148"/>
    </row>
    <row r="851" spans="11:12" x14ac:dyDescent="0.25">
      <c r="K851" s="146"/>
      <c r="L851" s="148"/>
    </row>
    <row r="852" spans="11:12" x14ac:dyDescent="0.25">
      <c r="K852" s="146"/>
      <c r="L852" s="148"/>
    </row>
    <row r="853" spans="11:12" x14ac:dyDescent="0.25">
      <c r="K853" s="146"/>
      <c r="L853" s="148"/>
    </row>
    <row r="854" spans="11:12" x14ac:dyDescent="0.25">
      <c r="K854" s="146"/>
      <c r="L854" s="148"/>
    </row>
    <row r="855" spans="11:12" x14ac:dyDescent="0.25">
      <c r="K855" s="146"/>
      <c r="L855" s="148"/>
    </row>
    <row r="856" spans="11:12" x14ac:dyDescent="0.25">
      <c r="K856" s="146"/>
      <c r="L856" s="148"/>
    </row>
    <row r="857" spans="11:12" x14ac:dyDescent="0.25">
      <c r="K857" s="146"/>
      <c r="L857" s="148"/>
    </row>
    <row r="858" spans="11:12" x14ac:dyDescent="0.25">
      <c r="K858" s="146"/>
      <c r="L858" s="148"/>
    </row>
    <row r="859" spans="11:12" x14ac:dyDescent="0.25">
      <c r="K859" s="146"/>
      <c r="L859" s="148"/>
    </row>
    <row r="860" spans="11:12" x14ac:dyDescent="0.25">
      <c r="K860" s="146"/>
      <c r="L860" s="148"/>
    </row>
    <row r="861" spans="11:12" x14ac:dyDescent="0.25">
      <c r="K861" s="146"/>
      <c r="L861" s="148"/>
    </row>
    <row r="862" spans="11:12" x14ac:dyDescent="0.25">
      <c r="K862" s="146"/>
      <c r="L862" s="148"/>
    </row>
    <row r="863" spans="11:12" ht="316.5" x14ac:dyDescent="0.25">
      <c r="K863" s="146" t="s">
        <v>210</v>
      </c>
      <c r="L863" s="148" t="s">
        <v>150</v>
      </c>
    </row>
    <row r="864" spans="11:12" ht="316.5" x14ac:dyDescent="0.25">
      <c r="K864" s="146" t="s">
        <v>210</v>
      </c>
      <c r="L864" s="148" t="s">
        <v>150</v>
      </c>
    </row>
    <row r="865" spans="11:12" ht="316.5" x14ac:dyDescent="0.25">
      <c r="K865" s="146" t="s">
        <v>210</v>
      </c>
      <c r="L865" s="148" t="s">
        <v>150</v>
      </c>
    </row>
    <row r="866" spans="11:12" x14ac:dyDescent="0.25">
      <c r="K866" s="146"/>
      <c r="L866" s="148"/>
    </row>
    <row r="867" spans="11:12" x14ac:dyDescent="0.25">
      <c r="K867" s="146"/>
      <c r="L867" s="148"/>
    </row>
    <row r="868" spans="11:12" x14ac:dyDescent="0.25">
      <c r="K868" s="146"/>
      <c r="L868" s="148"/>
    </row>
    <row r="869" spans="11:12" x14ac:dyDescent="0.25">
      <c r="K869" s="146"/>
      <c r="L869" s="148"/>
    </row>
    <row r="870" spans="11:12" x14ac:dyDescent="0.25">
      <c r="K870" s="146"/>
      <c r="L870" s="148"/>
    </row>
    <row r="871" spans="11:12" x14ac:dyDescent="0.25">
      <c r="K871" s="146"/>
      <c r="L871" s="148"/>
    </row>
    <row r="872" spans="11:12" x14ac:dyDescent="0.25">
      <c r="K872" s="146"/>
      <c r="L872" s="148"/>
    </row>
    <row r="873" spans="11:12" x14ac:dyDescent="0.25">
      <c r="K873" s="146"/>
      <c r="L873" s="148"/>
    </row>
    <row r="874" spans="11:12" x14ac:dyDescent="0.25">
      <c r="K874" s="146"/>
      <c r="L874" s="148"/>
    </row>
    <row r="875" spans="11:12" x14ac:dyDescent="0.25">
      <c r="K875" s="146"/>
      <c r="L875" s="148"/>
    </row>
    <row r="876" spans="11:12" x14ac:dyDescent="0.25">
      <c r="K876" s="146"/>
      <c r="L876" s="148"/>
    </row>
    <row r="877" spans="11:12" ht="316.5" x14ac:dyDescent="0.25">
      <c r="K877" s="146" t="s">
        <v>210</v>
      </c>
      <c r="L877" s="148" t="s">
        <v>150</v>
      </c>
    </row>
    <row r="878" spans="11:12" ht="316.5" x14ac:dyDescent="0.25">
      <c r="K878" s="146" t="s">
        <v>210</v>
      </c>
      <c r="L878" s="148" t="s">
        <v>150</v>
      </c>
    </row>
    <row r="879" spans="11:12" ht="316.5" x14ac:dyDescent="0.25">
      <c r="K879" s="146" t="s">
        <v>210</v>
      </c>
      <c r="L879" s="148" t="s">
        <v>150</v>
      </c>
    </row>
    <row r="880" spans="11:12" ht="316.5" x14ac:dyDescent="0.25">
      <c r="K880" s="146" t="s">
        <v>210</v>
      </c>
      <c r="L880" s="148" t="s">
        <v>150</v>
      </c>
    </row>
    <row r="881" spans="11:12" x14ac:dyDescent="0.25">
      <c r="K881" s="146"/>
      <c r="L881" s="148"/>
    </row>
    <row r="882" spans="11:12" x14ac:dyDescent="0.25">
      <c r="K882" s="146"/>
      <c r="L882" s="148"/>
    </row>
    <row r="883" spans="11:12" x14ac:dyDescent="0.25">
      <c r="K883" s="146"/>
      <c r="L883" s="148"/>
    </row>
    <row r="884" spans="11:12" x14ac:dyDescent="0.25">
      <c r="K884" s="146"/>
      <c r="L884" s="148"/>
    </row>
    <row r="885" spans="11:12" x14ac:dyDescent="0.25">
      <c r="K885" s="146"/>
      <c r="L885" s="148"/>
    </row>
    <row r="886" spans="11:12" x14ac:dyDescent="0.25">
      <c r="K886" s="146"/>
      <c r="L886" s="148"/>
    </row>
    <row r="887" spans="11:12" x14ac:dyDescent="0.25">
      <c r="K887" s="146"/>
      <c r="L887" s="148"/>
    </row>
    <row r="888" spans="11:12" x14ac:dyDescent="0.25">
      <c r="K888" s="146"/>
      <c r="L888" s="148"/>
    </row>
    <row r="889" spans="11:12" x14ac:dyDescent="0.25">
      <c r="K889" s="146"/>
      <c r="L889" s="148"/>
    </row>
    <row r="890" spans="11:12" x14ac:dyDescent="0.25">
      <c r="K890" s="146"/>
      <c r="L890" s="148"/>
    </row>
    <row r="891" spans="11:12" x14ac:dyDescent="0.25">
      <c r="K891" s="146"/>
      <c r="L891" s="148"/>
    </row>
    <row r="892" spans="11:12" x14ac:dyDescent="0.25">
      <c r="K892" s="146"/>
      <c r="L892" s="148"/>
    </row>
    <row r="893" spans="11:12" x14ac:dyDescent="0.25">
      <c r="K893" s="146"/>
      <c r="L893" s="148"/>
    </row>
    <row r="894" spans="11:12" ht="316.5" x14ac:dyDescent="0.25">
      <c r="K894" s="146" t="s">
        <v>210</v>
      </c>
      <c r="L894" s="148" t="s">
        <v>150</v>
      </c>
    </row>
    <row r="895" spans="11:12" ht="316.5" x14ac:dyDescent="0.25">
      <c r="K895" s="146" t="s">
        <v>210</v>
      </c>
      <c r="L895" s="148" t="s">
        <v>150</v>
      </c>
    </row>
    <row r="896" spans="11:12" x14ac:dyDescent="0.25">
      <c r="K896" s="146"/>
      <c r="L896" s="148"/>
    </row>
    <row r="897" spans="11:12" x14ac:dyDescent="0.25">
      <c r="K897" s="146"/>
      <c r="L897" s="148"/>
    </row>
    <row r="898" spans="11:12" x14ac:dyDescent="0.25">
      <c r="K898" s="146"/>
      <c r="L898" s="148"/>
    </row>
    <row r="899" spans="11:12" x14ac:dyDescent="0.25">
      <c r="K899" s="146"/>
      <c r="L899" s="148"/>
    </row>
    <row r="900" spans="11:12" x14ac:dyDescent="0.25">
      <c r="K900" s="146"/>
      <c r="L900" s="148"/>
    </row>
    <row r="901" spans="11:12" x14ac:dyDescent="0.25">
      <c r="K901" s="146"/>
      <c r="L901" s="148"/>
    </row>
    <row r="902" spans="11:12" x14ac:dyDescent="0.25">
      <c r="K902" s="146"/>
      <c r="L902" s="148"/>
    </row>
    <row r="903" spans="11:12" x14ac:dyDescent="0.25">
      <c r="K903" s="146"/>
      <c r="L903" s="148"/>
    </row>
    <row r="904" spans="11:12" x14ac:dyDescent="0.25">
      <c r="K904" s="146"/>
      <c r="L904" s="148"/>
    </row>
    <row r="905" spans="11:12" x14ac:dyDescent="0.25">
      <c r="K905" s="146"/>
      <c r="L905" s="148"/>
    </row>
    <row r="906" spans="11:12" x14ac:dyDescent="0.25">
      <c r="K906" s="146"/>
      <c r="L906" s="148"/>
    </row>
    <row r="907" spans="11:12" ht="316.5" x14ac:dyDescent="0.25">
      <c r="K907" s="146" t="s">
        <v>210</v>
      </c>
      <c r="L907" s="148" t="s">
        <v>150</v>
      </c>
    </row>
    <row r="908" spans="11:12" ht="316.5" x14ac:dyDescent="0.25">
      <c r="K908" s="146" t="s">
        <v>210</v>
      </c>
      <c r="L908" s="148" t="s">
        <v>150</v>
      </c>
    </row>
    <row r="909" spans="11:12" ht="316.5" x14ac:dyDescent="0.25">
      <c r="K909" s="146" t="s">
        <v>210</v>
      </c>
      <c r="L909" s="148" t="s">
        <v>150</v>
      </c>
    </row>
    <row r="910" spans="11:12" ht="316.5" x14ac:dyDescent="0.25">
      <c r="K910" s="146" t="s">
        <v>210</v>
      </c>
      <c r="L910" s="148" t="s">
        <v>150</v>
      </c>
    </row>
    <row r="911" spans="11:12" x14ac:dyDescent="0.25">
      <c r="K911" s="146"/>
      <c r="L911" s="148"/>
    </row>
    <row r="912" spans="11:12" x14ac:dyDescent="0.25">
      <c r="K912" s="146"/>
      <c r="L912" s="148"/>
    </row>
    <row r="913" spans="11:12" x14ac:dyDescent="0.25">
      <c r="K913" s="146"/>
      <c r="L913" s="148"/>
    </row>
    <row r="914" spans="11:12" x14ac:dyDescent="0.25">
      <c r="K914" s="146"/>
      <c r="L914" s="148"/>
    </row>
    <row r="915" spans="11:12" x14ac:dyDescent="0.25">
      <c r="K915" s="146"/>
      <c r="L915" s="148"/>
    </row>
    <row r="916" spans="11:12" x14ac:dyDescent="0.25">
      <c r="K916" s="146"/>
      <c r="L916" s="148"/>
    </row>
    <row r="917" spans="11:12" x14ac:dyDescent="0.25">
      <c r="K917" s="146"/>
      <c r="L917" s="148"/>
    </row>
    <row r="918" spans="11:12" x14ac:dyDescent="0.25">
      <c r="K918" s="146"/>
      <c r="L918" s="148"/>
    </row>
    <row r="919" spans="11:12" x14ac:dyDescent="0.25">
      <c r="K919" s="146"/>
      <c r="L919" s="148"/>
    </row>
    <row r="920" spans="11:12" x14ac:dyDescent="0.25">
      <c r="K920" s="146"/>
      <c r="L920" s="148"/>
    </row>
    <row r="921" spans="11:12" x14ac:dyDescent="0.25">
      <c r="K921" s="146"/>
      <c r="L921" s="148"/>
    </row>
    <row r="922" spans="11:12" ht="316.5" x14ac:dyDescent="0.25">
      <c r="K922" s="146" t="s">
        <v>210</v>
      </c>
      <c r="L922" s="148" t="s">
        <v>150</v>
      </c>
    </row>
    <row r="923" spans="11:12" ht="316.5" x14ac:dyDescent="0.25">
      <c r="K923" s="146" t="s">
        <v>210</v>
      </c>
      <c r="L923" s="148" t="s">
        <v>150</v>
      </c>
    </row>
    <row r="924" spans="11:12" ht="316.5" x14ac:dyDescent="0.25">
      <c r="K924" s="146" t="s">
        <v>210</v>
      </c>
      <c r="L924" s="148" t="s">
        <v>150</v>
      </c>
    </row>
    <row r="925" spans="11:12" ht="316.5" x14ac:dyDescent="0.25">
      <c r="K925" s="146" t="s">
        <v>210</v>
      </c>
      <c r="L925" s="148" t="s">
        <v>150</v>
      </c>
    </row>
    <row r="926" spans="11:12" x14ac:dyDescent="0.25">
      <c r="K926" s="146"/>
      <c r="L926" s="148"/>
    </row>
    <row r="927" spans="11:12" x14ac:dyDescent="0.25">
      <c r="K927" s="146"/>
      <c r="L927" s="148"/>
    </row>
    <row r="928" spans="11:12" x14ac:dyDescent="0.25">
      <c r="K928" s="146"/>
      <c r="L928" s="148"/>
    </row>
    <row r="929" spans="11:12" x14ac:dyDescent="0.25">
      <c r="K929" s="146"/>
      <c r="L929" s="148"/>
    </row>
    <row r="930" spans="11:12" x14ac:dyDescent="0.25">
      <c r="K930" s="146"/>
      <c r="L930" s="148"/>
    </row>
    <row r="931" spans="11:12" x14ac:dyDescent="0.25">
      <c r="K931" s="146"/>
      <c r="L931" s="148"/>
    </row>
    <row r="932" spans="11:12" x14ac:dyDescent="0.25">
      <c r="K932" s="146"/>
      <c r="L932" s="148"/>
    </row>
    <row r="933" spans="11:12" x14ac:dyDescent="0.25">
      <c r="K933" s="146"/>
      <c r="L933" s="148"/>
    </row>
    <row r="934" spans="11:12" x14ac:dyDescent="0.25">
      <c r="K934" s="146"/>
      <c r="L934" s="148"/>
    </row>
    <row r="935" spans="11:12" x14ac:dyDescent="0.25">
      <c r="K935" s="146"/>
      <c r="L935" s="148"/>
    </row>
    <row r="936" spans="11:12" x14ac:dyDescent="0.25">
      <c r="K936" s="146"/>
      <c r="L936" s="148"/>
    </row>
    <row r="937" spans="11:12" ht="316.5" x14ac:dyDescent="0.25">
      <c r="K937" s="146" t="s">
        <v>210</v>
      </c>
      <c r="L937" s="148" t="s">
        <v>150</v>
      </c>
    </row>
    <row r="938" spans="11:12" ht="316.5" x14ac:dyDescent="0.25">
      <c r="K938" s="146" t="s">
        <v>210</v>
      </c>
      <c r="L938" s="148" t="s">
        <v>150</v>
      </c>
    </row>
    <row r="939" spans="11:12" ht="316.5" x14ac:dyDescent="0.25">
      <c r="K939" s="146" t="s">
        <v>210</v>
      </c>
      <c r="L939" s="148" t="s">
        <v>150</v>
      </c>
    </row>
    <row r="940" spans="11:12" ht="316.5" x14ac:dyDescent="0.25">
      <c r="K940" s="146" t="s">
        <v>210</v>
      </c>
      <c r="L940" s="148" t="s">
        <v>150</v>
      </c>
    </row>
    <row r="941" spans="11:12" ht="316.5" x14ac:dyDescent="0.25">
      <c r="K941" s="146" t="s">
        <v>210</v>
      </c>
      <c r="L941" s="148" t="s">
        <v>150</v>
      </c>
    </row>
    <row r="942" spans="11:12" ht="316.5" x14ac:dyDescent="0.25">
      <c r="K942" s="146" t="s">
        <v>210</v>
      </c>
      <c r="L942" s="148" t="s">
        <v>150</v>
      </c>
    </row>
    <row r="943" spans="11:12" ht="316.5" x14ac:dyDescent="0.25">
      <c r="K943" s="146" t="s">
        <v>210</v>
      </c>
      <c r="L943" s="148" t="s">
        <v>150</v>
      </c>
    </row>
    <row r="944" spans="11:12" x14ac:dyDescent="0.25">
      <c r="K944" s="146"/>
      <c r="L944" s="148"/>
    </row>
    <row r="945" spans="11:12" x14ac:dyDescent="0.25">
      <c r="K945" s="146"/>
      <c r="L945" s="148"/>
    </row>
    <row r="946" spans="11:12" x14ac:dyDescent="0.25">
      <c r="K946" s="146"/>
      <c r="L946" s="148"/>
    </row>
    <row r="947" spans="11:12" x14ac:dyDescent="0.25">
      <c r="K947" s="146"/>
      <c r="L947" s="148"/>
    </row>
    <row r="948" spans="11:12" x14ac:dyDescent="0.25">
      <c r="K948" s="146"/>
      <c r="L948" s="148"/>
    </row>
    <row r="949" spans="11:12" x14ac:dyDescent="0.25">
      <c r="K949" s="146"/>
      <c r="L949" s="148"/>
    </row>
    <row r="950" spans="11:12" x14ac:dyDescent="0.25">
      <c r="K950" s="146"/>
      <c r="L950" s="148"/>
    </row>
    <row r="951" spans="11:12" x14ac:dyDescent="0.25">
      <c r="K951" s="146"/>
      <c r="L951" s="148"/>
    </row>
    <row r="952" spans="11:12" x14ac:dyDescent="0.25">
      <c r="K952" s="146"/>
      <c r="L952" s="148"/>
    </row>
    <row r="953" spans="11:12" x14ac:dyDescent="0.25">
      <c r="K953" s="146"/>
      <c r="L953" s="148"/>
    </row>
    <row r="954" spans="11:12" x14ac:dyDescent="0.25">
      <c r="K954" s="146"/>
      <c r="L954" s="148"/>
    </row>
    <row r="955" spans="11:12" x14ac:dyDescent="0.25">
      <c r="K955" s="146"/>
      <c r="L955" s="148"/>
    </row>
    <row r="956" spans="11:12" x14ac:dyDescent="0.25">
      <c r="K956" s="146"/>
      <c r="L956" s="148"/>
    </row>
    <row r="957" spans="11:12" x14ac:dyDescent="0.25">
      <c r="K957" s="146"/>
      <c r="L957" s="148"/>
    </row>
    <row r="958" spans="11:12" x14ac:dyDescent="0.25">
      <c r="K958" s="146"/>
      <c r="L958" s="148"/>
    </row>
    <row r="959" spans="11:12" x14ac:dyDescent="0.25">
      <c r="K959" s="146"/>
      <c r="L959" s="148"/>
    </row>
    <row r="960" spans="11:12" x14ac:dyDescent="0.25">
      <c r="K960" s="146"/>
      <c r="L960" s="148"/>
    </row>
    <row r="961" spans="11:12" x14ac:dyDescent="0.25">
      <c r="K961" s="146"/>
      <c r="L961" s="148"/>
    </row>
    <row r="962" spans="11:12" x14ac:dyDescent="0.25">
      <c r="K962" s="146"/>
      <c r="L962" s="148"/>
    </row>
    <row r="963" spans="11:12" x14ac:dyDescent="0.25">
      <c r="K963" s="146"/>
      <c r="L963" s="148"/>
    </row>
    <row r="964" spans="11:12" x14ac:dyDescent="0.25">
      <c r="K964" s="146"/>
      <c r="L964" s="148"/>
    </row>
    <row r="965" spans="11:12" x14ac:dyDescent="0.25">
      <c r="K965" s="146"/>
      <c r="L965" s="148"/>
    </row>
    <row r="966" spans="11:12" x14ac:dyDescent="0.25">
      <c r="K966" s="146"/>
      <c r="L966" s="148"/>
    </row>
    <row r="967" spans="11:12" x14ac:dyDescent="0.25">
      <c r="K967" s="146"/>
      <c r="L967" s="148"/>
    </row>
    <row r="968" spans="11:12" x14ac:dyDescent="0.25">
      <c r="K968" s="146"/>
      <c r="L968" s="148"/>
    </row>
    <row r="969" spans="11:12" x14ac:dyDescent="0.25">
      <c r="K969" s="146"/>
      <c r="L969" s="148"/>
    </row>
    <row r="970" spans="11:12" x14ac:dyDescent="0.25">
      <c r="K970" s="146"/>
      <c r="L970" s="148"/>
    </row>
    <row r="971" spans="11:12" x14ac:dyDescent="0.25">
      <c r="K971" s="146"/>
      <c r="L971" s="148"/>
    </row>
    <row r="972" spans="11:12" x14ac:dyDescent="0.25">
      <c r="K972" s="146"/>
      <c r="L972" s="148"/>
    </row>
    <row r="973" spans="11:12" x14ac:dyDescent="0.25">
      <c r="K973" s="146"/>
      <c r="L973" s="148"/>
    </row>
    <row r="974" spans="11:12" x14ac:dyDescent="0.25">
      <c r="K974" s="146"/>
      <c r="L974" s="148"/>
    </row>
    <row r="975" spans="11:12" x14ac:dyDescent="0.25">
      <c r="K975" s="146"/>
      <c r="L975" s="148"/>
    </row>
    <row r="976" spans="11:12" x14ac:dyDescent="0.25">
      <c r="K976" s="146"/>
      <c r="L976" s="148"/>
    </row>
    <row r="977" spans="11:12" ht="316.5" x14ac:dyDescent="0.25">
      <c r="K977" s="146" t="s">
        <v>210</v>
      </c>
      <c r="L977" s="148" t="s">
        <v>150</v>
      </c>
    </row>
    <row r="978" spans="11:12" ht="316.5" x14ac:dyDescent="0.25">
      <c r="K978" s="146" t="s">
        <v>210</v>
      </c>
      <c r="L978" s="148" t="s">
        <v>150</v>
      </c>
    </row>
    <row r="979" spans="11:12" ht="316.5" x14ac:dyDescent="0.25">
      <c r="K979" s="146" t="s">
        <v>210</v>
      </c>
      <c r="L979" s="148" t="s">
        <v>150</v>
      </c>
    </row>
    <row r="980" spans="11:12" ht="316.5" x14ac:dyDescent="0.25">
      <c r="K980" s="146" t="s">
        <v>210</v>
      </c>
      <c r="L980" s="148" t="s">
        <v>150</v>
      </c>
    </row>
    <row r="981" spans="11:12" x14ac:dyDescent="0.25">
      <c r="K981" s="146"/>
      <c r="L981" s="148"/>
    </row>
    <row r="982" spans="11:12" x14ac:dyDescent="0.25">
      <c r="K982" s="146"/>
      <c r="L982" s="148"/>
    </row>
    <row r="983" spans="11:12" x14ac:dyDescent="0.25">
      <c r="K983" s="146"/>
      <c r="L983" s="148"/>
    </row>
    <row r="984" spans="11:12" x14ac:dyDescent="0.25">
      <c r="K984" s="146"/>
      <c r="L984" s="148"/>
    </row>
    <row r="985" spans="11:12" x14ac:dyDescent="0.25">
      <c r="K985" s="146"/>
      <c r="L985" s="148"/>
    </row>
    <row r="986" spans="11:12" x14ac:dyDescent="0.25">
      <c r="K986" s="146"/>
      <c r="L986" s="148"/>
    </row>
    <row r="987" spans="11:12" x14ac:dyDescent="0.25">
      <c r="K987" s="146"/>
      <c r="L987" s="148"/>
    </row>
    <row r="988" spans="11:12" x14ac:dyDescent="0.25">
      <c r="K988" s="146"/>
      <c r="L988" s="148"/>
    </row>
    <row r="989" spans="11:12" x14ac:dyDescent="0.25">
      <c r="K989" s="146"/>
      <c r="L989" s="148"/>
    </row>
    <row r="990" spans="11:12" x14ac:dyDescent="0.25">
      <c r="K990" s="146"/>
      <c r="L990" s="148"/>
    </row>
    <row r="991" spans="11:12" x14ac:dyDescent="0.25">
      <c r="K991" s="146"/>
      <c r="L991" s="148"/>
    </row>
    <row r="992" spans="11:12" x14ac:dyDescent="0.25">
      <c r="K992" s="146"/>
      <c r="L992" s="148"/>
    </row>
    <row r="993" spans="11:12" x14ac:dyDescent="0.25">
      <c r="K993" s="146"/>
      <c r="L993" s="148"/>
    </row>
    <row r="994" spans="11:12" x14ac:dyDescent="0.25">
      <c r="K994" s="146"/>
      <c r="L994" s="148"/>
    </row>
    <row r="995" spans="11:12" x14ac:dyDescent="0.25">
      <c r="K995" s="146"/>
      <c r="L995" s="148"/>
    </row>
    <row r="996" spans="11:12" x14ac:dyDescent="0.25">
      <c r="K996" s="146"/>
      <c r="L996" s="148"/>
    </row>
    <row r="997" spans="11:12" x14ac:dyDescent="0.25">
      <c r="K997" s="146"/>
      <c r="L997" s="148"/>
    </row>
    <row r="998" spans="11:12" x14ac:dyDescent="0.25">
      <c r="K998" s="146"/>
      <c r="L998" s="148"/>
    </row>
    <row r="999" spans="11:12" ht="316.5" x14ac:dyDescent="0.25">
      <c r="K999" s="146" t="s">
        <v>210</v>
      </c>
      <c r="L999" s="148" t="s">
        <v>150</v>
      </c>
    </row>
    <row r="1000" spans="11:12" ht="316.5" x14ac:dyDescent="0.25">
      <c r="K1000" s="146" t="s">
        <v>210</v>
      </c>
      <c r="L1000" s="148" t="s">
        <v>150</v>
      </c>
    </row>
    <row r="1001" spans="11:12" ht="316.5" x14ac:dyDescent="0.25">
      <c r="K1001" s="146" t="s">
        <v>210</v>
      </c>
      <c r="L1001" s="148" t="s">
        <v>150</v>
      </c>
    </row>
    <row r="1002" spans="11:12" x14ac:dyDescent="0.25">
      <c r="K1002" s="146"/>
      <c r="L1002" s="148"/>
    </row>
    <row r="1003" spans="11:12" x14ac:dyDescent="0.25">
      <c r="K1003" s="146"/>
      <c r="L1003" s="148"/>
    </row>
    <row r="1004" spans="11:12" x14ac:dyDescent="0.25">
      <c r="K1004" s="146"/>
      <c r="L1004" s="148"/>
    </row>
    <row r="1005" spans="11:12" x14ac:dyDescent="0.25">
      <c r="K1005" s="146"/>
      <c r="L1005" s="148"/>
    </row>
    <row r="1006" spans="11:12" x14ac:dyDescent="0.25">
      <c r="K1006" s="146"/>
      <c r="L1006" s="148"/>
    </row>
    <row r="1007" spans="11:12" x14ac:dyDescent="0.25">
      <c r="K1007" s="146"/>
      <c r="L1007" s="148"/>
    </row>
    <row r="1008" spans="11:12" x14ac:dyDescent="0.25">
      <c r="K1008" s="146"/>
      <c r="L1008" s="148"/>
    </row>
    <row r="1009" spans="11:12" x14ac:dyDescent="0.25">
      <c r="K1009" s="146"/>
      <c r="L1009" s="148"/>
    </row>
    <row r="1010" spans="11:12" x14ac:dyDescent="0.25">
      <c r="K1010" s="146"/>
      <c r="L1010" s="148"/>
    </row>
    <row r="1011" spans="11:12" x14ac:dyDescent="0.25">
      <c r="K1011" s="146"/>
      <c r="L1011" s="148"/>
    </row>
    <row r="1012" spans="11:12" x14ac:dyDescent="0.25">
      <c r="K1012" s="146"/>
      <c r="L1012" s="148"/>
    </row>
    <row r="1013" spans="11:12" x14ac:dyDescent="0.25">
      <c r="K1013" s="146"/>
      <c r="L1013" s="148"/>
    </row>
    <row r="1014" spans="11:12" x14ac:dyDescent="0.25">
      <c r="K1014" s="146"/>
      <c r="L1014" s="148"/>
    </row>
    <row r="1015" spans="11:12" x14ac:dyDescent="0.25">
      <c r="K1015" s="146"/>
      <c r="L1015" s="148"/>
    </row>
    <row r="1016" spans="11:12" x14ac:dyDescent="0.25">
      <c r="K1016" s="146"/>
      <c r="L1016" s="148"/>
    </row>
    <row r="1017" spans="11:12" x14ac:dyDescent="0.25">
      <c r="K1017" s="146"/>
      <c r="L1017" s="148"/>
    </row>
    <row r="1018" spans="11:12" x14ac:dyDescent="0.25">
      <c r="K1018" s="146"/>
      <c r="L1018" s="148"/>
    </row>
    <row r="1019" spans="11:12" x14ac:dyDescent="0.25">
      <c r="K1019" s="146"/>
      <c r="L1019" s="148"/>
    </row>
    <row r="1020" spans="11:12" x14ac:dyDescent="0.25">
      <c r="K1020" s="146"/>
      <c r="L1020" s="148"/>
    </row>
    <row r="1021" spans="11:12" x14ac:dyDescent="0.25">
      <c r="K1021" s="146"/>
      <c r="L1021" s="148"/>
    </row>
    <row r="1022" spans="11:12" x14ac:dyDescent="0.25">
      <c r="K1022" s="146"/>
      <c r="L1022" s="148"/>
    </row>
    <row r="1023" spans="11:12" x14ac:dyDescent="0.25">
      <c r="K1023" s="146"/>
      <c r="L1023" s="148"/>
    </row>
    <row r="1024" spans="11:12" x14ac:dyDescent="0.25">
      <c r="K1024" s="146"/>
      <c r="L1024" s="148"/>
    </row>
    <row r="1025" spans="11:12" x14ac:dyDescent="0.25">
      <c r="K1025" s="146"/>
      <c r="L1025" s="148"/>
    </row>
    <row r="1026" spans="11:12" x14ac:dyDescent="0.25">
      <c r="K1026" s="146"/>
      <c r="L1026" s="148"/>
    </row>
    <row r="1027" spans="11:12" x14ac:dyDescent="0.25">
      <c r="K1027" s="146"/>
      <c r="L1027" s="148"/>
    </row>
    <row r="1028" spans="11:12" x14ac:dyDescent="0.25">
      <c r="K1028" s="146"/>
      <c r="L1028" s="148"/>
    </row>
    <row r="1029" spans="11:12" x14ac:dyDescent="0.25">
      <c r="K1029" s="146"/>
      <c r="L1029" s="148"/>
    </row>
    <row r="1030" spans="11:12" x14ac:dyDescent="0.25">
      <c r="K1030" s="146"/>
      <c r="L1030" s="148"/>
    </row>
    <row r="1031" spans="11:12" ht="316.5" x14ac:dyDescent="0.25">
      <c r="K1031" s="146" t="s">
        <v>210</v>
      </c>
      <c r="L1031" s="148" t="s">
        <v>150</v>
      </c>
    </row>
    <row r="1032" spans="11:12" ht="316.5" x14ac:dyDescent="0.25">
      <c r="K1032" s="146" t="s">
        <v>210</v>
      </c>
      <c r="L1032" s="148" t="s">
        <v>150</v>
      </c>
    </row>
    <row r="1033" spans="11:12" ht="316.5" x14ac:dyDescent="0.25">
      <c r="K1033" s="146" t="s">
        <v>210</v>
      </c>
      <c r="L1033" s="148" t="s">
        <v>150</v>
      </c>
    </row>
    <row r="1034" spans="11:12" ht="316.5" x14ac:dyDescent="0.25">
      <c r="K1034" s="146" t="s">
        <v>210</v>
      </c>
      <c r="L1034" s="148" t="s">
        <v>150</v>
      </c>
    </row>
    <row r="1035" spans="11:12" x14ac:dyDescent="0.25">
      <c r="K1035" s="146"/>
      <c r="L1035" s="148"/>
    </row>
    <row r="1036" spans="11:12" x14ac:dyDescent="0.25">
      <c r="K1036" s="146"/>
      <c r="L1036" s="148"/>
    </row>
    <row r="1037" spans="11:12" x14ac:dyDescent="0.25">
      <c r="K1037" s="146"/>
      <c r="L1037" s="148"/>
    </row>
    <row r="1038" spans="11:12" x14ac:dyDescent="0.25">
      <c r="K1038" s="146"/>
      <c r="L1038" s="148"/>
    </row>
    <row r="1039" spans="11:12" x14ac:dyDescent="0.25">
      <c r="K1039" s="146"/>
      <c r="L1039" s="148"/>
    </row>
    <row r="1040" spans="11:12" x14ac:dyDescent="0.25">
      <c r="K1040" s="146"/>
      <c r="L1040" s="148"/>
    </row>
    <row r="1041" spans="11:12" x14ac:dyDescent="0.25">
      <c r="K1041" s="146"/>
      <c r="L1041" s="148"/>
    </row>
    <row r="1042" spans="11:12" x14ac:dyDescent="0.25">
      <c r="K1042" s="146"/>
      <c r="L1042" s="148"/>
    </row>
    <row r="1043" spans="11:12" x14ac:dyDescent="0.25">
      <c r="K1043" s="146"/>
      <c r="L1043" s="148"/>
    </row>
    <row r="1044" spans="11:12" x14ac:dyDescent="0.25">
      <c r="K1044" s="146"/>
      <c r="L1044" s="148"/>
    </row>
    <row r="1045" spans="11:12" x14ac:dyDescent="0.25">
      <c r="K1045" s="146"/>
      <c r="L1045" s="148"/>
    </row>
    <row r="1046" spans="11:12" ht="316.5" x14ac:dyDescent="0.25">
      <c r="K1046" s="146" t="s">
        <v>210</v>
      </c>
      <c r="L1046" s="148" t="s">
        <v>150</v>
      </c>
    </row>
    <row r="1047" spans="11:12" ht="316.5" x14ac:dyDescent="0.25">
      <c r="K1047" s="146" t="s">
        <v>210</v>
      </c>
      <c r="L1047" s="148" t="s">
        <v>150</v>
      </c>
    </row>
    <row r="1048" spans="11:12" ht="316.5" x14ac:dyDescent="0.25">
      <c r="K1048" s="146" t="s">
        <v>210</v>
      </c>
      <c r="L1048" s="148" t="s">
        <v>150</v>
      </c>
    </row>
    <row r="1049" spans="11:12" ht="316.5" x14ac:dyDescent="0.25">
      <c r="K1049" s="146" t="s">
        <v>210</v>
      </c>
      <c r="L1049" s="148" t="s">
        <v>150</v>
      </c>
    </row>
    <row r="1050" spans="11:12" ht="316.5" x14ac:dyDescent="0.25">
      <c r="K1050" s="146" t="s">
        <v>210</v>
      </c>
      <c r="L1050" s="148" t="s">
        <v>150</v>
      </c>
    </row>
    <row r="1051" spans="11:12" ht="316.5" x14ac:dyDescent="0.25">
      <c r="K1051" s="146" t="s">
        <v>210</v>
      </c>
      <c r="L1051" s="148" t="s">
        <v>150</v>
      </c>
    </row>
    <row r="1052" spans="11:12" ht="316.5" x14ac:dyDescent="0.25">
      <c r="K1052" s="146" t="s">
        <v>210</v>
      </c>
      <c r="L1052" s="148" t="s">
        <v>150</v>
      </c>
    </row>
    <row r="1053" spans="11:12" x14ac:dyDescent="0.25">
      <c r="K1053" s="146"/>
      <c r="L1053" s="148"/>
    </row>
    <row r="1054" spans="11:12" x14ac:dyDescent="0.25">
      <c r="K1054" s="146"/>
      <c r="L1054" s="148"/>
    </row>
    <row r="1055" spans="11:12" x14ac:dyDescent="0.25">
      <c r="K1055" s="146"/>
      <c r="L1055" s="148"/>
    </row>
    <row r="1056" spans="11:12" x14ac:dyDescent="0.25">
      <c r="K1056" s="146"/>
      <c r="L1056" s="148"/>
    </row>
    <row r="1057" spans="11:12" x14ac:dyDescent="0.25">
      <c r="K1057" s="146"/>
      <c r="L1057" s="148"/>
    </row>
    <row r="1058" spans="11:12" x14ac:dyDescent="0.25">
      <c r="K1058" s="146"/>
      <c r="L1058" s="148"/>
    </row>
    <row r="1059" spans="11:12" x14ac:dyDescent="0.25">
      <c r="K1059" s="146"/>
      <c r="L1059" s="148"/>
    </row>
    <row r="1060" spans="11:12" x14ac:dyDescent="0.25">
      <c r="K1060" s="146"/>
      <c r="L1060" s="148"/>
    </row>
    <row r="1061" spans="11:12" x14ac:dyDescent="0.25">
      <c r="K1061" s="146"/>
      <c r="L1061" s="148"/>
    </row>
    <row r="1062" spans="11:12" x14ac:dyDescent="0.25">
      <c r="K1062" s="146"/>
      <c r="L1062" s="148"/>
    </row>
    <row r="1063" spans="11:12" x14ac:dyDescent="0.25">
      <c r="K1063" s="146"/>
      <c r="L1063" s="148"/>
    </row>
    <row r="1064" spans="11:12" x14ac:dyDescent="0.25">
      <c r="K1064" s="146"/>
      <c r="L1064" s="148"/>
    </row>
    <row r="1065" spans="11:12" x14ac:dyDescent="0.25">
      <c r="K1065" s="146"/>
      <c r="L1065" s="148"/>
    </row>
    <row r="1066" spans="11:12" x14ac:dyDescent="0.25">
      <c r="K1066" s="146"/>
      <c r="L1066" s="148"/>
    </row>
    <row r="1067" spans="11:12" ht="316.5" x14ac:dyDescent="0.25">
      <c r="K1067" s="146" t="s">
        <v>210</v>
      </c>
      <c r="L1067" s="148" t="s">
        <v>150</v>
      </c>
    </row>
    <row r="1068" spans="11:12" ht="316.5" x14ac:dyDescent="0.25">
      <c r="K1068" s="146" t="s">
        <v>210</v>
      </c>
      <c r="L1068" s="148" t="s">
        <v>150</v>
      </c>
    </row>
    <row r="1069" spans="11:12" ht="316.5" x14ac:dyDescent="0.25">
      <c r="K1069" s="146" t="s">
        <v>210</v>
      </c>
      <c r="L1069" s="148" t="s">
        <v>150</v>
      </c>
    </row>
    <row r="1070" spans="11:12" ht="316.5" x14ac:dyDescent="0.25">
      <c r="K1070" s="146" t="s">
        <v>210</v>
      </c>
      <c r="L1070" s="148" t="s">
        <v>150</v>
      </c>
    </row>
    <row r="1071" spans="11:12" x14ac:dyDescent="0.25">
      <c r="K1071" s="146"/>
      <c r="L1071" s="148"/>
    </row>
    <row r="1072" spans="11:12" x14ac:dyDescent="0.25">
      <c r="K1072" s="146"/>
      <c r="L1072" s="148"/>
    </row>
    <row r="1073" spans="11:12" x14ac:dyDescent="0.25">
      <c r="K1073" s="146"/>
      <c r="L1073" s="148"/>
    </row>
    <row r="1074" spans="11:12" x14ac:dyDescent="0.25">
      <c r="K1074" s="146"/>
      <c r="L1074" s="148"/>
    </row>
    <row r="1075" spans="11:12" x14ac:dyDescent="0.25">
      <c r="K1075" s="146"/>
      <c r="L1075" s="148"/>
    </row>
    <row r="1076" spans="11:12" x14ac:dyDescent="0.25">
      <c r="K1076" s="146"/>
      <c r="L1076" s="148"/>
    </row>
    <row r="1077" spans="11:12" x14ac:dyDescent="0.25">
      <c r="K1077" s="146"/>
      <c r="L1077" s="148"/>
    </row>
    <row r="1078" spans="11:12" x14ac:dyDescent="0.25">
      <c r="K1078" s="146"/>
      <c r="L1078" s="148"/>
    </row>
    <row r="1079" spans="11:12" x14ac:dyDescent="0.25">
      <c r="K1079" s="146"/>
      <c r="L1079" s="148"/>
    </row>
    <row r="1080" spans="11:12" x14ac:dyDescent="0.25">
      <c r="K1080" s="146"/>
      <c r="L1080" s="148"/>
    </row>
    <row r="1081" spans="11:12" x14ac:dyDescent="0.25">
      <c r="K1081" s="146"/>
      <c r="L1081" s="148"/>
    </row>
    <row r="1082" spans="11:12" x14ac:dyDescent="0.25">
      <c r="K1082" s="146"/>
      <c r="L1082" s="148"/>
    </row>
    <row r="1083" spans="11:12" x14ac:dyDescent="0.25">
      <c r="K1083" s="146"/>
      <c r="L1083" s="148"/>
    </row>
    <row r="1084" spans="11:12" x14ac:dyDescent="0.25">
      <c r="K1084" s="146"/>
      <c r="L1084" s="148"/>
    </row>
    <row r="1085" spans="11:12" ht="316.5" x14ac:dyDescent="0.25">
      <c r="K1085" s="146" t="s">
        <v>210</v>
      </c>
      <c r="L1085" s="148" t="s">
        <v>150</v>
      </c>
    </row>
    <row r="1086" spans="11:12" ht="316.5" x14ac:dyDescent="0.25">
      <c r="K1086" s="146" t="s">
        <v>210</v>
      </c>
      <c r="L1086" s="148" t="s">
        <v>150</v>
      </c>
    </row>
    <row r="1087" spans="11:12" ht="316.5" x14ac:dyDescent="0.25">
      <c r="K1087" s="146" t="s">
        <v>210</v>
      </c>
      <c r="L1087" s="148" t="s">
        <v>150</v>
      </c>
    </row>
    <row r="1088" spans="11:12" ht="316.5" x14ac:dyDescent="0.25">
      <c r="K1088" s="146" t="s">
        <v>210</v>
      </c>
      <c r="L1088" s="148" t="s">
        <v>150</v>
      </c>
    </row>
    <row r="1089" spans="11:12" ht="316.5" x14ac:dyDescent="0.25">
      <c r="K1089" s="146" t="s">
        <v>210</v>
      </c>
      <c r="L1089" s="148" t="s">
        <v>150</v>
      </c>
    </row>
    <row r="1090" spans="11:12" ht="316.5" x14ac:dyDescent="0.25">
      <c r="K1090" s="146" t="s">
        <v>210</v>
      </c>
      <c r="L1090" s="148" t="s">
        <v>150</v>
      </c>
    </row>
    <row r="1091" spans="11:12" x14ac:dyDescent="0.25">
      <c r="K1091" s="146"/>
      <c r="L1091" s="148"/>
    </row>
    <row r="1092" spans="11:12" x14ac:dyDescent="0.25">
      <c r="K1092" s="146"/>
      <c r="L1092" s="148"/>
    </row>
    <row r="1093" spans="11:12" x14ac:dyDescent="0.25">
      <c r="K1093" s="146"/>
      <c r="L1093" s="148"/>
    </row>
    <row r="1094" spans="11:12" x14ac:dyDescent="0.25">
      <c r="K1094" s="146"/>
      <c r="L1094" s="148"/>
    </row>
    <row r="1095" spans="11:12" x14ac:dyDescent="0.25">
      <c r="K1095" s="146"/>
      <c r="L1095" s="148"/>
    </row>
    <row r="1096" spans="11:12" x14ac:dyDescent="0.25">
      <c r="K1096" s="146"/>
      <c r="L1096" s="148"/>
    </row>
    <row r="1097" spans="11:12" x14ac:dyDescent="0.25">
      <c r="K1097" s="146"/>
      <c r="L1097" s="148"/>
    </row>
    <row r="1098" spans="11:12" x14ac:dyDescent="0.25">
      <c r="K1098" s="146"/>
      <c r="L1098" s="148"/>
    </row>
    <row r="1099" spans="11:12" x14ac:dyDescent="0.25">
      <c r="K1099" s="146"/>
      <c r="L1099" s="148"/>
    </row>
    <row r="1100" spans="11:12" x14ac:dyDescent="0.25">
      <c r="K1100" s="146"/>
      <c r="L1100" s="148"/>
    </row>
    <row r="1101" spans="11:12" x14ac:dyDescent="0.25">
      <c r="K1101" s="146"/>
      <c r="L1101" s="148"/>
    </row>
    <row r="1102" spans="11:12" x14ac:dyDescent="0.25">
      <c r="K1102" s="146"/>
      <c r="L1102" s="148"/>
    </row>
    <row r="1103" spans="11:12" x14ac:dyDescent="0.25">
      <c r="K1103" s="146"/>
      <c r="L1103" s="148"/>
    </row>
    <row r="1104" spans="11:12" x14ac:dyDescent="0.25">
      <c r="K1104" s="146"/>
      <c r="L1104" s="148"/>
    </row>
    <row r="1105" spans="11:12" x14ac:dyDescent="0.25">
      <c r="K1105" s="146"/>
      <c r="L1105" s="148"/>
    </row>
    <row r="1106" spans="11:12" x14ac:dyDescent="0.25">
      <c r="K1106" s="146"/>
      <c r="L1106" s="148"/>
    </row>
    <row r="1107" spans="11:12" x14ac:dyDescent="0.25">
      <c r="K1107" s="146"/>
      <c r="L1107" s="148"/>
    </row>
    <row r="1108" spans="11:12" x14ac:dyDescent="0.25">
      <c r="K1108" s="146"/>
      <c r="L1108" s="148"/>
    </row>
    <row r="1109" spans="11:12" x14ac:dyDescent="0.25">
      <c r="K1109" s="146"/>
      <c r="L1109" s="148"/>
    </row>
    <row r="1110" spans="11:12" x14ac:dyDescent="0.25">
      <c r="K1110" s="146"/>
      <c r="L1110" s="148"/>
    </row>
    <row r="1111" spans="11:12" x14ac:dyDescent="0.25">
      <c r="K1111" s="146"/>
      <c r="L1111" s="148"/>
    </row>
    <row r="1112" spans="11:12" x14ac:dyDescent="0.25">
      <c r="K1112" s="146"/>
      <c r="L1112" s="148"/>
    </row>
    <row r="1113" spans="11:12" x14ac:dyDescent="0.25">
      <c r="K1113" s="146"/>
      <c r="L1113" s="148"/>
    </row>
    <row r="1114" spans="11:12" x14ac:dyDescent="0.25">
      <c r="K1114" s="146"/>
      <c r="L1114" s="148"/>
    </row>
    <row r="1115" spans="11:12" x14ac:dyDescent="0.25">
      <c r="K1115" s="146"/>
      <c r="L1115" s="148"/>
    </row>
    <row r="1116" spans="11:12" x14ac:dyDescent="0.25">
      <c r="K1116" s="146"/>
      <c r="L1116" s="148"/>
    </row>
    <row r="1117" spans="11:12" x14ac:dyDescent="0.25">
      <c r="K1117" s="146"/>
      <c r="L1117" s="148"/>
    </row>
    <row r="1118" spans="11:12" x14ac:dyDescent="0.25">
      <c r="K1118" s="146"/>
      <c r="L1118" s="148"/>
    </row>
    <row r="1119" spans="11:12" x14ac:dyDescent="0.25">
      <c r="K1119" s="146"/>
      <c r="L1119" s="148"/>
    </row>
    <row r="1120" spans="11:12" x14ac:dyDescent="0.25">
      <c r="K1120" s="146"/>
      <c r="L1120" s="148"/>
    </row>
    <row r="1121" spans="11:12" x14ac:dyDescent="0.25">
      <c r="K1121" s="146"/>
      <c r="L1121" s="148"/>
    </row>
    <row r="1122" spans="11:12" ht="316.5" x14ac:dyDescent="0.25">
      <c r="K1122" s="146" t="s">
        <v>210</v>
      </c>
      <c r="L1122" s="148" t="s">
        <v>150</v>
      </c>
    </row>
    <row r="1123" spans="11:12" ht="316.5" x14ac:dyDescent="0.25">
      <c r="K1123" s="146" t="s">
        <v>210</v>
      </c>
      <c r="L1123" s="148" t="s">
        <v>150</v>
      </c>
    </row>
    <row r="1124" spans="11:12" ht="316.5" x14ac:dyDescent="0.25">
      <c r="K1124" s="146" t="s">
        <v>210</v>
      </c>
      <c r="L1124" s="148" t="s">
        <v>150</v>
      </c>
    </row>
    <row r="1125" spans="11:12" ht="316.5" x14ac:dyDescent="0.25">
      <c r="K1125" s="146" t="s">
        <v>210</v>
      </c>
      <c r="L1125" s="148" t="s">
        <v>150</v>
      </c>
    </row>
    <row r="1126" spans="11:12" ht="316.5" x14ac:dyDescent="0.25">
      <c r="K1126" s="146" t="s">
        <v>210</v>
      </c>
      <c r="L1126" s="148" t="s">
        <v>150</v>
      </c>
    </row>
    <row r="1127" spans="11:12" x14ac:dyDescent="0.25">
      <c r="K1127" s="146"/>
      <c r="L1127" s="148"/>
    </row>
    <row r="1128" spans="11:12" x14ac:dyDescent="0.25">
      <c r="K1128" s="146"/>
      <c r="L1128" s="148"/>
    </row>
    <row r="1129" spans="11:12" x14ac:dyDescent="0.25">
      <c r="K1129" s="146"/>
      <c r="L1129" s="148"/>
    </row>
    <row r="1130" spans="11:12" x14ac:dyDescent="0.25">
      <c r="K1130" s="146"/>
      <c r="L1130" s="148"/>
    </row>
    <row r="1131" spans="11:12" x14ac:dyDescent="0.25">
      <c r="K1131" s="146"/>
      <c r="L1131" s="148"/>
    </row>
    <row r="1132" spans="11:12" x14ac:dyDescent="0.25">
      <c r="K1132" s="146"/>
      <c r="L1132" s="148"/>
    </row>
    <row r="1133" spans="11:12" x14ac:dyDescent="0.25">
      <c r="K1133" s="146"/>
      <c r="L1133" s="148"/>
    </row>
    <row r="1134" spans="11:12" x14ac:dyDescent="0.25">
      <c r="K1134" s="146"/>
      <c r="L1134" s="148"/>
    </row>
    <row r="1135" spans="11:12" x14ac:dyDescent="0.25">
      <c r="K1135" s="146"/>
      <c r="L1135" s="148"/>
    </row>
    <row r="1136" spans="11:12" x14ac:dyDescent="0.25">
      <c r="K1136" s="146"/>
      <c r="L1136" s="148"/>
    </row>
    <row r="1137" spans="11:12" x14ac:dyDescent="0.25">
      <c r="K1137" s="146"/>
      <c r="L1137" s="148"/>
    </row>
    <row r="1138" spans="11:12" x14ac:dyDescent="0.25">
      <c r="K1138" s="146"/>
      <c r="L1138" s="148"/>
    </row>
    <row r="1139" spans="11:12" x14ac:dyDescent="0.25">
      <c r="K1139" s="146"/>
      <c r="L1139" s="148"/>
    </row>
    <row r="1140" spans="11:12" x14ac:dyDescent="0.25">
      <c r="K1140" s="146"/>
      <c r="L1140" s="148"/>
    </row>
    <row r="1141" spans="11:12" ht="316.5" x14ac:dyDescent="0.25">
      <c r="K1141" s="146" t="s">
        <v>210</v>
      </c>
      <c r="L1141" s="148" t="s">
        <v>150</v>
      </c>
    </row>
    <row r="1142" spans="11:12" ht="316.5" x14ac:dyDescent="0.25">
      <c r="K1142" s="146" t="s">
        <v>210</v>
      </c>
      <c r="L1142" s="148" t="s">
        <v>150</v>
      </c>
    </row>
    <row r="1143" spans="11:12" ht="316.5" x14ac:dyDescent="0.25">
      <c r="K1143" s="146" t="s">
        <v>210</v>
      </c>
      <c r="L1143" s="148" t="s">
        <v>150</v>
      </c>
    </row>
    <row r="1144" spans="11:12" ht="316.5" x14ac:dyDescent="0.25">
      <c r="K1144" s="146" t="s">
        <v>210</v>
      </c>
      <c r="L1144" s="148" t="s">
        <v>150</v>
      </c>
    </row>
    <row r="1145" spans="11:12" x14ac:dyDescent="0.25">
      <c r="K1145" s="146"/>
      <c r="L1145" s="148"/>
    </row>
    <row r="1146" spans="11:12" x14ac:dyDescent="0.25">
      <c r="K1146" s="146"/>
      <c r="L1146" s="148"/>
    </row>
    <row r="1147" spans="11:12" x14ac:dyDescent="0.25">
      <c r="K1147" s="146"/>
      <c r="L1147" s="148"/>
    </row>
    <row r="1148" spans="11:12" x14ac:dyDescent="0.25">
      <c r="K1148" s="146"/>
      <c r="L1148" s="148"/>
    </row>
    <row r="1149" spans="11:12" x14ac:dyDescent="0.25">
      <c r="K1149" s="146"/>
      <c r="L1149" s="148"/>
    </row>
    <row r="1150" spans="11:12" x14ac:dyDescent="0.25">
      <c r="K1150" s="146"/>
      <c r="L1150" s="148"/>
    </row>
    <row r="1151" spans="11:12" x14ac:dyDescent="0.25">
      <c r="K1151" s="146"/>
      <c r="L1151" s="148"/>
    </row>
    <row r="1152" spans="11:12" x14ac:dyDescent="0.25">
      <c r="K1152" s="146"/>
      <c r="L1152" s="148"/>
    </row>
    <row r="1153" spans="11:12" x14ac:dyDescent="0.25">
      <c r="K1153" s="146"/>
      <c r="L1153" s="148"/>
    </row>
    <row r="1154" spans="11:12" x14ac:dyDescent="0.25">
      <c r="K1154" s="146"/>
      <c r="L1154" s="148"/>
    </row>
    <row r="1155" spans="11:12" x14ac:dyDescent="0.25">
      <c r="K1155" s="146"/>
      <c r="L1155" s="148"/>
    </row>
    <row r="1156" spans="11:12" x14ac:dyDescent="0.25">
      <c r="K1156" s="146"/>
      <c r="L1156" s="148"/>
    </row>
    <row r="1157" spans="11:12" x14ac:dyDescent="0.25">
      <c r="K1157" s="146"/>
      <c r="L1157" s="148"/>
    </row>
    <row r="1158" spans="11:12" x14ac:dyDescent="0.25">
      <c r="K1158" s="146"/>
      <c r="L1158" s="148"/>
    </row>
    <row r="1159" spans="11:12" x14ac:dyDescent="0.25">
      <c r="K1159" s="146"/>
      <c r="L1159" s="148"/>
    </row>
    <row r="1160" spans="11:12" x14ac:dyDescent="0.25">
      <c r="K1160" s="146"/>
      <c r="L1160" s="148"/>
    </row>
    <row r="1161" spans="11:12" x14ac:dyDescent="0.25">
      <c r="K1161" s="146"/>
      <c r="L1161" s="148"/>
    </row>
    <row r="1162" spans="11:12" x14ac:dyDescent="0.25">
      <c r="K1162" s="146"/>
      <c r="L1162" s="148"/>
    </row>
    <row r="1163" spans="11:12" x14ac:dyDescent="0.25">
      <c r="K1163" s="146"/>
      <c r="L1163" s="148"/>
    </row>
    <row r="1164" spans="11:12" x14ac:dyDescent="0.25">
      <c r="K1164" s="146"/>
      <c r="L1164" s="148"/>
    </row>
    <row r="1165" spans="11:12" x14ac:dyDescent="0.25">
      <c r="K1165" s="146"/>
      <c r="L1165" s="148"/>
    </row>
    <row r="1166" spans="11:12" x14ac:dyDescent="0.25">
      <c r="K1166" s="146"/>
      <c r="L1166" s="148"/>
    </row>
    <row r="1167" spans="11:12" x14ac:dyDescent="0.25">
      <c r="K1167" s="146"/>
      <c r="L1167" s="148"/>
    </row>
    <row r="1168" spans="11:12" ht="316.5" x14ac:dyDescent="0.25">
      <c r="K1168" s="146" t="s">
        <v>210</v>
      </c>
      <c r="L1168" s="148" t="s">
        <v>150</v>
      </c>
    </row>
    <row r="1169" spans="11:12" x14ac:dyDescent="0.25">
      <c r="K1169" s="146"/>
      <c r="L1169" s="148"/>
    </row>
    <row r="1170" spans="11:12" x14ac:dyDescent="0.25">
      <c r="K1170" s="146"/>
      <c r="L1170" s="148"/>
    </row>
    <row r="1171" spans="11:12" x14ac:dyDescent="0.25">
      <c r="K1171" s="146"/>
      <c r="L1171" s="148"/>
    </row>
    <row r="1172" spans="11:12" ht="316.5" x14ac:dyDescent="0.25">
      <c r="K1172" s="146" t="s">
        <v>210</v>
      </c>
      <c r="L1172" s="148" t="s">
        <v>150</v>
      </c>
    </row>
    <row r="1173" spans="11:12" ht="316.5" x14ac:dyDescent="0.25">
      <c r="K1173" s="146" t="s">
        <v>210</v>
      </c>
      <c r="L1173" s="148" t="s">
        <v>150</v>
      </c>
    </row>
    <row r="1174" spans="11:12" ht="316.5" x14ac:dyDescent="0.25">
      <c r="K1174" s="146" t="s">
        <v>210</v>
      </c>
      <c r="L1174" s="148" t="s">
        <v>150</v>
      </c>
    </row>
    <row r="1175" spans="11:12" ht="316.5" x14ac:dyDescent="0.25">
      <c r="K1175" s="146" t="s">
        <v>210</v>
      </c>
      <c r="L1175" s="148" t="s">
        <v>150</v>
      </c>
    </row>
    <row r="1176" spans="11:12" ht="316.5" x14ac:dyDescent="0.25">
      <c r="K1176" s="146" t="s">
        <v>210</v>
      </c>
      <c r="L1176" s="148" t="s">
        <v>150</v>
      </c>
    </row>
    <row r="1177" spans="11:12" ht="316.5" x14ac:dyDescent="0.25">
      <c r="K1177" s="146" t="s">
        <v>210</v>
      </c>
      <c r="L1177" s="148" t="s">
        <v>150</v>
      </c>
    </row>
    <row r="1178" spans="11:12" x14ac:dyDescent="0.25">
      <c r="K1178" s="146"/>
      <c r="L1178" s="148"/>
    </row>
    <row r="1179" spans="11:12" x14ac:dyDescent="0.25">
      <c r="K1179" s="146"/>
      <c r="L1179" s="148"/>
    </row>
    <row r="1180" spans="11:12" x14ac:dyDescent="0.25">
      <c r="K1180" s="146"/>
      <c r="L1180" s="148"/>
    </row>
    <row r="1181" spans="11:12" x14ac:dyDescent="0.25">
      <c r="K1181" s="146"/>
      <c r="L1181" s="148"/>
    </row>
    <row r="1182" spans="11:12" x14ac:dyDescent="0.25">
      <c r="K1182" s="146"/>
      <c r="L1182" s="148"/>
    </row>
    <row r="1183" spans="11:12" x14ac:dyDescent="0.25">
      <c r="K1183" s="146"/>
      <c r="L1183" s="148"/>
    </row>
    <row r="1184" spans="11:12" x14ac:dyDescent="0.25">
      <c r="K1184" s="146"/>
      <c r="L1184" s="148"/>
    </row>
    <row r="1185" spans="11:12" x14ac:dyDescent="0.25">
      <c r="K1185" s="146"/>
      <c r="L1185" s="148"/>
    </row>
    <row r="1186" spans="11:12" x14ac:dyDescent="0.25">
      <c r="K1186" s="146"/>
      <c r="L1186" s="148"/>
    </row>
    <row r="1187" spans="11:12" x14ac:dyDescent="0.25">
      <c r="K1187" s="146"/>
      <c r="L1187" s="148"/>
    </row>
    <row r="1188" spans="11:12" x14ac:dyDescent="0.25">
      <c r="K1188" s="146"/>
      <c r="L1188" s="148"/>
    </row>
    <row r="1189" spans="11:12" x14ac:dyDescent="0.25">
      <c r="K1189" s="146"/>
      <c r="L1189" s="148"/>
    </row>
    <row r="1190" spans="11:12" x14ac:dyDescent="0.25">
      <c r="K1190" s="146"/>
      <c r="L1190" s="148"/>
    </row>
    <row r="1191" spans="11:12" x14ac:dyDescent="0.25">
      <c r="K1191" s="146"/>
      <c r="L1191" s="148"/>
    </row>
    <row r="1192" spans="11:12" x14ac:dyDescent="0.25">
      <c r="K1192" s="146"/>
      <c r="L1192" s="148"/>
    </row>
    <row r="1193" spans="11:12" x14ac:dyDescent="0.25">
      <c r="K1193" s="146"/>
      <c r="L1193" s="148"/>
    </row>
    <row r="1194" spans="11:12" x14ac:dyDescent="0.25">
      <c r="K1194" s="146"/>
      <c r="L1194" s="148"/>
    </row>
    <row r="1195" spans="11:12" x14ac:dyDescent="0.25">
      <c r="K1195" s="146"/>
      <c r="L1195" s="148"/>
    </row>
    <row r="1196" spans="11:12" x14ac:dyDescent="0.25">
      <c r="K1196" s="146"/>
      <c r="L1196" s="148"/>
    </row>
    <row r="1197" spans="11:12" x14ac:dyDescent="0.25">
      <c r="K1197" s="146"/>
      <c r="L1197" s="148"/>
    </row>
    <row r="1198" spans="11:12" x14ac:dyDescent="0.25">
      <c r="K1198" s="146"/>
      <c r="L1198" s="148"/>
    </row>
    <row r="1199" spans="11:12" x14ac:dyDescent="0.25">
      <c r="K1199" s="146"/>
      <c r="L1199" s="148"/>
    </row>
    <row r="1200" spans="11:12" x14ac:dyDescent="0.25">
      <c r="K1200" s="146"/>
      <c r="L1200" s="148"/>
    </row>
    <row r="1201" spans="11:12" x14ac:dyDescent="0.25">
      <c r="K1201" s="146"/>
      <c r="L1201" s="148"/>
    </row>
    <row r="1202" spans="11:12" x14ac:dyDescent="0.25">
      <c r="K1202" s="146"/>
      <c r="L1202" s="148"/>
    </row>
    <row r="1203" spans="11:12" x14ac:dyDescent="0.25">
      <c r="K1203" s="146"/>
      <c r="L1203" s="148"/>
    </row>
    <row r="1204" spans="11:12" ht="316.5" x14ac:dyDescent="0.25">
      <c r="K1204" s="146" t="s">
        <v>210</v>
      </c>
      <c r="L1204" s="148" t="s">
        <v>150</v>
      </c>
    </row>
    <row r="1205" spans="11:12" ht="316.5" x14ac:dyDescent="0.25">
      <c r="K1205" s="146" t="s">
        <v>210</v>
      </c>
      <c r="L1205" s="148" t="s">
        <v>150</v>
      </c>
    </row>
    <row r="1206" spans="11:12" ht="316.5" x14ac:dyDescent="0.25">
      <c r="K1206" s="146" t="s">
        <v>210</v>
      </c>
      <c r="L1206" s="148" t="s">
        <v>150</v>
      </c>
    </row>
    <row r="1207" spans="11:12" ht="316.5" x14ac:dyDescent="0.25">
      <c r="K1207" s="146" t="s">
        <v>210</v>
      </c>
      <c r="L1207" s="148" t="s">
        <v>150</v>
      </c>
    </row>
    <row r="1208" spans="11:12" ht="316.5" x14ac:dyDescent="0.25">
      <c r="K1208" s="146" t="s">
        <v>210</v>
      </c>
      <c r="L1208" s="148" t="s">
        <v>150</v>
      </c>
    </row>
    <row r="1209" spans="11:12" ht="316.5" x14ac:dyDescent="0.25">
      <c r="K1209" s="146" t="s">
        <v>210</v>
      </c>
      <c r="L1209" s="148" t="s">
        <v>150</v>
      </c>
    </row>
    <row r="1210" spans="11:12" ht="316.5" x14ac:dyDescent="0.25">
      <c r="K1210" s="146" t="s">
        <v>210</v>
      </c>
      <c r="L1210" s="148" t="s">
        <v>150</v>
      </c>
    </row>
    <row r="1211" spans="11:12" x14ac:dyDescent="0.25">
      <c r="K1211" s="146"/>
      <c r="L1211" s="148"/>
    </row>
    <row r="1212" spans="11:12" x14ac:dyDescent="0.25">
      <c r="K1212" s="146"/>
      <c r="L1212" s="148"/>
    </row>
    <row r="1213" spans="11:12" x14ac:dyDescent="0.25">
      <c r="K1213" s="146"/>
      <c r="L1213" s="148"/>
    </row>
    <row r="1214" spans="11:12" x14ac:dyDescent="0.25">
      <c r="K1214" s="146"/>
      <c r="L1214" s="148"/>
    </row>
    <row r="1215" spans="11:12" x14ac:dyDescent="0.25">
      <c r="K1215" s="146"/>
      <c r="L1215" s="148"/>
    </row>
    <row r="1216" spans="11:12" x14ac:dyDescent="0.25">
      <c r="K1216" s="146"/>
      <c r="L1216" s="148"/>
    </row>
    <row r="1217" spans="11:12" x14ac:dyDescent="0.25">
      <c r="K1217" s="146"/>
      <c r="L1217" s="148"/>
    </row>
    <row r="1218" spans="11:12" x14ac:dyDescent="0.25">
      <c r="K1218" s="146"/>
      <c r="L1218" s="148"/>
    </row>
    <row r="1219" spans="11:12" x14ac:dyDescent="0.25">
      <c r="K1219" s="146"/>
      <c r="L1219" s="148"/>
    </row>
    <row r="1220" spans="11:12" ht="316.5" x14ac:dyDescent="0.25">
      <c r="K1220" s="146" t="s">
        <v>210</v>
      </c>
      <c r="L1220" s="148" t="s">
        <v>150</v>
      </c>
    </row>
    <row r="1221" spans="11:12" ht="316.5" x14ac:dyDescent="0.25">
      <c r="K1221" s="146" t="s">
        <v>210</v>
      </c>
      <c r="L1221" s="148" t="s">
        <v>150</v>
      </c>
    </row>
    <row r="1222" spans="11:12" ht="316.5" x14ac:dyDescent="0.25">
      <c r="K1222" s="146" t="s">
        <v>210</v>
      </c>
      <c r="L1222" s="148" t="s">
        <v>150</v>
      </c>
    </row>
    <row r="1223" spans="11:12" x14ac:dyDescent="0.25">
      <c r="K1223" s="146"/>
      <c r="L1223" s="148"/>
    </row>
    <row r="1224" spans="11:12" x14ac:dyDescent="0.25">
      <c r="K1224" s="146"/>
      <c r="L1224" s="148"/>
    </row>
    <row r="1225" spans="11:12" x14ac:dyDescent="0.25">
      <c r="K1225" s="146"/>
      <c r="L1225" s="148"/>
    </row>
    <row r="1226" spans="11:12" x14ac:dyDescent="0.25">
      <c r="K1226" s="146"/>
      <c r="L1226" s="148"/>
    </row>
    <row r="1227" spans="11:12" x14ac:dyDescent="0.25">
      <c r="K1227" s="146"/>
      <c r="L1227" s="148"/>
    </row>
    <row r="1228" spans="11:12" x14ac:dyDescent="0.25">
      <c r="K1228" s="146"/>
      <c r="L1228" s="148"/>
    </row>
    <row r="1229" spans="11:12" x14ac:dyDescent="0.25">
      <c r="K1229" s="146"/>
      <c r="L1229" s="148"/>
    </row>
    <row r="1230" spans="11:12" x14ac:dyDescent="0.25">
      <c r="K1230" s="146"/>
      <c r="L1230" s="148"/>
    </row>
    <row r="1231" spans="11:12" x14ac:dyDescent="0.25">
      <c r="K1231" s="146"/>
      <c r="L1231" s="148"/>
    </row>
    <row r="1232" spans="11:12" x14ac:dyDescent="0.25">
      <c r="K1232" s="146"/>
      <c r="L1232" s="148"/>
    </row>
    <row r="1233" spans="11:12" x14ac:dyDescent="0.25">
      <c r="K1233" s="146"/>
      <c r="L1233" s="148"/>
    </row>
    <row r="1234" spans="11:12" x14ac:dyDescent="0.25">
      <c r="K1234" s="146"/>
      <c r="L1234" s="148"/>
    </row>
    <row r="1235" spans="11:12" x14ac:dyDescent="0.25">
      <c r="K1235" s="146"/>
      <c r="L1235" s="148"/>
    </row>
    <row r="1236" spans="11:12" ht="316.5" x14ac:dyDescent="0.25">
      <c r="K1236" s="146" t="s">
        <v>210</v>
      </c>
      <c r="L1236" s="148" t="s">
        <v>150</v>
      </c>
    </row>
    <row r="1237" spans="11:12" ht="316.5" x14ac:dyDescent="0.25">
      <c r="K1237" s="146" t="s">
        <v>210</v>
      </c>
      <c r="L1237" s="148" t="s">
        <v>150</v>
      </c>
    </row>
    <row r="1238" spans="11:12" ht="316.5" x14ac:dyDescent="0.25">
      <c r="K1238" s="146" t="s">
        <v>210</v>
      </c>
      <c r="L1238" s="148" t="s">
        <v>150</v>
      </c>
    </row>
    <row r="1239" spans="11:12" ht="316.5" x14ac:dyDescent="0.25">
      <c r="K1239" s="146" t="s">
        <v>210</v>
      </c>
      <c r="L1239" s="148" t="s">
        <v>150</v>
      </c>
    </row>
    <row r="1240" spans="11:12" ht="316.5" x14ac:dyDescent="0.25">
      <c r="K1240" s="146" t="s">
        <v>210</v>
      </c>
      <c r="L1240" s="148" t="s">
        <v>150</v>
      </c>
    </row>
    <row r="1241" spans="11:12" x14ac:dyDescent="0.25">
      <c r="K1241" s="146"/>
      <c r="L1241" s="148"/>
    </row>
    <row r="1242" spans="11:12" x14ac:dyDescent="0.25">
      <c r="K1242" s="146"/>
      <c r="L1242" s="148"/>
    </row>
    <row r="1243" spans="11:12" x14ac:dyDescent="0.25">
      <c r="K1243" s="146"/>
      <c r="L1243" s="148"/>
    </row>
    <row r="1244" spans="11:12" x14ac:dyDescent="0.25">
      <c r="K1244" s="146"/>
      <c r="L1244" s="148"/>
    </row>
    <row r="1245" spans="11:12" x14ac:dyDescent="0.25">
      <c r="K1245" s="146"/>
      <c r="L1245" s="148"/>
    </row>
    <row r="1246" spans="11:12" x14ac:dyDescent="0.25">
      <c r="K1246" s="146"/>
      <c r="L1246" s="148"/>
    </row>
    <row r="1247" spans="11:12" x14ac:dyDescent="0.25">
      <c r="K1247" s="146"/>
      <c r="L1247" s="148"/>
    </row>
    <row r="1248" spans="11:12" x14ac:dyDescent="0.25">
      <c r="K1248" s="146"/>
      <c r="L1248" s="148"/>
    </row>
    <row r="1249" spans="11:12" x14ac:dyDescent="0.25">
      <c r="K1249" s="146"/>
      <c r="L1249" s="148"/>
    </row>
    <row r="1250" spans="11:12" x14ac:dyDescent="0.25">
      <c r="K1250" s="146"/>
      <c r="L1250" s="148"/>
    </row>
    <row r="1251" spans="11:12" x14ac:dyDescent="0.25">
      <c r="K1251" s="146"/>
      <c r="L1251" s="148"/>
    </row>
    <row r="1252" spans="11:12" x14ac:dyDescent="0.25">
      <c r="K1252" s="146"/>
      <c r="L1252" s="148"/>
    </row>
    <row r="1253" spans="11:12" x14ac:dyDescent="0.25">
      <c r="K1253" s="146"/>
      <c r="L1253" s="148"/>
    </row>
    <row r="1254" spans="11:12" x14ac:dyDescent="0.25">
      <c r="K1254" s="146"/>
      <c r="L1254" s="148"/>
    </row>
    <row r="1255" spans="11:12" x14ac:dyDescent="0.25">
      <c r="K1255" s="146"/>
      <c r="L1255" s="148"/>
    </row>
    <row r="1256" spans="11:12" x14ac:dyDescent="0.25">
      <c r="K1256" s="146"/>
      <c r="L1256" s="148"/>
    </row>
    <row r="1257" spans="11:12" x14ac:dyDescent="0.25">
      <c r="K1257" s="146"/>
      <c r="L1257" s="148"/>
    </row>
    <row r="1258" spans="11:12" x14ac:dyDescent="0.25">
      <c r="K1258" s="146"/>
      <c r="L1258" s="148"/>
    </row>
    <row r="1259" spans="11:12" x14ac:dyDescent="0.25">
      <c r="K1259" s="146"/>
      <c r="L1259" s="148"/>
    </row>
    <row r="1260" spans="11:12" x14ac:dyDescent="0.25">
      <c r="K1260" s="146"/>
      <c r="L1260" s="148"/>
    </row>
    <row r="1261" spans="11:12" x14ac:dyDescent="0.25">
      <c r="K1261" s="146"/>
      <c r="L1261" s="148"/>
    </row>
    <row r="1262" spans="11:12" x14ac:dyDescent="0.25">
      <c r="K1262" s="146"/>
      <c r="L1262" s="148"/>
    </row>
    <row r="1263" spans="11:12" x14ac:dyDescent="0.25">
      <c r="K1263" s="146"/>
      <c r="L1263" s="148"/>
    </row>
    <row r="1264" spans="11:12" x14ac:dyDescent="0.25">
      <c r="K1264" s="146"/>
      <c r="L1264" s="148"/>
    </row>
    <row r="1265" spans="11:12" x14ac:dyDescent="0.25">
      <c r="K1265" s="146"/>
      <c r="L1265" s="148"/>
    </row>
    <row r="1266" spans="11:12" x14ac:dyDescent="0.25">
      <c r="K1266" s="146"/>
      <c r="L1266" s="148"/>
    </row>
    <row r="1267" spans="11:12" x14ac:dyDescent="0.25">
      <c r="K1267" s="146"/>
      <c r="L1267" s="148"/>
    </row>
    <row r="1268" spans="11:12" ht="316.5" x14ac:dyDescent="0.25">
      <c r="K1268" s="146" t="s">
        <v>210</v>
      </c>
      <c r="L1268" s="148" t="s">
        <v>150</v>
      </c>
    </row>
    <row r="1269" spans="11:12" ht="316.5" x14ac:dyDescent="0.25">
      <c r="K1269" s="146" t="s">
        <v>210</v>
      </c>
      <c r="L1269" s="148" t="s">
        <v>150</v>
      </c>
    </row>
    <row r="1270" spans="11:12" ht="316.5" x14ac:dyDescent="0.25">
      <c r="K1270" s="146" t="s">
        <v>210</v>
      </c>
      <c r="L1270" s="148" t="s">
        <v>150</v>
      </c>
    </row>
    <row r="1271" spans="11:12" ht="316.5" x14ac:dyDescent="0.25">
      <c r="K1271" s="146" t="s">
        <v>210</v>
      </c>
      <c r="L1271" s="148" t="s">
        <v>150</v>
      </c>
    </row>
    <row r="1272" spans="11:12" ht="316.5" x14ac:dyDescent="0.25">
      <c r="K1272" s="146" t="s">
        <v>210</v>
      </c>
      <c r="L1272" s="148" t="s">
        <v>150</v>
      </c>
    </row>
    <row r="1273" spans="11:12" ht="316.5" x14ac:dyDescent="0.25">
      <c r="K1273" s="146" t="s">
        <v>210</v>
      </c>
      <c r="L1273" s="148" t="s">
        <v>150</v>
      </c>
    </row>
    <row r="1274" spans="11:12" x14ac:dyDescent="0.25">
      <c r="K1274" s="146"/>
      <c r="L1274" s="148"/>
    </row>
    <row r="1275" spans="11:12" x14ac:dyDescent="0.25">
      <c r="K1275" s="146"/>
      <c r="L1275" s="148"/>
    </row>
    <row r="1276" spans="11:12" x14ac:dyDescent="0.25">
      <c r="K1276" s="146"/>
      <c r="L1276" s="148"/>
    </row>
    <row r="1277" spans="11:12" x14ac:dyDescent="0.25">
      <c r="K1277" s="146"/>
      <c r="L1277" s="148"/>
    </row>
    <row r="1278" spans="11:12" x14ac:dyDescent="0.25">
      <c r="K1278" s="146"/>
      <c r="L1278" s="148"/>
    </row>
    <row r="1279" spans="11:12" x14ac:dyDescent="0.25">
      <c r="K1279" s="146"/>
      <c r="L1279" s="148"/>
    </row>
    <row r="1280" spans="11:12" x14ac:dyDescent="0.25">
      <c r="K1280" s="146"/>
      <c r="L1280" s="148"/>
    </row>
    <row r="1281" spans="11:12" x14ac:dyDescent="0.25">
      <c r="K1281" s="146"/>
      <c r="L1281" s="148"/>
    </row>
    <row r="1282" spans="11:12" x14ac:dyDescent="0.25">
      <c r="K1282" s="146"/>
      <c r="L1282" s="148"/>
    </row>
    <row r="1283" spans="11:12" ht="316.5" x14ac:dyDescent="0.25">
      <c r="K1283" s="146" t="s">
        <v>210</v>
      </c>
      <c r="L1283" s="148" t="s">
        <v>150</v>
      </c>
    </row>
    <row r="1284" spans="11:12" ht="316.5" x14ac:dyDescent="0.25">
      <c r="K1284" s="146" t="s">
        <v>210</v>
      </c>
      <c r="L1284" s="148" t="s">
        <v>150</v>
      </c>
    </row>
    <row r="1285" spans="11:12" x14ac:dyDescent="0.25">
      <c r="K1285" s="146"/>
      <c r="L1285" s="148"/>
    </row>
    <row r="1286" spans="11:12" x14ac:dyDescent="0.25">
      <c r="K1286" s="146"/>
      <c r="L1286" s="148"/>
    </row>
    <row r="1287" spans="11:12" x14ac:dyDescent="0.25">
      <c r="K1287" s="146"/>
      <c r="L1287" s="148"/>
    </row>
    <row r="1288" spans="11:12" x14ac:dyDescent="0.25">
      <c r="K1288" s="146"/>
      <c r="L1288" s="148"/>
    </row>
    <row r="1289" spans="11:12" x14ac:dyDescent="0.25">
      <c r="K1289" s="146"/>
      <c r="L1289" s="148"/>
    </row>
    <row r="1290" spans="11:12" x14ac:dyDescent="0.25">
      <c r="K1290" s="146"/>
      <c r="L1290" s="148"/>
    </row>
    <row r="1291" spans="11:12" x14ac:dyDescent="0.25">
      <c r="K1291" s="146"/>
      <c r="L1291" s="148"/>
    </row>
    <row r="1292" spans="11:12" x14ac:dyDescent="0.25">
      <c r="K1292" s="146"/>
      <c r="L1292" s="148"/>
    </row>
    <row r="1293" spans="11:12" x14ac:dyDescent="0.25">
      <c r="K1293" s="146"/>
      <c r="L1293" s="148"/>
    </row>
    <row r="1294" spans="11:12" ht="316.5" x14ac:dyDescent="0.25">
      <c r="K1294" s="146" t="s">
        <v>210</v>
      </c>
      <c r="L1294" s="148" t="s">
        <v>150</v>
      </c>
    </row>
    <row r="1295" spans="11:12" ht="316.5" x14ac:dyDescent="0.25">
      <c r="K1295" s="146" t="s">
        <v>210</v>
      </c>
      <c r="L1295" s="148" t="s">
        <v>150</v>
      </c>
    </row>
    <row r="1296" spans="11:12" ht="316.5" x14ac:dyDescent="0.25">
      <c r="K1296" s="146" t="s">
        <v>210</v>
      </c>
      <c r="L1296" s="148" t="s">
        <v>150</v>
      </c>
    </row>
    <row r="1297" spans="11:12" x14ac:dyDescent="0.25">
      <c r="K1297" s="146"/>
      <c r="L1297" s="148"/>
    </row>
    <row r="1298" spans="11:12" x14ac:dyDescent="0.25">
      <c r="K1298" s="146"/>
      <c r="L1298" s="148"/>
    </row>
    <row r="1299" spans="11:12" x14ac:dyDescent="0.25">
      <c r="K1299" s="146"/>
      <c r="L1299" s="148"/>
    </row>
    <row r="1300" spans="11:12" x14ac:dyDescent="0.25">
      <c r="K1300" s="146"/>
      <c r="L1300" s="148"/>
    </row>
    <row r="1301" spans="11:12" x14ac:dyDescent="0.25">
      <c r="K1301" s="146"/>
      <c r="L1301" s="148"/>
    </row>
    <row r="1302" spans="11:12" x14ac:dyDescent="0.25">
      <c r="K1302" s="146"/>
      <c r="L1302" s="148"/>
    </row>
    <row r="1303" spans="11:12" x14ac:dyDescent="0.25">
      <c r="K1303" s="146"/>
      <c r="L1303" s="148"/>
    </row>
    <row r="1304" spans="11:12" x14ac:dyDescent="0.25">
      <c r="K1304" s="146"/>
      <c r="L1304" s="148"/>
    </row>
    <row r="1305" spans="11:12" x14ac:dyDescent="0.25">
      <c r="K1305" s="146"/>
      <c r="L1305" s="148"/>
    </row>
    <row r="1306" spans="11:12" x14ac:dyDescent="0.25">
      <c r="K1306" s="146"/>
      <c r="L1306" s="148"/>
    </row>
    <row r="1307" spans="11:12" x14ac:dyDescent="0.25">
      <c r="K1307" s="146"/>
      <c r="L1307" s="148"/>
    </row>
    <row r="1308" spans="11:12" x14ac:dyDescent="0.25">
      <c r="K1308" s="146"/>
      <c r="L1308" s="148"/>
    </row>
    <row r="1309" spans="11:12" x14ac:dyDescent="0.25">
      <c r="K1309" s="146"/>
      <c r="L1309" s="148"/>
    </row>
    <row r="1310" spans="11:12" x14ac:dyDescent="0.25">
      <c r="K1310" s="146"/>
      <c r="L1310" s="148"/>
    </row>
    <row r="1311" spans="11:12" x14ac:dyDescent="0.25">
      <c r="K1311" s="146"/>
      <c r="L1311" s="148"/>
    </row>
    <row r="1312" spans="11:12" x14ac:dyDescent="0.25">
      <c r="K1312" s="146"/>
      <c r="L1312" s="148"/>
    </row>
    <row r="1313" spans="11:12" x14ac:dyDescent="0.25">
      <c r="K1313" s="146"/>
      <c r="L1313" s="148"/>
    </row>
    <row r="1314" spans="11:12" x14ac:dyDescent="0.25">
      <c r="K1314" s="146"/>
      <c r="L1314" s="148"/>
    </row>
    <row r="1315" spans="11:12" x14ac:dyDescent="0.25">
      <c r="K1315" s="146"/>
      <c r="L1315" s="148"/>
    </row>
    <row r="1316" spans="11:12" x14ac:dyDescent="0.25">
      <c r="K1316" s="146"/>
      <c r="L1316" s="148"/>
    </row>
    <row r="1317" spans="11:12" x14ac:dyDescent="0.25">
      <c r="K1317" s="146"/>
      <c r="L1317" s="148"/>
    </row>
    <row r="1318" spans="11:12" x14ac:dyDescent="0.25">
      <c r="K1318" s="146"/>
      <c r="L1318" s="148"/>
    </row>
    <row r="1319" spans="11:12" x14ac:dyDescent="0.25">
      <c r="K1319" s="146"/>
      <c r="L1319" s="148"/>
    </row>
    <row r="1320" spans="11:12" x14ac:dyDescent="0.25">
      <c r="K1320" s="146"/>
      <c r="L1320" s="148"/>
    </row>
    <row r="1321" spans="11:12" x14ac:dyDescent="0.25">
      <c r="K1321" s="146"/>
      <c r="L1321" s="148"/>
    </row>
    <row r="1322" spans="11:12" x14ac:dyDescent="0.25">
      <c r="K1322" s="146"/>
      <c r="L1322" s="148"/>
    </row>
    <row r="1323" spans="11:12" ht="316.5" x14ac:dyDescent="0.25">
      <c r="K1323" s="146" t="s">
        <v>210</v>
      </c>
      <c r="L1323" s="148" t="s">
        <v>150</v>
      </c>
    </row>
    <row r="1324" spans="11:12" ht="316.5" x14ac:dyDescent="0.25">
      <c r="K1324" s="146" t="s">
        <v>210</v>
      </c>
      <c r="L1324" s="148" t="s">
        <v>150</v>
      </c>
    </row>
    <row r="1325" spans="11:12" x14ac:dyDescent="0.25">
      <c r="K1325" s="146"/>
      <c r="L1325" s="148"/>
    </row>
    <row r="1326" spans="11:12" x14ac:dyDescent="0.25">
      <c r="K1326" s="146"/>
      <c r="L1326" s="148"/>
    </row>
    <row r="1327" spans="11:12" x14ac:dyDescent="0.25">
      <c r="K1327" s="146"/>
      <c r="L1327" s="148"/>
    </row>
    <row r="1328" spans="11:12" x14ac:dyDescent="0.25">
      <c r="K1328" s="146"/>
      <c r="L1328" s="148"/>
    </row>
    <row r="1329" spans="11:12" x14ac:dyDescent="0.25">
      <c r="K1329" s="146"/>
      <c r="L1329" s="148"/>
    </row>
    <row r="1330" spans="11:12" x14ac:dyDescent="0.25">
      <c r="K1330" s="146"/>
      <c r="L1330" s="148"/>
    </row>
    <row r="1331" spans="11:12" x14ac:dyDescent="0.25">
      <c r="K1331" s="146"/>
      <c r="L1331" s="148"/>
    </row>
    <row r="1332" spans="11:12" x14ac:dyDescent="0.25">
      <c r="K1332" s="146"/>
      <c r="L1332" s="148"/>
    </row>
    <row r="1333" spans="11:12" x14ac:dyDescent="0.25">
      <c r="K1333" s="146"/>
      <c r="L1333" s="148"/>
    </row>
    <row r="1334" spans="11:12" x14ac:dyDescent="0.25">
      <c r="K1334" s="146"/>
      <c r="L1334" s="148"/>
    </row>
    <row r="1335" spans="11:12" x14ac:dyDescent="0.25">
      <c r="K1335" s="146"/>
      <c r="L1335" s="148"/>
    </row>
    <row r="1336" spans="11:12" ht="316.5" x14ac:dyDescent="0.25">
      <c r="K1336" s="146" t="s">
        <v>210</v>
      </c>
      <c r="L1336" s="148" t="s">
        <v>150</v>
      </c>
    </row>
    <row r="1337" spans="11:12" ht="316.5" x14ac:dyDescent="0.25">
      <c r="K1337" s="146" t="s">
        <v>210</v>
      </c>
      <c r="L1337" s="148" t="s">
        <v>150</v>
      </c>
    </row>
    <row r="1338" spans="11:12" ht="316.5" x14ac:dyDescent="0.25">
      <c r="K1338" s="146" t="s">
        <v>210</v>
      </c>
      <c r="L1338" s="148" t="s">
        <v>150</v>
      </c>
    </row>
    <row r="1339" spans="11:12" x14ac:dyDescent="0.25">
      <c r="K1339" s="146"/>
      <c r="L1339" s="148"/>
    </row>
    <row r="1340" spans="11:12" x14ac:dyDescent="0.25">
      <c r="K1340" s="146"/>
      <c r="L1340" s="148"/>
    </row>
    <row r="1341" spans="11:12" x14ac:dyDescent="0.25">
      <c r="K1341" s="146"/>
      <c r="L1341" s="148"/>
    </row>
    <row r="1342" spans="11:12" x14ac:dyDescent="0.25">
      <c r="K1342" s="146"/>
      <c r="L1342" s="148"/>
    </row>
    <row r="1343" spans="11:12" x14ac:dyDescent="0.25">
      <c r="K1343" s="146"/>
      <c r="L1343" s="148"/>
    </row>
    <row r="1344" spans="11:12" x14ac:dyDescent="0.25">
      <c r="K1344" s="146"/>
      <c r="L1344" s="148"/>
    </row>
    <row r="1345" spans="11:12" x14ac:dyDescent="0.25">
      <c r="K1345" s="146"/>
      <c r="L1345" s="148"/>
    </row>
    <row r="1346" spans="11:12" x14ac:dyDescent="0.25">
      <c r="K1346" s="146"/>
      <c r="L1346" s="148"/>
    </row>
    <row r="1347" spans="11:12" x14ac:dyDescent="0.25">
      <c r="K1347" s="146"/>
      <c r="L1347" s="148"/>
    </row>
    <row r="1348" spans="11:12" x14ac:dyDescent="0.25">
      <c r="K1348" s="146"/>
      <c r="L1348" s="148"/>
    </row>
    <row r="1349" spans="11:12" x14ac:dyDescent="0.25">
      <c r="K1349" s="146"/>
      <c r="L1349" s="148"/>
    </row>
    <row r="1350" spans="11:12" x14ac:dyDescent="0.25">
      <c r="K1350" s="146"/>
      <c r="L1350" s="148"/>
    </row>
    <row r="1351" spans="11:12" ht="316.5" x14ac:dyDescent="0.25">
      <c r="K1351" s="146" t="s">
        <v>210</v>
      </c>
      <c r="L1351" s="148" t="s">
        <v>150</v>
      </c>
    </row>
    <row r="1352" spans="11:12" ht="316.5" x14ac:dyDescent="0.25">
      <c r="K1352" s="146" t="s">
        <v>210</v>
      </c>
      <c r="L1352" s="148" t="s">
        <v>150</v>
      </c>
    </row>
    <row r="1353" spans="11:12" ht="316.5" x14ac:dyDescent="0.25">
      <c r="K1353" s="146" t="s">
        <v>210</v>
      </c>
      <c r="L1353" s="148" t="s">
        <v>150</v>
      </c>
    </row>
    <row r="1354" spans="11:12" x14ac:dyDescent="0.25">
      <c r="K1354" s="146"/>
      <c r="L1354" s="148"/>
    </row>
    <row r="1355" spans="11:12" x14ac:dyDescent="0.25">
      <c r="K1355" s="146"/>
      <c r="L1355" s="148"/>
    </row>
    <row r="1356" spans="11:12" x14ac:dyDescent="0.25">
      <c r="K1356" s="146"/>
      <c r="L1356" s="148"/>
    </row>
    <row r="1357" spans="11:12" x14ac:dyDescent="0.25">
      <c r="K1357" s="146"/>
      <c r="L1357" s="148"/>
    </row>
    <row r="1358" spans="11:12" x14ac:dyDescent="0.25">
      <c r="K1358" s="146"/>
      <c r="L1358" s="148"/>
    </row>
    <row r="1359" spans="11:12" x14ac:dyDescent="0.25">
      <c r="K1359" s="146"/>
      <c r="L1359" s="148"/>
    </row>
    <row r="1360" spans="11:12" ht="316.5" x14ac:dyDescent="0.25">
      <c r="K1360" s="146" t="s">
        <v>210</v>
      </c>
      <c r="L1360" s="148" t="s">
        <v>150</v>
      </c>
    </row>
    <row r="1361" spans="11:12" ht="316.5" x14ac:dyDescent="0.25">
      <c r="K1361" s="146" t="s">
        <v>210</v>
      </c>
      <c r="L1361" s="148" t="s">
        <v>150</v>
      </c>
    </row>
    <row r="1362" spans="11:12" ht="316.5" x14ac:dyDescent="0.25">
      <c r="K1362" s="146" t="s">
        <v>210</v>
      </c>
      <c r="L1362" s="148" t="s">
        <v>150</v>
      </c>
    </row>
    <row r="1363" spans="11:12" ht="316.5" x14ac:dyDescent="0.25">
      <c r="K1363" s="146" t="s">
        <v>210</v>
      </c>
      <c r="L1363" s="148" t="s">
        <v>150</v>
      </c>
    </row>
    <row r="1364" spans="11:12" ht="316.5" x14ac:dyDescent="0.25">
      <c r="K1364" s="146" t="s">
        <v>210</v>
      </c>
      <c r="L1364" s="148" t="s">
        <v>150</v>
      </c>
    </row>
    <row r="1365" spans="11:12" x14ac:dyDescent="0.25">
      <c r="K1365" s="146"/>
      <c r="L1365" s="148"/>
    </row>
    <row r="1366" spans="11:12" x14ac:dyDescent="0.25">
      <c r="K1366" s="146"/>
      <c r="L1366" s="148"/>
    </row>
    <row r="1367" spans="11:12" x14ac:dyDescent="0.25">
      <c r="K1367" s="146"/>
      <c r="L1367" s="148"/>
    </row>
    <row r="1368" spans="11:12" x14ac:dyDescent="0.25">
      <c r="K1368" s="146"/>
      <c r="L1368" s="148"/>
    </row>
    <row r="1369" spans="11:12" x14ac:dyDescent="0.25">
      <c r="K1369" s="146"/>
      <c r="L1369" s="148"/>
    </row>
    <row r="1370" spans="11:12" x14ac:dyDescent="0.25">
      <c r="K1370" s="146"/>
      <c r="L1370" s="148"/>
    </row>
    <row r="1371" spans="11:12" x14ac:dyDescent="0.25">
      <c r="K1371" s="146"/>
      <c r="L1371" s="148"/>
    </row>
    <row r="1372" spans="11:12" x14ac:dyDescent="0.25">
      <c r="K1372" s="146"/>
      <c r="L1372" s="148"/>
    </row>
    <row r="1373" spans="11:12" x14ac:dyDescent="0.25">
      <c r="K1373" s="146"/>
      <c r="L1373" s="148"/>
    </row>
    <row r="1374" spans="11:12" x14ac:dyDescent="0.25">
      <c r="K1374" s="146"/>
      <c r="L1374" s="148"/>
    </row>
    <row r="1375" spans="11:12" x14ac:dyDescent="0.25">
      <c r="K1375" s="146"/>
      <c r="L1375" s="148"/>
    </row>
    <row r="1376" spans="11:12" x14ac:dyDescent="0.25">
      <c r="K1376" s="146"/>
      <c r="L1376" s="148"/>
    </row>
    <row r="1377" spans="11:12" x14ac:dyDescent="0.25">
      <c r="K1377" s="146"/>
      <c r="L1377" s="148"/>
    </row>
    <row r="1378" spans="11:12" ht="316.5" x14ac:dyDescent="0.25">
      <c r="K1378" s="146" t="s">
        <v>210</v>
      </c>
      <c r="L1378" s="148" t="s">
        <v>150</v>
      </c>
    </row>
    <row r="1379" spans="11:12" ht="316.5" x14ac:dyDescent="0.25">
      <c r="K1379" s="146" t="s">
        <v>210</v>
      </c>
      <c r="L1379" s="148" t="s">
        <v>150</v>
      </c>
    </row>
    <row r="1380" spans="11:12" x14ac:dyDescent="0.25">
      <c r="K1380" s="146"/>
      <c r="L1380" s="148"/>
    </row>
    <row r="1381" spans="11:12" x14ac:dyDescent="0.25">
      <c r="K1381" s="146"/>
      <c r="L1381" s="148"/>
    </row>
    <row r="1382" spans="11:12" x14ac:dyDescent="0.25">
      <c r="K1382" s="146"/>
      <c r="L1382" s="148"/>
    </row>
    <row r="1383" spans="11:12" ht="316.5" x14ac:dyDescent="0.25">
      <c r="K1383" s="146" t="s">
        <v>210</v>
      </c>
      <c r="L1383" s="148" t="s">
        <v>150</v>
      </c>
    </row>
    <row r="1384" spans="11:12" ht="316.5" x14ac:dyDescent="0.25">
      <c r="K1384" s="146" t="s">
        <v>210</v>
      </c>
      <c r="L1384" s="148" t="s">
        <v>150</v>
      </c>
    </row>
    <row r="1385" spans="11:12" ht="316.5" x14ac:dyDescent="0.25">
      <c r="K1385" s="146" t="s">
        <v>210</v>
      </c>
      <c r="L1385" s="148" t="s">
        <v>150</v>
      </c>
    </row>
    <row r="1386" spans="11:12" x14ac:dyDescent="0.25">
      <c r="K1386" s="146"/>
      <c r="L1386" s="148"/>
    </row>
    <row r="1387" spans="11:12" x14ac:dyDescent="0.25">
      <c r="K1387" s="146"/>
      <c r="L1387" s="148"/>
    </row>
    <row r="1388" spans="11:12" x14ac:dyDescent="0.25">
      <c r="K1388" s="146"/>
      <c r="L1388" s="148"/>
    </row>
    <row r="1389" spans="11:12" x14ac:dyDescent="0.25">
      <c r="K1389" s="146"/>
      <c r="L1389" s="148"/>
    </row>
    <row r="1390" spans="11:12" x14ac:dyDescent="0.25">
      <c r="K1390" s="146"/>
      <c r="L1390" s="148"/>
    </row>
    <row r="1391" spans="11:12" x14ac:dyDescent="0.25">
      <c r="K1391" s="146"/>
      <c r="L1391" s="148"/>
    </row>
    <row r="1392" spans="11:12" x14ac:dyDescent="0.25">
      <c r="K1392" s="146"/>
      <c r="L1392" s="148"/>
    </row>
    <row r="1393" spans="11:12" x14ac:dyDescent="0.25">
      <c r="K1393" s="146"/>
      <c r="L1393" s="148"/>
    </row>
    <row r="1394" spans="11:12" x14ac:dyDescent="0.25">
      <c r="K1394" s="146"/>
      <c r="L1394" s="148"/>
    </row>
    <row r="1395" spans="11:12" x14ac:dyDescent="0.25">
      <c r="K1395" s="146"/>
      <c r="L1395" s="148"/>
    </row>
    <row r="1396" spans="11:12" x14ac:dyDescent="0.25">
      <c r="K1396" s="146"/>
      <c r="L1396" s="148"/>
    </row>
    <row r="1397" spans="11:12" ht="316.5" x14ac:dyDescent="0.25">
      <c r="K1397" s="146" t="s">
        <v>210</v>
      </c>
      <c r="L1397" s="148" t="s">
        <v>150</v>
      </c>
    </row>
    <row r="1398" spans="11:12" x14ac:dyDescent="0.25">
      <c r="K1398" s="146"/>
      <c r="L1398" s="148"/>
    </row>
    <row r="1399" spans="11:12" x14ac:dyDescent="0.25">
      <c r="K1399" s="146"/>
      <c r="L1399" s="148"/>
    </row>
    <row r="1400" spans="11:12" x14ac:dyDescent="0.25">
      <c r="K1400" s="146"/>
      <c r="L1400" s="148"/>
    </row>
    <row r="1401" spans="11:12" ht="316.5" x14ac:dyDescent="0.25">
      <c r="K1401" s="146" t="s">
        <v>210</v>
      </c>
      <c r="L1401" s="148" t="s">
        <v>150</v>
      </c>
    </row>
    <row r="1402" spans="11:12" ht="316.5" x14ac:dyDescent="0.25">
      <c r="K1402" s="146" t="s">
        <v>210</v>
      </c>
      <c r="L1402" s="148" t="s">
        <v>150</v>
      </c>
    </row>
    <row r="1403" spans="11:12" ht="316.5" x14ac:dyDescent="0.25">
      <c r="K1403" s="146" t="s">
        <v>210</v>
      </c>
      <c r="L1403" s="148" t="s">
        <v>150</v>
      </c>
    </row>
    <row r="1404" spans="11:12" ht="316.5" x14ac:dyDescent="0.25">
      <c r="K1404" s="146" t="s">
        <v>210</v>
      </c>
      <c r="L1404" s="148" t="s">
        <v>150</v>
      </c>
    </row>
    <row r="1405" spans="11:12" ht="316.5" x14ac:dyDescent="0.25">
      <c r="K1405" s="146" t="s">
        <v>210</v>
      </c>
      <c r="L1405" s="148" t="s">
        <v>150</v>
      </c>
    </row>
    <row r="1406" spans="11:12" ht="316.5" x14ac:dyDescent="0.25">
      <c r="K1406" s="146" t="s">
        <v>210</v>
      </c>
      <c r="L1406" s="148" t="s">
        <v>150</v>
      </c>
    </row>
    <row r="1407" spans="11:12" x14ac:dyDescent="0.25">
      <c r="K1407" s="146"/>
      <c r="L1407" s="148"/>
    </row>
    <row r="1408" spans="11:12" x14ac:dyDescent="0.25">
      <c r="K1408" s="146"/>
      <c r="L1408" s="148"/>
    </row>
    <row r="1409" spans="11:12" x14ac:dyDescent="0.25">
      <c r="K1409" s="146"/>
      <c r="L1409" s="148"/>
    </row>
    <row r="1410" spans="11:12" x14ac:dyDescent="0.25">
      <c r="K1410" s="146"/>
      <c r="L1410" s="148"/>
    </row>
    <row r="1411" spans="11:12" x14ac:dyDescent="0.25">
      <c r="K1411" s="146"/>
      <c r="L1411" s="148"/>
    </row>
    <row r="1412" spans="11:12" x14ac:dyDescent="0.25">
      <c r="K1412" s="146"/>
      <c r="L1412" s="148"/>
    </row>
    <row r="1413" spans="11:12" x14ac:dyDescent="0.25">
      <c r="K1413" s="146"/>
      <c r="L1413" s="148"/>
    </row>
    <row r="1414" spans="11:12" x14ac:dyDescent="0.25">
      <c r="K1414" s="146"/>
      <c r="L1414" s="148"/>
    </row>
    <row r="1415" spans="11:12" x14ac:dyDescent="0.25">
      <c r="K1415" s="146"/>
      <c r="L1415" s="148"/>
    </row>
    <row r="1416" spans="11:12" x14ac:dyDescent="0.25">
      <c r="K1416" s="146"/>
      <c r="L1416" s="148"/>
    </row>
    <row r="1417" spans="11:12" x14ac:dyDescent="0.25">
      <c r="K1417" s="146"/>
      <c r="L1417" s="148"/>
    </row>
    <row r="1418" spans="11:12" x14ac:dyDescent="0.25">
      <c r="K1418" s="146"/>
      <c r="L1418" s="148"/>
    </row>
    <row r="1419" spans="11:12" x14ac:dyDescent="0.25">
      <c r="K1419" s="146"/>
      <c r="L1419" s="148"/>
    </row>
    <row r="1420" spans="11:12" x14ac:dyDescent="0.25">
      <c r="K1420" s="146"/>
      <c r="L1420" s="148"/>
    </row>
    <row r="1421" spans="11:12" x14ac:dyDescent="0.25">
      <c r="K1421" s="146"/>
      <c r="L1421" s="148"/>
    </row>
    <row r="1422" spans="11:12" x14ac:dyDescent="0.25">
      <c r="K1422" s="146"/>
      <c r="L1422" s="148"/>
    </row>
    <row r="1423" spans="11:12" x14ac:dyDescent="0.25">
      <c r="K1423" s="146"/>
      <c r="L1423" s="148"/>
    </row>
    <row r="1424" spans="11:12" x14ac:dyDescent="0.25">
      <c r="K1424" s="146"/>
      <c r="L1424" s="148"/>
    </row>
    <row r="1425" spans="11:12" x14ac:dyDescent="0.25">
      <c r="K1425" s="146"/>
      <c r="L1425" s="148"/>
    </row>
    <row r="1426" spans="11:12" x14ac:dyDescent="0.25">
      <c r="K1426" s="146"/>
      <c r="L1426" s="148"/>
    </row>
    <row r="1427" spans="11:12" ht="316.5" x14ac:dyDescent="0.25">
      <c r="K1427" s="146" t="s">
        <v>210</v>
      </c>
      <c r="L1427" s="148" t="s">
        <v>150</v>
      </c>
    </row>
    <row r="1428" spans="11:12" ht="316.5" x14ac:dyDescent="0.25">
      <c r="K1428" s="146" t="s">
        <v>210</v>
      </c>
      <c r="L1428" s="148" t="s">
        <v>150</v>
      </c>
    </row>
    <row r="1429" spans="11:12" ht="316.5" x14ac:dyDescent="0.25">
      <c r="K1429" s="146" t="s">
        <v>210</v>
      </c>
      <c r="L1429" s="148" t="s">
        <v>150</v>
      </c>
    </row>
    <row r="1430" spans="11:12" x14ac:dyDescent="0.25">
      <c r="K1430" s="146"/>
      <c r="L1430" s="148"/>
    </row>
    <row r="1431" spans="11:12" x14ac:dyDescent="0.25">
      <c r="K1431" s="146"/>
      <c r="L1431" s="148"/>
    </row>
    <row r="1432" spans="11:12" x14ac:dyDescent="0.25">
      <c r="K1432" s="146"/>
      <c r="L1432" s="148"/>
    </row>
    <row r="1433" spans="11:12" x14ac:dyDescent="0.25">
      <c r="K1433" s="146"/>
      <c r="L1433" s="148"/>
    </row>
    <row r="1434" spans="11:12" x14ac:dyDescent="0.25">
      <c r="K1434" s="146"/>
      <c r="L1434" s="148"/>
    </row>
    <row r="1435" spans="11:12" x14ac:dyDescent="0.25">
      <c r="K1435" s="146"/>
      <c r="L1435" s="148"/>
    </row>
    <row r="1436" spans="11:12" x14ac:dyDescent="0.25">
      <c r="K1436" s="146"/>
      <c r="L1436" s="148"/>
    </row>
    <row r="1437" spans="11:12" x14ac:dyDescent="0.25">
      <c r="K1437" s="146"/>
      <c r="L1437" s="148"/>
    </row>
    <row r="1438" spans="11:12" x14ac:dyDescent="0.25">
      <c r="K1438" s="146"/>
      <c r="L1438" s="148"/>
    </row>
    <row r="1439" spans="11:12" x14ac:dyDescent="0.25">
      <c r="K1439" s="146"/>
      <c r="L1439" s="148"/>
    </row>
    <row r="1440" spans="11:12" ht="316.5" x14ac:dyDescent="0.25">
      <c r="K1440" s="146" t="s">
        <v>210</v>
      </c>
      <c r="L1440" s="148" t="s">
        <v>150</v>
      </c>
    </row>
    <row r="1441" spans="11:12" ht="316.5" x14ac:dyDescent="0.25">
      <c r="K1441" s="146" t="s">
        <v>210</v>
      </c>
      <c r="L1441" s="148" t="s">
        <v>150</v>
      </c>
    </row>
    <row r="1442" spans="11:12" ht="316.5" x14ac:dyDescent="0.25">
      <c r="K1442" s="146" t="s">
        <v>210</v>
      </c>
      <c r="L1442" s="148" t="s">
        <v>150</v>
      </c>
    </row>
    <row r="1443" spans="11:12" ht="316.5" x14ac:dyDescent="0.25">
      <c r="K1443" s="146" t="s">
        <v>210</v>
      </c>
      <c r="L1443" s="148" t="s">
        <v>150</v>
      </c>
    </row>
    <row r="1444" spans="11:12" ht="316.5" x14ac:dyDescent="0.25">
      <c r="K1444" s="146" t="s">
        <v>210</v>
      </c>
      <c r="L1444" s="148" t="s">
        <v>150</v>
      </c>
    </row>
    <row r="1445" spans="11:12" x14ac:dyDescent="0.25">
      <c r="K1445" s="146"/>
      <c r="L1445" s="148"/>
    </row>
    <row r="1446" spans="11:12" x14ac:dyDescent="0.25">
      <c r="K1446" s="146"/>
      <c r="L1446" s="148"/>
    </row>
    <row r="1447" spans="11:12" x14ac:dyDescent="0.25">
      <c r="K1447" s="146"/>
      <c r="L1447" s="148"/>
    </row>
    <row r="1448" spans="11:12" x14ac:dyDescent="0.25">
      <c r="K1448" s="146"/>
      <c r="L1448" s="148"/>
    </row>
    <row r="1449" spans="11:12" x14ac:dyDescent="0.25">
      <c r="K1449" s="146"/>
      <c r="L1449" s="148"/>
    </row>
    <row r="1450" spans="11:12" x14ac:dyDescent="0.25">
      <c r="K1450" s="146"/>
      <c r="L1450" s="148"/>
    </row>
    <row r="1451" spans="11:12" x14ac:dyDescent="0.25">
      <c r="K1451" s="146"/>
      <c r="L1451" s="148"/>
    </row>
    <row r="1452" spans="11:12" x14ac:dyDescent="0.25">
      <c r="K1452" s="146"/>
      <c r="L1452" s="148"/>
    </row>
    <row r="1453" spans="11:12" x14ac:dyDescent="0.25">
      <c r="K1453" s="146"/>
      <c r="L1453" s="148"/>
    </row>
    <row r="1454" spans="11:12" x14ac:dyDescent="0.25">
      <c r="K1454" s="146"/>
      <c r="L1454" s="148"/>
    </row>
    <row r="1455" spans="11:12" ht="316.5" x14ac:dyDescent="0.25">
      <c r="K1455" s="146" t="s">
        <v>210</v>
      </c>
      <c r="L1455" s="148" t="s">
        <v>150</v>
      </c>
    </row>
    <row r="1456" spans="11:12" ht="316.5" x14ac:dyDescent="0.25">
      <c r="K1456" s="146" t="s">
        <v>210</v>
      </c>
      <c r="L1456" s="148" t="s">
        <v>150</v>
      </c>
    </row>
    <row r="1457" spans="11:12" ht="316.5" x14ac:dyDescent="0.25">
      <c r="K1457" s="146" t="s">
        <v>210</v>
      </c>
      <c r="L1457" s="148" t="s">
        <v>150</v>
      </c>
    </row>
    <row r="1458" spans="11:12" ht="316.5" x14ac:dyDescent="0.25">
      <c r="K1458" s="146" t="s">
        <v>210</v>
      </c>
      <c r="L1458" s="148" t="s">
        <v>150</v>
      </c>
    </row>
    <row r="1459" spans="11:12" ht="316.5" x14ac:dyDescent="0.25">
      <c r="K1459" s="146" t="s">
        <v>210</v>
      </c>
      <c r="L1459" s="148" t="s">
        <v>150</v>
      </c>
    </row>
    <row r="1460" spans="11:12" ht="316.5" x14ac:dyDescent="0.25">
      <c r="K1460" s="146" t="s">
        <v>210</v>
      </c>
      <c r="L1460" s="148" t="s">
        <v>150</v>
      </c>
    </row>
    <row r="1461" spans="11:12" ht="316.5" x14ac:dyDescent="0.25">
      <c r="K1461" s="146" t="s">
        <v>210</v>
      </c>
      <c r="L1461" s="148" t="s">
        <v>150</v>
      </c>
    </row>
    <row r="1462" spans="11:12" ht="316.5" x14ac:dyDescent="0.25">
      <c r="K1462" s="146" t="s">
        <v>210</v>
      </c>
      <c r="L1462" s="148" t="s">
        <v>150</v>
      </c>
    </row>
    <row r="1463" spans="11:12" ht="316.5" x14ac:dyDescent="0.25">
      <c r="K1463" s="146" t="s">
        <v>210</v>
      </c>
      <c r="L1463" s="148" t="s">
        <v>150</v>
      </c>
    </row>
    <row r="1464" spans="11:12" ht="316.5" x14ac:dyDescent="0.25">
      <c r="K1464" s="146" t="s">
        <v>210</v>
      </c>
      <c r="L1464" s="148" t="s">
        <v>150</v>
      </c>
    </row>
    <row r="1465" spans="11:12" ht="316.5" x14ac:dyDescent="0.25">
      <c r="K1465" s="146" t="s">
        <v>210</v>
      </c>
      <c r="L1465" s="148" t="s">
        <v>150</v>
      </c>
    </row>
    <row r="1466" spans="11:12" ht="316.5" x14ac:dyDescent="0.25">
      <c r="K1466" s="146" t="s">
        <v>210</v>
      </c>
      <c r="L1466" s="148" t="s">
        <v>150</v>
      </c>
    </row>
    <row r="1467" spans="11:12" ht="316.5" x14ac:dyDescent="0.25">
      <c r="K1467" s="146" t="s">
        <v>210</v>
      </c>
      <c r="L1467" s="148" t="s">
        <v>150</v>
      </c>
    </row>
    <row r="1468" spans="11:12" ht="316.5" x14ac:dyDescent="0.25">
      <c r="K1468" s="146" t="s">
        <v>210</v>
      </c>
      <c r="L1468" s="148" t="s">
        <v>150</v>
      </c>
    </row>
    <row r="1469" spans="11:12" ht="316.5" x14ac:dyDescent="0.25">
      <c r="K1469" s="146" t="s">
        <v>210</v>
      </c>
      <c r="L1469" s="148" t="s">
        <v>150</v>
      </c>
    </row>
    <row r="1470" spans="11:12" ht="316.5" x14ac:dyDescent="0.25">
      <c r="K1470" s="146" t="s">
        <v>210</v>
      </c>
      <c r="L1470" s="148" t="s">
        <v>150</v>
      </c>
    </row>
    <row r="1471" spans="11:12" ht="316.5" x14ac:dyDescent="0.25">
      <c r="K1471" s="146" t="s">
        <v>210</v>
      </c>
      <c r="L1471" s="148" t="s">
        <v>150</v>
      </c>
    </row>
    <row r="1472" spans="11:12" ht="316.5" x14ac:dyDescent="0.25">
      <c r="K1472" s="146" t="s">
        <v>210</v>
      </c>
      <c r="L1472" s="148" t="s">
        <v>150</v>
      </c>
    </row>
    <row r="1473" spans="11:12" ht="316.5" x14ac:dyDescent="0.25">
      <c r="K1473" s="146" t="s">
        <v>210</v>
      </c>
      <c r="L1473" s="148" t="s">
        <v>150</v>
      </c>
    </row>
    <row r="1474" spans="11:12" ht="316.5" x14ac:dyDescent="0.25">
      <c r="K1474" s="146" t="s">
        <v>210</v>
      </c>
      <c r="L1474" s="148" t="s">
        <v>150</v>
      </c>
    </row>
    <row r="1475" spans="11:12" ht="316.5" x14ac:dyDescent="0.25">
      <c r="K1475" s="146" t="s">
        <v>210</v>
      </c>
      <c r="L1475" s="148" t="s">
        <v>150</v>
      </c>
    </row>
    <row r="1476" spans="11:12" ht="316.5" x14ac:dyDescent="0.25">
      <c r="K1476" s="146" t="s">
        <v>210</v>
      </c>
      <c r="L1476" s="148" t="s">
        <v>150</v>
      </c>
    </row>
    <row r="1477" spans="11:12" ht="316.5" x14ac:dyDescent="0.25">
      <c r="K1477" s="146" t="s">
        <v>210</v>
      </c>
      <c r="L1477" s="148" t="s">
        <v>150</v>
      </c>
    </row>
    <row r="1478" spans="11:12" ht="316.5" x14ac:dyDescent="0.25">
      <c r="K1478" s="146" t="s">
        <v>210</v>
      </c>
      <c r="L1478" s="148" t="s">
        <v>150</v>
      </c>
    </row>
    <row r="1479" spans="11:12" ht="316.5" x14ac:dyDescent="0.25">
      <c r="K1479" s="146" t="s">
        <v>210</v>
      </c>
      <c r="L1479" s="148" t="s">
        <v>150</v>
      </c>
    </row>
    <row r="1480" spans="11:12" ht="316.5" x14ac:dyDescent="0.25">
      <c r="K1480" s="146" t="s">
        <v>210</v>
      </c>
      <c r="L1480" s="148" t="s">
        <v>150</v>
      </c>
    </row>
    <row r="1481" spans="11:12" ht="316.5" x14ac:dyDescent="0.25">
      <c r="K1481" s="146" t="s">
        <v>210</v>
      </c>
      <c r="L1481" s="148" t="s">
        <v>150</v>
      </c>
    </row>
    <row r="1482" spans="11:12" ht="316.5" x14ac:dyDescent="0.25">
      <c r="K1482" s="146" t="s">
        <v>210</v>
      </c>
      <c r="L1482" s="148" t="s">
        <v>150</v>
      </c>
    </row>
    <row r="1483" spans="11:12" ht="316.5" x14ac:dyDescent="0.25">
      <c r="K1483" s="146" t="s">
        <v>210</v>
      </c>
      <c r="L1483" s="148" t="s">
        <v>150</v>
      </c>
    </row>
    <row r="1484" spans="11:12" ht="316.5" x14ac:dyDescent="0.25">
      <c r="K1484" s="146" t="s">
        <v>210</v>
      </c>
      <c r="L1484" s="148" t="s">
        <v>150</v>
      </c>
    </row>
    <row r="1485" spans="11:12" ht="316.5" x14ac:dyDescent="0.25">
      <c r="K1485" s="146" t="s">
        <v>210</v>
      </c>
      <c r="L1485" s="148" t="s">
        <v>150</v>
      </c>
    </row>
    <row r="1486" spans="11:12" ht="316.5" x14ac:dyDescent="0.25">
      <c r="K1486" s="146" t="s">
        <v>210</v>
      </c>
      <c r="L1486" s="148" t="s">
        <v>150</v>
      </c>
    </row>
    <row r="1487" spans="11:12" ht="316.5" x14ac:dyDescent="0.25">
      <c r="K1487" s="146" t="s">
        <v>210</v>
      </c>
      <c r="L1487" s="148" t="s">
        <v>150</v>
      </c>
    </row>
    <row r="1488" spans="11:12" ht="316.5" x14ac:dyDescent="0.25">
      <c r="K1488" s="146" t="s">
        <v>210</v>
      </c>
      <c r="L1488" s="148" t="s">
        <v>150</v>
      </c>
    </row>
    <row r="1489" spans="11:12" ht="316.5" x14ac:dyDescent="0.25">
      <c r="K1489" s="146" t="s">
        <v>210</v>
      </c>
      <c r="L1489" s="148" t="s">
        <v>150</v>
      </c>
    </row>
    <row r="1490" spans="11:12" ht="316.5" x14ac:dyDescent="0.25">
      <c r="K1490" s="146" t="s">
        <v>210</v>
      </c>
      <c r="L1490" s="148" t="s">
        <v>150</v>
      </c>
    </row>
    <row r="1491" spans="11:12" ht="316.5" x14ac:dyDescent="0.25">
      <c r="K1491" s="146" t="s">
        <v>210</v>
      </c>
      <c r="L1491" s="148" t="s">
        <v>150</v>
      </c>
    </row>
    <row r="1492" spans="11:12" ht="316.5" x14ac:dyDescent="0.25">
      <c r="K1492" s="146" t="s">
        <v>210</v>
      </c>
      <c r="L1492" s="148" t="s">
        <v>150</v>
      </c>
    </row>
    <row r="1493" spans="11:12" ht="316.5" x14ac:dyDescent="0.25">
      <c r="K1493" s="146" t="s">
        <v>210</v>
      </c>
      <c r="L1493" s="148" t="s">
        <v>150</v>
      </c>
    </row>
    <row r="1494" spans="11:12" ht="316.5" x14ac:dyDescent="0.25">
      <c r="K1494" s="146" t="s">
        <v>210</v>
      </c>
      <c r="L1494" s="148" t="s">
        <v>150</v>
      </c>
    </row>
    <row r="1495" spans="11:12" ht="316.5" x14ac:dyDescent="0.25">
      <c r="K1495" s="146" t="s">
        <v>210</v>
      </c>
      <c r="L1495" s="148" t="s">
        <v>150</v>
      </c>
    </row>
    <row r="1496" spans="11:12" ht="316.5" x14ac:dyDescent="0.25">
      <c r="K1496" s="146" t="s">
        <v>210</v>
      </c>
      <c r="L1496" s="148" t="s">
        <v>150</v>
      </c>
    </row>
    <row r="1497" spans="11:12" ht="316.5" x14ac:dyDescent="0.25">
      <c r="K1497" s="146" t="s">
        <v>210</v>
      </c>
      <c r="L1497" s="148" t="s">
        <v>150</v>
      </c>
    </row>
    <row r="1498" spans="11:12" ht="316.5" x14ac:dyDescent="0.25">
      <c r="K1498" s="146" t="s">
        <v>210</v>
      </c>
      <c r="L1498" s="148" t="s">
        <v>150</v>
      </c>
    </row>
    <row r="1499" spans="11:12" ht="316.5" x14ac:dyDescent="0.25">
      <c r="K1499" s="146" t="s">
        <v>210</v>
      </c>
      <c r="L1499" s="148" t="s">
        <v>150</v>
      </c>
    </row>
    <row r="1500" spans="11:12" ht="316.5" x14ac:dyDescent="0.25">
      <c r="K1500" s="146" t="s">
        <v>210</v>
      </c>
      <c r="L1500" s="148" t="s">
        <v>150</v>
      </c>
    </row>
    <row r="1501" spans="11:12" ht="316.5" x14ac:dyDescent="0.25">
      <c r="K1501" s="146" t="s">
        <v>210</v>
      </c>
      <c r="L1501" s="148" t="s">
        <v>150</v>
      </c>
    </row>
    <row r="1502" spans="11:12" ht="316.5" x14ac:dyDescent="0.25">
      <c r="K1502" s="146" t="s">
        <v>210</v>
      </c>
      <c r="L1502" s="148" t="s">
        <v>150</v>
      </c>
    </row>
    <row r="1503" spans="11:12" ht="316.5" x14ac:dyDescent="0.25">
      <c r="K1503" s="146" t="s">
        <v>210</v>
      </c>
      <c r="L1503" s="148" t="s">
        <v>150</v>
      </c>
    </row>
    <row r="1504" spans="11:12" ht="316.5" x14ac:dyDescent="0.25">
      <c r="K1504" s="146" t="s">
        <v>210</v>
      </c>
      <c r="L1504" s="148" t="s">
        <v>150</v>
      </c>
    </row>
    <row r="1505" spans="11:12" ht="316.5" x14ac:dyDescent="0.25">
      <c r="K1505" s="146" t="s">
        <v>210</v>
      </c>
      <c r="L1505" s="148" t="s">
        <v>150</v>
      </c>
    </row>
    <row r="1506" spans="11:12" ht="316.5" x14ac:dyDescent="0.25">
      <c r="K1506" s="146" t="s">
        <v>210</v>
      </c>
      <c r="L1506" s="148" t="s">
        <v>150</v>
      </c>
    </row>
    <row r="1507" spans="11:12" ht="316.5" x14ac:dyDescent="0.25">
      <c r="K1507" s="146" t="s">
        <v>210</v>
      </c>
      <c r="L1507" s="148" t="s">
        <v>150</v>
      </c>
    </row>
    <row r="1508" spans="11:12" ht="316.5" x14ac:dyDescent="0.25">
      <c r="K1508" s="146" t="s">
        <v>210</v>
      </c>
      <c r="L1508" s="148" t="s">
        <v>150</v>
      </c>
    </row>
    <row r="1509" spans="11:12" ht="316.5" x14ac:dyDescent="0.25">
      <c r="K1509" s="146" t="s">
        <v>210</v>
      </c>
      <c r="L1509" s="148" t="s">
        <v>150</v>
      </c>
    </row>
    <row r="1510" spans="11:12" ht="316.5" x14ac:dyDescent="0.25">
      <c r="K1510" s="146" t="s">
        <v>210</v>
      </c>
      <c r="L1510" s="148" t="s">
        <v>150</v>
      </c>
    </row>
    <row r="1511" spans="11:12" ht="316.5" x14ac:dyDescent="0.25">
      <c r="K1511" s="146" t="s">
        <v>210</v>
      </c>
      <c r="L1511" s="148" t="s">
        <v>150</v>
      </c>
    </row>
    <row r="1512" spans="11:12" ht="316.5" x14ac:dyDescent="0.25">
      <c r="K1512" s="146" t="s">
        <v>210</v>
      </c>
      <c r="L1512" s="148" t="s">
        <v>150</v>
      </c>
    </row>
    <row r="1513" spans="11:12" ht="316.5" x14ac:dyDescent="0.25">
      <c r="K1513" s="146" t="s">
        <v>210</v>
      </c>
      <c r="L1513" s="148" t="s">
        <v>150</v>
      </c>
    </row>
    <row r="1514" spans="11:12" ht="316.5" x14ac:dyDescent="0.25">
      <c r="K1514" s="146" t="s">
        <v>210</v>
      </c>
      <c r="L1514" s="148" t="s">
        <v>150</v>
      </c>
    </row>
    <row r="1515" spans="11:12" ht="316.5" x14ac:dyDescent="0.25">
      <c r="K1515" s="146" t="s">
        <v>210</v>
      </c>
      <c r="L1515" s="148" t="s">
        <v>150</v>
      </c>
    </row>
    <row r="1516" spans="11:12" ht="316.5" x14ac:dyDescent="0.25">
      <c r="K1516" s="146" t="s">
        <v>210</v>
      </c>
      <c r="L1516" s="148" t="s">
        <v>150</v>
      </c>
    </row>
    <row r="1517" spans="11:12" ht="316.5" x14ac:dyDescent="0.25">
      <c r="K1517" s="146" t="s">
        <v>210</v>
      </c>
      <c r="L1517" s="148" t="s">
        <v>150</v>
      </c>
    </row>
    <row r="1518" spans="11:12" ht="316.5" x14ac:dyDescent="0.25">
      <c r="K1518" s="146" t="s">
        <v>210</v>
      </c>
      <c r="L1518" s="148" t="s">
        <v>150</v>
      </c>
    </row>
    <row r="1519" spans="11:12" ht="316.5" x14ac:dyDescent="0.25">
      <c r="K1519" s="146" t="s">
        <v>210</v>
      </c>
      <c r="L1519" s="148" t="s">
        <v>150</v>
      </c>
    </row>
    <row r="1520" spans="11:12" ht="316.5" x14ac:dyDescent="0.25">
      <c r="K1520" s="146" t="s">
        <v>210</v>
      </c>
      <c r="L1520" s="148" t="s">
        <v>150</v>
      </c>
    </row>
    <row r="1521" spans="11:12" ht="316.5" x14ac:dyDescent="0.25">
      <c r="K1521" s="146" t="s">
        <v>210</v>
      </c>
      <c r="L1521" s="148" t="s">
        <v>150</v>
      </c>
    </row>
    <row r="1522" spans="11:12" ht="316.5" x14ac:dyDescent="0.25">
      <c r="K1522" s="146" t="s">
        <v>210</v>
      </c>
      <c r="L1522" s="148" t="s">
        <v>150</v>
      </c>
    </row>
    <row r="1523" spans="11:12" ht="316.5" x14ac:dyDescent="0.25">
      <c r="K1523" s="146" t="s">
        <v>210</v>
      </c>
      <c r="L1523" s="148" t="s">
        <v>150</v>
      </c>
    </row>
    <row r="1524" spans="11:12" ht="316.5" x14ac:dyDescent="0.25">
      <c r="K1524" s="146" t="s">
        <v>210</v>
      </c>
      <c r="L1524" s="148" t="s">
        <v>150</v>
      </c>
    </row>
    <row r="1525" spans="11:12" ht="316.5" x14ac:dyDescent="0.25">
      <c r="K1525" s="146" t="s">
        <v>210</v>
      </c>
      <c r="L1525" s="148" t="s">
        <v>150</v>
      </c>
    </row>
    <row r="1526" spans="11:12" ht="316.5" x14ac:dyDescent="0.25">
      <c r="K1526" s="146" t="s">
        <v>210</v>
      </c>
      <c r="L1526" s="148" t="s">
        <v>150</v>
      </c>
    </row>
    <row r="1527" spans="11:12" ht="316.5" x14ac:dyDescent="0.25">
      <c r="K1527" s="146" t="s">
        <v>210</v>
      </c>
      <c r="L1527" s="148" t="s">
        <v>150</v>
      </c>
    </row>
    <row r="1528" spans="11:12" ht="316.5" x14ac:dyDescent="0.25">
      <c r="K1528" s="146" t="s">
        <v>210</v>
      </c>
      <c r="L1528" s="148" t="s">
        <v>150</v>
      </c>
    </row>
    <row r="1529" spans="11:12" ht="316.5" x14ac:dyDescent="0.25">
      <c r="K1529" s="146" t="s">
        <v>210</v>
      </c>
      <c r="L1529" s="148" t="s">
        <v>150</v>
      </c>
    </row>
    <row r="1530" spans="11:12" ht="316.5" x14ac:dyDescent="0.25">
      <c r="K1530" s="146" t="s">
        <v>210</v>
      </c>
      <c r="L1530" s="148" t="s">
        <v>150</v>
      </c>
    </row>
    <row r="1531" spans="11:12" ht="316.5" x14ac:dyDescent="0.25">
      <c r="K1531" s="146" t="s">
        <v>210</v>
      </c>
      <c r="L1531" s="148" t="s">
        <v>150</v>
      </c>
    </row>
    <row r="1532" spans="11:12" ht="316.5" x14ac:dyDescent="0.25">
      <c r="K1532" s="146" t="s">
        <v>210</v>
      </c>
      <c r="L1532" s="148" t="s">
        <v>150</v>
      </c>
    </row>
    <row r="1533" spans="11:12" ht="316.5" x14ac:dyDescent="0.25">
      <c r="K1533" s="146" t="s">
        <v>210</v>
      </c>
      <c r="L1533" s="148" t="s">
        <v>150</v>
      </c>
    </row>
    <row r="1534" spans="11:12" ht="316.5" x14ac:dyDescent="0.25">
      <c r="K1534" s="146" t="s">
        <v>210</v>
      </c>
      <c r="L1534" s="148" t="s">
        <v>150</v>
      </c>
    </row>
    <row r="1535" spans="11:12" ht="316.5" x14ac:dyDescent="0.25">
      <c r="K1535" s="146" t="s">
        <v>210</v>
      </c>
      <c r="L1535" s="148" t="s">
        <v>150</v>
      </c>
    </row>
    <row r="1536" spans="11:12" ht="316.5" x14ac:dyDescent="0.25">
      <c r="K1536" s="146" t="s">
        <v>210</v>
      </c>
      <c r="L1536" s="148" t="s">
        <v>150</v>
      </c>
    </row>
    <row r="1537" spans="11:12" ht="316.5" x14ac:dyDescent="0.25">
      <c r="K1537" s="146" t="s">
        <v>210</v>
      </c>
      <c r="L1537" s="148" t="s">
        <v>150</v>
      </c>
    </row>
    <row r="1538" spans="11:12" ht="316.5" x14ac:dyDescent="0.25">
      <c r="K1538" s="146" t="s">
        <v>210</v>
      </c>
      <c r="L1538" s="148" t="s">
        <v>150</v>
      </c>
    </row>
    <row r="1539" spans="11:12" ht="316.5" x14ac:dyDescent="0.25">
      <c r="K1539" s="146" t="s">
        <v>210</v>
      </c>
      <c r="L1539" s="148" t="s">
        <v>150</v>
      </c>
    </row>
    <row r="1540" spans="11:12" ht="316.5" x14ac:dyDescent="0.25">
      <c r="K1540" s="146" t="s">
        <v>210</v>
      </c>
      <c r="L1540" s="148" t="s">
        <v>150</v>
      </c>
    </row>
    <row r="1541" spans="11:12" ht="316.5" x14ac:dyDescent="0.25">
      <c r="K1541" s="146" t="s">
        <v>210</v>
      </c>
      <c r="L1541" s="148" t="s">
        <v>150</v>
      </c>
    </row>
    <row r="1542" spans="11:12" ht="316.5" x14ac:dyDescent="0.25">
      <c r="K1542" s="146" t="s">
        <v>210</v>
      </c>
      <c r="L1542" s="148" t="s">
        <v>150</v>
      </c>
    </row>
    <row r="1543" spans="11:12" ht="316.5" x14ac:dyDescent="0.25">
      <c r="K1543" s="146" t="s">
        <v>210</v>
      </c>
      <c r="L1543" s="148" t="s">
        <v>150</v>
      </c>
    </row>
    <row r="1544" spans="11:12" ht="316.5" x14ac:dyDescent="0.25">
      <c r="K1544" s="146" t="s">
        <v>210</v>
      </c>
      <c r="L1544" s="148" t="s">
        <v>150</v>
      </c>
    </row>
    <row r="1545" spans="11:12" ht="316.5" x14ac:dyDescent="0.25">
      <c r="K1545" s="146" t="s">
        <v>210</v>
      </c>
      <c r="L1545" s="148" t="s">
        <v>150</v>
      </c>
    </row>
    <row r="1546" spans="11:12" ht="316.5" x14ac:dyDescent="0.25">
      <c r="K1546" s="146" t="s">
        <v>210</v>
      </c>
      <c r="L1546" s="148" t="s">
        <v>150</v>
      </c>
    </row>
    <row r="1547" spans="11:12" ht="316.5" x14ac:dyDescent="0.25">
      <c r="K1547" s="146" t="s">
        <v>210</v>
      </c>
      <c r="L1547" s="148" t="s">
        <v>150</v>
      </c>
    </row>
    <row r="1548" spans="11:12" ht="316.5" x14ac:dyDescent="0.25">
      <c r="K1548" s="146" t="s">
        <v>210</v>
      </c>
      <c r="L1548" s="148" t="s">
        <v>150</v>
      </c>
    </row>
    <row r="1549" spans="11:12" ht="316.5" x14ac:dyDescent="0.25">
      <c r="K1549" s="146" t="s">
        <v>210</v>
      </c>
      <c r="L1549" s="148" t="s">
        <v>150</v>
      </c>
    </row>
    <row r="1550" spans="11:12" ht="316.5" x14ac:dyDescent="0.25">
      <c r="K1550" s="146" t="s">
        <v>210</v>
      </c>
      <c r="L1550" s="148" t="s">
        <v>150</v>
      </c>
    </row>
    <row r="1551" spans="11:12" ht="316.5" x14ac:dyDescent="0.25">
      <c r="K1551" s="146" t="s">
        <v>210</v>
      </c>
      <c r="L1551" s="148" t="s">
        <v>150</v>
      </c>
    </row>
    <row r="1552" spans="11:12" ht="316.5" x14ac:dyDescent="0.25">
      <c r="K1552" s="146" t="s">
        <v>210</v>
      </c>
      <c r="L1552" s="148" t="s">
        <v>150</v>
      </c>
    </row>
    <row r="1553" spans="11:12" ht="316.5" x14ac:dyDescent="0.25">
      <c r="K1553" s="146" t="s">
        <v>210</v>
      </c>
      <c r="L1553" s="148" t="s">
        <v>150</v>
      </c>
    </row>
    <row r="1554" spans="11:12" ht="316.5" x14ac:dyDescent="0.25">
      <c r="K1554" s="146" t="s">
        <v>210</v>
      </c>
      <c r="L1554" s="148" t="s">
        <v>150</v>
      </c>
    </row>
    <row r="1555" spans="11:12" ht="316.5" x14ac:dyDescent="0.25">
      <c r="K1555" s="146" t="s">
        <v>210</v>
      </c>
      <c r="L1555" s="148" t="s">
        <v>150</v>
      </c>
    </row>
    <row r="1556" spans="11:12" ht="316.5" x14ac:dyDescent="0.25">
      <c r="K1556" s="146" t="s">
        <v>210</v>
      </c>
      <c r="L1556" s="148" t="s">
        <v>150</v>
      </c>
    </row>
    <row r="1557" spans="11:12" ht="316.5" x14ac:dyDescent="0.25">
      <c r="K1557" s="146" t="s">
        <v>210</v>
      </c>
      <c r="L1557" s="148" t="s">
        <v>150</v>
      </c>
    </row>
    <row r="1558" spans="11:12" ht="316.5" x14ac:dyDescent="0.25">
      <c r="K1558" s="146" t="s">
        <v>210</v>
      </c>
      <c r="L1558" s="148" t="s">
        <v>150</v>
      </c>
    </row>
    <row r="1559" spans="11:12" ht="316.5" x14ac:dyDescent="0.25">
      <c r="K1559" s="146" t="s">
        <v>210</v>
      </c>
      <c r="L1559" s="148" t="s">
        <v>150</v>
      </c>
    </row>
    <row r="1560" spans="11:12" ht="316.5" x14ac:dyDescent="0.25">
      <c r="K1560" s="146" t="s">
        <v>210</v>
      </c>
      <c r="L1560" s="148" t="s">
        <v>150</v>
      </c>
    </row>
    <row r="1561" spans="11:12" ht="316.5" x14ac:dyDescent="0.25">
      <c r="K1561" s="146" t="s">
        <v>210</v>
      </c>
      <c r="L1561" s="148" t="s">
        <v>150</v>
      </c>
    </row>
    <row r="1562" spans="11:12" ht="316.5" x14ac:dyDescent="0.25">
      <c r="K1562" s="146" t="s">
        <v>210</v>
      </c>
      <c r="L1562" s="148" t="s">
        <v>150</v>
      </c>
    </row>
    <row r="1563" spans="11:12" ht="316.5" x14ac:dyDescent="0.25">
      <c r="K1563" s="146" t="s">
        <v>210</v>
      </c>
      <c r="L1563" s="148" t="s">
        <v>150</v>
      </c>
    </row>
    <row r="1564" spans="11:12" ht="316.5" x14ac:dyDescent="0.25">
      <c r="K1564" s="146" t="s">
        <v>210</v>
      </c>
      <c r="L1564" s="148" t="s">
        <v>150</v>
      </c>
    </row>
    <row r="1565" spans="11:12" ht="316.5" x14ac:dyDescent="0.25">
      <c r="K1565" s="146" t="s">
        <v>210</v>
      </c>
      <c r="L1565" s="148" t="s">
        <v>150</v>
      </c>
    </row>
    <row r="1566" spans="11:12" ht="316.5" x14ac:dyDescent="0.25">
      <c r="K1566" s="146" t="s">
        <v>210</v>
      </c>
      <c r="L1566" s="148" t="s">
        <v>150</v>
      </c>
    </row>
    <row r="1567" spans="11:12" ht="316.5" x14ac:dyDescent="0.25">
      <c r="K1567" s="146" t="s">
        <v>210</v>
      </c>
      <c r="L1567" s="148" t="s">
        <v>150</v>
      </c>
    </row>
    <row r="1568" spans="11:12" ht="316.5" x14ac:dyDescent="0.25">
      <c r="K1568" s="146" t="s">
        <v>210</v>
      </c>
      <c r="L1568" s="148" t="s">
        <v>150</v>
      </c>
    </row>
    <row r="1569" spans="11:12" ht="316.5" x14ac:dyDescent="0.25">
      <c r="K1569" s="146" t="s">
        <v>210</v>
      </c>
      <c r="L1569" s="148" t="s">
        <v>150</v>
      </c>
    </row>
    <row r="1570" spans="11:12" ht="316.5" x14ac:dyDescent="0.25">
      <c r="K1570" s="146" t="s">
        <v>210</v>
      </c>
      <c r="L1570" s="148" t="s">
        <v>150</v>
      </c>
    </row>
    <row r="1571" spans="11:12" ht="316.5" x14ac:dyDescent="0.25">
      <c r="K1571" s="146" t="s">
        <v>210</v>
      </c>
      <c r="L1571" s="148" t="s">
        <v>150</v>
      </c>
    </row>
    <row r="1572" spans="11:12" ht="316.5" x14ac:dyDescent="0.25">
      <c r="K1572" s="146" t="s">
        <v>210</v>
      </c>
      <c r="L1572" s="148" t="s">
        <v>150</v>
      </c>
    </row>
    <row r="1573" spans="11:12" ht="316.5" x14ac:dyDescent="0.25">
      <c r="K1573" s="146" t="s">
        <v>210</v>
      </c>
      <c r="L1573" s="148" t="s">
        <v>150</v>
      </c>
    </row>
    <row r="1574" spans="11:12" ht="316.5" x14ac:dyDescent="0.25">
      <c r="K1574" s="146" t="s">
        <v>210</v>
      </c>
      <c r="L1574" s="148" t="s">
        <v>150</v>
      </c>
    </row>
    <row r="1575" spans="11:12" ht="316.5" x14ac:dyDescent="0.25">
      <c r="K1575" s="146" t="s">
        <v>210</v>
      </c>
      <c r="L1575" s="148" t="s">
        <v>150</v>
      </c>
    </row>
    <row r="1576" spans="11:12" ht="316.5" x14ac:dyDescent="0.25">
      <c r="K1576" s="146" t="s">
        <v>210</v>
      </c>
      <c r="L1576" s="148" t="s">
        <v>150</v>
      </c>
    </row>
    <row r="1577" spans="11:12" ht="316.5" x14ac:dyDescent="0.25">
      <c r="K1577" s="146" t="s">
        <v>210</v>
      </c>
      <c r="L1577" s="148" t="s">
        <v>150</v>
      </c>
    </row>
    <row r="1578" spans="11:12" ht="316.5" x14ac:dyDescent="0.25">
      <c r="K1578" s="146" t="s">
        <v>210</v>
      </c>
      <c r="L1578" s="148" t="s">
        <v>150</v>
      </c>
    </row>
    <row r="1579" spans="11:12" ht="316.5" x14ac:dyDescent="0.25">
      <c r="K1579" s="146" t="s">
        <v>210</v>
      </c>
      <c r="L1579" s="148" t="s">
        <v>150</v>
      </c>
    </row>
    <row r="1580" spans="11:12" ht="316.5" x14ac:dyDescent="0.25">
      <c r="K1580" s="146" t="s">
        <v>210</v>
      </c>
      <c r="L1580" s="148" t="s">
        <v>150</v>
      </c>
    </row>
    <row r="1581" spans="11:12" ht="316.5" x14ac:dyDescent="0.25">
      <c r="K1581" s="146" t="s">
        <v>210</v>
      </c>
      <c r="L1581" s="148" t="s">
        <v>150</v>
      </c>
    </row>
    <row r="1582" spans="11:12" ht="316.5" x14ac:dyDescent="0.25">
      <c r="K1582" s="146" t="s">
        <v>210</v>
      </c>
      <c r="L1582" s="148" t="s">
        <v>150</v>
      </c>
    </row>
    <row r="1583" spans="11:12" ht="316.5" x14ac:dyDescent="0.25">
      <c r="K1583" s="146" t="s">
        <v>210</v>
      </c>
      <c r="L1583" s="148" t="s">
        <v>150</v>
      </c>
    </row>
    <row r="1584" spans="11:12" ht="316.5" x14ac:dyDescent="0.25">
      <c r="K1584" s="146" t="s">
        <v>210</v>
      </c>
      <c r="L1584" s="148" t="s">
        <v>150</v>
      </c>
    </row>
    <row r="1585" spans="11:12" ht="316.5" x14ac:dyDescent="0.25">
      <c r="K1585" s="146" t="s">
        <v>210</v>
      </c>
      <c r="L1585" s="148" t="s">
        <v>150</v>
      </c>
    </row>
    <row r="1586" spans="11:12" ht="316.5" x14ac:dyDescent="0.25">
      <c r="K1586" s="146" t="s">
        <v>210</v>
      </c>
      <c r="L1586" s="148" t="s">
        <v>150</v>
      </c>
    </row>
    <row r="1587" spans="11:12" ht="316.5" x14ac:dyDescent="0.25">
      <c r="K1587" s="146" t="s">
        <v>210</v>
      </c>
      <c r="L1587" s="148" t="s">
        <v>150</v>
      </c>
    </row>
    <row r="1588" spans="11:12" ht="316.5" x14ac:dyDescent="0.25">
      <c r="K1588" s="146" t="s">
        <v>210</v>
      </c>
      <c r="L1588" s="148" t="s">
        <v>150</v>
      </c>
    </row>
    <row r="1589" spans="11:12" ht="316.5" x14ac:dyDescent="0.25">
      <c r="K1589" s="146" t="s">
        <v>210</v>
      </c>
      <c r="L1589" s="148" t="s">
        <v>150</v>
      </c>
    </row>
    <row r="1590" spans="11:12" ht="316.5" x14ac:dyDescent="0.25">
      <c r="K1590" s="146" t="s">
        <v>210</v>
      </c>
      <c r="L1590" s="148" t="s">
        <v>150</v>
      </c>
    </row>
    <row r="1591" spans="11:12" ht="316.5" x14ac:dyDescent="0.25">
      <c r="K1591" s="146" t="s">
        <v>210</v>
      </c>
      <c r="L1591" s="148" t="s">
        <v>150</v>
      </c>
    </row>
    <row r="1592" spans="11:12" ht="316.5" x14ac:dyDescent="0.25">
      <c r="K1592" s="146" t="s">
        <v>210</v>
      </c>
      <c r="L1592" s="148" t="s">
        <v>150</v>
      </c>
    </row>
    <row r="1593" spans="11:12" ht="316.5" x14ac:dyDescent="0.25">
      <c r="K1593" s="146" t="s">
        <v>210</v>
      </c>
      <c r="L1593" s="148" t="s">
        <v>150</v>
      </c>
    </row>
    <row r="1594" spans="11:12" ht="316.5" x14ac:dyDescent="0.25">
      <c r="K1594" s="146" t="s">
        <v>210</v>
      </c>
      <c r="L1594" s="148" t="s">
        <v>150</v>
      </c>
    </row>
    <row r="1595" spans="11:12" ht="316.5" x14ac:dyDescent="0.25">
      <c r="K1595" s="146" t="s">
        <v>210</v>
      </c>
      <c r="L1595" s="148" t="s">
        <v>150</v>
      </c>
    </row>
    <row r="1596" spans="11:12" ht="316.5" x14ac:dyDescent="0.25">
      <c r="K1596" s="146" t="s">
        <v>210</v>
      </c>
      <c r="L1596" s="148" t="s">
        <v>150</v>
      </c>
    </row>
    <row r="1597" spans="11:12" ht="316.5" x14ac:dyDescent="0.25">
      <c r="K1597" s="146" t="s">
        <v>210</v>
      </c>
      <c r="L1597" s="148" t="s">
        <v>150</v>
      </c>
    </row>
    <row r="1598" spans="11:12" ht="316.5" x14ac:dyDescent="0.25">
      <c r="K1598" s="146" t="s">
        <v>210</v>
      </c>
      <c r="L1598" s="148" t="s">
        <v>150</v>
      </c>
    </row>
    <row r="1599" spans="11:12" ht="316.5" x14ac:dyDescent="0.25">
      <c r="K1599" s="146" t="s">
        <v>210</v>
      </c>
      <c r="L1599" s="148" t="s">
        <v>150</v>
      </c>
    </row>
    <row r="1600" spans="11:12" ht="316.5" x14ac:dyDescent="0.25">
      <c r="K1600" s="146" t="s">
        <v>210</v>
      </c>
      <c r="L1600" s="148" t="s">
        <v>150</v>
      </c>
    </row>
    <row r="1601" spans="11:12" ht="316.5" x14ac:dyDescent="0.25">
      <c r="K1601" s="146" t="s">
        <v>210</v>
      </c>
      <c r="L1601" s="148" t="s">
        <v>150</v>
      </c>
    </row>
    <row r="1602" spans="11:12" ht="316.5" x14ac:dyDescent="0.25">
      <c r="K1602" s="146" t="s">
        <v>210</v>
      </c>
      <c r="L1602" s="148" t="s">
        <v>150</v>
      </c>
    </row>
    <row r="1603" spans="11:12" ht="316.5" x14ac:dyDescent="0.25">
      <c r="K1603" s="146" t="s">
        <v>210</v>
      </c>
      <c r="L1603" s="148" t="s">
        <v>150</v>
      </c>
    </row>
    <row r="1604" spans="11:12" ht="316.5" x14ac:dyDescent="0.25">
      <c r="K1604" s="146" t="s">
        <v>210</v>
      </c>
      <c r="L1604" s="148" t="s">
        <v>150</v>
      </c>
    </row>
    <row r="1605" spans="11:12" ht="316.5" x14ac:dyDescent="0.25">
      <c r="K1605" s="146" t="s">
        <v>210</v>
      </c>
      <c r="L1605" s="148" t="s">
        <v>150</v>
      </c>
    </row>
    <row r="1606" spans="11:12" ht="316.5" x14ac:dyDescent="0.25">
      <c r="K1606" s="146" t="s">
        <v>210</v>
      </c>
      <c r="L1606" s="148" t="s">
        <v>150</v>
      </c>
    </row>
    <row r="1607" spans="11:12" ht="316.5" x14ac:dyDescent="0.25">
      <c r="K1607" s="146" t="s">
        <v>210</v>
      </c>
      <c r="L1607" s="148" t="s">
        <v>150</v>
      </c>
    </row>
    <row r="1608" spans="11:12" ht="316.5" x14ac:dyDescent="0.25">
      <c r="K1608" s="146" t="s">
        <v>210</v>
      </c>
      <c r="L1608" s="148" t="s">
        <v>150</v>
      </c>
    </row>
    <row r="1609" spans="11:12" ht="316.5" x14ac:dyDescent="0.25">
      <c r="K1609" s="146" t="s">
        <v>210</v>
      </c>
      <c r="L1609" s="148" t="s">
        <v>150</v>
      </c>
    </row>
    <row r="1610" spans="11:12" ht="316.5" x14ac:dyDescent="0.25">
      <c r="K1610" s="146" t="s">
        <v>210</v>
      </c>
      <c r="L1610" s="148" t="s">
        <v>150</v>
      </c>
    </row>
    <row r="1611" spans="11:12" ht="316.5" x14ac:dyDescent="0.25">
      <c r="K1611" s="146" t="s">
        <v>210</v>
      </c>
      <c r="L1611" s="148" t="s">
        <v>150</v>
      </c>
    </row>
    <row r="1612" spans="11:12" ht="316.5" x14ac:dyDescent="0.25">
      <c r="K1612" s="146" t="s">
        <v>210</v>
      </c>
      <c r="L1612" s="148" t="s">
        <v>150</v>
      </c>
    </row>
    <row r="1613" spans="11:12" ht="316.5" x14ac:dyDescent="0.25">
      <c r="K1613" s="146" t="s">
        <v>210</v>
      </c>
      <c r="L1613" s="148" t="s">
        <v>150</v>
      </c>
    </row>
    <row r="1614" spans="11:12" ht="316.5" x14ac:dyDescent="0.25">
      <c r="K1614" s="146" t="s">
        <v>210</v>
      </c>
      <c r="L1614" s="148" t="s">
        <v>150</v>
      </c>
    </row>
    <row r="1615" spans="11:12" ht="316.5" x14ac:dyDescent="0.25">
      <c r="K1615" s="146" t="s">
        <v>210</v>
      </c>
      <c r="L1615" s="148" t="s">
        <v>150</v>
      </c>
    </row>
    <row r="1616" spans="11:12" ht="316.5" x14ac:dyDescent="0.25">
      <c r="K1616" s="146" t="s">
        <v>210</v>
      </c>
      <c r="L1616" s="148" t="s">
        <v>150</v>
      </c>
    </row>
    <row r="1617" spans="11:12" ht="316.5" x14ac:dyDescent="0.25">
      <c r="K1617" s="146" t="s">
        <v>210</v>
      </c>
      <c r="L1617" s="148" t="s">
        <v>150</v>
      </c>
    </row>
    <row r="1618" spans="11:12" ht="316.5" x14ac:dyDescent="0.25">
      <c r="K1618" s="146" t="s">
        <v>210</v>
      </c>
      <c r="L1618" s="148" t="s">
        <v>150</v>
      </c>
    </row>
    <row r="1619" spans="11:12" ht="316.5" x14ac:dyDescent="0.25">
      <c r="K1619" s="146" t="s">
        <v>210</v>
      </c>
      <c r="L1619" s="148" t="s">
        <v>150</v>
      </c>
    </row>
    <row r="1620" spans="11:12" ht="316.5" x14ac:dyDescent="0.25">
      <c r="K1620" s="146" t="s">
        <v>210</v>
      </c>
      <c r="L1620" s="148" t="s">
        <v>150</v>
      </c>
    </row>
    <row r="1621" spans="11:12" ht="316.5" x14ac:dyDescent="0.25">
      <c r="K1621" s="146" t="s">
        <v>210</v>
      </c>
      <c r="L1621" s="148" t="s">
        <v>150</v>
      </c>
    </row>
    <row r="1622" spans="11:12" ht="316.5" x14ac:dyDescent="0.25">
      <c r="K1622" s="146" t="s">
        <v>210</v>
      </c>
      <c r="L1622" s="148" t="s">
        <v>150</v>
      </c>
    </row>
    <row r="1623" spans="11:12" ht="316.5" x14ac:dyDescent="0.25">
      <c r="K1623" s="146" t="s">
        <v>210</v>
      </c>
      <c r="L1623" s="148" t="s">
        <v>150</v>
      </c>
    </row>
    <row r="1624" spans="11:12" ht="316.5" x14ac:dyDescent="0.25">
      <c r="K1624" s="146" t="s">
        <v>210</v>
      </c>
      <c r="L1624" s="148" t="s">
        <v>150</v>
      </c>
    </row>
    <row r="1625" spans="11:12" ht="316.5" x14ac:dyDescent="0.25">
      <c r="K1625" s="146" t="s">
        <v>210</v>
      </c>
      <c r="L1625" s="148" t="s">
        <v>150</v>
      </c>
    </row>
    <row r="1626" spans="11:12" ht="316.5" x14ac:dyDescent="0.25">
      <c r="K1626" s="146" t="s">
        <v>210</v>
      </c>
      <c r="L1626" s="148" t="s">
        <v>150</v>
      </c>
    </row>
    <row r="1627" spans="11:12" ht="316.5" x14ac:dyDescent="0.25">
      <c r="K1627" s="146" t="s">
        <v>210</v>
      </c>
      <c r="L1627" s="148" t="s">
        <v>150</v>
      </c>
    </row>
    <row r="1628" spans="11:12" ht="316.5" x14ac:dyDescent="0.25">
      <c r="K1628" s="146" t="s">
        <v>210</v>
      </c>
      <c r="L1628" s="148" t="s">
        <v>150</v>
      </c>
    </row>
    <row r="1629" spans="11:12" ht="316.5" x14ac:dyDescent="0.25">
      <c r="K1629" s="146" t="s">
        <v>210</v>
      </c>
      <c r="L1629" s="148" t="s">
        <v>150</v>
      </c>
    </row>
    <row r="1630" spans="11:12" ht="316.5" x14ac:dyDescent="0.25">
      <c r="K1630" s="146" t="s">
        <v>210</v>
      </c>
      <c r="L1630" s="148" t="s">
        <v>150</v>
      </c>
    </row>
    <row r="1631" spans="11:12" ht="316.5" x14ac:dyDescent="0.25">
      <c r="K1631" s="146" t="s">
        <v>210</v>
      </c>
      <c r="L1631" s="148" t="s">
        <v>150</v>
      </c>
    </row>
    <row r="1632" spans="11:12" ht="316.5" x14ac:dyDescent="0.25">
      <c r="K1632" s="146" t="s">
        <v>210</v>
      </c>
      <c r="L1632" s="148" t="s">
        <v>150</v>
      </c>
    </row>
    <row r="1633" spans="11:12" ht="316.5" x14ac:dyDescent="0.25">
      <c r="K1633" s="146" t="s">
        <v>210</v>
      </c>
      <c r="L1633" s="148" t="s">
        <v>150</v>
      </c>
    </row>
    <row r="1634" spans="11:12" ht="316.5" x14ac:dyDescent="0.25">
      <c r="K1634" s="146" t="s">
        <v>210</v>
      </c>
      <c r="L1634" s="148" t="s">
        <v>150</v>
      </c>
    </row>
    <row r="1635" spans="11:12" ht="316.5" x14ac:dyDescent="0.25">
      <c r="K1635" s="146" t="s">
        <v>210</v>
      </c>
      <c r="L1635" s="148" t="s">
        <v>150</v>
      </c>
    </row>
    <row r="1636" spans="11:12" ht="316.5" x14ac:dyDescent="0.25">
      <c r="K1636" s="146" t="s">
        <v>210</v>
      </c>
      <c r="L1636" s="148" t="s">
        <v>150</v>
      </c>
    </row>
    <row r="1637" spans="11:12" ht="316.5" x14ac:dyDescent="0.25">
      <c r="K1637" s="146" t="s">
        <v>210</v>
      </c>
      <c r="L1637" s="148" t="s">
        <v>150</v>
      </c>
    </row>
    <row r="1638" spans="11:12" ht="316.5" x14ac:dyDescent="0.25">
      <c r="K1638" s="146" t="s">
        <v>210</v>
      </c>
      <c r="L1638" s="148" t="s">
        <v>150</v>
      </c>
    </row>
    <row r="1639" spans="11:12" ht="316.5" x14ac:dyDescent="0.25">
      <c r="K1639" s="146" t="s">
        <v>210</v>
      </c>
      <c r="L1639" s="148" t="s">
        <v>150</v>
      </c>
    </row>
    <row r="1640" spans="11:12" ht="316.5" x14ac:dyDescent="0.25">
      <c r="K1640" s="146" t="s">
        <v>210</v>
      </c>
      <c r="L1640" s="148" t="s">
        <v>150</v>
      </c>
    </row>
    <row r="1641" spans="11:12" ht="316.5" x14ac:dyDescent="0.25">
      <c r="K1641" s="146" t="s">
        <v>210</v>
      </c>
      <c r="L1641" s="148" t="s">
        <v>150</v>
      </c>
    </row>
    <row r="1642" spans="11:12" ht="316.5" x14ac:dyDescent="0.25">
      <c r="K1642" s="146" t="s">
        <v>210</v>
      </c>
      <c r="L1642" s="148" t="s">
        <v>150</v>
      </c>
    </row>
    <row r="1643" spans="11:12" ht="316.5" x14ac:dyDescent="0.25">
      <c r="K1643" s="146" t="s">
        <v>210</v>
      </c>
      <c r="L1643" s="148" t="s">
        <v>150</v>
      </c>
    </row>
    <row r="1644" spans="11:12" ht="316.5" x14ac:dyDescent="0.25">
      <c r="K1644" s="146" t="s">
        <v>210</v>
      </c>
      <c r="L1644" s="148" t="s">
        <v>150</v>
      </c>
    </row>
    <row r="1645" spans="11:12" ht="316.5" x14ac:dyDescent="0.25">
      <c r="K1645" s="146" t="s">
        <v>210</v>
      </c>
      <c r="L1645" s="148" t="s">
        <v>150</v>
      </c>
    </row>
    <row r="1646" spans="11:12" ht="316.5" x14ac:dyDescent="0.25">
      <c r="K1646" s="146" t="s">
        <v>210</v>
      </c>
      <c r="L1646" s="148" t="s">
        <v>150</v>
      </c>
    </row>
    <row r="1647" spans="11:12" ht="316.5" x14ac:dyDescent="0.25">
      <c r="K1647" s="146" t="s">
        <v>210</v>
      </c>
      <c r="L1647" s="148" t="s">
        <v>150</v>
      </c>
    </row>
    <row r="1648" spans="11:12" ht="316.5" x14ac:dyDescent="0.25">
      <c r="K1648" s="146" t="s">
        <v>210</v>
      </c>
      <c r="L1648" s="148" t="s">
        <v>150</v>
      </c>
    </row>
    <row r="1649" spans="11:12" ht="316.5" x14ac:dyDescent="0.25">
      <c r="K1649" s="146" t="s">
        <v>210</v>
      </c>
      <c r="L1649" s="148" t="s">
        <v>150</v>
      </c>
    </row>
    <row r="1650" spans="11:12" ht="316.5" x14ac:dyDescent="0.25">
      <c r="K1650" s="146" t="s">
        <v>210</v>
      </c>
      <c r="L1650" s="148" t="s">
        <v>150</v>
      </c>
    </row>
    <row r="1651" spans="11:12" ht="316.5" x14ac:dyDescent="0.25">
      <c r="K1651" s="146" t="s">
        <v>210</v>
      </c>
      <c r="L1651" s="148" t="s">
        <v>150</v>
      </c>
    </row>
    <row r="1652" spans="11:12" ht="316.5" x14ac:dyDescent="0.25">
      <c r="K1652" s="146" t="s">
        <v>210</v>
      </c>
      <c r="L1652" s="148" t="s">
        <v>150</v>
      </c>
    </row>
    <row r="1653" spans="11:12" ht="316.5" x14ac:dyDescent="0.25">
      <c r="K1653" s="146" t="s">
        <v>210</v>
      </c>
      <c r="L1653" s="148" t="s">
        <v>150</v>
      </c>
    </row>
    <row r="1654" spans="11:12" ht="316.5" x14ac:dyDescent="0.25">
      <c r="K1654" s="146" t="s">
        <v>210</v>
      </c>
      <c r="L1654" s="148" t="s">
        <v>150</v>
      </c>
    </row>
    <row r="1655" spans="11:12" ht="316.5" x14ac:dyDescent="0.25">
      <c r="K1655" s="146" t="s">
        <v>210</v>
      </c>
      <c r="L1655" s="148" t="s">
        <v>150</v>
      </c>
    </row>
    <row r="1656" spans="11:12" ht="316.5" x14ac:dyDescent="0.25">
      <c r="K1656" s="146" t="s">
        <v>210</v>
      </c>
      <c r="L1656" s="148" t="s">
        <v>150</v>
      </c>
    </row>
    <row r="1657" spans="11:12" ht="316.5" x14ac:dyDescent="0.25">
      <c r="K1657" s="146" t="s">
        <v>210</v>
      </c>
      <c r="L1657" s="148" t="s">
        <v>150</v>
      </c>
    </row>
    <row r="1658" spans="11:12" ht="316.5" x14ac:dyDescent="0.25">
      <c r="K1658" s="146" t="s">
        <v>210</v>
      </c>
      <c r="L1658" s="148" t="s">
        <v>150</v>
      </c>
    </row>
    <row r="1659" spans="11:12" ht="316.5" x14ac:dyDescent="0.25">
      <c r="K1659" s="146" t="s">
        <v>210</v>
      </c>
      <c r="L1659" s="148" t="s">
        <v>150</v>
      </c>
    </row>
    <row r="1660" spans="11:12" ht="316.5" x14ac:dyDescent="0.25">
      <c r="K1660" s="146" t="s">
        <v>210</v>
      </c>
      <c r="L1660" s="148" t="s">
        <v>150</v>
      </c>
    </row>
    <row r="1661" spans="11:12" ht="316.5" x14ac:dyDescent="0.25">
      <c r="K1661" s="146" t="s">
        <v>210</v>
      </c>
      <c r="L1661" s="148" t="s">
        <v>150</v>
      </c>
    </row>
    <row r="1662" spans="11:12" ht="316.5" x14ac:dyDescent="0.25">
      <c r="K1662" s="146" t="s">
        <v>210</v>
      </c>
      <c r="L1662" s="148" t="s">
        <v>150</v>
      </c>
    </row>
    <row r="1663" spans="11:12" ht="316.5" x14ac:dyDescent="0.25">
      <c r="K1663" s="146" t="s">
        <v>210</v>
      </c>
      <c r="L1663" s="148" t="s">
        <v>150</v>
      </c>
    </row>
    <row r="1664" spans="11:12" ht="316.5" x14ac:dyDescent="0.25">
      <c r="K1664" s="146" t="s">
        <v>210</v>
      </c>
      <c r="L1664" s="148" t="s">
        <v>150</v>
      </c>
    </row>
    <row r="1665" spans="11:12" ht="316.5" x14ac:dyDescent="0.25">
      <c r="K1665" s="146" t="s">
        <v>210</v>
      </c>
      <c r="L1665" s="148" t="s">
        <v>150</v>
      </c>
    </row>
    <row r="1666" spans="11:12" ht="316.5" x14ac:dyDescent="0.25">
      <c r="K1666" s="146" t="s">
        <v>210</v>
      </c>
      <c r="L1666" s="148" t="s">
        <v>150</v>
      </c>
    </row>
    <row r="1667" spans="11:12" ht="316.5" x14ac:dyDescent="0.25">
      <c r="K1667" s="146" t="s">
        <v>210</v>
      </c>
      <c r="L1667" s="148" t="s">
        <v>150</v>
      </c>
    </row>
    <row r="1668" spans="11:12" ht="316.5" x14ac:dyDescent="0.25">
      <c r="K1668" s="146" t="s">
        <v>210</v>
      </c>
      <c r="L1668" s="148" t="s">
        <v>150</v>
      </c>
    </row>
    <row r="1669" spans="11:12" ht="316.5" x14ac:dyDescent="0.25">
      <c r="K1669" s="146" t="s">
        <v>210</v>
      </c>
      <c r="L1669" s="148" t="s">
        <v>150</v>
      </c>
    </row>
    <row r="1670" spans="11:12" ht="316.5" x14ac:dyDescent="0.25">
      <c r="K1670" s="146" t="s">
        <v>210</v>
      </c>
      <c r="L1670" s="148" t="s">
        <v>150</v>
      </c>
    </row>
    <row r="1671" spans="11:12" ht="316.5" x14ac:dyDescent="0.25">
      <c r="K1671" s="146" t="s">
        <v>210</v>
      </c>
      <c r="L1671" s="148" t="s">
        <v>150</v>
      </c>
    </row>
    <row r="1672" spans="11:12" ht="316.5" x14ac:dyDescent="0.25">
      <c r="K1672" s="146" t="s">
        <v>210</v>
      </c>
      <c r="L1672" s="148" t="s">
        <v>150</v>
      </c>
    </row>
    <row r="1673" spans="11:12" ht="316.5" x14ac:dyDescent="0.25">
      <c r="K1673" s="146" t="s">
        <v>210</v>
      </c>
      <c r="L1673" s="148" t="s">
        <v>150</v>
      </c>
    </row>
    <row r="1674" spans="11:12" ht="316.5" x14ac:dyDescent="0.25">
      <c r="K1674" s="146" t="s">
        <v>210</v>
      </c>
      <c r="L1674" s="148" t="s">
        <v>150</v>
      </c>
    </row>
    <row r="1675" spans="11:12" ht="316.5" x14ac:dyDescent="0.25">
      <c r="K1675" s="146" t="s">
        <v>210</v>
      </c>
      <c r="L1675" s="148" t="s">
        <v>150</v>
      </c>
    </row>
    <row r="1676" spans="11:12" ht="316.5" x14ac:dyDescent="0.25">
      <c r="K1676" s="146" t="s">
        <v>210</v>
      </c>
      <c r="L1676" s="148" t="s">
        <v>150</v>
      </c>
    </row>
    <row r="1677" spans="11:12" ht="316.5" x14ac:dyDescent="0.25">
      <c r="K1677" s="146" t="s">
        <v>210</v>
      </c>
      <c r="L1677" s="148" t="s">
        <v>150</v>
      </c>
    </row>
    <row r="1678" spans="11:12" ht="316.5" x14ac:dyDescent="0.25">
      <c r="K1678" s="146" t="s">
        <v>210</v>
      </c>
      <c r="L1678" s="148" t="s">
        <v>150</v>
      </c>
    </row>
    <row r="1679" spans="11:12" ht="316.5" x14ac:dyDescent="0.25">
      <c r="K1679" s="146" t="s">
        <v>210</v>
      </c>
      <c r="L1679" s="148" t="s">
        <v>150</v>
      </c>
    </row>
    <row r="1680" spans="11:12" ht="316.5" x14ac:dyDescent="0.25">
      <c r="K1680" s="146" t="s">
        <v>210</v>
      </c>
      <c r="L1680" s="148" t="s">
        <v>150</v>
      </c>
    </row>
    <row r="1681" spans="11:12" ht="316.5" x14ac:dyDescent="0.25">
      <c r="K1681" s="146" t="s">
        <v>210</v>
      </c>
      <c r="L1681" s="148" t="s">
        <v>150</v>
      </c>
    </row>
    <row r="1682" spans="11:12" ht="316.5" x14ac:dyDescent="0.25">
      <c r="K1682" s="146" t="s">
        <v>210</v>
      </c>
      <c r="L1682" s="148" t="s">
        <v>150</v>
      </c>
    </row>
    <row r="1683" spans="11:12" ht="316.5" x14ac:dyDescent="0.25">
      <c r="K1683" s="146" t="s">
        <v>210</v>
      </c>
      <c r="L1683" s="148" t="s">
        <v>150</v>
      </c>
    </row>
    <row r="1684" spans="11:12" ht="316.5" x14ac:dyDescent="0.25">
      <c r="K1684" s="146" t="s">
        <v>210</v>
      </c>
      <c r="L1684" s="148" t="s">
        <v>150</v>
      </c>
    </row>
    <row r="1685" spans="11:12" ht="316.5" x14ac:dyDescent="0.25">
      <c r="K1685" s="146" t="s">
        <v>210</v>
      </c>
      <c r="L1685" s="148" t="s">
        <v>150</v>
      </c>
    </row>
    <row r="1686" spans="11:12" ht="316.5" x14ac:dyDescent="0.25">
      <c r="K1686" s="146" t="s">
        <v>210</v>
      </c>
      <c r="L1686" s="148" t="s">
        <v>150</v>
      </c>
    </row>
    <row r="1687" spans="11:12" ht="316.5" x14ac:dyDescent="0.25">
      <c r="K1687" s="146" t="s">
        <v>210</v>
      </c>
      <c r="L1687" s="148" t="s">
        <v>150</v>
      </c>
    </row>
    <row r="1688" spans="11:12" ht="316.5" x14ac:dyDescent="0.25">
      <c r="K1688" s="146" t="s">
        <v>210</v>
      </c>
      <c r="L1688" s="148" t="s">
        <v>150</v>
      </c>
    </row>
    <row r="1689" spans="11:12" ht="316.5" x14ac:dyDescent="0.25">
      <c r="K1689" s="146" t="s">
        <v>210</v>
      </c>
      <c r="L1689" s="148" t="s">
        <v>150</v>
      </c>
    </row>
    <row r="1690" spans="11:12" ht="316.5" x14ac:dyDescent="0.25">
      <c r="K1690" s="146" t="s">
        <v>210</v>
      </c>
      <c r="L1690" s="148" t="s">
        <v>150</v>
      </c>
    </row>
    <row r="1691" spans="11:12" ht="316.5" x14ac:dyDescent="0.25">
      <c r="K1691" s="146" t="s">
        <v>210</v>
      </c>
      <c r="L1691" s="148" t="s">
        <v>150</v>
      </c>
    </row>
    <row r="1692" spans="11:12" ht="316.5" x14ac:dyDescent="0.25">
      <c r="K1692" s="146" t="s">
        <v>210</v>
      </c>
      <c r="L1692" s="148" t="s">
        <v>150</v>
      </c>
    </row>
    <row r="1693" spans="11:12" ht="316.5" x14ac:dyDescent="0.25">
      <c r="K1693" s="146" t="s">
        <v>210</v>
      </c>
      <c r="L1693" s="148" t="s">
        <v>150</v>
      </c>
    </row>
    <row r="1694" spans="11:12" ht="316.5" x14ac:dyDescent="0.25">
      <c r="K1694" s="146" t="s">
        <v>210</v>
      </c>
      <c r="L1694" s="148" t="s">
        <v>150</v>
      </c>
    </row>
    <row r="1695" spans="11:12" ht="316.5" x14ac:dyDescent="0.25">
      <c r="K1695" s="146" t="s">
        <v>210</v>
      </c>
      <c r="L1695" s="148" t="s">
        <v>150</v>
      </c>
    </row>
    <row r="1696" spans="11:12" ht="316.5" x14ac:dyDescent="0.25">
      <c r="K1696" s="146" t="s">
        <v>210</v>
      </c>
      <c r="L1696" s="148" t="s">
        <v>150</v>
      </c>
    </row>
    <row r="1697" spans="11:12" ht="316.5" x14ac:dyDescent="0.25">
      <c r="K1697" s="146" t="s">
        <v>210</v>
      </c>
      <c r="L1697" s="148" t="s">
        <v>150</v>
      </c>
    </row>
    <row r="1698" spans="11:12" ht="316.5" x14ac:dyDescent="0.25">
      <c r="K1698" s="146" t="s">
        <v>210</v>
      </c>
      <c r="L1698" s="148" t="s">
        <v>150</v>
      </c>
    </row>
    <row r="1699" spans="11:12" ht="316.5" x14ac:dyDescent="0.25">
      <c r="K1699" s="146" t="s">
        <v>210</v>
      </c>
      <c r="L1699" s="148" t="s">
        <v>150</v>
      </c>
    </row>
    <row r="1700" spans="11:12" ht="316.5" x14ac:dyDescent="0.25">
      <c r="K1700" s="146" t="s">
        <v>210</v>
      </c>
      <c r="L1700" s="148" t="s">
        <v>150</v>
      </c>
    </row>
    <row r="1701" spans="11:12" ht="316.5" x14ac:dyDescent="0.25">
      <c r="K1701" s="146" t="s">
        <v>210</v>
      </c>
      <c r="L1701" s="148" t="s">
        <v>150</v>
      </c>
    </row>
    <row r="1702" spans="11:12" ht="316.5" x14ac:dyDescent="0.25">
      <c r="K1702" s="146" t="s">
        <v>210</v>
      </c>
      <c r="L1702" s="148" t="s">
        <v>150</v>
      </c>
    </row>
    <row r="1703" spans="11:12" ht="316.5" x14ac:dyDescent="0.25">
      <c r="K1703" s="146" t="s">
        <v>210</v>
      </c>
      <c r="L1703" s="148" t="s">
        <v>150</v>
      </c>
    </row>
    <row r="1704" spans="11:12" ht="316.5" x14ac:dyDescent="0.25">
      <c r="K1704" s="146" t="s">
        <v>210</v>
      </c>
      <c r="L1704" s="148" t="s">
        <v>150</v>
      </c>
    </row>
    <row r="1705" spans="11:12" ht="316.5" x14ac:dyDescent="0.25">
      <c r="K1705" s="146" t="s">
        <v>210</v>
      </c>
      <c r="L1705" s="148" t="s">
        <v>150</v>
      </c>
    </row>
    <row r="1706" spans="11:12" ht="316.5" x14ac:dyDescent="0.25">
      <c r="K1706" s="146" t="s">
        <v>210</v>
      </c>
      <c r="L1706" s="148" t="s">
        <v>150</v>
      </c>
    </row>
    <row r="1707" spans="11:12" ht="316.5" x14ac:dyDescent="0.25">
      <c r="K1707" s="146" t="s">
        <v>210</v>
      </c>
      <c r="L1707" s="148" t="s">
        <v>150</v>
      </c>
    </row>
    <row r="1708" spans="11:12" ht="316.5" x14ac:dyDescent="0.25">
      <c r="K1708" s="146" t="s">
        <v>210</v>
      </c>
      <c r="L1708" s="148" t="s">
        <v>150</v>
      </c>
    </row>
    <row r="1709" spans="11:12" ht="316.5" x14ac:dyDescent="0.25">
      <c r="K1709" s="146" t="s">
        <v>210</v>
      </c>
      <c r="L1709" s="148" t="s">
        <v>150</v>
      </c>
    </row>
    <row r="1710" spans="11:12" ht="316.5" x14ac:dyDescent="0.25">
      <c r="K1710" s="146" t="s">
        <v>210</v>
      </c>
      <c r="L1710" s="148" t="s">
        <v>150</v>
      </c>
    </row>
    <row r="1711" spans="11:12" ht="316.5" x14ac:dyDescent="0.25">
      <c r="K1711" s="146" t="s">
        <v>210</v>
      </c>
      <c r="L1711" s="148" t="s">
        <v>150</v>
      </c>
    </row>
    <row r="1712" spans="11:12" ht="316.5" x14ac:dyDescent="0.25">
      <c r="K1712" s="146" t="s">
        <v>210</v>
      </c>
      <c r="L1712" s="148" t="s">
        <v>150</v>
      </c>
    </row>
    <row r="1713" spans="11:12" ht="316.5" x14ac:dyDescent="0.25">
      <c r="K1713" s="146" t="s">
        <v>210</v>
      </c>
      <c r="L1713" s="148" t="s">
        <v>150</v>
      </c>
    </row>
    <row r="1714" spans="11:12" ht="316.5" x14ac:dyDescent="0.25">
      <c r="K1714" s="146" t="s">
        <v>210</v>
      </c>
      <c r="L1714" s="148" t="s">
        <v>150</v>
      </c>
    </row>
    <row r="1715" spans="11:12" ht="316.5" x14ac:dyDescent="0.25">
      <c r="K1715" s="146" t="s">
        <v>210</v>
      </c>
      <c r="L1715" s="148" t="s">
        <v>150</v>
      </c>
    </row>
    <row r="1716" spans="11:12" ht="316.5" x14ac:dyDescent="0.25">
      <c r="K1716" s="146" t="s">
        <v>210</v>
      </c>
      <c r="L1716" s="148" t="s">
        <v>150</v>
      </c>
    </row>
    <row r="1717" spans="11:12" ht="316.5" x14ac:dyDescent="0.25">
      <c r="K1717" s="146" t="s">
        <v>210</v>
      </c>
      <c r="L1717" s="148" t="s">
        <v>150</v>
      </c>
    </row>
    <row r="1718" spans="11:12" ht="316.5" x14ac:dyDescent="0.25">
      <c r="K1718" s="146" t="s">
        <v>210</v>
      </c>
      <c r="L1718" s="148" t="s">
        <v>150</v>
      </c>
    </row>
    <row r="1719" spans="11:12" ht="316.5" x14ac:dyDescent="0.25">
      <c r="K1719" s="146" t="s">
        <v>210</v>
      </c>
      <c r="L1719" s="148" t="s">
        <v>150</v>
      </c>
    </row>
    <row r="1720" spans="11:12" ht="316.5" x14ac:dyDescent="0.25">
      <c r="K1720" s="146" t="s">
        <v>210</v>
      </c>
      <c r="L1720" s="148" t="s">
        <v>150</v>
      </c>
    </row>
    <row r="1721" spans="11:12" ht="316.5" x14ac:dyDescent="0.25">
      <c r="K1721" s="146" t="s">
        <v>210</v>
      </c>
      <c r="L1721" s="148" t="s">
        <v>150</v>
      </c>
    </row>
    <row r="1722" spans="11:12" ht="316.5" x14ac:dyDescent="0.25">
      <c r="K1722" s="146" t="s">
        <v>210</v>
      </c>
      <c r="L1722" s="148" t="s">
        <v>150</v>
      </c>
    </row>
    <row r="1723" spans="11:12" ht="316.5" x14ac:dyDescent="0.25">
      <c r="K1723" s="146" t="s">
        <v>210</v>
      </c>
      <c r="L1723" s="148" t="s">
        <v>150</v>
      </c>
    </row>
    <row r="1724" spans="11:12" ht="316.5" x14ac:dyDescent="0.25">
      <c r="K1724" s="146" t="s">
        <v>210</v>
      </c>
      <c r="L1724" s="148" t="s">
        <v>150</v>
      </c>
    </row>
    <row r="1725" spans="11:12" ht="316.5" x14ac:dyDescent="0.25">
      <c r="K1725" s="146" t="s">
        <v>210</v>
      </c>
      <c r="L1725" s="148" t="s">
        <v>150</v>
      </c>
    </row>
    <row r="1726" spans="11:12" ht="316.5" x14ac:dyDescent="0.25">
      <c r="K1726" s="146" t="s">
        <v>210</v>
      </c>
      <c r="L1726" s="148" t="s">
        <v>150</v>
      </c>
    </row>
    <row r="1727" spans="11:12" ht="316.5" x14ac:dyDescent="0.25">
      <c r="K1727" s="146" t="s">
        <v>210</v>
      </c>
      <c r="L1727" s="148" t="s">
        <v>150</v>
      </c>
    </row>
    <row r="1728" spans="11:12" ht="316.5" x14ac:dyDescent="0.25">
      <c r="K1728" s="146" t="s">
        <v>210</v>
      </c>
      <c r="L1728" s="148" t="s">
        <v>150</v>
      </c>
    </row>
    <row r="1729" spans="11:12" ht="316.5" x14ac:dyDescent="0.25">
      <c r="K1729" s="146" t="s">
        <v>210</v>
      </c>
      <c r="L1729" s="148" t="s">
        <v>150</v>
      </c>
    </row>
    <row r="1730" spans="11:12" ht="316.5" x14ac:dyDescent="0.25">
      <c r="K1730" s="146" t="s">
        <v>210</v>
      </c>
      <c r="L1730" s="148" t="s">
        <v>150</v>
      </c>
    </row>
    <row r="1731" spans="11:12" ht="316.5" x14ac:dyDescent="0.25">
      <c r="K1731" s="146" t="s">
        <v>210</v>
      </c>
      <c r="L1731" s="148" t="s">
        <v>150</v>
      </c>
    </row>
    <row r="1732" spans="11:12" ht="316.5" x14ac:dyDescent="0.25">
      <c r="K1732" s="146" t="s">
        <v>210</v>
      </c>
      <c r="L1732" s="148" t="s">
        <v>150</v>
      </c>
    </row>
    <row r="1733" spans="11:12" ht="316.5" x14ac:dyDescent="0.25">
      <c r="K1733" s="146" t="s">
        <v>210</v>
      </c>
      <c r="L1733" s="148" t="s">
        <v>150</v>
      </c>
    </row>
    <row r="1734" spans="11:12" ht="316.5" x14ac:dyDescent="0.25">
      <c r="K1734" s="146" t="s">
        <v>210</v>
      </c>
      <c r="L1734" s="148" t="s">
        <v>150</v>
      </c>
    </row>
    <row r="1735" spans="11:12" ht="316.5" x14ac:dyDescent="0.25">
      <c r="K1735" s="146" t="s">
        <v>210</v>
      </c>
      <c r="L1735" s="148" t="s">
        <v>150</v>
      </c>
    </row>
    <row r="1736" spans="11:12" ht="316.5" x14ac:dyDescent="0.25">
      <c r="K1736" s="146" t="s">
        <v>210</v>
      </c>
      <c r="L1736" s="148" t="s">
        <v>150</v>
      </c>
    </row>
    <row r="1737" spans="11:12" ht="316.5" x14ac:dyDescent="0.25">
      <c r="K1737" s="146" t="s">
        <v>210</v>
      </c>
      <c r="L1737" s="148" t="s">
        <v>150</v>
      </c>
    </row>
    <row r="1738" spans="11:12" ht="316.5" x14ac:dyDescent="0.25">
      <c r="K1738" s="146" t="s">
        <v>210</v>
      </c>
      <c r="L1738" s="148" t="s">
        <v>150</v>
      </c>
    </row>
    <row r="1739" spans="11:12" ht="316.5" x14ac:dyDescent="0.25">
      <c r="K1739" s="146" t="s">
        <v>210</v>
      </c>
      <c r="L1739" s="148" t="s">
        <v>150</v>
      </c>
    </row>
    <row r="1740" spans="11:12" ht="316.5" x14ac:dyDescent="0.25">
      <c r="K1740" s="146" t="s">
        <v>210</v>
      </c>
      <c r="L1740" s="148" t="s">
        <v>150</v>
      </c>
    </row>
    <row r="1741" spans="11:12" ht="316.5" x14ac:dyDescent="0.25">
      <c r="K1741" s="146" t="s">
        <v>210</v>
      </c>
      <c r="L1741" s="148" t="s">
        <v>150</v>
      </c>
    </row>
    <row r="1742" spans="11:12" ht="316.5" x14ac:dyDescent="0.25">
      <c r="K1742" s="146" t="s">
        <v>210</v>
      </c>
      <c r="L1742" s="148" t="s">
        <v>150</v>
      </c>
    </row>
    <row r="1743" spans="11:12" ht="316.5" x14ac:dyDescent="0.25">
      <c r="K1743" s="146" t="s">
        <v>210</v>
      </c>
      <c r="L1743" s="148" t="s">
        <v>150</v>
      </c>
    </row>
    <row r="1744" spans="11:12" ht="316.5" x14ac:dyDescent="0.25">
      <c r="K1744" s="146" t="s">
        <v>210</v>
      </c>
      <c r="L1744" s="148" t="s">
        <v>150</v>
      </c>
    </row>
    <row r="1745" spans="11:12" ht="316.5" x14ac:dyDescent="0.25">
      <c r="K1745" s="146" t="s">
        <v>210</v>
      </c>
      <c r="L1745" s="148" t="s">
        <v>150</v>
      </c>
    </row>
    <row r="1746" spans="11:12" ht="316.5" x14ac:dyDescent="0.25">
      <c r="K1746" s="146" t="s">
        <v>210</v>
      </c>
      <c r="L1746" s="148" t="s">
        <v>150</v>
      </c>
    </row>
    <row r="1747" spans="11:12" ht="316.5" x14ac:dyDescent="0.25">
      <c r="K1747" s="146" t="s">
        <v>210</v>
      </c>
      <c r="L1747" s="148" t="s">
        <v>150</v>
      </c>
    </row>
    <row r="1748" spans="11:12" ht="316.5" x14ac:dyDescent="0.25">
      <c r="K1748" s="146" t="s">
        <v>210</v>
      </c>
      <c r="L1748" s="148" t="s">
        <v>150</v>
      </c>
    </row>
    <row r="1749" spans="11:12" ht="316.5" x14ac:dyDescent="0.25">
      <c r="K1749" s="146" t="s">
        <v>210</v>
      </c>
      <c r="L1749" s="148" t="s">
        <v>150</v>
      </c>
    </row>
    <row r="1750" spans="11:12" ht="316.5" x14ac:dyDescent="0.25">
      <c r="K1750" s="146" t="s">
        <v>210</v>
      </c>
      <c r="L1750" s="148" t="s">
        <v>150</v>
      </c>
    </row>
    <row r="1751" spans="11:12" ht="316.5" x14ac:dyDescent="0.25">
      <c r="K1751" s="146" t="s">
        <v>210</v>
      </c>
      <c r="L1751" s="148" t="s">
        <v>150</v>
      </c>
    </row>
    <row r="1752" spans="11:12" ht="316.5" x14ac:dyDescent="0.25">
      <c r="K1752" s="146" t="s">
        <v>210</v>
      </c>
      <c r="L1752" s="148" t="s">
        <v>150</v>
      </c>
    </row>
    <row r="1753" spans="11:12" ht="316.5" x14ac:dyDescent="0.25">
      <c r="K1753" s="146" t="s">
        <v>210</v>
      </c>
      <c r="L1753" s="148" t="s">
        <v>150</v>
      </c>
    </row>
    <row r="1754" spans="11:12" ht="316.5" x14ac:dyDescent="0.25">
      <c r="K1754" s="146" t="s">
        <v>210</v>
      </c>
      <c r="L1754" s="148" t="s">
        <v>150</v>
      </c>
    </row>
    <row r="1755" spans="11:12" ht="316.5" x14ac:dyDescent="0.25">
      <c r="K1755" s="146" t="s">
        <v>210</v>
      </c>
      <c r="L1755" s="148" t="s">
        <v>150</v>
      </c>
    </row>
    <row r="1756" spans="11:12" ht="316.5" x14ac:dyDescent="0.25">
      <c r="K1756" s="146" t="s">
        <v>210</v>
      </c>
      <c r="L1756" s="148" t="s">
        <v>150</v>
      </c>
    </row>
    <row r="1757" spans="11:12" ht="316.5" x14ac:dyDescent="0.25">
      <c r="K1757" s="146" t="s">
        <v>210</v>
      </c>
      <c r="L1757" s="148" t="s">
        <v>150</v>
      </c>
    </row>
    <row r="1758" spans="11:12" ht="316.5" x14ac:dyDescent="0.25">
      <c r="K1758" s="146" t="s">
        <v>210</v>
      </c>
      <c r="L1758" s="148" t="s">
        <v>150</v>
      </c>
    </row>
    <row r="1759" spans="11:12" ht="316.5" x14ac:dyDescent="0.25">
      <c r="K1759" s="146" t="s">
        <v>210</v>
      </c>
      <c r="L1759" s="148" t="s">
        <v>150</v>
      </c>
    </row>
    <row r="1760" spans="11:12" ht="316.5" x14ac:dyDescent="0.25">
      <c r="K1760" s="146" t="s">
        <v>210</v>
      </c>
      <c r="L1760" s="148" t="s">
        <v>150</v>
      </c>
    </row>
    <row r="1761" spans="11:12" ht="316.5" x14ac:dyDescent="0.25">
      <c r="K1761" s="146" t="s">
        <v>210</v>
      </c>
      <c r="L1761" s="148" t="s">
        <v>150</v>
      </c>
    </row>
    <row r="1762" spans="11:12" ht="316.5" x14ac:dyDescent="0.25">
      <c r="K1762" s="146" t="s">
        <v>210</v>
      </c>
      <c r="L1762" s="148" t="s">
        <v>150</v>
      </c>
    </row>
    <row r="1763" spans="11:12" ht="316.5" x14ac:dyDescent="0.25">
      <c r="K1763" s="146" t="s">
        <v>210</v>
      </c>
      <c r="L1763" s="148" t="s">
        <v>150</v>
      </c>
    </row>
    <row r="1764" spans="11:12" ht="316.5" x14ac:dyDescent="0.25">
      <c r="K1764" s="146" t="s">
        <v>210</v>
      </c>
      <c r="L1764" s="148" t="s">
        <v>150</v>
      </c>
    </row>
    <row r="1765" spans="11:12" ht="316.5" x14ac:dyDescent="0.25">
      <c r="K1765" s="146" t="s">
        <v>210</v>
      </c>
      <c r="L1765" s="148" t="s">
        <v>150</v>
      </c>
    </row>
    <row r="1766" spans="11:12" ht="316.5" x14ac:dyDescent="0.25">
      <c r="K1766" s="146" t="s">
        <v>210</v>
      </c>
      <c r="L1766" s="148" t="s">
        <v>150</v>
      </c>
    </row>
    <row r="1767" spans="11:12" ht="316.5" x14ac:dyDescent="0.25">
      <c r="K1767" s="146" t="s">
        <v>210</v>
      </c>
      <c r="L1767" s="148" t="s">
        <v>150</v>
      </c>
    </row>
    <row r="1768" spans="11:12" ht="316.5" x14ac:dyDescent="0.25">
      <c r="K1768" s="146" t="s">
        <v>210</v>
      </c>
      <c r="L1768" s="148" t="s">
        <v>150</v>
      </c>
    </row>
    <row r="1769" spans="11:12" ht="316.5" x14ac:dyDescent="0.25">
      <c r="K1769" s="146" t="s">
        <v>210</v>
      </c>
      <c r="L1769" s="148" t="s">
        <v>150</v>
      </c>
    </row>
    <row r="1770" spans="11:12" ht="316.5" x14ac:dyDescent="0.25">
      <c r="K1770" s="146" t="s">
        <v>210</v>
      </c>
      <c r="L1770" s="148" t="s">
        <v>150</v>
      </c>
    </row>
    <row r="1771" spans="11:12" ht="316.5" x14ac:dyDescent="0.25">
      <c r="K1771" s="146" t="s">
        <v>210</v>
      </c>
      <c r="L1771" s="148" t="s">
        <v>150</v>
      </c>
    </row>
    <row r="1772" spans="11:12" ht="316.5" x14ac:dyDescent="0.25">
      <c r="K1772" s="146" t="s">
        <v>210</v>
      </c>
      <c r="L1772" s="148" t="s">
        <v>150</v>
      </c>
    </row>
    <row r="1773" spans="11:12" ht="316.5" x14ac:dyDescent="0.25">
      <c r="K1773" s="146" t="s">
        <v>210</v>
      </c>
      <c r="L1773" s="148" t="s">
        <v>150</v>
      </c>
    </row>
    <row r="1774" spans="11:12" ht="316.5" x14ac:dyDescent="0.25">
      <c r="K1774" s="146" t="s">
        <v>210</v>
      </c>
      <c r="L1774" s="148" t="s">
        <v>150</v>
      </c>
    </row>
    <row r="1775" spans="11:12" ht="316.5" x14ac:dyDescent="0.25">
      <c r="K1775" s="146" t="s">
        <v>210</v>
      </c>
      <c r="L1775" s="148" t="s">
        <v>150</v>
      </c>
    </row>
    <row r="1776" spans="11:12" ht="316.5" x14ac:dyDescent="0.25">
      <c r="K1776" s="146" t="s">
        <v>210</v>
      </c>
      <c r="L1776" s="148" t="s">
        <v>150</v>
      </c>
    </row>
    <row r="1777" spans="11:12" ht="316.5" x14ac:dyDescent="0.25">
      <c r="K1777" s="146" t="s">
        <v>210</v>
      </c>
      <c r="L1777" s="148" t="s">
        <v>150</v>
      </c>
    </row>
    <row r="1778" spans="11:12" ht="316.5" x14ac:dyDescent="0.25">
      <c r="K1778" s="146" t="s">
        <v>210</v>
      </c>
      <c r="L1778" s="148" t="s">
        <v>150</v>
      </c>
    </row>
    <row r="1779" spans="11:12" ht="316.5" x14ac:dyDescent="0.25">
      <c r="K1779" s="146" t="s">
        <v>210</v>
      </c>
      <c r="L1779" s="148" t="s">
        <v>150</v>
      </c>
    </row>
    <row r="1780" spans="11:12" ht="316.5" x14ac:dyDescent="0.25">
      <c r="K1780" s="146" t="s">
        <v>210</v>
      </c>
      <c r="L1780" s="148" t="s">
        <v>150</v>
      </c>
    </row>
    <row r="1781" spans="11:12" ht="316.5" x14ac:dyDescent="0.25">
      <c r="K1781" s="146" t="s">
        <v>210</v>
      </c>
      <c r="L1781" s="148" t="s">
        <v>150</v>
      </c>
    </row>
    <row r="1782" spans="11:12" ht="316.5" x14ac:dyDescent="0.25">
      <c r="K1782" s="146" t="s">
        <v>210</v>
      </c>
      <c r="L1782" s="148" t="s">
        <v>150</v>
      </c>
    </row>
    <row r="1783" spans="11:12" ht="316.5" x14ac:dyDescent="0.25">
      <c r="K1783" s="146" t="s">
        <v>210</v>
      </c>
      <c r="L1783" s="148" t="s">
        <v>150</v>
      </c>
    </row>
    <row r="1784" spans="11:12" ht="316.5" x14ac:dyDescent="0.25">
      <c r="K1784" s="146" t="s">
        <v>210</v>
      </c>
      <c r="L1784" s="148" t="s">
        <v>150</v>
      </c>
    </row>
    <row r="1785" spans="11:12" ht="316.5" x14ac:dyDescent="0.25">
      <c r="K1785" s="146" t="s">
        <v>210</v>
      </c>
      <c r="L1785" s="148" t="s">
        <v>150</v>
      </c>
    </row>
    <row r="1786" spans="11:12" ht="316.5" x14ac:dyDescent="0.25">
      <c r="K1786" s="146" t="s">
        <v>210</v>
      </c>
      <c r="L1786" s="148" t="s">
        <v>150</v>
      </c>
    </row>
    <row r="1787" spans="11:12" ht="316.5" x14ac:dyDescent="0.25">
      <c r="K1787" s="146" t="s">
        <v>210</v>
      </c>
      <c r="L1787" s="148" t="s">
        <v>150</v>
      </c>
    </row>
    <row r="1788" spans="11:12" ht="316.5" x14ac:dyDescent="0.25">
      <c r="K1788" s="146" t="s">
        <v>210</v>
      </c>
      <c r="L1788" s="148" t="s">
        <v>150</v>
      </c>
    </row>
    <row r="1789" spans="11:12" ht="316.5" x14ac:dyDescent="0.25">
      <c r="K1789" s="146" t="s">
        <v>210</v>
      </c>
      <c r="L1789" s="148" t="s">
        <v>150</v>
      </c>
    </row>
    <row r="1790" spans="11:12" ht="316.5" x14ac:dyDescent="0.25">
      <c r="K1790" s="146" t="s">
        <v>210</v>
      </c>
      <c r="L1790" s="148" t="s">
        <v>150</v>
      </c>
    </row>
    <row r="1791" spans="11:12" ht="316.5" x14ac:dyDescent="0.25">
      <c r="K1791" s="146" t="s">
        <v>210</v>
      </c>
      <c r="L1791" s="148" t="s">
        <v>150</v>
      </c>
    </row>
    <row r="1792" spans="11:12" ht="316.5" x14ac:dyDescent="0.25">
      <c r="K1792" s="146" t="s">
        <v>210</v>
      </c>
      <c r="L1792" s="148" t="s">
        <v>150</v>
      </c>
    </row>
    <row r="1793" spans="11:12" ht="316.5" x14ac:dyDescent="0.25">
      <c r="K1793" s="146" t="s">
        <v>210</v>
      </c>
      <c r="L1793" s="148" t="s">
        <v>150</v>
      </c>
    </row>
    <row r="1794" spans="11:12" ht="316.5" x14ac:dyDescent="0.25">
      <c r="K1794" s="146" t="s">
        <v>210</v>
      </c>
      <c r="L1794" s="148" t="s">
        <v>150</v>
      </c>
    </row>
    <row r="1795" spans="11:12" ht="316.5" x14ac:dyDescent="0.25">
      <c r="K1795" s="146" t="s">
        <v>210</v>
      </c>
      <c r="L1795" s="148" t="s">
        <v>150</v>
      </c>
    </row>
    <row r="1796" spans="11:12" ht="316.5" x14ac:dyDescent="0.25">
      <c r="K1796" s="146" t="s">
        <v>210</v>
      </c>
      <c r="L1796" s="148" t="s">
        <v>150</v>
      </c>
    </row>
    <row r="1797" spans="11:12" ht="316.5" x14ac:dyDescent="0.25">
      <c r="K1797" s="146" t="s">
        <v>210</v>
      </c>
      <c r="L1797" s="148" t="s">
        <v>150</v>
      </c>
    </row>
    <row r="1798" spans="11:12" ht="316.5" x14ac:dyDescent="0.25">
      <c r="K1798" s="146" t="s">
        <v>210</v>
      </c>
      <c r="L1798" s="148" t="s">
        <v>150</v>
      </c>
    </row>
    <row r="1799" spans="11:12" ht="316.5" x14ac:dyDescent="0.25">
      <c r="K1799" s="146" t="s">
        <v>210</v>
      </c>
      <c r="L1799" s="148" t="s">
        <v>150</v>
      </c>
    </row>
    <row r="1800" spans="11:12" ht="316.5" x14ac:dyDescent="0.25">
      <c r="K1800" s="146" t="s">
        <v>210</v>
      </c>
      <c r="L1800" s="148" t="s">
        <v>150</v>
      </c>
    </row>
    <row r="1801" spans="11:12" ht="316.5" x14ac:dyDescent="0.25">
      <c r="K1801" s="146" t="s">
        <v>210</v>
      </c>
      <c r="L1801" s="148" t="s">
        <v>150</v>
      </c>
    </row>
    <row r="1802" spans="11:12" ht="316.5" x14ac:dyDescent="0.25">
      <c r="K1802" s="146" t="s">
        <v>210</v>
      </c>
      <c r="L1802" s="148" t="s">
        <v>150</v>
      </c>
    </row>
    <row r="1803" spans="11:12" ht="316.5" x14ac:dyDescent="0.25">
      <c r="K1803" s="146" t="s">
        <v>210</v>
      </c>
      <c r="L1803" s="148" t="s">
        <v>150</v>
      </c>
    </row>
    <row r="1804" spans="11:12" ht="316.5" x14ac:dyDescent="0.25">
      <c r="K1804" s="146" t="s">
        <v>210</v>
      </c>
      <c r="L1804" s="148" t="s">
        <v>150</v>
      </c>
    </row>
    <row r="1805" spans="11:12" ht="316.5" x14ac:dyDescent="0.25">
      <c r="K1805" s="146" t="s">
        <v>210</v>
      </c>
      <c r="L1805" s="148" t="s">
        <v>150</v>
      </c>
    </row>
    <row r="1806" spans="11:12" ht="316.5" x14ac:dyDescent="0.25">
      <c r="K1806" s="146" t="s">
        <v>210</v>
      </c>
      <c r="L1806" s="148" t="s">
        <v>150</v>
      </c>
    </row>
    <row r="1807" spans="11:12" ht="316.5" x14ac:dyDescent="0.25">
      <c r="K1807" s="146" t="s">
        <v>210</v>
      </c>
      <c r="L1807" s="148" t="s">
        <v>150</v>
      </c>
    </row>
    <row r="1808" spans="11:12" ht="316.5" x14ac:dyDescent="0.25">
      <c r="K1808" s="146" t="s">
        <v>210</v>
      </c>
      <c r="L1808" s="148" t="s">
        <v>150</v>
      </c>
    </row>
    <row r="1809" spans="11:12" ht="316.5" x14ac:dyDescent="0.25">
      <c r="K1809" s="146" t="s">
        <v>210</v>
      </c>
      <c r="L1809" s="148" t="s">
        <v>150</v>
      </c>
    </row>
    <row r="1810" spans="11:12" ht="316.5" x14ac:dyDescent="0.25">
      <c r="K1810" s="146" t="s">
        <v>210</v>
      </c>
      <c r="L1810" s="148" t="s">
        <v>150</v>
      </c>
    </row>
    <row r="1811" spans="11:12" ht="316.5" x14ac:dyDescent="0.25">
      <c r="K1811" s="146" t="s">
        <v>210</v>
      </c>
      <c r="L1811" s="148" t="s">
        <v>150</v>
      </c>
    </row>
    <row r="1812" spans="11:12" ht="316.5" x14ac:dyDescent="0.25">
      <c r="K1812" s="146" t="s">
        <v>210</v>
      </c>
      <c r="L1812" s="148" t="s">
        <v>150</v>
      </c>
    </row>
    <row r="1813" spans="11:12" ht="316.5" x14ac:dyDescent="0.25">
      <c r="K1813" s="146" t="s">
        <v>210</v>
      </c>
      <c r="L1813" s="148" t="s">
        <v>150</v>
      </c>
    </row>
    <row r="1814" spans="11:12" ht="316.5" x14ac:dyDescent="0.25">
      <c r="K1814" s="146" t="s">
        <v>210</v>
      </c>
      <c r="L1814" s="148" t="s">
        <v>150</v>
      </c>
    </row>
    <row r="1815" spans="11:12" ht="316.5" x14ac:dyDescent="0.25">
      <c r="K1815" s="146" t="s">
        <v>210</v>
      </c>
      <c r="L1815" s="148" t="s">
        <v>150</v>
      </c>
    </row>
    <row r="1816" spans="11:12" ht="316.5" x14ac:dyDescent="0.25">
      <c r="K1816" s="146" t="s">
        <v>210</v>
      </c>
      <c r="L1816" s="148" t="s">
        <v>150</v>
      </c>
    </row>
    <row r="1817" spans="11:12" ht="316.5" x14ac:dyDescent="0.25">
      <c r="K1817" s="146" t="s">
        <v>210</v>
      </c>
      <c r="L1817" s="148" t="s">
        <v>150</v>
      </c>
    </row>
    <row r="1818" spans="11:12" ht="316.5" x14ac:dyDescent="0.25">
      <c r="K1818" s="146" t="s">
        <v>210</v>
      </c>
      <c r="L1818" s="148" t="s">
        <v>150</v>
      </c>
    </row>
    <row r="1819" spans="11:12" ht="316.5" x14ac:dyDescent="0.25">
      <c r="K1819" s="146" t="s">
        <v>210</v>
      </c>
      <c r="L1819" s="148" t="s">
        <v>150</v>
      </c>
    </row>
    <row r="1820" spans="11:12" ht="316.5" x14ac:dyDescent="0.25">
      <c r="K1820" s="146" t="s">
        <v>210</v>
      </c>
      <c r="L1820" s="148" t="s">
        <v>150</v>
      </c>
    </row>
    <row r="1821" spans="11:12" ht="316.5" x14ac:dyDescent="0.25">
      <c r="K1821" s="146" t="s">
        <v>210</v>
      </c>
      <c r="L1821" s="148" t="s">
        <v>150</v>
      </c>
    </row>
    <row r="1822" spans="11:12" ht="316.5" x14ac:dyDescent="0.25">
      <c r="K1822" s="146" t="s">
        <v>210</v>
      </c>
      <c r="L1822" s="148" t="s">
        <v>150</v>
      </c>
    </row>
    <row r="1823" spans="11:12" ht="316.5" x14ac:dyDescent="0.25">
      <c r="K1823" s="146" t="s">
        <v>210</v>
      </c>
      <c r="L1823" s="148" t="s">
        <v>150</v>
      </c>
    </row>
    <row r="1824" spans="11:12" ht="316.5" x14ac:dyDescent="0.25">
      <c r="K1824" s="146" t="s">
        <v>210</v>
      </c>
      <c r="L1824" s="148" t="s">
        <v>150</v>
      </c>
    </row>
    <row r="1825" spans="11:12" ht="316.5" x14ac:dyDescent="0.25">
      <c r="K1825" s="146" t="s">
        <v>210</v>
      </c>
      <c r="L1825" s="148" t="s">
        <v>150</v>
      </c>
    </row>
    <row r="1826" spans="11:12" ht="316.5" x14ac:dyDescent="0.25">
      <c r="K1826" s="146" t="s">
        <v>210</v>
      </c>
      <c r="L1826" s="148" t="s">
        <v>150</v>
      </c>
    </row>
    <row r="1827" spans="11:12" ht="316.5" x14ac:dyDescent="0.25">
      <c r="K1827" s="146" t="s">
        <v>210</v>
      </c>
      <c r="L1827" s="148" t="s">
        <v>150</v>
      </c>
    </row>
    <row r="1828" spans="11:12" ht="316.5" x14ac:dyDescent="0.25">
      <c r="K1828" s="146" t="s">
        <v>210</v>
      </c>
      <c r="L1828" s="148" t="s">
        <v>150</v>
      </c>
    </row>
    <row r="1829" spans="11:12" ht="316.5" x14ac:dyDescent="0.25">
      <c r="K1829" s="146" t="s">
        <v>210</v>
      </c>
      <c r="L1829" s="148" t="s">
        <v>150</v>
      </c>
    </row>
    <row r="1830" spans="11:12" ht="316.5" x14ac:dyDescent="0.25">
      <c r="K1830" s="146" t="s">
        <v>210</v>
      </c>
      <c r="L1830" s="148" t="s">
        <v>150</v>
      </c>
    </row>
    <row r="1831" spans="11:12" ht="316.5" x14ac:dyDescent="0.25">
      <c r="K1831" s="146" t="s">
        <v>210</v>
      </c>
      <c r="L1831" s="148" t="s">
        <v>150</v>
      </c>
    </row>
    <row r="1832" spans="11:12" ht="316.5" x14ac:dyDescent="0.25">
      <c r="K1832" s="146" t="s">
        <v>210</v>
      </c>
      <c r="L1832" s="148" t="s">
        <v>150</v>
      </c>
    </row>
    <row r="1833" spans="11:12" ht="316.5" x14ac:dyDescent="0.25">
      <c r="K1833" s="146" t="s">
        <v>210</v>
      </c>
      <c r="L1833" s="148" t="s">
        <v>150</v>
      </c>
    </row>
    <row r="1834" spans="11:12" ht="316.5" x14ac:dyDescent="0.25">
      <c r="K1834" s="146" t="s">
        <v>210</v>
      </c>
      <c r="L1834" s="148" t="s">
        <v>150</v>
      </c>
    </row>
    <row r="1835" spans="11:12" ht="316.5" x14ac:dyDescent="0.25">
      <c r="K1835" s="146" t="s">
        <v>210</v>
      </c>
      <c r="L1835" s="148" t="s">
        <v>150</v>
      </c>
    </row>
    <row r="1836" spans="11:12" ht="316.5" x14ac:dyDescent="0.25">
      <c r="K1836" s="146" t="s">
        <v>210</v>
      </c>
      <c r="L1836" s="148" t="s">
        <v>150</v>
      </c>
    </row>
    <row r="1837" spans="11:12" ht="316.5" x14ac:dyDescent="0.25">
      <c r="K1837" s="146" t="s">
        <v>210</v>
      </c>
      <c r="L1837" s="148" t="s">
        <v>150</v>
      </c>
    </row>
    <row r="1838" spans="11:12" ht="316.5" x14ac:dyDescent="0.25">
      <c r="K1838" s="146" t="s">
        <v>210</v>
      </c>
      <c r="L1838" s="148" t="s">
        <v>150</v>
      </c>
    </row>
    <row r="1839" spans="11:12" ht="316.5" x14ac:dyDescent="0.25">
      <c r="K1839" s="146" t="s">
        <v>210</v>
      </c>
      <c r="L1839" s="148" t="s">
        <v>150</v>
      </c>
    </row>
    <row r="1840" spans="11:12" ht="316.5" x14ac:dyDescent="0.25">
      <c r="K1840" s="146" t="s">
        <v>210</v>
      </c>
      <c r="L1840" s="148" t="s">
        <v>150</v>
      </c>
    </row>
    <row r="1841" spans="11:12" ht="316.5" x14ac:dyDescent="0.25">
      <c r="K1841" s="146" t="s">
        <v>210</v>
      </c>
      <c r="L1841" s="148" t="s">
        <v>150</v>
      </c>
    </row>
    <row r="1842" spans="11:12" ht="316.5" x14ac:dyDescent="0.25">
      <c r="K1842" s="146" t="s">
        <v>210</v>
      </c>
      <c r="L1842" s="148" t="s">
        <v>150</v>
      </c>
    </row>
    <row r="1843" spans="11:12" ht="316.5" x14ac:dyDescent="0.25">
      <c r="K1843" s="146" t="s">
        <v>210</v>
      </c>
      <c r="L1843" s="148" t="s">
        <v>150</v>
      </c>
    </row>
    <row r="1844" spans="11:12" ht="316.5" x14ac:dyDescent="0.25">
      <c r="K1844" s="146" t="s">
        <v>210</v>
      </c>
      <c r="L1844" s="148" t="s">
        <v>150</v>
      </c>
    </row>
    <row r="1845" spans="11:12" ht="316.5" x14ac:dyDescent="0.25">
      <c r="K1845" s="146" t="s">
        <v>210</v>
      </c>
      <c r="L1845" s="148" t="s">
        <v>150</v>
      </c>
    </row>
    <row r="1846" spans="11:12" ht="316.5" x14ac:dyDescent="0.25">
      <c r="K1846" s="146" t="s">
        <v>210</v>
      </c>
      <c r="L1846" s="148" t="s">
        <v>150</v>
      </c>
    </row>
    <row r="1847" spans="11:12" ht="316.5" x14ac:dyDescent="0.25">
      <c r="K1847" s="146" t="s">
        <v>210</v>
      </c>
      <c r="L1847" s="148" t="s">
        <v>150</v>
      </c>
    </row>
    <row r="1848" spans="11:12" ht="316.5" x14ac:dyDescent="0.25">
      <c r="K1848" s="146" t="s">
        <v>210</v>
      </c>
      <c r="L1848" s="148" t="s">
        <v>150</v>
      </c>
    </row>
    <row r="1849" spans="11:12" ht="316.5" x14ac:dyDescent="0.25">
      <c r="K1849" s="146" t="s">
        <v>210</v>
      </c>
      <c r="L1849" s="148" t="s">
        <v>150</v>
      </c>
    </row>
    <row r="1850" spans="11:12" ht="316.5" x14ac:dyDescent="0.25">
      <c r="K1850" s="146" t="s">
        <v>210</v>
      </c>
      <c r="L1850" s="148" t="s">
        <v>150</v>
      </c>
    </row>
    <row r="1851" spans="11:12" ht="316.5" x14ac:dyDescent="0.25">
      <c r="K1851" s="146" t="s">
        <v>210</v>
      </c>
      <c r="L1851" s="148" t="s">
        <v>150</v>
      </c>
    </row>
    <row r="1852" spans="11:12" ht="316.5" x14ac:dyDescent="0.25">
      <c r="K1852" s="146" t="s">
        <v>210</v>
      </c>
      <c r="L1852" s="148" t="s">
        <v>150</v>
      </c>
    </row>
    <row r="1853" spans="11:12" ht="316.5" x14ac:dyDescent="0.25">
      <c r="K1853" s="146" t="s">
        <v>210</v>
      </c>
      <c r="L1853" s="148" t="s">
        <v>150</v>
      </c>
    </row>
    <row r="1854" spans="11:12" ht="316.5" x14ac:dyDescent="0.25">
      <c r="K1854" s="146" t="s">
        <v>210</v>
      </c>
      <c r="L1854" s="148" t="s">
        <v>150</v>
      </c>
    </row>
    <row r="1855" spans="11:12" ht="316.5" x14ac:dyDescent="0.25">
      <c r="K1855" s="146" t="s">
        <v>210</v>
      </c>
      <c r="L1855" s="148" t="s">
        <v>150</v>
      </c>
    </row>
    <row r="1856" spans="11:12" ht="316.5" x14ac:dyDescent="0.25">
      <c r="K1856" s="146" t="s">
        <v>210</v>
      </c>
      <c r="L1856" s="148" t="s">
        <v>150</v>
      </c>
    </row>
    <row r="1857" spans="11:12" ht="316.5" x14ac:dyDescent="0.25">
      <c r="K1857" s="146" t="s">
        <v>210</v>
      </c>
      <c r="L1857" s="148" t="s">
        <v>150</v>
      </c>
    </row>
    <row r="1858" spans="11:12" ht="316.5" x14ac:dyDescent="0.25">
      <c r="K1858" s="146" t="s">
        <v>210</v>
      </c>
      <c r="L1858" s="148" t="s">
        <v>150</v>
      </c>
    </row>
    <row r="1859" spans="11:12" ht="316.5" x14ac:dyDescent="0.25">
      <c r="K1859" s="146" t="s">
        <v>210</v>
      </c>
      <c r="L1859" s="148" t="s">
        <v>150</v>
      </c>
    </row>
    <row r="1860" spans="11:12" ht="316.5" x14ac:dyDescent="0.25">
      <c r="K1860" s="146" t="s">
        <v>210</v>
      </c>
      <c r="L1860" s="148" t="s">
        <v>150</v>
      </c>
    </row>
    <row r="1861" spans="11:12" ht="316.5" x14ac:dyDescent="0.25">
      <c r="K1861" s="146" t="s">
        <v>210</v>
      </c>
      <c r="L1861" s="148" t="s">
        <v>150</v>
      </c>
    </row>
    <row r="1862" spans="11:12" ht="316.5" x14ac:dyDescent="0.25">
      <c r="K1862" s="146" t="s">
        <v>210</v>
      </c>
      <c r="L1862" s="148" t="s">
        <v>150</v>
      </c>
    </row>
    <row r="1863" spans="11:12" ht="316.5" x14ac:dyDescent="0.25">
      <c r="K1863" s="146" t="s">
        <v>210</v>
      </c>
      <c r="L1863" s="148" t="s">
        <v>150</v>
      </c>
    </row>
    <row r="1864" spans="11:12" ht="316.5" x14ac:dyDescent="0.25">
      <c r="K1864" s="146" t="s">
        <v>210</v>
      </c>
      <c r="L1864" s="148" t="s">
        <v>150</v>
      </c>
    </row>
    <row r="1865" spans="11:12" ht="316.5" x14ac:dyDescent="0.25">
      <c r="K1865" s="146" t="s">
        <v>210</v>
      </c>
      <c r="L1865" s="148" t="s">
        <v>150</v>
      </c>
    </row>
    <row r="1866" spans="11:12" ht="316.5" x14ac:dyDescent="0.25">
      <c r="K1866" s="146" t="s">
        <v>210</v>
      </c>
      <c r="L1866" s="148" t="s">
        <v>150</v>
      </c>
    </row>
    <row r="1867" spans="11:12" ht="316.5" x14ac:dyDescent="0.25">
      <c r="K1867" s="146" t="s">
        <v>210</v>
      </c>
      <c r="L1867" s="148" t="s">
        <v>150</v>
      </c>
    </row>
    <row r="1868" spans="11:12" ht="316.5" x14ac:dyDescent="0.25">
      <c r="K1868" s="146" t="s">
        <v>210</v>
      </c>
      <c r="L1868" s="148" t="s">
        <v>150</v>
      </c>
    </row>
    <row r="1869" spans="11:12" ht="316.5" x14ac:dyDescent="0.25">
      <c r="K1869" s="146" t="s">
        <v>210</v>
      </c>
      <c r="L1869" s="148" t="s">
        <v>150</v>
      </c>
    </row>
    <row r="1870" spans="11:12" ht="316.5" x14ac:dyDescent="0.25">
      <c r="K1870" s="146" t="s">
        <v>210</v>
      </c>
      <c r="L1870" s="148" t="s">
        <v>150</v>
      </c>
    </row>
    <row r="1871" spans="11:12" ht="316.5" x14ac:dyDescent="0.25">
      <c r="K1871" s="146" t="s">
        <v>210</v>
      </c>
      <c r="L1871" s="148" t="s">
        <v>150</v>
      </c>
    </row>
    <row r="1872" spans="11:12" ht="316.5" x14ac:dyDescent="0.25">
      <c r="K1872" s="146" t="s">
        <v>210</v>
      </c>
      <c r="L1872" s="148" t="s">
        <v>150</v>
      </c>
    </row>
    <row r="1873" spans="11:12" ht="316.5" x14ac:dyDescent="0.25">
      <c r="K1873" s="146" t="s">
        <v>210</v>
      </c>
      <c r="L1873" s="148" t="s">
        <v>150</v>
      </c>
    </row>
    <row r="1874" spans="11:12" ht="316.5" x14ac:dyDescent="0.25">
      <c r="K1874" s="146" t="s">
        <v>210</v>
      </c>
      <c r="L1874" s="148" t="s">
        <v>150</v>
      </c>
    </row>
    <row r="1875" spans="11:12" ht="316.5" x14ac:dyDescent="0.25">
      <c r="K1875" s="146" t="s">
        <v>210</v>
      </c>
      <c r="L1875" s="148" t="s">
        <v>150</v>
      </c>
    </row>
    <row r="1876" spans="11:12" ht="316.5" x14ac:dyDescent="0.25">
      <c r="K1876" s="146" t="s">
        <v>210</v>
      </c>
      <c r="L1876" s="148" t="s">
        <v>150</v>
      </c>
    </row>
    <row r="1877" spans="11:12" ht="316.5" x14ac:dyDescent="0.25">
      <c r="K1877" s="146" t="s">
        <v>210</v>
      </c>
      <c r="L1877" s="148" t="s">
        <v>150</v>
      </c>
    </row>
    <row r="1878" spans="11:12" ht="316.5" x14ac:dyDescent="0.25">
      <c r="K1878" s="146" t="s">
        <v>210</v>
      </c>
      <c r="L1878" s="148" t="s">
        <v>150</v>
      </c>
    </row>
    <row r="1879" spans="11:12" ht="316.5" x14ac:dyDescent="0.25">
      <c r="K1879" s="146" t="s">
        <v>210</v>
      </c>
      <c r="L1879" s="148" t="s">
        <v>150</v>
      </c>
    </row>
    <row r="1880" spans="11:12" ht="316.5" x14ac:dyDescent="0.25">
      <c r="K1880" s="146" t="s">
        <v>210</v>
      </c>
      <c r="L1880" s="148" t="s">
        <v>150</v>
      </c>
    </row>
    <row r="1881" spans="11:12" ht="316.5" x14ac:dyDescent="0.25">
      <c r="K1881" s="146" t="s">
        <v>210</v>
      </c>
      <c r="L1881" s="148" t="s">
        <v>150</v>
      </c>
    </row>
    <row r="1882" spans="11:12" ht="316.5" x14ac:dyDescent="0.25">
      <c r="K1882" s="146" t="s">
        <v>210</v>
      </c>
      <c r="L1882" s="148" t="s">
        <v>150</v>
      </c>
    </row>
    <row r="1883" spans="11:12" ht="316.5" x14ac:dyDescent="0.25">
      <c r="K1883" s="146" t="s">
        <v>210</v>
      </c>
      <c r="L1883" s="148" t="s">
        <v>150</v>
      </c>
    </row>
    <row r="1884" spans="11:12" ht="316.5" x14ac:dyDescent="0.25">
      <c r="K1884" s="146" t="s">
        <v>210</v>
      </c>
      <c r="L1884" s="148" t="s">
        <v>150</v>
      </c>
    </row>
    <row r="1885" spans="11:12" ht="316.5" x14ac:dyDescent="0.25">
      <c r="K1885" s="146" t="s">
        <v>210</v>
      </c>
      <c r="L1885" s="148" t="s">
        <v>150</v>
      </c>
    </row>
    <row r="1886" spans="11:12" ht="316.5" x14ac:dyDescent="0.25">
      <c r="K1886" s="146" t="s">
        <v>210</v>
      </c>
      <c r="L1886" s="148" t="s">
        <v>150</v>
      </c>
    </row>
    <row r="1887" spans="11:12" ht="316.5" x14ac:dyDescent="0.25">
      <c r="K1887" s="146" t="s">
        <v>210</v>
      </c>
      <c r="L1887" s="148" t="s">
        <v>150</v>
      </c>
    </row>
    <row r="1888" spans="11:12" ht="316.5" x14ac:dyDescent="0.25">
      <c r="K1888" s="146" t="s">
        <v>210</v>
      </c>
      <c r="L1888" s="148" t="s">
        <v>150</v>
      </c>
    </row>
    <row r="1889" spans="11:12" ht="316.5" x14ac:dyDescent="0.25">
      <c r="K1889" s="146" t="s">
        <v>210</v>
      </c>
      <c r="L1889" s="148" t="s">
        <v>150</v>
      </c>
    </row>
    <row r="1890" spans="11:12" ht="316.5" x14ac:dyDescent="0.25">
      <c r="K1890" s="146" t="s">
        <v>210</v>
      </c>
      <c r="L1890" s="148" t="s">
        <v>150</v>
      </c>
    </row>
    <row r="1891" spans="11:12" ht="316.5" x14ac:dyDescent="0.25">
      <c r="K1891" s="146" t="s">
        <v>210</v>
      </c>
      <c r="L1891" s="148" t="s">
        <v>150</v>
      </c>
    </row>
    <row r="1892" spans="11:12" ht="316.5" x14ac:dyDescent="0.25">
      <c r="K1892" s="146" t="s">
        <v>210</v>
      </c>
      <c r="L1892" s="148" t="s">
        <v>150</v>
      </c>
    </row>
    <row r="1893" spans="11:12" ht="316.5" x14ac:dyDescent="0.25">
      <c r="K1893" s="146" t="s">
        <v>210</v>
      </c>
      <c r="L1893" s="148" t="s">
        <v>150</v>
      </c>
    </row>
    <row r="1894" spans="11:12" ht="316.5" x14ac:dyDescent="0.25">
      <c r="K1894" s="146" t="s">
        <v>210</v>
      </c>
      <c r="L1894" s="148" t="s">
        <v>150</v>
      </c>
    </row>
    <row r="1895" spans="11:12" ht="316.5" x14ac:dyDescent="0.25">
      <c r="K1895" s="146" t="s">
        <v>210</v>
      </c>
      <c r="L1895" s="148" t="s">
        <v>150</v>
      </c>
    </row>
    <row r="1896" spans="11:12" ht="316.5" x14ac:dyDescent="0.25">
      <c r="K1896" s="146" t="s">
        <v>210</v>
      </c>
      <c r="L1896" s="148" t="s">
        <v>150</v>
      </c>
    </row>
    <row r="1897" spans="11:12" ht="316.5" x14ac:dyDescent="0.25">
      <c r="K1897" s="146" t="s">
        <v>210</v>
      </c>
      <c r="L1897" s="148" t="s">
        <v>150</v>
      </c>
    </row>
    <row r="1898" spans="11:12" ht="316.5" x14ac:dyDescent="0.25">
      <c r="K1898" s="146" t="s">
        <v>210</v>
      </c>
      <c r="L1898" s="148" t="s">
        <v>150</v>
      </c>
    </row>
    <row r="1899" spans="11:12" ht="316.5" x14ac:dyDescent="0.25">
      <c r="K1899" s="146" t="s">
        <v>210</v>
      </c>
      <c r="L1899" s="148" t="s">
        <v>150</v>
      </c>
    </row>
    <row r="1900" spans="11:12" ht="316.5" x14ac:dyDescent="0.25">
      <c r="K1900" s="146" t="s">
        <v>210</v>
      </c>
      <c r="L1900" s="148" t="s">
        <v>150</v>
      </c>
    </row>
    <row r="1901" spans="11:12" ht="316.5" x14ac:dyDescent="0.25">
      <c r="K1901" s="146" t="s">
        <v>210</v>
      </c>
      <c r="L1901" s="148" t="s">
        <v>150</v>
      </c>
    </row>
    <row r="1902" spans="11:12" ht="316.5" x14ac:dyDescent="0.25">
      <c r="K1902" s="146" t="s">
        <v>210</v>
      </c>
      <c r="L1902" s="148" t="s">
        <v>150</v>
      </c>
    </row>
    <row r="1903" spans="11:12" ht="316.5" x14ac:dyDescent="0.25">
      <c r="K1903" s="146" t="s">
        <v>210</v>
      </c>
      <c r="L1903" s="148" t="s">
        <v>150</v>
      </c>
    </row>
    <row r="1904" spans="11:12" ht="316.5" x14ac:dyDescent="0.25">
      <c r="K1904" s="146" t="s">
        <v>210</v>
      </c>
      <c r="L1904" s="148" t="s">
        <v>150</v>
      </c>
    </row>
    <row r="1905" spans="11:12" ht="316.5" x14ac:dyDescent="0.25">
      <c r="K1905" s="146" t="s">
        <v>210</v>
      </c>
      <c r="L1905" s="148" t="s">
        <v>150</v>
      </c>
    </row>
    <row r="1906" spans="11:12" ht="316.5" x14ac:dyDescent="0.25">
      <c r="K1906" s="146" t="s">
        <v>210</v>
      </c>
      <c r="L1906" s="148" t="s">
        <v>150</v>
      </c>
    </row>
    <row r="1907" spans="11:12" ht="316.5" x14ac:dyDescent="0.25">
      <c r="K1907" s="146" t="s">
        <v>210</v>
      </c>
      <c r="L1907" s="148" t="s">
        <v>150</v>
      </c>
    </row>
    <row r="1908" spans="11:12" ht="316.5" x14ac:dyDescent="0.25">
      <c r="K1908" s="146" t="s">
        <v>210</v>
      </c>
      <c r="L1908" s="148" t="s">
        <v>150</v>
      </c>
    </row>
    <row r="1909" spans="11:12" ht="316.5" x14ac:dyDescent="0.25">
      <c r="K1909" s="146" t="s">
        <v>210</v>
      </c>
      <c r="L1909" s="148" t="s">
        <v>150</v>
      </c>
    </row>
    <row r="1910" spans="11:12" ht="316.5" x14ac:dyDescent="0.25">
      <c r="K1910" s="146" t="s">
        <v>210</v>
      </c>
      <c r="L1910" s="148" t="s">
        <v>150</v>
      </c>
    </row>
    <row r="1911" spans="11:12" ht="316.5" x14ac:dyDescent="0.25">
      <c r="K1911" s="146" t="s">
        <v>210</v>
      </c>
      <c r="L1911" s="148" t="s">
        <v>150</v>
      </c>
    </row>
    <row r="1912" spans="11:12" ht="316.5" x14ac:dyDescent="0.25">
      <c r="K1912" s="146" t="s">
        <v>210</v>
      </c>
      <c r="L1912" s="148" t="s">
        <v>150</v>
      </c>
    </row>
    <row r="1913" spans="11:12" ht="316.5" x14ac:dyDescent="0.25">
      <c r="K1913" s="146" t="s">
        <v>210</v>
      </c>
      <c r="L1913" s="148" t="s">
        <v>150</v>
      </c>
    </row>
    <row r="1914" spans="11:12" ht="316.5" x14ac:dyDescent="0.25">
      <c r="K1914" s="146" t="s">
        <v>210</v>
      </c>
      <c r="L1914" s="148" t="s">
        <v>150</v>
      </c>
    </row>
    <row r="1915" spans="11:12" ht="316.5" x14ac:dyDescent="0.25">
      <c r="K1915" s="146" t="s">
        <v>210</v>
      </c>
      <c r="L1915" s="148" t="s">
        <v>150</v>
      </c>
    </row>
    <row r="1916" spans="11:12" ht="316.5" x14ac:dyDescent="0.25">
      <c r="K1916" s="146" t="s">
        <v>210</v>
      </c>
      <c r="L1916" s="148" t="s">
        <v>150</v>
      </c>
    </row>
    <row r="1917" spans="11:12" ht="316.5" x14ac:dyDescent="0.25">
      <c r="K1917" s="146" t="s">
        <v>210</v>
      </c>
      <c r="L1917" s="148" t="s">
        <v>150</v>
      </c>
    </row>
    <row r="1918" spans="11:12" ht="316.5" x14ac:dyDescent="0.25">
      <c r="K1918" s="146" t="s">
        <v>210</v>
      </c>
      <c r="L1918" s="148" t="s">
        <v>150</v>
      </c>
    </row>
    <row r="1919" spans="11:12" ht="316.5" x14ac:dyDescent="0.25">
      <c r="K1919" s="146" t="s">
        <v>210</v>
      </c>
      <c r="L1919" s="148" t="s">
        <v>150</v>
      </c>
    </row>
    <row r="1920" spans="11:12" ht="316.5" x14ac:dyDescent="0.25">
      <c r="K1920" s="146" t="s">
        <v>210</v>
      </c>
      <c r="L1920" s="148" t="s">
        <v>150</v>
      </c>
    </row>
    <row r="1921" spans="11:12" ht="316.5" x14ac:dyDescent="0.25">
      <c r="K1921" s="146" t="s">
        <v>210</v>
      </c>
      <c r="L1921" s="148" t="s">
        <v>150</v>
      </c>
    </row>
    <row r="1922" spans="11:12" ht="316.5" x14ac:dyDescent="0.25">
      <c r="K1922" s="146" t="s">
        <v>210</v>
      </c>
      <c r="L1922" s="148" t="s">
        <v>150</v>
      </c>
    </row>
    <row r="1923" spans="11:12" ht="316.5" x14ac:dyDescent="0.25">
      <c r="K1923" s="146" t="s">
        <v>210</v>
      </c>
      <c r="L1923" s="148" t="s">
        <v>150</v>
      </c>
    </row>
    <row r="1924" spans="11:12" ht="316.5" x14ac:dyDescent="0.25">
      <c r="K1924" s="146" t="s">
        <v>210</v>
      </c>
      <c r="L1924" s="148" t="s">
        <v>150</v>
      </c>
    </row>
    <row r="1925" spans="11:12" ht="316.5" x14ac:dyDescent="0.25">
      <c r="K1925" s="146" t="s">
        <v>210</v>
      </c>
      <c r="L1925" s="148" t="s">
        <v>150</v>
      </c>
    </row>
    <row r="1926" spans="11:12" ht="316.5" x14ac:dyDescent="0.25">
      <c r="K1926" s="146" t="s">
        <v>210</v>
      </c>
      <c r="L1926" s="148" t="s">
        <v>150</v>
      </c>
    </row>
    <row r="1927" spans="11:12" ht="316.5" x14ac:dyDescent="0.25">
      <c r="K1927" s="146" t="s">
        <v>210</v>
      </c>
      <c r="L1927" s="148" t="s">
        <v>150</v>
      </c>
    </row>
    <row r="1928" spans="11:12" ht="316.5" x14ac:dyDescent="0.25">
      <c r="K1928" s="146" t="s">
        <v>210</v>
      </c>
      <c r="L1928" s="148" t="s">
        <v>150</v>
      </c>
    </row>
    <row r="1929" spans="11:12" ht="316.5" x14ac:dyDescent="0.25">
      <c r="K1929" s="146" t="s">
        <v>210</v>
      </c>
      <c r="L1929" s="148" t="s">
        <v>150</v>
      </c>
    </row>
    <row r="1930" spans="11:12" ht="316.5" x14ac:dyDescent="0.25">
      <c r="K1930" s="146" t="s">
        <v>210</v>
      </c>
      <c r="L1930" s="148" t="s">
        <v>150</v>
      </c>
    </row>
    <row r="1931" spans="11:12" ht="316.5" x14ac:dyDescent="0.25">
      <c r="K1931" s="146" t="s">
        <v>210</v>
      </c>
      <c r="L1931" s="148" t="s">
        <v>150</v>
      </c>
    </row>
    <row r="1932" spans="11:12" ht="316.5" x14ac:dyDescent="0.25">
      <c r="K1932" s="146" t="s">
        <v>210</v>
      </c>
      <c r="L1932" s="148" t="s">
        <v>150</v>
      </c>
    </row>
    <row r="1933" spans="11:12" ht="316.5" x14ac:dyDescent="0.25">
      <c r="K1933" s="146" t="s">
        <v>210</v>
      </c>
      <c r="L1933" s="148" t="s">
        <v>150</v>
      </c>
    </row>
    <row r="1934" spans="11:12" ht="316.5" x14ac:dyDescent="0.25">
      <c r="K1934" s="146" t="s">
        <v>210</v>
      </c>
      <c r="L1934" s="148" t="s">
        <v>150</v>
      </c>
    </row>
    <row r="1935" spans="11:12" ht="316.5" x14ac:dyDescent="0.25">
      <c r="K1935" s="146" t="s">
        <v>210</v>
      </c>
      <c r="L1935" s="148" t="s">
        <v>150</v>
      </c>
    </row>
    <row r="1936" spans="11:12" ht="316.5" x14ac:dyDescent="0.25">
      <c r="K1936" s="146" t="s">
        <v>210</v>
      </c>
      <c r="L1936" s="148" t="s">
        <v>150</v>
      </c>
    </row>
    <row r="1937" spans="11:12" ht="316.5" x14ac:dyDescent="0.25">
      <c r="K1937" s="146" t="s">
        <v>210</v>
      </c>
      <c r="L1937" s="148" t="s">
        <v>150</v>
      </c>
    </row>
    <row r="1938" spans="11:12" ht="316.5" x14ac:dyDescent="0.25">
      <c r="K1938" s="146" t="s">
        <v>210</v>
      </c>
      <c r="L1938" s="148" t="s">
        <v>150</v>
      </c>
    </row>
    <row r="1939" spans="11:12" ht="316.5" x14ac:dyDescent="0.25">
      <c r="K1939" s="146" t="s">
        <v>210</v>
      </c>
      <c r="L1939" s="148" t="s">
        <v>150</v>
      </c>
    </row>
    <row r="1940" spans="11:12" ht="316.5" x14ac:dyDescent="0.25">
      <c r="K1940" s="146" t="s">
        <v>210</v>
      </c>
      <c r="L1940" s="148" t="s">
        <v>150</v>
      </c>
    </row>
    <row r="1941" spans="11:12" ht="316.5" x14ac:dyDescent="0.25">
      <c r="K1941" s="146" t="s">
        <v>210</v>
      </c>
      <c r="L1941" s="148" t="s">
        <v>150</v>
      </c>
    </row>
    <row r="1942" spans="11:12" ht="316.5" x14ac:dyDescent="0.25">
      <c r="K1942" s="146" t="s">
        <v>210</v>
      </c>
      <c r="L1942" s="148" t="s">
        <v>150</v>
      </c>
    </row>
    <row r="1943" spans="11:12" ht="316.5" x14ac:dyDescent="0.25">
      <c r="K1943" s="146" t="s">
        <v>210</v>
      </c>
      <c r="L1943" s="148" t="s">
        <v>150</v>
      </c>
    </row>
    <row r="1944" spans="11:12" ht="316.5" x14ac:dyDescent="0.25">
      <c r="K1944" s="146" t="s">
        <v>210</v>
      </c>
      <c r="L1944" s="148" t="s">
        <v>150</v>
      </c>
    </row>
    <row r="1945" spans="11:12" ht="316.5" x14ac:dyDescent="0.25">
      <c r="K1945" s="146" t="s">
        <v>210</v>
      </c>
      <c r="L1945" s="148" t="s">
        <v>150</v>
      </c>
    </row>
    <row r="1946" spans="11:12" ht="316.5" x14ac:dyDescent="0.25">
      <c r="K1946" s="146" t="s">
        <v>210</v>
      </c>
      <c r="L1946" s="148" t="s">
        <v>150</v>
      </c>
    </row>
    <row r="1947" spans="11:12" ht="316.5" x14ac:dyDescent="0.25">
      <c r="K1947" s="146" t="s">
        <v>210</v>
      </c>
      <c r="L1947" s="148" t="s">
        <v>150</v>
      </c>
    </row>
    <row r="1948" spans="11:12" ht="316.5" x14ac:dyDescent="0.25">
      <c r="K1948" s="146" t="s">
        <v>210</v>
      </c>
      <c r="L1948" s="148" t="s">
        <v>150</v>
      </c>
    </row>
    <row r="1949" spans="11:12" ht="316.5" x14ac:dyDescent="0.25">
      <c r="K1949" s="146" t="s">
        <v>210</v>
      </c>
      <c r="L1949" s="148" t="s">
        <v>150</v>
      </c>
    </row>
    <row r="1950" spans="11:12" ht="316.5" x14ac:dyDescent="0.25">
      <c r="K1950" s="146" t="s">
        <v>210</v>
      </c>
      <c r="L1950" s="148" t="s">
        <v>150</v>
      </c>
    </row>
    <row r="1951" spans="11:12" ht="316.5" x14ac:dyDescent="0.25">
      <c r="K1951" s="146" t="s">
        <v>210</v>
      </c>
      <c r="L1951" s="148" t="s">
        <v>150</v>
      </c>
    </row>
    <row r="1952" spans="11:12" ht="316.5" x14ac:dyDescent="0.25">
      <c r="K1952" s="146" t="s">
        <v>210</v>
      </c>
      <c r="L1952" s="148" t="s">
        <v>150</v>
      </c>
    </row>
    <row r="1953" spans="11:12" ht="316.5" x14ac:dyDescent="0.25">
      <c r="K1953" s="146" t="s">
        <v>210</v>
      </c>
      <c r="L1953" s="148" t="s">
        <v>150</v>
      </c>
    </row>
    <row r="1954" spans="11:12" ht="316.5" x14ac:dyDescent="0.25">
      <c r="K1954" s="146" t="s">
        <v>210</v>
      </c>
      <c r="L1954" s="148" t="s">
        <v>150</v>
      </c>
    </row>
    <row r="1955" spans="11:12" ht="316.5" x14ac:dyDescent="0.25">
      <c r="K1955" s="146" t="s">
        <v>210</v>
      </c>
      <c r="L1955" s="148" t="s">
        <v>150</v>
      </c>
    </row>
    <row r="1956" spans="11:12" ht="316.5" x14ac:dyDescent="0.25">
      <c r="K1956" s="146" t="s">
        <v>210</v>
      </c>
      <c r="L1956" s="148" t="s">
        <v>150</v>
      </c>
    </row>
    <row r="1957" spans="11:12" ht="316.5" x14ac:dyDescent="0.25">
      <c r="K1957" s="146" t="s">
        <v>210</v>
      </c>
      <c r="L1957" s="148" t="s">
        <v>150</v>
      </c>
    </row>
    <row r="1958" spans="11:12" ht="316.5" x14ac:dyDescent="0.25">
      <c r="K1958" s="146" t="s">
        <v>210</v>
      </c>
      <c r="L1958" s="148" t="s">
        <v>150</v>
      </c>
    </row>
    <row r="1959" spans="11:12" ht="316.5" x14ac:dyDescent="0.25">
      <c r="K1959" s="146" t="s">
        <v>210</v>
      </c>
      <c r="L1959" s="148" t="s">
        <v>150</v>
      </c>
    </row>
    <row r="1960" spans="11:12" ht="316.5" x14ac:dyDescent="0.25">
      <c r="K1960" s="146" t="s">
        <v>210</v>
      </c>
      <c r="L1960" s="148" t="s">
        <v>150</v>
      </c>
    </row>
    <row r="1961" spans="11:12" ht="316.5" x14ac:dyDescent="0.25">
      <c r="K1961" s="146" t="s">
        <v>210</v>
      </c>
      <c r="L1961" s="148" t="s">
        <v>150</v>
      </c>
    </row>
    <row r="1962" spans="11:12" ht="316.5" x14ac:dyDescent="0.25">
      <c r="K1962" s="146" t="s">
        <v>210</v>
      </c>
      <c r="L1962" s="148" t="s">
        <v>150</v>
      </c>
    </row>
    <row r="1963" spans="11:12" ht="316.5" x14ac:dyDescent="0.25">
      <c r="K1963" s="146" t="s">
        <v>210</v>
      </c>
      <c r="L1963" s="148" t="s">
        <v>150</v>
      </c>
    </row>
    <row r="1964" spans="11:12" ht="316.5" x14ac:dyDescent="0.25">
      <c r="K1964" s="146" t="s">
        <v>210</v>
      </c>
      <c r="L1964" s="148" t="s">
        <v>150</v>
      </c>
    </row>
    <row r="1965" spans="11:12" ht="316.5" x14ac:dyDescent="0.25">
      <c r="K1965" s="146" t="s">
        <v>210</v>
      </c>
      <c r="L1965" s="148" t="s">
        <v>150</v>
      </c>
    </row>
    <row r="1966" spans="11:12" ht="316.5" x14ac:dyDescent="0.25">
      <c r="K1966" s="146" t="s">
        <v>210</v>
      </c>
      <c r="L1966" s="148" t="s">
        <v>150</v>
      </c>
    </row>
    <row r="1967" spans="11:12" ht="316.5" x14ac:dyDescent="0.25">
      <c r="K1967" s="146" t="s">
        <v>210</v>
      </c>
      <c r="L1967" s="148" t="s">
        <v>150</v>
      </c>
    </row>
    <row r="1968" spans="11:12" ht="316.5" x14ac:dyDescent="0.25">
      <c r="K1968" s="146" t="s">
        <v>210</v>
      </c>
      <c r="L1968" s="148" t="s">
        <v>150</v>
      </c>
    </row>
    <row r="1969" spans="11:12" ht="316.5" x14ac:dyDescent="0.25">
      <c r="K1969" s="146" t="s">
        <v>210</v>
      </c>
      <c r="L1969" s="148" t="s">
        <v>150</v>
      </c>
    </row>
    <row r="1970" spans="11:12" ht="316.5" x14ac:dyDescent="0.25">
      <c r="K1970" s="146" t="s">
        <v>210</v>
      </c>
      <c r="L1970" s="148" t="s">
        <v>150</v>
      </c>
    </row>
    <row r="1971" spans="11:12" ht="316.5" x14ac:dyDescent="0.25">
      <c r="K1971" s="146" t="s">
        <v>210</v>
      </c>
      <c r="L1971" s="148" t="s">
        <v>150</v>
      </c>
    </row>
    <row r="1972" spans="11:12" ht="316.5" x14ac:dyDescent="0.25">
      <c r="K1972" s="146" t="s">
        <v>210</v>
      </c>
      <c r="L1972" s="148" t="s">
        <v>150</v>
      </c>
    </row>
    <row r="1973" spans="11:12" ht="316.5" x14ac:dyDescent="0.25">
      <c r="K1973" s="146" t="s">
        <v>210</v>
      </c>
      <c r="L1973" s="148" t="s">
        <v>150</v>
      </c>
    </row>
    <row r="1974" spans="11:12" ht="316.5" x14ac:dyDescent="0.25">
      <c r="K1974" s="146" t="s">
        <v>210</v>
      </c>
      <c r="L1974" s="148" t="s">
        <v>150</v>
      </c>
    </row>
    <row r="1975" spans="11:12" ht="316.5" x14ac:dyDescent="0.25">
      <c r="K1975" s="146" t="s">
        <v>210</v>
      </c>
      <c r="L1975" s="148" t="s">
        <v>150</v>
      </c>
    </row>
    <row r="1976" spans="11:12" ht="316.5" x14ac:dyDescent="0.25">
      <c r="K1976" s="146" t="s">
        <v>210</v>
      </c>
      <c r="L1976" s="148" t="s">
        <v>150</v>
      </c>
    </row>
    <row r="1977" spans="11:12" ht="316.5" x14ac:dyDescent="0.25">
      <c r="K1977" s="146" t="s">
        <v>210</v>
      </c>
      <c r="L1977" s="148" t="s">
        <v>150</v>
      </c>
    </row>
    <row r="1978" spans="11:12" ht="316.5" x14ac:dyDescent="0.25">
      <c r="K1978" s="146" t="s">
        <v>210</v>
      </c>
      <c r="L1978" s="148" t="s">
        <v>150</v>
      </c>
    </row>
    <row r="1979" spans="11:12" ht="316.5" x14ac:dyDescent="0.25">
      <c r="K1979" s="146" t="s">
        <v>210</v>
      </c>
      <c r="L1979" s="148" t="s">
        <v>150</v>
      </c>
    </row>
    <row r="1980" spans="11:12" ht="316.5" x14ac:dyDescent="0.25">
      <c r="K1980" s="146" t="s">
        <v>210</v>
      </c>
      <c r="L1980" s="148" t="s">
        <v>150</v>
      </c>
    </row>
    <row r="1981" spans="11:12" ht="316.5" x14ac:dyDescent="0.25">
      <c r="K1981" s="146" t="s">
        <v>210</v>
      </c>
      <c r="L1981" s="148" t="s">
        <v>150</v>
      </c>
    </row>
    <row r="1982" spans="11:12" ht="316.5" x14ac:dyDescent="0.25">
      <c r="K1982" s="146" t="s">
        <v>210</v>
      </c>
      <c r="L1982" s="148" t="s">
        <v>150</v>
      </c>
    </row>
    <row r="1983" spans="11:12" ht="316.5" x14ac:dyDescent="0.25">
      <c r="K1983" s="146" t="s">
        <v>210</v>
      </c>
      <c r="L1983" s="148" t="s">
        <v>150</v>
      </c>
    </row>
    <row r="1984" spans="11:12" ht="316.5" x14ac:dyDescent="0.25">
      <c r="K1984" s="146" t="s">
        <v>210</v>
      </c>
      <c r="L1984" s="148" t="s">
        <v>150</v>
      </c>
    </row>
    <row r="1985" spans="11:12" ht="316.5" x14ac:dyDescent="0.25">
      <c r="K1985" s="146" t="s">
        <v>210</v>
      </c>
      <c r="L1985" s="148" t="s">
        <v>150</v>
      </c>
    </row>
    <row r="1986" spans="11:12" ht="316.5" x14ac:dyDescent="0.25">
      <c r="K1986" s="146" t="s">
        <v>210</v>
      </c>
      <c r="L1986" s="148" t="s">
        <v>150</v>
      </c>
    </row>
    <row r="1987" spans="11:12" ht="316.5" x14ac:dyDescent="0.25">
      <c r="K1987" s="146" t="s">
        <v>210</v>
      </c>
      <c r="L1987" s="148" t="s">
        <v>150</v>
      </c>
    </row>
    <row r="1988" spans="11:12" ht="316.5" x14ac:dyDescent="0.25">
      <c r="K1988" s="146" t="s">
        <v>210</v>
      </c>
      <c r="L1988" s="148" t="s">
        <v>150</v>
      </c>
    </row>
    <row r="1989" spans="11:12" ht="316.5" x14ac:dyDescent="0.25">
      <c r="K1989" s="146" t="s">
        <v>210</v>
      </c>
      <c r="L1989" s="148" t="s">
        <v>150</v>
      </c>
    </row>
    <row r="1990" spans="11:12" ht="316.5" x14ac:dyDescent="0.25">
      <c r="K1990" s="146" t="s">
        <v>210</v>
      </c>
      <c r="L1990" s="148" t="s">
        <v>150</v>
      </c>
    </row>
    <row r="1991" spans="11:12" ht="316.5" x14ac:dyDescent="0.25">
      <c r="K1991" s="146" t="s">
        <v>210</v>
      </c>
      <c r="L1991" s="148" t="s">
        <v>150</v>
      </c>
    </row>
    <row r="1992" spans="11:12" ht="316.5" x14ac:dyDescent="0.25">
      <c r="K1992" s="146" t="s">
        <v>210</v>
      </c>
      <c r="L1992" s="148" t="s">
        <v>150</v>
      </c>
    </row>
    <row r="1993" spans="11:12" ht="316.5" x14ac:dyDescent="0.25">
      <c r="K1993" s="146" t="s">
        <v>210</v>
      </c>
      <c r="L1993" s="148" t="s">
        <v>150</v>
      </c>
    </row>
    <row r="1994" spans="11:12" ht="316.5" x14ac:dyDescent="0.25">
      <c r="K1994" s="146" t="s">
        <v>210</v>
      </c>
      <c r="L1994" s="148" t="s">
        <v>150</v>
      </c>
    </row>
    <row r="1995" spans="11:12" ht="316.5" x14ac:dyDescent="0.25">
      <c r="K1995" s="146" t="s">
        <v>210</v>
      </c>
      <c r="L1995" s="148" t="s">
        <v>150</v>
      </c>
    </row>
    <row r="1996" spans="11:12" ht="316.5" x14ac:dyDescent="0.25">
      <c r="K1996" s="146" t="s">
        <v>210</v>
      </c>
      <c r="L1996" s="148" t="s">
        <v>150</v>
      </c>
    </row>
    <row r="1997" spans="11:12" ht="316.5" x14ac:dyDescent="0.25">
      <c r="K1997" s="146" t="s">
        <v>210</v>
      </c>
      <c r="L1997" s="148" t="s">
        <v>150</v>
      </c>
    </row>
    <row r="1998" spans="11:12" ht="316.5" x14ac:dyDescent="0.25">
      <c r="K1998" s="146" t="s">
        <v>210</v>
      </c>
      <c r="L1998" s="148" t="s">
        <v>150</v>
      </c>
    </row>
    <row r="1999" spans="11:12" ht="316.5" x14ac:dyDescent="0.25">
      <c r="K1999" s="146" t="s">
        <v>210</v>
      </c>
      <c r="L1999" s="148" t="s">
        <v>150</v>
      </c>
    </row>
    <row r="2000" spans="11:12" ht="316.5" x14ac:dyDescent="0.25">
      <c r="K2000" s="146" t="s">
        <v>210</v>
      </c>
      <c r="L2000" s="148" t="s">
        <v>150</v>
      </c>
    </row>
    <row r="2001" spans="11:12" ht="316.5" x14ac:dyDescent="0.25">
      <c r="K2001" s="146" t="s">
        <v>210</v>
      </c>
      <c r="L2001" s="148" t="s">
        <v>150</v>
      </c>
    </row>
    <row r="2002" spans="11:12" ht="316.5" x14ac:dyDescent="0.25">
      <c r="K2002" s="146" t="s">
        <v>210</v>
      </c>
      <c r="L2002" s="148" t="s">
        <v>150</v>
      </c>
    </row>
    <row r="2003" spans="11:12" ht="316.5" x14ac:dyDescent="0.25">
      <c r="K2003" s="146" t="s">
        <v>210</v>
      </c>
      <c r="L2003" s="148" t="s">
        <v>150</v>
      </c>
    </row>
    <row r="2004" spans="11:12" ht="316.5" x14ac:dyDescent="0.25">
      <c r="K2004" s="146" t="s">
        <v>210</v>
      </c>
      <c r="L2004" s="148" t="s">
        <v>150</v>
      </c>
    </row>
    <row r="2005" spans="11:12" ht="316.5" x14ac:dyDescent="0.25">
      <c r="K2005" s="146" t="s">
        <v>210</v>
      </c>
      <c r="L2005" s="148" t="s">
        <v>150</v>
      </c>
    </row>
    <row r="2006" spans="11:12" ht="316.5" x14ac:dyDescent="0.25">
      <c r="K2006" s="146" t="s">
        <v>210</v>
      </c>
      <c r="L2006" s="148" t="s">
        <v>150</v>
      </c>
    </row>
    <row r="2007" spans="11:12" ht="316.5" x14ac:dyDescent="0.25">
      <c r="K2007" s="146" t="s">
        <v>210</v>
      </c>
      <c r="L2007" s="148" t="s">
        <v>150</v>
      </c>
    </row>
    <row r="2008" spans="11:12" ht="316.5" x14ac:dyDescent="0.25">
      <c r="K2008" s="146" t="s">
        <v>210</v>
      </c>
      <c r="L2008" s="148" t="s">
        <v>150</v>
      </c>
    </row>
    <row r="2009" spans="11:12" ht="316.5" x14ac:dyDescent="0.25">
      <c r="K2009" s="146" t="s">
        <v>210</v>
      </c>
      <c r="L2009" s="148" t="s">
        <v>150</v>
      </c>
    </row>
    <row r="2010" spans="11:12" ht="316.5" x14ac:dyDescent="0.25">
      <c r="K2010" s="146" t="s">
        <v>210</v>
      </c>
      <c r="L2010" s="148" t="s">
        <v>150</v>
      </c>
    </row>
    <row r="2011" spans="11:12" ht="316.5" x14ac:dyDescent="0.25">
      <c r="K2011" s="146" t="s">
        <v>210</v>
      </c>
      <c r="L2011" s="148" t="s">
        <v>150</v>
      </c>
    </row>
    <row r="2012" spans="11:12" ht="316.5" x14ac:dyDescent="0.25">
      <c r="K2012" s="146" t="s">
        <v>210</v>
      </c>
      <c r="L2012" s="148" t="s">
        <v>150</v>
      </c>
    </row>
    <row r="2013" spans="11:12" ht="316.5" x14ac:dyDescent="0.25">
      <c r="K2013" s="146" t="s">
        <v>210</v>
      </c>
      <c r="L2013" s="148" t="s">
        <v>150</v>
      </c>
    </row>
    <row r="2014" spans="11:12" ht="316.5" x14ac:dyDescent="0.25">
      <c r="K2014" s="146" t="s">
        <v>210</v>
      </c>
      <c r="L2014" s="148" t="s">
        <v>150</v>
      </c>
    </row>
    <row r="2015" spans="11:12" ht="316.5" x14ac:dyDescent="0.25">
      <c r="K2015" s="146" t="s">
        <v>210</v>
      </c>
      <c r="L2015" s="148" t="s">
        <v>150</v>
      </c>
    </row>
    <row r="2016" spans="11:12" ht="316.5" x14ac:dyDescent="0.25">
      <c r="K2016" s="146" t="s">
        <v>210</v>
      </c>
      <c r="L2016" s="148" t="s">
        <v>150</v>
      </c>
    </row>
    <row r="2017" spans="11:12" ht="316.5" x14ac:dyDescent="0.25">
      <c r="K2017" s="146" t="s">
        <v>210</v>
      </c>
      <c r="L2017" s="148" t="s">
        <v>150</v>
      </c>
    </row>
    <row r="2018" spans="11:12" ht="316.5" x14ac:dyDescent="0.25">
      <c r="K2018" s="146" t="s">
        <v>210</v>
      </c>
      <c r="L2018" s="148" t="s">
        <v>150</v>
      </c>
    </row>
    <row r="2019" spans="11:12" ht="316.5" x14ac:dyDescent="0.25">
      <c r="K2019" s="146" t="s">
        <v>210</v>
      </c>
      <c r="L2019" s="148" t="s">
        <v>150</v>
      </c>
    </row>
    <row r="2020" spans="11:12" ht="316.5" x14ac:dyDescent="0.25">
      <c r="K2020" s="146" t="s">
        <v>210</v>
      </c>
      <c r="L2020" s="148" t="s">
        <v>150</v>
      </c>
    </row>
    <row r="2021" spans="11:12" ht="316.5" x14ac:dyDescent="0.25">
      <c r="K2021" s="146" t="s">
        <v>210</v>
      </c>
      <c r="L2021" s="148" t="s">
        <v>150</v>
      </c>
    </row>
    <row r="2022" spans="11:12" ht="316.5" x14ac:dyDescent="0.25">
      <c r="K2022" s="146" t="s">
        <v>210</v>
      </c>
      <c r="L2022" s="148" t="s">
        <v>150</v>
      </c>
    </row>
    <row r="2023" spans="11:12" ht="316.5" x14ac:dyDescent="0.25">
      <c r="K2023" s="146" t="s">
        <v>210</v>
      </c>
      <c r="L2023" s="148" t="s">
        <v>150</v>
      </c>
    </row>
    <row r="2024" spans="11:12" ht="316.5" x14ac:dyDescent="0.25">
      <c r="K2024" s="146" t="s">
        <v>210</v>
      </c>
      <c r="L2024" s="148" t="s">
        <v>150</v>
      </c>
    </row>
    <row r="2025" spans="11:12" ht="316.5" x14ac:dyDescent="0.25">
      <c r="K2025" s="146" t="s">
        <v>210</v>
      </c>
      <c r="L2025" s="148" t="s">
        <v>150</v>
      </c>
    </row>
    <row r="2026" spans="11:12" ht="316.5" x14ac:dyDescent="0.25">
      <c r="K2026" s="146" t="s">
        <v>210</v>
      </c>
      <c r="L2026" s="148" t="s">
        <v>150</v>
      </c>
    </row>
    <row r="2027" spans="11:12" ht="316.5" x14ac:dyDescent="0.25">
      <c r="K2027" s="146" t="s">
        <v>210</v>
      </c>
      <c r="L2027" s="148" t="s">
        <v>150</v>
      </c>
    </row>
    <row r="2028" spans="11:12" ht="316.5" x14ac:dyDescent="0.25">
      <c r="K2028" s="146" t="s">
        <v>210</v>
      </c>
      <c r="L2028" s="148" t="s">
        <v>150</v>
      </c>
    </row>
    <row r="2029" spans="11:12" ht="316.5" x14ac:dyDescent="0.25">
      <c r="K2029" s="146" t="s">
        <v>210</v>
      </c>
      <c r="L2029" s="148" t="s">
        <v>150</v>
      </c>
    </row>
    <row r="2030" spans="11:12" ht="316.5" x14ac:dyDescent="0.25">
      <c r="K2030" s="146" t="s">
        <v>210</v>
      </c>
      <c r="L2030" s="148" t="s">
        <v>150</v>
      </c>
    </row>
    <row r="2031" spans="11:12" ht="316.5" x14ac:dyDescent="0.25">
      <c r="K2031" s="146" t="s">
        <v>210</v>
      </c>
      <c r="L2031" s="148" t="s">
        <v>150</v>
      </c>
    </row>
    <row r="2032" spans="11:12" ht="316.5" x14ac:dyDescent="0.25">
      <c r="K2032" s="146" t="s">
        <v>210</v>
      </c>
      <c r="L2032" s="148" t="s">
        <v>150</v>
      </c>
    </row>
    <row r="2033" spans="11:12" ht="316.5" x14ac:dyDescent="0.25">
      <c r="K2033" s="146" t="s">
        <v>210</v>
      </c>
      <c r="L2033" s="148" t="s">
        <v>150</v>
      </c>
    </row>
    <row r="2034" spans="11:12" ht="316.5" x14ac:dyDescent="0.25">
      <c r="K2034" s="146" t="s">
        <v>210</v>
      </c>
      <c r="L2034" s="148" t="s">
        <v>150</v>
      </c>
    </row>
    <row r="2035" spans="11:12" ht="316.5" x14ac:dyDescent="0.25">
      <c r="K2035" s="146" t="s">
        <v>210</v>
      </c>
      <c r="L2035" s="148" t="s">
        <v>150</v>
      </c>
    </row>
    <row r="2036" spans="11:12" ht="316.5" x14ac:dyDescent="0.25">
      <c r="K2036" s="146" t="s">
        <v>210</v>
      </c>
      <c r="L2036" s="148" t="s">
        <v>150</v>
      </c>
    </row>
    <row r="2037" spans="11:12" ht="316.5" x14ac:dyDescent="0.25">
      <c r="K2037" s="146" t="s">
        <v>210</v>
      </c>
      <c r="L2037" s="148" t="s">
        <v>150</v>
      </c>
    </row>
    <row r="2038" spans="11:12" ht="316.5" x14ac:dyDescent="0.25">
      <c r="K2038" s="146" t="s">
        <v>210</v>
      </c>
      <c r="L2038" s="148" t="s">
        <v>150</v>
      </c>
    </row>
    <row r="2039" spans="11:12" ht="316.5" x14ac:dyDescent="0.25">
      <c r="K2039" s="146" t="s">
        <v>210</v>
      </c>
      <c r="L2039" s="148" t="s">
        <v>150</v>
      </c>
    </row>
    <row r="2040" spans="11:12" ht="316.5" x14ac:dyDescent="0.25">
      <c r="K2040" s="146" t="s">
        <v>210</v>
      </c>
      <c r="L2040" s="148" t="s">
        <v>150</v>
      </c>
    </row>
    <row r="2041" spans="11:12" ht="316.5" x14ac:dyDescent="0.25">
      <c r="K2041" s="146" t="s">
        <v>210</v>
      </c>
      <c r="L2041" s="148" t="s">
        <v>150</v>
      </c>
    </row>
    <row r="2042" spans="11:12" ht="316.5" x14ac:dyDescent="0.25">
      <c r="K2042" s="146" t="s">
        <v>210</v>
      </c>
      <c r="L2042" s="148" t="s">
        <v>150</v>
      </c>
    </row>
    <row r="2043" spans="11:12" ht="316.5" x14ac:dyDescent="0.25">
      <c r="K2043" s="146" t="s">
        <v>210</v>
      </c>
      <c r="L2043" s="148" t="s">
        <v>150</v>
      </c>
    </row>
    <row r="2044" spans="11:12" ht="316.5" x14ac:dyDescent="0.25">
      <c r="K2044" s="146" t="s">
        <v>210</v>
      </c>
      <c r="L2044" s="148" t="s">
        <v>150</v>
      </c>
    </row>
    <row r="2045" spans="11:12" ht="316.5" x14ac:dyDescent="0.25">
      <c r="K2045" s="146" t="s">
        <v>210</v>
      </c>
      <c r="L2045" s="148" t="s">
        <v>150</v>
      </c>
    </row>
    <row r="2046" spans="11:12" ht="316.5" x14ac:dyDescent="0.25">
      <c r="K2046" s="146" t="s">
        <v>210</v>
      </c>
      <c r="L2046" s="148" t="s">
        <v>150</v>
      </c>
    </row>
    <row r="2047" spans="11:12" ht="316.5" x14ac:dyDescent="0.25">
      <c r="K2047" s="146" t="s">
        <v>210</v>
      </c>
      <c r="L2047" s="148" t="s">
        <v>150</v>
      </c>
    </row>
    <row r="2048" spans="11:12" ht="316.5" x14ac:dyDescent="0.25">
      <c r="K2048" s="146" t="s">
        <v>210</v>
      </c>
      <c r="L2048" s="148" t="s">
        <v>150</v>
      </c>
    </row>
    <row r="2049" spans="11:12" ht="316.5" x14ac:dyDescent="0.25">
      <c r="K2049" s="146" t="s">
        <v>210</v>
      </c>
      <c r="L2049" s="148" t="s">
        <v>150</v>
      </c>
    </row>
    <row r="2050" spans="11:12" ht="316.5" x14ac:dyDescent="0.25">
      <c r="K2050" s="146" t="s">
        <v>210</v>
      </c>
      <c r="L2050" s="148" t="s">
        <v>150</v>
      </c>
    </row>
    <row r="2051" spans="11:12" ht="316.5" x14ac:dyDescent="0.25">
      <c r="K2051" s="146" t="s">
        <v>210</v>
      </c>
      <c r="L2051" s="148" t="s">
        <v>150</v>
      </c>
    </row>
    <row r="2052" spans="11:12" ht="316.5" x14ac:dyDescent="0.25">
      <c r="K2052" s="146" t="s">
        <v>210</v>
      </c>
      <c r="L2052" s="148" t="s">
        <v>150</v>
      </c>
    </row>
    <row r="2053" spans="11:12" ht="316.5" x14ac:dyDescent="0.25">
      <c r="K2053" s="146" t="s">
        <v>210</v>
      </c>
      <c r="L2053" s="148" t="s">
        <v>150</v>
      </c>
    </row>
    <row r="2054" spans="11:12" ht="316.5" x14ac:dyDescent="0.25">
      <c r="K2054" s="146" t="s">
        <v>210</v>
      </c>
      <c r="L2054" s="148" t="s">
        <v>150</v>
      </c>
    </row>
    <row r="2055" spans="11:12" ht="316.5" x14ac:dyDescent="0.25">
      <c r="K2055" s="146" t="s">
        <v>210</v>
      </c>
      <c r="L2055" s="148" t="s">
        <v>150</v>
      </c>
    </row>
    <row r="2056" spans="11:12" ht="316.5" x14ac:dyDescent="0.25">
      <c r="K2056" s="146" t="s">
        <v>210</v>
      </c>
      <c r="L2056" s="148" t="s">
        <v>150</v>
      </c>
    </row>
    <row r="2057" spans="11:12" ht="316.5" x14ac:dyDescent="0.25">
      <c r="K2057" s="146" t="s">
        <v>210</v>
      </c>
      <c r="L2057" s="148" t="s">
        <v>150</v>
      </c>
    </row>
    <row r="2058" spans="11:12" ht="316.5" x14ac:dyDescent="0.25">
      <c r="K2058" s="146" t="s">
        <v>210</v>
      </c>
      <c r="L2058" s="148" t="s">
        <v>150</v>
      </c>
    </row>
    <row r="2059" spans="11:12" ht="316.5" x14ac:dyDescent="0.25">
      <c r="K2059" s="146" t="s">
        <v>210</v>
      </c>
      <c r="L2059" s="148" t="s">
        <v>150</v>
      </c>
    </row>
    <row r="2060" spans="11:12" ht="316.5" x14ac:dyDescent="0.25">
      <c r="K2060" s="146" t="s">
        <v>210</v>
      </c>
      <c r="L2060" s="148" t="s">
        <v>150</v>
      </c>
    </row>
    <row r="2061" spans="11:12" ht="316.5" x14ac:dyDescent="0.25">
      <c r="K2061" s="146" t="s">
        <v>210</v>
      </c>
      <c r="L2061" s="148" t="s">
        <v>150</v>
      </c>
    </row>
    <row r="2062" spans="11:12" ht="316.5" x14ac:dyDescent="0.25">
      <c r="K2062" s="146" t="s">
        <v>210</v>
      </c>
      <c r="L2062" s="148" t="s">
        <v>150</v>
      </c>
    </row>
    <row r="2063" spans="11:12" ht="316.5" x14ac:dyDescent="0.25">
      <c r="K2063" s="146" t="s">
        <v>210</v>
      </c>
      <c r="L2063" s="148" t="s">
        <v>150</v>
      </c>
    </row>
    <row r="2064" spans="11:12" ht="316.5" x14ac:dyDescent="0.25">
      <c r="K2064" s="146" t="s">
        <v>210</v>
      </c>
      <c r="L2064" s="148" t="s">
        <v>150</v>
      </c>
    </row>
    <row r="2065" spans="11:12" ht="316.5" x14ac:dyDescent="0.25">
      <c r="K2065" s="146" t="s">
        <v>210</v>
      </c>
      <c r="L2065" s="148" t="s">
        <v>150</v>
      </c>
    </row>
    <row r="2066" spans="11:12" ht="316.5" x14ac:dyDescent="0.25">
      <c r="K2066" s="146" t="s">
        <v>210</v>
      </c>
      <c r="L2066" s="148" t="s">
        <v>150</v>
      </c>
    </row>
    <row r="2067" spans="11:12" ht="316.5" x14ac:dyDescent="0.25">
      <c r="K2067" s="146" t="s">
        <v>210</v>
      </c>
      <c r="L2067" s="148" t="s">
        <v>150</v>
      </c>
    </row>
    <row r="2068" spans="11:12" ht="316.5" x14ac:dyDescent="0.25">
      <c r="K2068" s="146" t="s">
        <v>210</v>
      </c>
      <c r="L2068" s="148" t="s">
        <v>150</v>
      </c>
    </row>
    <row r="2069" spans="11:12" ht="316.5" x14ac:dyDescent="0.25">
      <c r="K2069" s="146" t="s">
        <v>210</v>
      </c>
      <c r="L2069" s="148" t="s">
        <v>150</v>
      </c>
    </row>
    <row r="2070" spans="11:12" ht="316.5" x14ac:dyDescent="0.25">
      <c r="K2070" s="146" t="s">
        <v>210</v>
      </c>
      <c r="L2070" s="148" t="s">
        <v>150</v>
      </c>
    </row>
    <row r="2071" spans="11:12" ht="316.5" x14ac:dyDescent="0.25">
      <c r="K2071" s="146" t="s">
        <v>210</v>
      </c>
      <c r="L2071" s="148" t="s">
        <v>150</v>
      </c>
    </row>
    <row r="2072" spans="11:12" ht="316.5" x14ac:dyDescent="0.25">
      <c r="K2072" s="146" t="s">
        <v>210</v>
      </c>
      <c r="L2072" s="148" t="s">
        <v>150</v>
      </c>
    </row>
    <row r="2073" spans="11:12" ht="316.5" x14ac:dyDescent="0.25">
      <c r="K2073" s="146" t="s">
        <v>210</v>
      </c>
      <c r="L2073" s="148" t="s">
        <v>150</v>
      </c>
    </row>
    <row r="2074" spans="11:12" ht="316.5" x14ac:dyDescent="0.25">
      <c r="K2074" s="146" t="s">
        <v>210</v>
      </c>
      <c r="L2074" s="148" t="s">
        <v>150</v>
      </c>
    </row>
    <row r="2075" spans="11:12" ht="316.5" x14ac:dyDescent="0.25">
      <c r="K2075" s="146" t="s">
        <v>210</v>
      </c>
      <c r="L2075" s="148" t="s">
        <v>150</v>
      </c>
    </row>
    <row r="2076" spans="11:12" ht="316.5" x14ac:dyDescent="0.25">
      <c r="K2076" s="146" t="s">
        <v>210</v>
      </c>
      <c r="L2076" s="148" t="s">
        <v>150</v>
      </c>
    </row>
    <row r="2077" spans="11:12" ht="316.5" x14ac:dyDescent="0.25">
      <c r="K2077" s="146" t="s">
        <v>210</v>
      </c>
      <c r="L2077" s="148" t="s">
        <v>150</v>
      </c>
    </row>
    <row r="2078" spans="11:12" ht="316.5" x14ac:dyDescent="0.25">
      <c r="K2078" s="146" t="s">
        <v>210</v>
      </c>
      <c r="L2078" s="148" t="s">
        <v>150</v>
      </c>
    </row>
    <row r="2079" spans="11:12" ht="316.5" x14ac:dyDescent="0.25">
      <c r="K2079" s="146" t="s">
        <v>210</v>
      </c>
      <c r="L2079" s="148" t="s">
        <v>150</v>
      </c>
    </row>
    <row r="2080" spans="11:12" ht="316.5" x14ac:dyDescent="0.25">
      <c r="K2080" s="146" t="s">
        <v>210</v>
      </c>
      <c r="L2080" s="148" t="s">
        <v>150</v>
      </c>
    </row>
    <row r="2081" spans="11:12" ht="316.5" x14ac:dyDescent="0.25">
      <c r="K2081" s="146" t="s">
        <v>210</v>
      </c>
      <c r="L2081" s="148" t="s">
        <v>150</v>
      </c>
    </row>
    <row r="2082" spans="11:12" ht="316.5" x14ac:dyDescent="0.25">
      <c r="K2082" s="146" t="s">
        <v>210</v>
      </c>
      <c r="L2082" s="148" t="s">
        <v>150</v>
      </c>
    </row>
    <row r="2083" spans="11:12" ht="316.5" x14ac:dyDescent="0.25">
      <c r="K2083" s="146" t="s">
        <v>210</v>
      </c>
      <c r="L2083" s="148" t="s">
        <v>150</v>
      </c>
    </row>
    <row r="2084" spans="11:12" ht="316.5" x14ac:dyDescent="0.25">
      <c r="K2084" s="146" t="s">
        <v>210</v>
      </c>
      <c r="L2084" s="148" t="s">
        <v>150</v>
      </c>
    </row>
    <row r="2085" spans="11:12" ht="316.5" x14ac:dyDescent="0.25">
      <c r="K2085" s="146" t="s">
        <v>210</v>
      </c>
      <c r="L2085" s="148" t="s">
        <v>150</v>
      </c>
    </row>
    <row r="2086" spans="11:12" ht="316.5" x14ac:dyDescent="0.25">
      <c r="K2086" s="146" t="s">
        <v>210</v>
      </c>
      <c r="L2086" s="148" t="s">
        <v>150</v>
      </c>
    </row>
    <row r="2087" spans="11:12" ht="316.5" x14ac:dyDescent="0.25">
      <c r="K2087" s="146" t="s">
        <v>210</v>
      </c>
      <c r="L2087" s="148" t="s">
        <v>150</v>
      </c>
    </row>
    <row r="2088" spans="11:12" ht="316.5" x14ac:dyDescent="0.25">
      <c r="K2088" s="146" t="s">
        <v>210</v>
      </c>
      <c r="L2088" s="148" t="s">
        <v>150</v>
      </c>
    </row>
    <row r="2089" spans="11:12" ht="316.5" x14ac:dyDescent="0.25">
      <c r="K2089" s="146" t="s">
        <v>210</v>
      </c>
      <c r="L2089" s="148" t="s">
        <v>150</v>
      </c>
    </row>
    <row r="2090" spans="11:12" ht="316.5" x14ac:dyDescent="0.25">
      <c r="K2090" s="146" t="s">
        <v>210</v>
      </c>
      <c r="L2090" s="148" t="s">
        <v>150</v>
      </c>
    </row>
    <row r="2091" spans="11:12" ht="316.5" x14ac:dyDescent="0.25">
      <c r="K2091" s="146" t="s">
        <v>210</v>
      </c>
      <c r="L2091" s="148" t="s">
        <v>150</v>
      </c>
    </row>
    <row r="2092" spans="11:12" ht="316.5" x14ac:dyDescent="0.25">
      <c r="K2092" s="146" t="s">
        <v>210</v>
      </c>
      <c r="L2092" s="148" t="s">
        <v>150</v>
      </c>
    </row>
    <row r="2093" spans="11:12" ht="316.5" x14ac:dyDescent="0.25">
      <c r="K2093" s="146" t="s">
        <v>210</v>
      </c>
      <c r="L2093" s="148" t="s">
        <v>150</v>
      </c>
    </row>
    <row r="2094" spans="11:12" ht="316.5" x14ac:dyDescent="0.25">
      <c r="K2094" s="146" t="s">
        <v>210</v>
      </c>
      <c r="L2094" s="148" t="s">
        <v>150</v>
      </c>
    </row>
    <row r="2095" spans="11:12" ht="316.5" x14ac:dyDescent="0.25">
      <c r="K2095" s="146" t="s">
        <v>210</v>
      </c>
      <c r="L2095" s="148" t="s">
        <v>150</v>
      </c>
    </row>
    <row r="2096" spans="11:12" ht="316.5" x14ac:dyDescent="0.25">
      <c r="K2096" s="146" t="s">
        <v>210</v>
      </c>
      <c r="L2096" s="148" t="s">
        <v>150</v>
      </c>
    </row>
    <row r="2097" spans="11:12" ht="316.5" x14ac:dyDescent="0.25">
      <c r="K2097" s="146" t="s">
        <v>210</v>
      </c>
      <c r="L2097" s="148" t="s">
        <v>150</v>
      </c>
    </row>
    <row r="2098" spans="11:12" ht="316.5" x14ac:dyDescent="0.25">
      <c r="K2098" s="146" t="s">
        <v>210</v>
      </c>
      <c r="L2098" s="148" t="s">
        <v>150</v>
      </c>
    </row>
    <row r="2099" spans="11:12" ht="316.5" x14ac:dyDescent="0.25">
      <c r="K2099" s="146" t="s">
        <v>210</v>
      </c>
      <c r="L2099" s="148" t="s">
        <v>150</v>
      </c>
    </row>
    <row r="2100" spans="11:12" ht="316.5" x14ac:dyDescent="0.25">
      <c r="K2100" s="146" t="s">
        <v>210</v>
      </c>
      <c r="L2100" s="148" t="s">
        <v>150</v>
      </c>
    </row>
    <row r="2101" spans="11:12" ht="316.5" x14ac:dyDescent="0.25">
      <c r="K2101" s="146" t="s">
        <v>210</v>
      </c>
      <c r="L2101" s="148" t="s">
        <v>150</v>
      </c>
    </row>
    <row r="2102" spans="11:12" ht="316.5" x14ac:dyDescent="0.25">
      <c r="K2102" s="146" t="s">
        <v>210</v>
      </c>
      <c r="L2102" s="148" t="s">
        <v>150</v>
      </c>
    </row>
    <row r="2103" spans="11:12" ht="316.5" x14ac:dyDescent="0.25">
      <c r="K2103" s="146" t="s">
        <v>210</v>
      </c>
      <c r="L2103" s="148" t="s">
        <v>150</v>
      </c>
    </row>
    <row r="2104" spans="11:12" ht="316.5" x14ac:dyDescent="0.25">
      <c r="K2104" s="146" t="s">
        <v>210</v>
      </c>
      <c r="L2104" s="148" t="s">
        <v>150</v>
      </c>
    </row>
    <row r="2105" spans="11:12" ht="316.5" x14ac:dyDescent="0.25">
      <c r="K2105" s="146" t="s">
        <v>210</v>
      </c>
      <c r="L2105" s="148" t="s">
        <v>150</v>
      </c>
    </row>
    <row r="2106" spans="11:12" ht="316.5" x14ac:dyDescent="0.25">
      <c r="K2106" s="146" t="s">
        <v>210</v>
      </c>
      <c r="L2106" s="148" t="s">
        <v>150</v>
      </c>
    </row>
    <row r="2107" spans="11:12" ht="316.5" x14ac:dyDescent="0.25">
      <c r="K2107" s="146" t="s">
        <v>210</v>
      </c>
      <c r="L2107" s="148" t="s">
        <v>150</v>
      </c>
    </row>
    <row r="2108" spans="11:12" ht="316.5" x14ac:dyDescent="0.25">
      <c r="K2108" s="146" t="s">
        <v>210</v>
      </c>
      <c r="L2108" s="148" t="s">
        <v>150</v>
      </c>
    </row>
    <row r="2109" spans="11:12" ht="316.5" x14ac:dyDescent="0.25">
      <c r="K2109" s="146" t="s">
        <v>210</v>
      </c>
      <c r="L2109" s="148" t="s">
        <v>150</v>
      </c>
    </row>
    <row r="2110" spans="11:12" ht="316.5" x14ac:dyDescent="0.25">
      <c r="K2110" s="146" t="s">
        <v>210</v>
      </c>
      <c r="L2110" s="148" t="s">
        <v>150</v>
      </c>
    </row>
    <row r="2111" spans="11:12" ht="316.5" x14ac:dyDescent="0.25">
      <c r="K2111" s="146" t="s">
        <v>210</v>
      </c>
      <c r="L2111" s="148" t="s">
        <v>150</v>
      </c>
    </row>
    <row r="2112" spans="11:12" ht="316.5" x14ac:dyDescent="0.25">
      <c r="K2112" s="146" t="s">
        <v>210</v>
      </c>
      <c r="L2112" s="148" t="s">
        <v>150</v>
      </c>
    </row>
    <row r="2113" spans="11:12" ht="316.5" x14ac:dyDescent="0.25">
      <c r="K2113" s="146" t="s">
        <v>210</v>
      </c>
      <c r="L2113" s="148" t="s">
        <v>150</v>
      </c>
    </row>
    <row r="2114" spans="11:12" ht="316.5" x14ac:dyDescent="0.25">
      <c r="K2114" s="146" t="s">
        <v>210</v>
      </c>
      <c r="L2114" s="148" t="s">
        <v>150</v>
      </c>
    </row>
    <row r="2115" spans="11:12" ht="316.5" x14ac:dyDescent="0.25">
      <c r="K2115" s="146" t="s">
        <v>210</v>
      </c>
      <c r="L2115" s="148" t="s">
        <v>150</v>
      </c>
    </row>
    <row r="2116" spans="11:12" ht="316.5" x14ac:dyDescent="0.25">
      <c r="K2116" s="146" t="s">
        <v>210</v>
      </c>
      <c r="L2116" s="148" t="s">
        <v>150</v>
      </c>
    </row>
    <row r="2117" spans="11:12" ht="316.5" x14ac:dyDescent="0.25">
      <c r="K2117" s="146" t="s">
        <v>210</v>
      </c>
      <c r="L2117" s="148" t="s">
        <v>150</v>
      </c>
    </row>
    <row r="2118" spans="11:12" ht="316.5" x14ac:dyDescent="0.25">
      <c r="K2118" s="146" t="s">
        <v>210</v>
      </c>
      <c r="L2118" s="148" t="s">
        <v>150</v>
      </c>
    </row>
    <row r="2119" spans="11:12" ht="316.5" x14ac:dyDescent="0.25">
      <c r="K2119" s="146" t="s">
        <v>210</v>
      </c>
      <c r="L2119" s="148" t="s">
        <v>150</v>
      </c>
    </row>
    <row r="2120" spans="11:12" ht="316.5" x14ac:dyDescent="0.25">
      <c r="K2120" s="146" t="s">
        <v>210</v>
      </c>
      <c r="L2120" s="148" t="s">
        <v>150</v>
      </c>
    </row>
    <row r="2121" spans="11:12" ht="316.5" x14ac:dyDescent="0.25">
      <c r="K2121" s="146" t="s">
        <v>210</v>
      </c>
      <c r="L2121" s="148" t="s">
        <v>150</v>
      </c>
    </row>
    <row r="2122" spans="11:12" ht="316.5" x14ac:dyDescent="0.25">
      <c r="K2122" s="146" t="s">
        <v>210</v>
      </c>
      <c r="L2122" s="148" t="s">
        <v>150</v>
      </c>
    </row>
    <row r="2123" spans="11:12" ht="316.5" x14ac:dyDescent="0.25">
      <c r="K2123" s="146" t="s">
        <v>210</v>
      </c>
      <c r="L2123" s="148" t="s">
        <v>150</v>
      </c>
    </row>
    <row r="2124" spans="11:12" ht="316.5" x14ac:dyDescent="0.25">
      <c r="K2124" s="146" t="s">
        <v>210</v>
      </c>
      <c r="L2124" s="148" t="s">
        <v>150</v>
      </c>
    </row>
    <row r="2125" spans="11:12" ht="316.5" x14ac:dyDescent="0.25">
      <c r="K2125" s="146" t="s">
        <v>210</v>
      </c>
      <c r="L2125" s="148" t="s">
        <v>150</v>
      </c>
    </row>
    <row r="2126" spans="11:12" ht="316.5" x14ac:dyDescent="0.25">
      <c r="K2126" s="146" t="s">
        <v>210</v>
      </c>
      <c r="L2126" s="148" t="s">
        <v>150</v>
      </c>
    </row>
    <row r="2127" spans="11:12" ht="316.5" x14ac:dyDescent="0.25">
      <c r="K2127" s="146" t="s">
        <v>210</v>
      </c>
      <c r="L2127" s="148" t="s">
        <v>150</v>
      </c>
    </row>
    <row r="2128" spans="11:12" ht="316.5" x14ac:dyDescent="0.25">
      <c r="K2128" s="146" t="s">
        <v>210</v>
      </c>
      <c r="L2128" s="148" t="s">
        <v>150</v>
      </c>
    </row>
    <row r="2129" spans="11:12" ht="316.5" x14ac:dyDescent="0.25">
      <c r="K2129" s="146" t="s">
        <v>210</v>
      </c>
      <c r="L2129" s="148" t="s">
        <v>150</v>
      </c>
    </row>
    <row r="2130" spans="11:12" ht="316.5" x14ac:dyDescent="0.25">
      <c r="K2130" s="146" t="s">
        <v>210</v>
      </c>
      <c r="L2130" s="148" t="s">
        <v>150</v>
      </c>
    </row>
    <row r="2131" spans="11:12" ht="316.5" x14ac:dyDescent="0.25">
      <c r="K2131" s="146" t="s">
        <v>210</v>
      </c>
      <c r="L2131" s="148" t="s">
        <v>150</v>
      </c>
    </row>
    <row r="2132" spans="11:12" ht="316.5" x14ac:dyDescent="0.25">
      <c r="K2132" s="146" t="s">
        <v>210</v>
      </c>
      <c r="L2132" s="148" t="s">
        <v>150</v>
      </c>
    </row>
    <row r="2133" spans="11:12" ht="316.5" x14ac:dyDescent="0.25">
      <c r="K2133" s="146" t="s">
        <v>210</v>
      </c>
      <c r="L2133" s="148" t="s">
        <v>150</v>
      </c>
    </row>
    <row r="2134" spans="11:12" ht="316.5" x14ac:dyDescent="0.25">
      <c r="K2134" s="146" t="s">
        <v>210</v>
      </c>
      <c r="L2134" s="148" t="s">
        <v>150</v>
      </c>
    </row>
    <row r="2135" spans="11:12" ht="316.5" x14ac:dyDescent="0.25">
      <c r="K2135" s="146" t="s">
        <v>210</v>
      </c>
      <c r="L2135" s="148" t="s">
        <v>150</v>
      </c>
    </row>
    <row r="2136" spans="11:12" ht="316.5" x14ac:dyDescent="0.25">
      <c r="K2136" s="146" t="s">
        <v>210</v>
      </c>
      <c r="L2136" s="148" t="s">
        <v>150</v>
      </c>
    </row>
    <row r="2137" spans="11:12" ht="316.5" x14ac:dyDescent="0.25">
      <c r="K2137" s="146" t="s">
        <v>210</v>
      </c>
      <c r="L2137" s="148" t="s">
        <v>150</v>
      </c>
    </row>
    <row r="2138" spans="11:12" ht="316.5" x14ac:dyDescent="0.25">
      <c r="K2138" s="146" t="s">
        <v>210</v>
      </c>
      <c r="L2138" s="148" t="s">
        <v>150</v>
      </c>
    </row>
    <row r="2139" spans="11:12" ht="316.5" x14ac:dyDescent="0.25">
      <c r="K2139" s="146" t="s">
        <v>210</v>
      </c>
      <c r="L2139" s="148" t="s">
        <v>150</v>
      </c>
    </row>
    <row r="2140" spans="11:12" ht="316.5" x14ac:dyDescent="0.25">
      <c r="K2140" s="146" t="s">
        <v>210</v>
      </c>
      <c r="L2140" s="148" t="s">
        <v>150</v>
      </c>
    </row>
    <row r="2141" spans="11:12" ht="316.5" x14ac:dyDescent="0.25">
      <c r="K2141" s="146" t="s">
        <v>210</v>
      </c>
      <c r="L2141" s="148" t="s">
        <v>150</v>
      </c>
    </row>
    <row r="2142" spans="11:12" ht="316.5" x14ac:dyDescent="0.25">
      <c r="K2142" s="146" t="s">
        <v>210</v>
      </c>
      <c r="L2142" s="148" t="s">
        <v>150</v>
      </c>
    </row>
    <row r="2143" spans="11:12" ht="316.5" x14ac:dyDescent="0.25">
      <c r="K2143" s="146" t="s">
        <v>210</v>
      </c>
      <c r="L2143" s="148" t="s">
        <v>150</v>
      </c>
    </row>
    <row r="2144" spans="11:12" ht="316.5" x14ac:dyDescent="0.25">
      <c r="K2144" s="146" t="s">
        <v>210</v>
      </c>
      <c r="L2144" s="148" t="s">
        <v>150</v>
      </c>
    </row>
    <row r="2145" spans="11:12" ht="316.5" x14ac:dyDescent="0.25">
      <c r="K2145" s="146" t="s">
        <v>210</v>
      </c>
      <c r="L2145" s="148" t="s">
        <v>150</v>
      </c>
    </row>
    <row r="2146" spans="11:12" ht="316.5" x14ac:dyDescent="0.25">
      <c r="K2146" s="146" t="s">
        <v>210</v>
      </c>
      <c r="L2146" s="148" t="s">
        <v>150</v>
      </c>
    </row>
    <row r="2147" spans="11:12" ht="316.5" x14ac:dyDescent="0.25">
      <c r="K2147" s="146" t="s">
        <v>210</v>
      </c>
      <c r="L2147" s="148" t="s">
        <v>150</v>
      </c>
    </row>
    <row r="2148" spans="11:12" ht="316.5" x14ac:dyDescent="0.25">
      <c r="K2148" s="146" t="s">
        <v>210</v>
      </c>
      <c r="L2148" s="148" t="s">
        <v>150</v>
      </c>
    </row>
    <row r="2149" spans="11:12" ht="316.5" x14ac:dyDescent="0.25">
      <c r="K2149" s="146" t="s">
        <v>210</v>
      </c>
      <c r="L2149" s="148" t="s">
        <v>150</v>
      </c>
    </row>
    <row r="2150" spans="11:12" ht="316.5" x14ac:dyDescent="0.25">
      <c r="K2150" s="146" t="s">
        <v>210</v>
      </c>
      <c r="L2150" s="148" t="s">
        <v>150</v>
      </c>
    </row>
    <row r="2151" spans="11:12" ht="316.5" x14ac:dyDescent="0.25">
      <c r="K2151" s="146" t="s">
        <v>210</v>
      </c>
      <c r="L2151" s="148" t="s">
        <v>150</v>
      </c>
    </row>
    <row r="2152" spans="11:12" ht="316.5" x14ac:dyDescent="0.25">
      <c r="K2152" s="146" t="s">
        <v>210</v>
      </c>
      <c r="L2152" s="148" t="s">
        <v>150</v>
      </c>
    </row>
    <row r="2153" spans="11:12" ht="316.5" x14ac:dyDescent="0.25">
      <c r="K2153" s="146" t="s">
        <v>210</v>
      </c>
      <c r="L2153" s="148" t="s">
        <v>150</v>
      </c>
    </row>
    <row r="2154" spans="11:12" ht="316.5" x14ac:dyDescent="0.25">
      <c r="K2154" s="146" t="s">
        <v>210</v>
      </c>
      <c r="L2154" s="148" t="s">
        <v>150</v>
      </c>
    </row>
    <row r="2155" spans="11:12" ht="316.5" x14ac:dyDescent="0.25">
      <c r="K2155" s="146" t="s">
        <v>210</v>
      </c>
      <c r="L2155" s="148" t="s">
        <v>150</v>
      </c>
    </row>
    <row r="2156" spans="11:12" ht="316.5" x14ac:dyDescent="0.25">
      <c r="K2156" s="146" t="s">
        <v>210</v>
      </c>
      <c r="L2156" s="148" t="s">
        <v>150</v>
      </c>
    </row>
    <row r="2157" spans="11:12" ht="316.5" x14ac:dyDescent="0.25">
      <c r="K2157" s="146" t="s">
        <v>210</v>
      </c>
      <c r="L2157" s="148" t="s">
        <v>150</v>
      </c>
    </row>
    <row r="2158" spans="11:12" ht="316.5" x14ac:dyDescent="0.25">
      <c r="K2158" s="146" t="s">
        <v>210</v>
      </c>
      <c r="L2158" s="148" t="s">
        <v>150</v>
      </c>
    </row>
    <row r="2159" spans="11:12" ht="316.5" x14ac:dyDescent="0.25">
      <c r="K2159" s="146" t="s">
        <v>210</v>
      </c>
      <c r="L2159" s="148" t="s">
        <v>150</v>
      </c>
    </row>
    <row r="2160" spans="11:12" ht="316.5" x14ac:dyDescent="0.25">
      <c r="K2160" s="146" t="s">
        <v>210</v>
      </c>
      <c r="L2160" s="148" t="s">
        <v>150</v>
      </c>
    </row>
    <row r="2161" spans="11:12" ht="316.5" x14ac:dyDescent="0.25">
      <c r="K2161" s="146" t="s">
        <v>210</v>
      </c>
      <c r="L2161" s="148" t="s">
        <v>150</v>
      </c>
    </row>
    <row r="2162" spans="11:12" ht="316.5" x14ac:dyDescent="0.25">
      <c r="K2162" s="146" t="s">
        <v>210</v>
      </c>
      <c r="L2162" s="148" t="s">
        <v>150</v>
      </c>
    </row>
    <row r="2163" spans="11:12" ht="316.5" x14ac:dyDescent="0.25">
      <c r="K2163" s="146" t="s">
        <v>210</v>
      </c>
      <c r="L2163" s="148" t="s">
        <v>150</v>
      </c>
    </row>
    <row r="2164" spans="11:12" ht="316.5" x14ac:dyDescent="0.25">
      <c r="K2164" s="146" t="s">
        <v>210</v>
      </c>
      <c r="L2164" s="148" t="s">
        <v>150</v>
      </c>
    </row>
    <row r="2165" spans="11:12" ht="316.5" x14ac:dyDescent="0.25">
      <c r="K2165" s="146" t="s">
        <v>210</v>
      </c>
      <c r="L2165" s="148" t="s">
        <v>150</v>
      </c>
    </row>
    <row r="2166" spans="11:12" ht="316.5" x14ac:dyDescent="0.25">
      <c r="K2166" s="146" t="s">
        <v>210</v>
      </c>
      <c r="L2166" s="148" t="s">
        <v>150</v>
      </c>
    </row>
    <row r="2167" spans="11:12" ht="316.5" x14ac:dyDescent="0.25">
      <c r="K2167" s="146" t="s">
        <v>210</v>
      </c>
      <c r="L2167" s="148" t="s">
        <v>150</v>
      </c>
    </row>
    <row r="2168" spans="11:12" ht="316.5" x14ac:dyDescent="0.25">
      <c r="K2168" s="146" t="s">
        <v>210</v>
      </c>
      <c r="L2168" s="148" t="s">
        <v>150</v>
      </c>
    </row>
    <row r="2169" spans="11:12" ht="316.5" x14ac:dyDescent="0.25">
      <c r="K2169" s="146" t="s">
        <v>210</v>
      </c>
      <c r="L2169" s="148" t="s">
        <v>150</v>
      </c>
    </row>
    <row r="2170" spans="11:12" ht="316.5" x14ac:dyDescent="0.25">
      <c r="K2170" s="146" t="s">
        <v>210</v>
      </c>
      <c r="L2170" s="148" t="s">
        <v>150</v>
      </c>
    </row>
    <row r="2171" spans="11:12" ht="316.5" x14ac:dyDescent="0.25">
      <c r="K2171" s="146" t="s">
        <v>210</v>
      </c>
      <c r="L2171" s="148" t="s">
        <v>150</v>
      </c>
    </row>
    <row r="2172" spans="11:12" ht="316.5" x14ac:dyDescent="0.25">
      <c r="K2172" s="146" t="s">
        <v>210</v>
      </c>
      <c r="L2172" s="148" t="s">
        <v>150</v>
      </c>
    </row>
    <row r="2173" spans="11:12" ht="316.5" x14ac:dyDescent="0.25">
      <c r="K2173" s="146" t="s">
        <v>210</v>
      </c>
      <c r="L2173" s="148" t="s">
        <v>150</v>
      </c>
    </row>
    <row r="2174" spans="11:12" ht="316.5" x14ac:dyDescent="0.25">
      <c r="K2174" s="146" t="s">
        <v>210</v>
      </c>
      <c r="L2174" s="148" t="s">
        <v>150</v>
      </c>
    </row>
    <row r="2175" spans="11:12" ht="316.5" x14ac:dyDescent="0.25">
      <c r="K2175" s="146" t="s">
        <v>210</v>
      </c>
      <c r="L2175" s="148" t="s">
        <v>150</v>
      </c>
    </row>
    <row r="2176" spans="11:12" ht="316.5" x14ac:dyDescent="0.25">
      <c r="K2176" s="146" t="s">
        <v>210</v>
      </c>
      <c r="L2176" s="148" t="s">
        <v>150</v>
      </c>
    </row>
    <row r="2177" spans="11:12" ht="316.5" x14ac:dyDescent="0.25">
      <c r="K2177" s="146" t="s">
        <v>210</v>
      </c>
      <c r="L2177" s="148" t="s">
        <v>150</v>
      </c>
    </row>
    <row r="2178" spans="11:12" ht="316.5" x14ac:dyDescent="0.25">
      <c r="K2178" s="146" t="s">
        <v>210</v>
      </c>
      <c r="L2178" s="148" t="s">
        <v>150</v>
      </c>
    </row>
    <row r="2179" spans="11:12" ht="316.5" x14ac:dyDescent="0.25">
      <c r="K2179" s="146" t="s">
        <v>210</v>
      </c>
      <c r="L2179" s="148" t="s">
        <v>150</v>
      </c>
    </row>
    <row r="2180" spans="11:12" ht="316.5" x14ac:dyDescent="0.25">
      <c r="K2180" s="146" t="s">
        <v>210</v>
      </c>
      <c r="L2180" s="148" t="s">
        <v>150</v>
      </c>
    </row>
    <row r="2181" spans="11:12" ht="316.5" x14ac:dyDescent="0.25">
      <c r="K2181" s="146" t="s">
        <v>210</v>
      </c>
      <c r="L2181" s="148" t="s">
        <v>150</v>
      </c>
    </row>
    <row r="2182" spans="11:12" ht="316.5" x14ac:dyDescent="0.25">
      <c r="K2182" s="146" t="s">
        <v>210</v>
      </c>
      <c r="L2182" s="148" t="s">
        <v>150</v>
      </c>
    </row>
    <row r="2183" spans="11:12" ht="316.5" x14ac:dyDescent="0.25">
      <c r="K2183" s="146" t="s">
        <v>210</v>
      </c>
      <c r="L2183" s="148" t="s">
        <v>150</v>
      </c>
    </row>
    <row r="2184" spans="11:12" ht="316.5" x14ac:dyDescent="0.25">
      <c r="K2184" s="146" t="s">
        <v>210</v>
      </c>
      <c r="L2184" s="148" t="s">
        <v>150</v>
      </c>
    </row>
    <row r="2185" spans="11:12" ht="316.5" x14ac:dyDescent="0.25">
      <c r="K2185" s="146" t="s">
        <v>210</v>
      </c>
      <c r="L2185" s="148" t="s">
        <v>150</v>
      </c>
    </row>
    <row r="2186" spans="11:12" ht="316.5" x14ac:dyDescent="0.25">
      <c r="K2186" s="146" t="s">
        <v>210</v>
      </c>
      <c r="L2186" s="148" t="s">
        <v>150</v>
      </c>
    </row>
    <row r="2187" spans="11:12" ht="316.5" x14ac:dyDescent="0.25">
      <c r="K2187" s="146" t="s">
        <v>210</v>
      </c>
      <c r="L2187" s="148" t="s">
        <v>150</v>
      </c>
    </row>
    <row r="2188" spans="11:12" ht="316.5" x14ac:dyDescent="0.25">
      <c r="K2188" s="146" t="s">
        <v>210</v>
      </c>
      <c r="L2188" s="148" t="s">
        <v>150</v>
      </c>
    </row>
    <row r="2189" spans="11:12" ht="316.5" x14ac:dyDescent="0.25">
      <c r="K2189" s="146" t="s">
        <v>210</v>
      </c>
      <c r="L2189" s="148" t="s">
        <v>150</v>
      </c>
    </row>
    <row r="2190" spans="11:12" ht="316.5" x14ac:dyDescent="0.25">
      <c r="K2190" s="146" t="s">
        <v>210</v>
      </c>
      <c r="L2190" s="148" t="s">
        <v>150</v>
      </c>
    </row>
    <row r="2191" spans="11:12" ht="316.5" x14ac:dyDescent="0.25">
      <c r="K2191" s="146" t="s">
        <v>210</v>
      </c>
      <c r="L2191" s="148" t="s">
        <v>150</v>
      </c>
    </row>
    <row r="2192" spans="11:12" ht="316.5" x14ac:dyDescent="0.25">
      <c r="K2192" s="146" t="s">
        <v>210</v>
      </c>
      <c r="L2192" s="148" t="s">
        <v>150</v>
      </c>
    </row>
    <row r="2193" spans="11:12" ht="316.5" x14ac:dyDescent="0.25">
      <c r="K2193" s="146" t="s">
        <v>210</v>
      </c>
      <c r="L2193" s="148" t="s">
        <v>150</v>
      </c>
    </row>
    <row r="2194" spans="11:12" ht="316.5" x14ac:dyDescent="0.25">
      <c r="K2194" s="146" t="s">
        <v>210</v>
      </c>
      <c r="L2194" s="148" t="s">
        <v>150</v>
      </c>
    </row>
    <row r="2195" spans="11:12" ht="316.5" x14ac:dyDescent="0.25">
      <c r="K2195" s="146" t="s">
        <v>210</v>
      </c>
      <c r="L2195" s="148" t="s">
        <v>150</v>
      </c>
    </row>
    <row r="2196" spans="11:12" ht="316.5" x14ac:dyDescent="0.25">
      <c r="K2196" s="146" t="s">
        <v>210</v>
      </c>
      <c r="L2196" s="148" t="s">
        <v>150</v>
      </c>
    </row>
    <row r="2197" spans="11:12" ht="316.5" x14ac:dyDescent="0.25">
      <c r="K2197" s="146" t="s">
        <v>210</v>
      </c>
      <c r="L2197" s="148" t="s">
        <v>150</v>
      </c>
    </row>
    <row r="2198" spans="11:12" ht="316.5" x14ac:dyDescent="0.25">
      <c r="K2198" s="146" t="s">
        <v>210</v>
      </c>
      <c r="L2198" s="148" t="s">
        <v>150</v>
      </c>
    </row>
    <row r="2199" spans="11:12" ht="316.5" x14ac:dyDescent="0.25">
      <c r="K2199" s="146" t="s">
        <v>210</v>
      </c>
      <c r="L2199" s="148" t="s">
        <v>150</v>
      </c>
    </row>
    <row r="2200" spans="11:12" ht="316.5" x14ac:dyDescent="0.25">
      <c r="K2200" s="146" t="s">
        <v>210</v>
      </c>
      <c r="L2200" s="148" t="s">
        <v>150</v>
      </c>
    </row>
    <row r="2201" spans="11:12" ht="316.5" x14ac:dyDescent="0.25">
      <c r="K2201" s="146" t="s">
        <v>210</v>
      </c>
      <c r="L2201" s="148" t="s">
        <v>150</v>
      </c>
    </row>
    <row r="2202" spans="11:12" ht="316.5" x14ac:dyDescent="0.25">
      <c r="K2202" s="146" t="s">
        <v>210</v>
      </c>
      <c r="L2202" s="148" t="s">
        <v>150</v>
      </c>
    </row>
    <row r="2203" spans="11:12" ht="316.5" x14ac:dyDescent="0.25">
      <c r="K2203" s="146" t="s">
        <v>210</v>
      </c>
      <c r="L2203" s="148" t="s">
        <v>150</v>
      </c>
    </row>
    <row r="2204" spans="11:12" ht="316.5" x14ac:dyDescent="0.25">
      <c r="K2204" s="146" t="s">
        <v>210</v>
      </c>
      <c r="L2204" s="148" t="s">
        <v>150</v>
      </c>
    </row>
    <row r="2205" spans="11:12" ht="316.5" x14ac:dyDescent="0.25">
      <c r="K2205" s="146" t="s">
        <v>210</v>
      </c>
      <c r="L2205" s="148" t="s">
        <v>150</v>
      </c>
    </row>
    <row r="2206" spans="11:12" ht="316.5" x14ac:dyDescent="0.25">
      <c r="K2206" s="146" t="s">
        <v>210</v>
      </c>
      <c r="L2206" s="148" t="s">
        <v>150</v>
      </c>
    </row>
    <row r="2207" spans="11:12" ht="316.5" x14ac:dyDescent="0.25">
      <c r="K2207" s="146" t="s">
        <v>210</v>
      </c>
      <c r="L2207" s="148" t="s">
        <v>150</v>
      </c>
    </row>
    <row r="2208" spans="11:12" ht="316.5" x14ac:dyDescent="0.25">
      <c r="K2208" s="146" t="s">
        <v>210</v>
      </c>
      <c r="L2208" s="148" t="s">
        <v>150</v>
      </c>
    </row>
    <row r="2209" spans="11:12" ht="316.5" x14ac:dyDescent="0.25">
      <c r="K2209" s="146" t="s">
        <v>210</v>
      </c>
      <c r="L2209" s="148" t="s">
        <v>150</v>
      </c>
    </row>
    <row r="2210" spans="11:12" ht="316.5" x14ac:dyDescent="0.25">
      <c r="K2210" s="146" t="s">
        <v>210</v>
      </c>
      <c r="L2210" s="148" t="s">
        <v>150</v>
      </c>
    </row>
    <row r="2211" spans="11:12" ht="316.5" x14ac:dyDescent="0.25">
      <c r="K2211" s="146" t="s">
        <v>210</v>
      </c>
      <c r="L2211" s="148" t="s">
        <v>150</v>
      </c>
    </row>
    <row r="2212" spans="11:12" ht="316.5" x14ac:dyDescent="0.25">
      <c r="K2212" s="146" t="s">
        <v>210</v>
      </c>
      <c r="L2212" s="148" t="s">
        <v>150</v>
      </c>
    </row>
    <row r="2213" spans="11:12" ht="316.5" x14ac:dyDescent="0.25">
      <c r="K2213" s="146" t="s">
        <v>210</v>
      </c>
      <c r="L2213" s="148" t="s">
        <v>150</v>
      </c>
    </row>
    <row r="2214" spans="11:12" ht="316.5" x14ac:dyDescent="0.25">
      <c r="K2214" s="146" t="s">
        <v>210</v>
      </c>
      <c r="L2214" s="148" t="s">
        <v>150</v>
      </c>
    </row>
    <row r="2215" spans="11:12" ht="316.5" x14ac:dyDescent="0.25">
      <c r="K2215" s="146" t="s">
        <v>210</v>
      </c>
      <c r="L2215" s="148" t="s">
        <v>150</v>
      </c>
    </row>
    <row r="2216" spans="11:12" ht="316.5" x14ac:dyDescent="0.25">
      <c r="K2216" s="146" t="s">
        <v>210</v>
      </c>
      <c r="L2216" s="148" t="s">
        <v>150</v>
      </c>
    </row>
    <row r="2217" spans="11:12" ht="316.5" x14ac:dyDescent="0.25">
      <c r="K2217" s="146" t="s">
        <v>210</v>
      </c>
      <c r="L2217" s="148" t="s">
        <v>150</v>
      </c>
    </row>
    <row r="2218" spans="11:12" ht="316.5" x14ac:dyDescent="0.25">
      <c r="K2218" s="146" t="s">
        <v>210</v>
      </c>
      <c r="L2218" s="148" t="s">
        <v>150</v>
      </c>
    </row>
    <row r="2219" spans="11:12" ht="316.5" x14ac:dyDescent="0.25">
      <c r="K2219" s="146" t="s">
        <v>210</v>
      </c>
      <c r="L2219" s="148" t="s">
        <v>150</v>
      </c>
    </row>
    <row r="2220" spans="11:12" ht="316.5" x14ac:dyDescent="0.25">
      <c r="K2220" s="146" t="s">
        <v>210</v>
      </c>
      <c r="L2220" s="148" t="s">
        <v>150</v>
      </c>
    </row>
    <row r="2221" spans="11:12" ht="316.5" x14ac:dyDescent="0.25">
      <c r="K2221" s="146" t="s">
        <v>210</v>
      </c>
      <c r="L2221" s="148" t="s">
        <v>150</v>
      </c>
    </row>
    <row r="2222" spans="11:12" ht="316.5" x14ac:dyDescent="0.25">
      <c r="K2222" s="146" t="s">
        <v>210</v>
      </c>
      <c r="L2222" s="148" t="s">
        <v>150</v>
      </c>
    </row>
    <row r="2223" spans="11:12" ht="316.5" x14ac:dyDescent="0.25">
      <c r="K2223" s="146" t="s">
        <v>210</v>
      </c>
      <c r="L2223" s="148" t="s">
        <v>150</v>
      </c>
    </row>
    <row r="2224" spans="11:12" ht="316.5" x14ac:dyDescent="0.25">
      <c r="K2224" s="146" t="s">
        <v>210</v>
      </c>
      <c r="L2224" s="148" t="s">
        <v>150</v>
      </c>
    </row>
    <row r="2225" spans="11:12" ht="316.5" x14ac:dyDescent="0.25">
      <c r="K2225" s="146" t="s">
        <v>210</v>
      </c>
      <c r="L2225" s="148" t="s">
        <v>150</v>
      </c>
    </row>
    <row r="2226" spans="11:12" ht="316.5" x14ac:dyDescent="0.25">
      <c r="K2226" s="146" t="s">
        <v>210</v>
      </c>
      <c r="L2226" s="148" t="s">
        <v>150</v>
      </c>
    </row>
    <row r="2227" spans="11:12" ht="316.5" x14ac:dyDescent="0.25">
      <c r="K2227" s="146" t="s">
        <v>210</v>
      </c>
      <c r="L2227" s="148" t="s">
        <v>150</v>
      </c>
    </row>
    <row r="2228" spans="11:12" ht="316.5" x14ac:dyDescent="0.25">
      <c r="K2228" s="146" t="s">
        <v>210</v>
      </c>
      <c r="L2228" s="148" t="s">
        <v>150</v>
      </c>
    </row>
    <row r="2229" spans="11:12" ht="316.5" x14ac:dyDescent="0.25">
      <c r="K2229" s="146" t="s">
        <v>210</v>
      </c>
      <c r="L2229" s="148" t="s">
        <v>150</v>
      </c>
    </row>
    <row r="2230" spans="11:12" ht="316.5" x14ac:dyDescent="0.25">
      <c r="K2230" s="146" t="s">
        <v>210</v>
      </c>
      <c r="L2230" s="148" t="s">
        <v>150</v>
      </c>
    </row>
    <row r="2231" spans="11:12" ht="316.5" x14ac:dyDescent="0.25">
      <c r="K2231" s="146" t="s">
        <v>210</v>
      </c>
      <c r="L2231" s="148" t="s">
        <v>150</v>
      </c>
    </row>
    <row r="2232" spans="11:12" ht="316.5" x14ac:dyDescent="0.25">
      <c r="K2232" s="146" t="s">
        <v>210</v>
      </c>
      <c r="L2232" s="148" t="s">
        <v>150</v>
      </c>
    </row>
    <row r="2233" spans="11:12" ht="316.5" x14ac:dyDescent="0.25">
      <c r="K2233" s="146" t="s">
        <v>210</v>
      </c>
      <c r="L2233" s="148" t="s">
        <v>150</v>
      </c>
    </row>
    <row r="2234" spans="11:12" ht="316.5" x14ac:dyDescent="0.25">
      <c r="K2234" s="146" t="s">
        <v>210</v>
      </c>
      <c r="L2234" s="148" t="s">
        <v>150</v>
      </c>
    </row>
    <row r="2235" spans="11:12" ht="316.5" x14ac:dyDescent="0.25">
      <c r="K2235" s="146" t="s">
        <v>210</v>
      </c>
      <c r="L2235" s="148" t="s">
        <v>150</v>
      </c>
    </row>
    <row r="2236" spans="11:12" ht="316.5" x14ac:dyDescent="0.25">
      <c r="K2236" s="146" t="s">
        <v>210</v>
      </c>
      <c r="L2236" s="148" t="s">
        <v>150</v>
      </c>
    </row>
    <row r="2237" spans="11:12" ht="316.5" x14ac:dyDescent="0.25">
      <c r="K2237" s="146" t="s">
        <v>210</v>
      </c>
      <c r="L2237" s="148" t="s">
        <v>150</v>
      </c>
    </row>
    <row r="2238" spans="11:12" ht="316.5" x14ac:dyDescent="0.25">
      <c r="K2238" s="146" t="s">
        <v>210</v>
      </c>
      <c r="L2238" s="148" t="s">
        <v>150</v>
      </c>
    </row>
    <row r="2239" spans="11:12" ht="316.5" x14ac:dyDescent="0.25">
      <c r="K2239" s="146" t="s">
        <v>210</v>
      </c>
      <c r="L2239" s="148" t="s">
        <v>150</v>
      </c>
    </row>
    <row r="2240" spans="11:12" ht="316.5" x14ac:dyDescent="0.25">
      <c r="K2240" s="146" t="s">
        <v>210</v>
      </c>
      <c r="L2240" s="148" t="s">
        <v>150</v>
      </c>
    </row>
    <row r="2241" spans="11:12" ht="316.5" x14ac:dyDescent="0.25">
      <c r="K2241" s="146" t="s">
        <v>210</v>
      </c>
      <c r="L2241" s="148" t="s">
        <v>150</v>
      </c>
    </row>
    <row r="2242" spans="11:12" ht="316.5" x14ac:dyDescent="0.25">
      <c r="K2242" s="146" t="s">
        <v>210</v>
      </c>
      <c r="L2242" s="148" t="s">
        <v>150</v>
      </c>
    </row>
    <row r="2243" spans="11:12" ht="316.5" x14ac:dyDescent="0.25">
      <c r="K2243" s="146" t="s">
        <v>210</v>
      </c>
      <c r="L2243" s="148" t="s">
        <v>150</v>
      </c>
    </row>
    <row r="2244" spans="11:12" ht="316.5" x14ac:dyDescent="0.25">
      <c r="K2244" s="146" t="s">
        <v>210</v>
      </c>
      <c r="L2244" s="148" t="s">
        <v>150</v>
      </c>
    </row>
    <row r="2245" spans="11:12" ht="316.5" x14ac:dyDescent="0.25">
      <c r="K2245" s="146" t="s">
        <v>210</v>
      </c>
      <c r="L2245" s="148" t="s">
        <v>150</v>
      </c>
    </row>
    <row r="2246" spans="11:12" ht="316.5" x14ac:dyDescent="0.25">
      <c r="K2246" s="146" t="s">
        <v>210</v>
      </c>
      <c r="L2246" s="148" t="s">
        <v>150</v>
      </c>
    </row>
    <row r="2247" spans="11:12" ht="316.5" x14ac:dyDescent="0.25">
      <c r="K2247" s="146" t="s">
        <v>210</v>
      </c>
      <c r="L2247" s="148" t="s">
        <v>150</v>
      </c>
    </row>
    <row r="2248" spans="11:12" ht="316.5" x14ac:dyDescent="0.25">
      <c r="K2248" s="146" t="s">
        <v>210</v>
      </c>
      <c r="L2248" s="148" t="s">
        <v>150</v>
      </c>
    </row>
    <row r="2249" spans="11:12" ht="316.5" x14ac:dyDescent="0.25">
      <c r="K2249" s="146" t="s">
        <v>210</v>
      </c>
      <c r="L2249" s="148" t="s">
        <v>150</v>
      </c>
    </row>
    <row r="2250" spans="11:12" ht="316.5" x14ac:dyDescent="0.25">
      <c r="K2250" s="146" t="s">
        <v>210</v>
      </c>
      <c r="L2250" s="148" t="s">
        <v>150</v>
      </c>
    </row>
    <row r="2251" spans="11:12" ht="316.5" x14ac:dyDescent="0.25">
      <c r="K2251" s="146" t="s">
        <v>210</v>
      </c>
      <c r="L2251" s="148" t="s">
        <v>150</v>
      </c>
    </row>
    <row r="2252" spans="11:12" ht="316.5" x14ac:dyDescent="0.25">
      <c r="K2252" s="146" t="s">
        <v>210</v>
      </c>
      <c r="L2252" s="148" t="s">
        <v>150</v>
      </c>
    </row>
    <row r="2253" spans="11:12" ht="316.5" x14ac:dyDescent="0.25">
      <c r="K2253" s="146" t="s">
        <v>210</v>
      </c>
      <c r="L2253" s="148" t="s">
        <v>150</v>
      </c>
    </row>
    <row r="2254" spans="11:12" ht="316.5" x14ac:dyDescent="0.25">
      <c r="K2254" s="146" t="s">
        <v>210</v>
      </c>
      <c r="L2254" s="148" t="s">
        <v>150</v>
      </c>
    </row>
    <row r="2255" spans="11:12" ht="316.5" x14ac:dyDescent="0.25">
      <c r="K2255" s="146" t="s">
        <v>210</v>
      </c>
      <c r="L2255" s="148" t="s">
        <v>150</v>
      </c>
    </row>
    <row r="2256" spans="11:12" ht="316.5" x14ac:dyDescent="0.25">
      <c r="K2256" s="146" t="s">
        <v>210</v>
      </c>
      <c r="L2256" s="148" t="s">
        <v>150</v>
      </c>
    </row>
    <row r="2257" spans="11:12" ht="316.5" x14ac:dyDescent="0.25">
      <c r="K2257" s="146" t="s">
        <v>210</v>
      </c>
      <c r="L2257" s="148" t="s">
        <v>150</v>
      </c>
    </row>
    <row r="2258" spans="11:12" ht="316.5" x14ac:dyDescent="0.25">
      <c r="K2258" s="146" t="s">
        <v>210</v>
      </c>
      <c r="L2258" s="148" t="s">
        <v>150</v>
      </c>
    </row>
    <row r="2259" spans="11:12" ht="316.5" x14ac:dyDescent="0.25">
      <c r="K2259" s="146" t="s">
        <v>210</v>
      </c>
      <c r="L2259" s="148" t="s">
        <v>150</v>
      </c>
    </row>
    <row r="2260" spans="11:12" ht="316.5" x14ac:dyDescent="0.25">
      <c r="K2260" s="146" t="s">
        <v>210</v>
      </c>
      <c r="L2260" s="148" t="s">
        <v>150</v>
      </c>
    </row>
    <row r="2261" spans="11:12" ht="316.5" x14ac:dyDescent="0.25">
      <c r="K2261" s="146" t="s">
        <v>210</v>
      </c>
      <c r="L2261" s="148" t="s">
        <v>150</v>
      </c>
    </row>
    <row r="2262" spans="11:12" ht="316.5" x14ac:dyDescent="0.25">
      <c r="K2262" s="146" t="s">
        <v>210</v>
      </c>
      <c r="L2262" s="148" t="s">
        <v>150</v>
      </c>
    </row>
    <row r="2263" spans="11:12" ht="316.5" x14ac:dyDescent="0.25">
      <c r="K2263" s="146" t="s">
        <v>210</v>
      </c>
      <c r="L2263" s="148" t="s">
        <v>150</v>
      </c>
    </row>
    <row r="2264" spans="11:12" ht="316.5" x14ac:dyDescent="0.25">
      <c r="K2264" s="146" t="s">
        <v>210</v>
      </c>
      <c r="L2264" s="148" t="s">
        <v>150</v>
      </c>
    </row>
    <row r="2265" spans="11:12" ht="316.5" x14ac:dyDescent="0.25">
      <c r="K2265" s="146" t="s">
        <v>210</v>
      </c>
      <c r="L2265" s="148" t="s">
        <v>150</v>
      </c>
    </row>
    <row r="2266" spans="11:12" ht="316.5" x14ac:dyDescent="0.25">
      <c r="K2266" s="146" t="s">
        <v>210</v>
      </c>
      <c r="L2266" s="148" t="s">
        <v>150</v>
      </c>
    </row>
    <row r="2267" spans="11:12" ht="316.5" x14ac:dyDescent="0.25">
      <c r="K2267" s="146" t="s">
        <v>210</v>
      </c>
      <c r="L2267" s="148" t="s">
        <v>150</v>
      </c>
    </row>
    <row r="2268" spans="11:12" ht="316.5" x14ac:dyDescent="0.25">
      <c r="K2268" s="146" t="s">
        <v>210</v>
      </c>
      <c r="L2268" s="148" t="s">
        <v>150</v>
      </c>
    </row>
    <row r="2269" spans="11:12" ht="316.5" x14ac:dyDescent="0.25">
      <c r="K2269" s="146" t="s">
        <v>210</v>
      </c>
      <c r="L2269" s="148" t="s">
        <v>150</v>
      </c>
    </row>
    <row r="2270" spans="11:12" ht="316.5" x14ac:dyDescent="0.25">
      <c r="K2270" s="146" t="s">
        <v>210</v>
      </c>
      <c r="L2270" s="148" t="s">
        <v>150</v>
      </c>
    </row>
    <row r="2271" spans="11:12" ht="316.5" x14ac:dyDescent="0.25">
      <c r="K2271" s="146" t="s">
        <v>210</v>
      </c>
      <c r="L2271" s="148" t="s">
        <v>150</v>
      </c>
    </row>
    <row r="2272" spans="11:12" ht="316.5" x14ac:dyDescent="0.25">
      <c r="K2272" s="146" t="s">
        <v>210</v>
      </c>
      <c r="L2272" s="148" t="s">
        <v>150</v>
      </c>
    </row>
    <row r="2273" spans="11:12" ht="316.5" x14ac:dyDescent="0.25">
      <c r="K2273" s="146" t="s">
        <v>210</v>
      </c>
      <c r="L2273" s="148" t="s">
        <v>150</v>
      </c>
    </row>
    <row r="2274" spans="11:12" ht="316.5" x14ac:dyDescent="0.25">
      <c r="K2274" s="146" t="s">
        <v>210</v>
      </c>
      <c r="L2274" s="148" t="s">
        <v>150</v>
      </c>
    </row>
    <row r="2275" spans="11:12" ht="316.5" x14ac:dyDescent="0.25">
      <c r="K2275" s="146" t="s">
        <v>210</v>
      </c>
      <c r="L2275" s="148" t="s">
        <v>150</v>
      </c>
    </row>
    <row r="2276" spans="11:12" ht="316.5" x14ac:dyDescent="0.25">
      <c r="K2276" s="146" t="s">
        <v>210</v>
      </c>
      <c r="L2276" s="148" t="s">
        <v>150</v>
      </c>
    </row>
    <row r="2277" spans="11:12" ht="316.5" x14ac:dyDescent="0.25">
      <c r="K2277" s="146" t="s">
        <v>210</v>
      </c>
      <c r="L2277" s="148" t="s">
        <v>150</v>
      </c>
    </row>
    <row r="2278" spans="11:12" ht="316.5" x14ac:dyDescent="0.25">
      <c r="K2278" s="146" t="s">
        <v>210</v>
      </c>
      <c r="L2278" s="148" t="s">
        <v>150</v>
      </c>
    </row>
    <row r="2279" spans="11:12" ht="316.5" x14ac:dyDescent="0.25">
      <c r="K2279" s="146" t="s">
        <v>210</v>
      </c>
      <c r="L2279" s="148" t="s">
        <v>150</v>
      </c>
    </row>
    <row r="2280" spans="11:12" ht="316.5" x14ac:dyDescent="0.25">
      <c r="K2280" s="146" t="s">
        <v>210</v>
      </c>
      <c r="L2280" s="148" t="s">
        <v>150</v>
      </c>
    </row>
    <row r="2281" spans="11:12" ht="316.5" x14ac:dyDescent="0.25">
      <c r="K2281" s="146" t="s">
        <v>210</v>
      </c>
      <c r="L2281" s="148" t="s">
        <v>150</v>
      </c>
    </row>
    <row r="2282" spans="11:12" ht="316.5" x14ac:dyDescent="0.25">
      <c r="K2282" s="146" t="s">
        <v>210</v>
      </c>
      <c r="L2282" s="148" t="s">
        <v>150</v>
      </c>
    </row>
    <row r="2283" spans="11:12" ht="316.5" x14ac:dyDescent="0.25">
      <c r="K2283" s="146" t="s">
        <v>210</v>
      </c>
      <c r="L2283" s="148" t="s">
        <v>150</v>
      </c>
    </row>
    <row r="2284" spans="11:12" ht="316.5" x14ac:dyDescent="0.25">
      <c r="K2284" s="146" t="s">
        <v>210</v>
      </c>
      <c r="L2284" s="148" t="s">
        <v>150</v>
      </c>
    </row>
    <row r="2285" spans="11:12" ht="316.5" x14ac:dyDescent="0.25">
      <c r="K2285" s="146" t="s">
        <v>210</v>
      </c>
      <c r="L2285" s="148" t="s">
        <v>150</v>
      </c>
    </row>
    <row r="2286" spans="11:12" ht="316.5" x14ac:dyDescent="0.25">
      <c r="K2286" s="146" t="s">
        <v>210</v>
      </c>
      <c r="L2286" s="148" t="s">
        <v>150</v>
      </c>
    </row>
    <row r="2287" spans="11:12" ht="316.5" x14ac:dyDescent="0.25">
      <c r="K2287" s="146" t="s">
        <v>210</v>
      </c>
      <c r="L2287" s="148" t="s">
        <v>150</v>
      </c>
    </row>
    <row r="2288" spans="11:12" ht="316.5" x14ac:dyDescent="0.25">
      <c r="K2288" s="146" t="s">
        <v>210</v>
      </c>
      <c r="L2288" s="148" t="s">
        <v>150</v>
      </c>
    </row>
    <row r="2289" spans="11:12" ht="316.5" x14ac:dyDescent="0.25">
      <c r="K2289" s="146" t="s">
        <v>210</v>
      </c>
      <c r="L2289" s="148" t="s">
        <v>150</v>
      </c>
    </row>
    <row r="2290" spans="11:12" ht="316.5" x14ac:dyDescent="0.25">
      <c r="K2290" s="146" t="s">
        <v>210</v>
      </c>
      <c r="L2290" s="148" t="s">
        <v>150</v>
      </c>
    </row>
    <row r="2291" spans="11:12" ht="316.5" x14ac:dyDescent="0.25">
      <c r="K2291" s="146" t="s">
        <v>210</v>
      </c>
      <c r="L2291" s="148" t="s">
        <v>150</v>
      </c>
    </row>
    <row r="2292" spans="11:12" ht="316.5" x14ac:dyDescent="0.25">
      <c r="K2292" s="146" t="s">
        <v>210</v>
      </c>
      <c r="L2292" s="148" t="s">
        <v>150</v>
      </c>
    </row>
    <row r="2293" spans="11:12" ht="316.5" x14ac:dyDescent="0.25">
      <c r="K2293" s="146" t="s">
        <v>210</v>
      </c>
      <c r="L2293" s="148" t="s">
        <v>150</v>
      </c>
    </row>
    <row r="2294" spans="11:12" ht="316.5" x14ac:dyDescent="0.25">
      <c r="K2294" s="146" t="s">
        <v>210</v>
      </c>
      <c r="L2294" s="148" t="s">
        <v>150</v>
      </c>
    </row>
    <row r="2295" spans="11:12" ht="316.5" x14ac:dyDescent="0.25">
      <c r="K2295" s="146" t="s">
        <v>210</v>
      </c>
      <c r="L2295" s="148" t="s">
        <v>150</v>
      </c>
    </row>
    <row r="2296" spans="11:12" ht="316.5" x14ac:dyDescent="0.25">
      <c r="K2296" s="146" t="s">
        <v>210</v>
      </c>
      <c r="L2296" s="148" t="s">
        <v>150</v>
      </c>
    </row>
    <row r="2297" spans="11:12" ht="316.5" x14ac:dyDescent="0.25">
      <c r="K2297" s="146" t="s">
        <v>210</v>
      </c>
      <c r="L2297" s="148" t="s">
        <v>150</v>
      </c>
    </row>
    <row r="2298" spans="11:12" ht="316.5" x14ac:dyDescent="0.25">
      <c r="K2298" s="146" t="s">
        <v>210</v>
      </c>
      <c r="L2298" s="148" t="s">
        <v>150</v>
      </c>
    </row>
    <row r="2299" spans="11:12" ht="316.5" x14ac:dyDescent="0.25">
      <c r="K2299" s="146" t="s">
        <v>210</v>
      </c>
      <c r="L2299" s="148" t="s">
        <v>150</v>
      </c>
    </row>
    <row r="2300" spans="11:12" ht="316.5" x14ac:dyDescent="0.25">
      <c r="K2300" s="146" t="s">
        <v>210</v>
      </c>
      <c r="L2300" s="148" t="s">
        <v>150</v>
      </c>
    </row>
    <row r="2301" spans="11:12" ht="316.5" x14ac:dyDescent="0.25">
      <c r="K2301" s="146" t="s">
        <v>210</v>
      </c>
      <c r="L2301" s="148" t="s">
        <v>150</v>
      </c>
    </row>
    <row r="2302" spans="11:12" ht="316.5" x14ac:dyDescent="0.25">
      <c r="K2302" s="146" t="s">
        <v>210</v>
      </c>
      <c r="L2302" s="148" t="s">
        <v>150</v>
      </c>
    </row>
    <row r="2303" spans="11:12" ht="316.5" x14ac:dyDescent="0.25">
      <c r="K2303" s="146" t="s">
        <v>210</v>
      </c>
      <c r="L2303" s="148" t="s">
        <v>150</v>
      </c>
    </row>
    <row r="2304" spans="11:12" ht="316.5" x14ac:dyDescent="0.25">
      <c r="K2304" s="146" t="s">
        <v>210</v>
      </c>
      <c r="L2304" s="148" t="s">
        <v>150</v>
      </c>
    </row>
    <row r="2305" spans="11:12" ht="316.5" x14ac:dyDescent="0.25">
      <c r="K2305" s="146" t="s">
        <v>210</v>
      </c>
      <c r="L2305" s="148" t="s">
        <v>150</v>
      </c>
    </row>
    <row r="2306" spans="11:12" ht="316.5" x14ac:dyDescent="0.25">
      <c r="K2306" s="146" t="s">
        <v>210</v>
      </c>
      <c r="L2306" s="148" t="s">
        <v>150</v>
      </c>
    </row>
    <row r="2307" spans="11:12" ht="316.5" x14ac:dyDescent="0.25">
      <c r="K2307" s="146" t="s">
        <v>210</v>
      </c>
      <c r="L2307" s="148" t="s">
        <v>150</v>
      </c>
    </row>
    <row r="2308" spans="11:12" ht="316.5" x14ac:dyDescent="0.25">
      <c r="K2308" s="146" t="s">
        <v>210</v>
      </c>
      <c r="L2308" s="148" t="s">
        <v>150</v>
      </c>
    </row>
    <row r="2309" spans="11:12" ht="316.5" x14ac:dyDescent="0.25">
      <c r="K2309" s="146" t="s">
        <v>210</v>
      </c>
      <c r="L2309" s="148" t="s">
        <v>150</v>
      </c>
    </row>
    <row r="2310" spans="11:12" ht="316.5" x14ac:dyDescent="0.25">
      <c r="K2310" s="146" t="s">
        <v>210</v>
      </c>
      <c r="L2310" s="148" t="s">
        <v>150</v>
      </c>
    </row>
    <row r="2311" spans="11:12" ht="316.5" x14ac:dyDescent="0.25">
      <c r="K2311" s="146" t="s">
        <v>210</v>
      </c>
      <c r="L2311" s="148" t="s">
        <v>150</v>
      </c>
    </row>
    <row r="2312" spans="11:12" ht="316.5" x14ac:dyDescent="0.25">
      <c r="K2312" s="146" t="s">
        <v>210</v>
      </c>
      <c r="L2312" s="148" t="s">
        <v>150</v>
      </c>
    </row>
    <row r="2313" spans="11:12" ht="316.5" x14ac:dyDescent="0.25">
      <c r="K2313" s="146" t="s">
        <v>210</v>
      </c>
      <c r="L2313" s="148" t="s">
        <v>150</v>
      </c>
    </row>
    <row r="2314" spans="11:12" ht="316.5" x14ac:dyDescent="0.25">
      <c r="K2314" s="146" t="s">
        <v>210</v>
      </c>
      <c r="L2314" s="148" t="s">
        <v>150</v>
      </c>
    </row>
    <row r="2315" spans="11:12" ht="316.5" x14ac:dyDescent="0.25">
      <c r="K2315" s="146" t="s">
        <v>210</v>
      </c>
      <c r="L2315" s="148" t="s">
        <v>150</v>
      </c>
    </row>
    <row r="2316" spans="11:12" ht="316.5" x14ac:dyDescent="0.25">
      <c r="K2316" s="146" t="s">
        <v>210</v>
      </c>
      <c r="L2316" s="148" t="s">
        <v>150</v>
      </c>
    </row>
    <row r="2317" spans="11:12" ht="316.5" x14ac:dyDescent="0.25">
      <c r="K2317" s="146" t="s">
        <v>210</v>
      </c>
      <c r="L2317" s="148" t="s">
        <v>150</v>
      </c>
    </row>
    <row r="2318" spans="11:12" ht="316.5" x14ac:dyDescent="0.25">
      <c r="K2318" s="146" t="s">
        <v>210</v>
      </c>
      <c r="L2318" s="148" t="s">
        <v>150</v>
      </c>
    </row>
    <row r="2319" spans="11:12" ht="316.5" x14ac:dyDescent="0.25">
      <c r="K2319" s="146" t="s">
        <v>210</v>
      </c>
      <c r="L2319" s="148" t="s">
        <v>150</v>
      </c>
    </row>
    <row r="2320" spans="11:12" ht="316.5" x14ac:dyDescent="0.25">
      <c r="K2320" s="146" t="s">
        <v>210</v>
      </c>
      <c r="L2320" s="148" t="s">
        <v>150</v>
      </c>
    </row>
    <row r="2321" spans="11:12" ht="316.5" x14ac:dyDescent="0.25">
      <c r="K2321" s="146" t="s">
        <v>210</v>
      </c>
      <c r="L2321" s="148" t="s">
        <v>150</v>
      </c>
    </row>
    <row r="2322" spans="11:12" ht="316.5" x14ac:dyDescent="0.25">
      <c r="K2322" s="146" t="s">
        <v>210</v>
      </c>
      <c r="L2322" s="148" t="s">
        <v>150</v>
      </c>
    </row>
    <row r="2323" spans="11:12" ht="316.5" x14ac:dyDescent="0.25">
      <c r="K2323" s="146" t="s">
        <v>210</v>
      </c>
      <c r="L2323" s="148" t="s">
        <v>150</v>
      </c>
    </row>
    <row r="2324" spans="11:12" ht="316.5" x14ac:dyDescent="0.25">
      <c r="K2324" s="146" t="s">
        <v>210</v>
      </c>
      <c r="L2324" s="148" t="s">
        <v>150</v>
      </c>
    </row>
    <row r="2325" spans="11:12" ht="316.5" x14ac:dyDescent="0.25">
      <c r="K2325" s="146" t="s">
        <v>210</v>
      </c>
      <c r="L2325" s="148" t="s">
        <v>150</v>
      </c>
    </row>
    <row r="2326" spans="11:12" ht="316.5" x14ac:dyDescent="0.25">
      <c r="K2326" s="146" t="s">
        <v>210</v>
      </c>
      <c r="L2326" s="148" t="s">
        <v>150</v>
      </c>
    </row>
    <row r="2327" spans="11:12" ht="316.5" x14ac:dyDescent="0.25">
      <c r="K2327" s="146" t="s">
        <v>210</v>
      </c>
      <c r="L2327" s="148" t="s">
        <v>150</v>
      </c>
    </row>
    <row r="2328" spans="11:12" ht="316.5" x14ac:dyDescent="0.25">
      <c r="K2328" s="146" t="s">
        <v>210</v>
      </c>
      <c r="L2328" s="148" t="s">
        <v>150</v>
      </c>
    </row>
    <row r="2329" spans="11:12" ht="316.5" x14ac:dyDescent="0.25">
      <c r="K2329" s="146" t="s">
        <v>210</v>
      </c>
      <c r="L2329" s="148" t="s">
        <v>150</v>
      </c>
    </row>
    <row r="2330" spans="11:12" ht="316.5" x14ac:dyDescent="0.25">
      <c r="K2330" s="146" t="s">
        <v>210</v>
      </c>
      <c r="L2330" s="148" t="s">
        <v>150</v>
      </c>
    </row>
    <row r="2331" spans="11:12" ht="316.5" x14ac:dyDescent="0.25">
      <c r="K2331" s="146" t="s">
        <v>210</v>
      </c>
      <c r="L2331" s="148" t="s">
        <v>150</v>
      </c>
    </row>
    <row r="2332" spans="11:12" ht="316.5" x14ac:dyDescent="0.25">
      <c r="K2332" s="146" t="s">
        <v>210</v>
      </c>
      <c r="L2332" s="148" t="s">
        <v>150</v>
      </c>
    </row>
    <row r="2333" spans="11:12" ht="316.5" x14ac:dyDescent="0.25">
      <c r="K2333" s="146" t="s">
        <v>210</v>
      </c>
      <c r="L2333" s="148" t="s">
        <v>150</v>
      </c>
    </row>
    <row r="2334" spans="11:12" ht="316.5" x14ac:dyDescent="0.25">
      <c r="K2334" s="146" t="s">
        <v>210</v>
      </c>
      <c r="L2334" s="148" t="s">
        <v>150</v>
      </c>
    </row>
    <row r="2335" spans="11:12" ht="316.5" x14ac:dyDescent="0.25">
      <c r="K2335" s="146" t="s">
        <v>210</v>
      </c>
      <c r="L2335" s="148" t="s">
        <v>150</v>
      </c>
    </row>
    <row r="2336" spans="11:12" ht="316.5" x14ac:dyDescent="0.25">
      <c r="K2336" s="146" t="s">
        <v>210</v>
      </c>
      <c r="L2336" s="148" t="s">
        <v>150</v>
      </c>
    </row>
    <row r="2337" spans="11:12" ht="316.5" x14ac:dyDescent="0.25">
      <c r="K2337" s="146" t="s">
        <v>210</v>
      </c>
      <c r="L2337" s="148" t="s">
        <v>150</v>
      </c>
    </row>
    <row r="2338" spans="11:12" ht="316.5" x14ac:dyDescent="0.25">
      <c r="K2338" s="146" t="s">
        <v>210</v>
      </c>
      <c r="L2338" s="148" t="s">
        <v>150</v>
      </c>
    </row>
    <row r="2339" spans="11:12" ht="316.5" x14ac:dyDescent="0.25">
      <c r="K2339" s="146" t="s">
        <v>210</v>
      </c>
      <c r="L2339" s="148" t="s">
        <v>150</v>
      </c>
    </row>
    <row r="2340" spans="11:12" ht="316.5" x14ac:dyDescent="0.25">
      <c r="K2340" s="146" t="s">
        <v>210</v>
      </c>
      <c r="L2340" s="148" t="s">
        <v>150</v>
      </c>
    </row>
    <row r="2341" spans="11:12" ht="316.5" x14ac:dyDescent="0.25">
      <c r="K2341" s="146" t="s">
        <v>210</v>
      </c>
      <c r="L2341" s="148" t="s">
        <v>150</v>
      </c>
    </row>
    <row r="2342" spans="11:12" ht="316.5" x14ac:dyDescent="0.25">
      <c r="K2342" s="146" t="s">
        <v>210</v>
      </c>
      <c r="L2342" s="148" t="s">
        <v>150</v>
      </c>
    </row>
    <row r="2343" spans="11:12" ht="316.5" x14ac:dyDescent="0.25">
      <c r="K2343" s="146" t="s">
        <v>210</v>
      </c>
      <c r="L2343" s="148" t="s">
        <v>150</v>
      </c>
    </row>
    <row r="2344" spans="11:12" ht="316.5" x14ac:dyDescent="0.25">
      <c r="K2344" s="146" t="s">
        <v>210</v>
      </c>
      <c r="L2344" s="148" t="s">
        <v>150</v>
      </c>
    </row>
    <row r="2345" spans="11:12" ht="316.5" x14ac:dyDescent="0.25">
      <c r="K2345" s="146" t="s">
        <v>210</v>
      </c>
      <c r="L2345" s="148" t="s">
        <v>150</v>
      </c>
    </row>
    <row r="2346" spans="11:12" ht="316.5" x14ac:dyDescent="0.25">
      <c r="K2346" s="146" t="s">
        <v>210</v>
      </c>
      <c r="L2346" s="148" t="s">
        <v>150</v>
      </c>
    </row>
    <row r="2347" spans="11:12" ht="316.5" x14ac:dyDescent="0.25">
      <c r="K2347" s="146" t="s">
        <v>210</v>
      </c>
      <c r="L2347" s="148" t="s">
        <v>150</v>
      </c>
    </row>
    <row r="2348" spans="11:12" ht="316.5" x14ac:dyDescent="0.25">
      <c r="K2348" s="146" t="s">
        <v>210</v>
      </c>
      <c r="L2348" s="148" t="s">
        <v>150</v>
      </c>
    </row>
    <row r="2349" spans="11:12" ht="316.5" x14ac:dyDescent="0.25">
      <c r="K2349" s="146" t="s">
        <v>210</v>
      </c>
      <c r="L2349" s="148" t="s">
        <v>150</v>
      </c>
    </row>
    <row r="2350" spans="11:12" ht="316.5" x14ac:dyDescent="0.25">
      <c r="K2350" s="146" t="s">
        <v>210</v>
      </c>
      <c r="L2350" s="148" t="s">
        <v>150</v>
      </c>
    </row>
    <row r="2351" spans="11:12" ht="316.5" x14ac:dyDescent="0.25">
      <c r="K2351" s="146" t="s">
        <v>210</v>
      </c>
      <c r="L2351" s="148" t="s">
        <v>150</v>
      </c>
    </row>
    <row r="2352" spans="11:12" ht="316.5" x14ac:dyDescent="0.25">
      <c r="K2352" s="146" t="s">
        <v>210</v>
      </c>
      <c r="L2352" s="148" t="s">
        <v>150</v>
      </c>
    </row>
    <row r="2353" spans="11:12" ht="316.5" x14ac:dyDescent="0.25">
      <c r="K2353" s="146" t="s">
        <v>210</v>
      </c>
      <c r="L2353" s="148" t="s">
        <v>150</v>
      </c>
    </row>
    <row r="2354" spans="11:12" ht="316.5" x14ac:dyDescent="0.25">
      <c r="K2354" s="146" t="s">
        <v>210</v>
      </c>
      <c r="L2354" s="148" t="s">
        <v>150</v>
      </c>
    </row>
    <row r="2355" spans="11:12" ht="316.5" x14ac:dyDescent="0.25">
      <c r="K2355" s="146" t="s">
        <v>210</v>
      </c>
      <c r="L2355" s="148" t="s">
        <v>150</v>
      </c>
    </row>
    <row r="2356" spans="11:12" ht="316.5" x14ac:dyDescent="0.25">
      <c r="K2356" s="146" t="s">
        <v>210</v>
      </c>
      <c r="L2356" s="148" t="s">
        <v>150</v>
      </c>
    </row>
    <row r="2357" spans="11:12" ht="316.5" x14ac:dyDescent="0.25">
      <c r="K2357" s="146" t="s">
        <v>210</v>
      </c>
      <c r="L2357" s="148" t="s">
        <v>150</v>
      </c>
    </row>
    <row r="2358" spans="11:12" ht="316.5" x14ac:dyDescent="0.25">
      <c r="K2358" s="146" t="s">
        <v>210</v>
      </c>
      <c r="L2358" s="148" t="s">
        <v>150</v>
      </c>
    </row>
    <row r="2359" spans="11:12" ht="316.5" x14ac:dyDescent="0.25">
      <c r="K2359" s="146" t="s">
        <v>210</v>
      </c>
      <c r="L2359" s="148" t="s">
        <v>150</v>
      </c>
    </row>
    <row r="2360" spans="11:12" ht="316.5" x14ac:dyDescent="0.25">
      <c r="K2360" s="146" t="s">
        <v>210</v>
      </c>
      <c r="L2360" s="148" t="s">
        <v>150</v>
      </c>
    </row>
    <row r="2361" spans="11:12" ht="316.5" x14ac:dyDescent="0.25">
      <c r="K2361" s="146" t="s">
        <v>210</v>
      </c>
      <c r="L2361" s="148" t="s">
        <v>150</v>
      </c>
    </row>
    <row r="2362" spans="11:12" ht="316.5" x14ac:dyDescent="0.25">
      <c r="K2362" s="146" t="s">
        <v>210</v>
      </c>
      <c r="L2362" s="148" t="s">
        <v>150</v>
      </c>
    </row>
    <row r="2363" spans="11:12" ht="316.5" x14ac:dyDescent="0.25">
      <c r="K2363" s="146" t="s">
        <v>210</v>
      </c>
      <c r="L2363" s="148" t="s">
        <v>150</v>
      </c>
    </row>
    <row r="2364" spans="11:12" ht="316.5" x14ac:dyDescent="0.25">
      <c r="K2364" s="146" t="s">
        <v>210</v>
      </c>
      <c r="L2364" s="148" t="s">
        <v>150</v>
      </c>
    </row>
    <row r="2365" spans="11:12" ht="316.5" x14ac:dyDescent="0.25">
      <c r="K2365" s="146" t="s">
        <v>210</v>
      </c>
      <c r="L2365" s="148" t="s">
        <v>150</v>
      </c>
    </row>
    <row r="2366" spans="11:12" ht="316.5" x14ac:dyDescent="0.25">
      <c r="K2366" s="146" t="s">
        <v>210</v>
      </c>
      <c r="L2366" s="148" t="s">
        <v>150</v>
      </c>
    </row>
    <row r="2367" spans="11:12" ht="316.5" x14ac:dyDescent="0.25">
      <c r="K2367" s="146" t="s">
        <v>210</v>
      </c>
      <c r="L2367" s="148" t="s">
        <v>150</v>
      </c>
    </row>
    <row r="2368" spans="11:12" ht="316.5" x14ac:dyDescent="0.25">
      <c r="K2368" s="146" t="s">
        <v>210</v>
      </c>
      <c r="L2368" s="148" t="s">
        <v>150</v>
      </c>
    </row>
    <row r="2369" spans="11:12" ht="316.5" x14ac:dyDescent="0.25">
      <c r="K2369" s="146" t="s">
        <v>210</v>
      </c>
      <c r="L2369" s="148" t="s">
        <v>150</v>
      </c>
    </row>
    <row r="2370" spans="11:12" ht="316.5" x14ac:dyDescent="0.25">
      <c r="K2370" s="146" t="s">
        <v>210</v>
      </c>
      <c r="L2370" s="148" t="s">
        <v>150</v>
      </c>
    </row>
    <row r="2371" spans="11:12" ht="316.5" x14ac:dyDescent="0.25">
      <c r="K2371" s="146" t="s">
        <v>210</v>
      </c>
      <c r="L2371" s="148" t="s">
        <v>150</v>
      </c>
    </row>
    <row r="2372" spans="11:12" ht="316.5" x14ac:dyDescent="0.25">
      <c r="K2372" s="146" t="s">
        <v>210</v>
      </c>
      <c r="L2372" s="148" t="s">
        <v>150</v>
      </c>
    </row>
    <row r="2373" spans="11:12" ht="316.5" x14ac:dyDescent="0.25">
      <c r="K2373" s="146" t="s">
        <v>210</v>
      </c>
      <c r="L2373" s="148" t="s">
        <v>150</v>
      </c>
    </row>
    <row r="2374" spans="11:12" ht="316.5" x14ac:dyDescent="0.25">
      <c r="K2374" s="146" t="s">
        <v>210</v>
      </c>
      <c r="L2374" s="148" t="s">
        <v>150</v>
      </c>
    </row>
    <row r="2375" spans="11:12" ht="316.5" x14ac:dyDescent="0.25">
      <c r="K2375" s="146" t="s">
        <v>210</v>
      </c>
      <c r="L2375" s="148" t="s">
        <v>150</v>
      </c>
    </row>
    <row r="2376" spans="11:12" ht="316.5" x14ac:dyDescent="0.25">
      <c r="K2376" s="146" t="s">
        <v>210</v>
      </c>
      <c r="L2376" s="148" t="s">
        <v>150</v>
      </c>
    </row>
    <row r="2377" spans="11:12" ht="316.5" x14ac:dyDescent="0.25">
      <c r="K2377" s="146" t="s">
        <v>210</v>
      </c>
      <c r="L2377" s="148" t="s">
        <v>150</v>
      </c>
    </row>
    <row r="2378" spans="11:12" ht="316.5" x14ac:dyDescent="0.25">
      <c r="K2378" s="146" t="s">
        <v>210</v>
      </c>
      <c r="L2378" s="148" t="s">
        <v>150</v>
      </c>
    </row>
    <row r="2379" spans="11:12" ht="316.5" x14ac:dyDescent="0.25">
      <c r="K2379" s="146" t="s">
        <v>210</v>
      </c>
      <c r="L2379" s="148" t="s">
        <v>150</v>
      </c>
    </row>
    <row r="2380" spans="11:12" ht="316.5" x14ac:dyDescent="0.25">
      <c r="K2380" s="146" t="s">
        <v>210</v>
      </c>
      <c r="L2380" s="148" t="s">
        <v>150</v>
      </c>
    </row>
    <row r="2381" spans="11:12" ht="316.5" x14ac:dyDescent="0.25">
      <c r="K2381" s="146" t="s">
        <v>210</v>
      </c>
      <c r="L2381" s="148" t="s">
        <v>150</v>
      </c>
    </row>
    <row r="2382" spans="11:12" ht="316.5" x14ac:dyDescent="0.25">
      <c r="K2382" s="146" t="s">
        <v>210</v>
      </c>
      <c r="L2382" s="148" t="s">
        <v>150</v>
      </c>
    </row>
    <row r="2383" spans="11:12" ht="316.5" x14ac:dyDescent="0.25">
      <c r="K2383" s="146" t="s">
        <v>210</v>
      </c>
      <c r="L2383" s="148" t="s">
        <v>150</v>
      </c>
    </row>
    <row r="2384" spans="11:12" ht="316.5" x14ac:dyDescent="0.25">
      <c r="K2384" s="146" t="s">
        <v>210</v>
      </c>
      <c r="L2384" s="148" t="s">
        <v>150</v>
      </c>
    </row>
    <row r="2385" spans="11:12" ht="316.5" x14ac:dyDescent="0.25">
      <c r="K2385" s="146" t="s">
        <v>210</v>
      </c>
      <c r="L2385" s="148" t="s">
        <v>150</v>
      </c>
    </row>
    <row r="2386" spans="11:12" ht="316.5" x14ac:dyDescent="0.25">
      <c r="K2386" s="146" t="s">
        <v>210</v>
      </c>
      <c r="L2386" s="148" t="s">
        <v>150</v>
      </c>
    </row>
    <row r="2387" spans="11:12" ht="316.5" x14ac:dyDescent="0.25">
      <c r="K2387" s="146" t="s">
        <v>210</v>
      </c>
      <c r="L2387" s="148" t="s">
        <v>150</v>
      </c>
    </row>
    <row r="2388" spans="11:12" ht="316.5" x14ac:dyDescent="0.25">
      <c r="K2388" s="146" t="s">
        <v>210</v>
      </c>
      <c r="L2388" s="148" t="s">
        <v>150</v>
      </c>
    </row>
    <row r="2389" spans="11:12" ht="316.5" x14ac:dyDescent="0.25">
      <c r="K2389" s="146" t="s">
        <v>210</v>
      </c>
      <c r="L2389" s="148" t="s">
        <v>150</v>
      </c>
    </row>
    <row r="2390" spans="11:12" ht="316.5" x14ac:dyDescent="0.25">
      <c r="K2390" s="146" t="s">
        <v>210</v>
      </c>
      <c r="L2390" s="148" t="s">
        <v>150</v>
      </c>
    </row>
    <row r="2391" spans="11:12" ht="316.5" x14ac:dyDescent="0.25">
      <c r="K2391" s="146" t="s">
        <v>210</v>
      </c>
      <c r="L2391" s="148" t="s">
        <v>150</v>
      </c>
    </row>
    <row r="2392" spans="11:12" ht="316.5" x14ac:dyDescent="0.25">
      <c r="K2392" s="146" t="s">
        <v>210</v>
      </c>
      <c r="L2392" s="148" t="s">
        <v>150</v>
      </c>
    </row>
    <row r="2393" spans="11:12" ht="316.5" x14ac:dyDescent="0.25">
      <c r="K2393" s="146" t="s">
        <v>210</v>
      </c>
      <c r="L2393" s="148" t="s">
        <v>150</v>
      </c>
    </row>
    <row r="2394" spans="11:12" ht="316.5" x14ac:dyDescent="0.25">
      <c r="K2394" s="146" t="s">
        <v>210</v>
      </c>
      <c r="L2394" s="148" t="s">
        <v>150</v>
      </c>
    </row>
    <row r="2395" spans="11:12" ht="316.5" x14ac:dyDescent="0.25">
      <c r="K2395" s="146" t="s">
        <v>210</v>
      </c>
      <c r="L2395" s="148" t="s">
        <v>150</v>
      </c>
    </row>
    <row r="2396" spans="11:12" ht="316.5" x14ac:dyDescent="0.25">
      <c r="K2396" s="146" t="s">
        <v>210</v>
      </c>
      <c r="L2396" s="148" t="s">
        <v>150</v>
      </c>
    </row>
    <row r="2397" spans="11:12" ht="316.5" x14ac:dyDescent="0.25">
      <c r="K2397" s="146" t="s">
        <v>210</v>
      </c>
      <c r="L2397" s="148" t="s">
        <v>150</v>
      </c>
    </row>
    <row r="2398" spans="11:12" ht="316.5" x14ac:dyDescent="0.25">
      <c r="K2398" s="146" t="s">
        <v>210</v>
      </c>
      <c r="L2398" s="148" t="s">
        <v>150</v>
      </c>
    </row>
    <row r="2399" spans="11:12" ht="316.5" x14ac:dyDescent="0.25">
      <c r="K2399" s="146" t="s">
        <v>210</v>
      </c>
      <c r="L2399" s="148" t="s">
        <v>150</v>
      </c>
    </row>
    <row r="2400" spans="11:12" ht="316.5" x14ac:dyDescent="0.25">
      <c r="K2400" s="146" t="s">
        <v>210</v>
      </c>
      <c r="L2400" s="148" t="s">
        <v>150</v>
      </c>
    </row>
    <row r="2401" spans="11:12" ht="316.5" x14ac:dyDescent="0.25">
      <c r="K2401" s="146" t="s">
        <v>210</v>
      </c>
      <c r="L2401" s="148" t="s">
        <v>150</v>
      </c>
    </row>
    <row r="2402" spans="11:12" ht="316.5" x14ac:dyDescent="0.25">
      <c r="K2402" s="146" t="s">
        <v>210</v>
      </c>
      <c r="L2402" s="148" t="s">
        <v>150</v>
      </c>
    </row>
    <row r="2403" spans="11:12" ht="316.5" x14ac:dyDescent="0.25">
      <c r="K2403" s="146" t="s">
        <v>210</v>
      </c>
      <c r="L2403" s="148" t="s">
        <v>150</v>
      </c>
    </row>
    <row r="2404" spans="11:12" ht="316.5" x14ac:dyDescent="0.25">
      <c r="K2404" s="146" t="s">
        <v>210</v>
      </c>
      <c r="L2404" s="148" t="s">
        <v>150</v>
      </c>
    </row>
    <row r="2405" spans="11:12" ht="316.5" x14ac:dyDescent="0.25">
      <c r="K2405" s="146" t="s">
        <v>210</v>
      </c>
      <c r="L2405" s="148" t="s">
        <v>150</v>
      </c>
    </row>
    <row r="2406" spans="11:12" ht="316.5" x14ac:dyDescent="0.25">
      <c r="K2406" s="146" t="s">
        <v>210</v>
      </c>
      <c r="L2406" s="148" t="s">
        <v>150</v>
      </c>
    </row>
    <row r="2407" spans="11:12" ht="316.5" x14ac:dyDescent="0.25">
      <c r="K2407" s="146" t="s">
        <v>210</v>
      </c>
      <c r="L2407" s="148" t="s">
        <v>150</v>
      </c>
    </row>
    <row r="2408" spans="11:12" ht="316.5" x14ac:dyDescent="0.25">
      <c r="K2408" s="146" t="s">
        <v>210</v>
      </c>
      <c r="L2408" s="148" t="s">
        <v>150</v>
      </c>
    </row>
    <row r="2409" spans="11:12" ht="316.5" x14ac:dyDescent="0.25">
      <c r="K2409" s="146" t="s">
        <v>210</v>
      </c>
      <c r="L2409" s="148" t="s">
        <v>150</v>
      </c>
    </row>
    <row r="2410" spans="11:12" ht="316.5" x14ac:dyDescent="0.25">
      <c r="K2410" s="146" t="s">
        <v>210</v>
      </c>
      <c r="L2410" s="148" t="s">
        <v>150</v>
      </c>
    </row>
    <row r="2411" spans="11:12" ht="316.5" x14ac:dyDescent="0.25">
      <c r="K2411" s="146" t="s">
        <v>210</v>
      </c>
      <c r="L2411" s="148" t="s">
        <v>150</v>
      </c>
    </row>
    <row r="2412" spans="11:12" ht="316.5" x14ac:dyDescent="0.25">
      <c r="K2412" s="146" t="s">
        <v>210</v>
      </c>
      <c r="L2412" s="148" t="s">
        <v>150</v>
      </c>
    </row>
    <row r="2413" spans="11:12" ht="316.5" x14ac:dyDescent="0.25">
      <c r="K2413" s="146" t="s">
        <v>210</v>
      </c>
      <c r="L2413" s="148" t="s">
        <v>150</v>
      </c>
    </row>
    <row r="2414" spans="11:12" ht="316.5" x14ac:dyDescent="0.25">
      <c r="K2414" s="146" t="s">
        <v>210</v>
      </c>
      <c r="L2414" s="148" t="s">
        <v>150</v>
      </c>
    </row>
    <row r="2415" spans="11:12" ht="316.5" x14ac:dyDescent="0.25">
      <c r="K2415" s="146" t="s">
        <v>210</v>
      </c>
      <c r="L2415" s="148" t="s">
        <v>150</v>
      </c>
    </row>
    <row r="2416" spans="11:12" ht="316.5" x14ac:dyDescent="0.25">
      <c r="K2416" s="146" t="s">
        <v>210</v>
      </c>
      <c r="L2416" s="148" t="s">
        <v>150</v>
      </c>
    </row>
    <row r="2417" spans="11:12" ht="316.5" x14ac:dyDescent="0.25">
      <c r="K2417" s="146" t="s">
        <v>210</v>
      </c>
      <c r="L2417" s="148" t="s">
        <v>150</v>
      </c>
    </row>
    <row r="2418" spans="11:12" ht="316.5" x14ac:dyDescent="0.25">
      <c r="K2418" s="146" t="s">
        <v>210</v>
      </c>
      <c r="L2418" s="148" t="s">
        <v>150</v>
      </c>
    </row>
    <row r="2419" spans="11:12" ht="316.5" x14ac:dyDescent="0.25">
      <c r="K2419" s="146" t="s">
        <v>210</v>
      </c>
      <c r="L2419" s="148" t="s">
        <v>150</v>
      </c>
    </row>
    <row r="2420" spans="11:12" ht="316.5" x14ac:dyDescent="0.25">
      <c r="K2420" s="146" t="s">
        <v>210</v>
      </c>
      <c r="L2420" s="148" t="s">
        <v>150</v>
      </c>
    </row>
    <row r="2421" spans="11:12" ht="316.5" x14ac:dyDescent="0.25">
      <c r="K2421" s="146" t="s">
        <v>210</v>
      </c>
      <c r="L2421" s="148" t="s">
        <v>150</v>
      </c>
    </row>
    <row r="2422" spans="11:12" ht="316.5" x14ac:dyDescent="0.25">
      <c r="K2422" s="146" t="s">
        <v>210</v>
      </c>
      <c r="L2422" s="148" t="s">
        <v>150</v>
      </c>
    </row>
    <row r="2423" spans="11:12" ht="316.5" x14ac:dyDescent="0.25">
      <c r="K2423" s="146" t="s">
        <v>210</v>
      </c>
      <c r="L2423" s="148" t="s">
        <v>150</v>
      </c>
    </row>
    <row r="2424" spans="11:12" ht="316.5" x14ac:dyDescent="0.25">
      <c r="K2424" s="146" t="s">
        <v>210</v>
      </c>
      <c r="L2424" s="148" t="s">
        <v>150</v>
      </c>
    </row>
    <row r="2425" spans="11:12" ht="316.5" x14ac:dyDescent="0.25">
      <c r="K2425" s="146" t="s">
        <v>210</v>
      </c>
      <c r="L2425" s="148" t="s">
        <v>150</v>
      </c>
    </row>
    <row r="2426" spans="11:12" ht="316.5" x14ac:dyDescent="0.25">
      <c r="K2426" s="146" t="s">
        <v>210</v>
      </c>
      <c r="L2426" s="148" t="s">
        <v>150</v>
      </c>
    </row>
    <row r="2427" spans="11:12" ht="316.5" x14ac:dyDescent="0.25">
      <c r="K2427" s="146" t="s">
        <v>210</v>
      </c>
      <c r="L2427" s="148" t="s">
        <v>150</v>
      </c>
    </row>
    <row r="2428" spans="11:12" ht="316.5" x14ac:dyDescent="0.25">
      <c r="K2428" s="146" t="s">
        <v>210</v>
      </c>
      <c r="L2428" s="148" t="s">
        <v>150</v>
      </c>
    </row>
    <row r="2429" spans="11:12" ht="316.5" x14ac:dyDescent="0.25">
      <c r="K2429" s="146" t="s">
        <v>210</v>
      </c>
      <c r="L2429" s="148" t="s">
        <v>150</v>
      </c>
    </row>
    <row r="2430" spans="11:12" ht="316.5" x14ac:dyDescent="0.25">
      <c r="K2430" s="146" t="s">
        <v>210</v>
      </c>
      <c r="L2430" s="148" t="s">
        <v>150</v>
      </c>
    </row>
    <row r="2431" spans="11:12" ht="316.5" x14ac:dyDescent="0.25">
      <c r="K2431" s="146" t="s">
        <v>210</v>
      </c>
      <c r="L2431" s="148" t="s">
        <v>150</v>
      </c>
    </row>
    <row r="2432" spans="11:12" ht="316.5" x14ac:dyDescent="0.25">
      <c r="K2432" s="146" t="s">
        <v>210</v>
      </c>
      <c r="L2432" s="148" t="s">
        <v>150</v>
      </c>
    </row>
    <row r="2433" spans="11:12" ht="316.5" x14ac:dyDescent="0.25">
      <c r="K2433" s="146" t="s">
        <v>210</v>
      </c>
      <c r="L2433" s="148" t="s">
        <v>150</v>
      </c>
    </row>
    <row r="2434" spans="11:12" ht="316.5" x14ac:dyDescent="0.25">
      <c r="K2434" s="146" t="s">
        <v>210</v>
      </c>
      <c r="L2434" s="148" t="s">
        <v>150</v>
      </c>
    </row>
    <row r="2435" spans="11:12" ht="316.5" x14ac:dyDescent="0.25">
      <c r="K2435" s="146" t="s">
        <v>210</v>
      </c>
      <c r="L2435" s="148" t="s">
        <v>150</v>
      </c>
    </row>
    <row r="2436" spans="11:12" ht="316.5" x14ac:dyDescent="0.25">
      <c r="K2436" s="146" t="s">
        <v>210</v>
      </c>
      <c r="L2436" s="148" t="s">
        <v>150</v>
      </c>
    </row>
    <row r="2437" spans="11:12" ht="316.5" x14ac:dyDescent="0.25">
      <c r="K2437" s="146" t="s">
        <v>210</v>
      </c>
      <c r="L2437" s="148" t="s">
        <v>150</v>
      </c>
    </row>
    <row r="2438" spans="11:12" ht="316.5" x14ac:dyDescent="0.25">
      <c r="K2438" s="146" t="s">
        <v>210</v>
      </c>
      <c r="L2438" s="148" t="s">
        <v>150</v>
      </c>
    </row>
    <row r="2439" spans="11:12" ht="316.5" x14ac:dyDescent="0.25">
      <c r="K2439" s="146" t="s">
        <v>210</v>
      </c>
      <c r="L2439" s="148" t="s">
        <v>150</v>
      </c>
    </row>
    <row r="2440" spans="11:12" ht="316.5" x14ac:dyDescent="0.25">
      <c r="K2440" s="146" t="s">
        <v>210</v>
      </c>
      <c r="L2440" s="148" t="s">
        <v>150</v>
      </c>
    </row>
    <row r="2441" spans="11:12" ht="316.5" x14ac:dyDescent="0.25">
      <c r="K2441" s="146" t="s">
        <v>210</v>
      </c>
      <c r="L2441" s="148" t="s">
        <v>150</v>
      </c>
    </row>
    <row r="2442" spans="11:12" ht="316.5" x14ac:dyDescent="0.25">
      <c r="K2442" s="146" t="s">
        <v>210</v>
      </c>
      <c r="L2442" s="148" t="s">
        <v>150</v>
      </c>
    </row>
    <row r="2443" spans="11:12" ht="316.5" x14ac:dyDescent="0.25">
      <c r="K2443" s="146" t="s">
        <v>210</v>
      </c>
      <c r="L2443" s="148" t="s">
        <v>150</v>
      </c>
    </row>
    <row r="2444" spans="11:12" ht="316.5" x14ac:dyDescent="0.25">
      <c r="K2444" s="146" t="s">
        <v>210</v>
      </c>
      <c r="L2444" s="148" t="s">
        <v>150</v>
      </c>
    </row>
    <row r="2445" spans="11:12" ht="316.5" x14ac:dyDescent="0.25">
      <c r="K2445" s="146" t="s">
        <v>210</v>
      </c>
      <c r="L2445" s="148" t="s">
        <v>150</v>
      </c>
    </row>
    <row r="2446" spans="11:12" ht="316.5" x14ac:dyDescent="0.25">
      <c r="K2446" s="146" t="s">
        <v>210</v>
      </c>
      <c r="L2446" s="148" t="s">
        <v>150</v>
      </c>
    </row>
    <row r="2447" spans="11:12" ht="316.5" x14ac:dyDescent="0.25">
      <c r="K2447" s="146" t="s">
        <v>210</v>
      </c>
      <c r="L2447" s="148" t="s">
        <v>150</v>
      </c>
    </row>
    <row r="2448" spans="11:12" ht="316.5" x14ac:dyDescent="0.25">
      <c r="K2448" s="146" t="s">
        <v>210</v>
      </c>
      <c r="L2448" s="148" t="s">
        <v>150</v>
      </c>
    </row>
    <row r="2449" spans="11:12" ht="316.5" x14ac:dyDescent="0.25">
      <c r="K2449" s="146" t="s">
        <v>210</v>
      </c>
      <c r="L2449" s="148" t="s">
        <v>150</v>
      </c>
    </row>
    <row r="2450" spans="11:12" ht="316.5" x14ac:dyDescent="0.25">
      <c r="K2450" s="146" t="s">
        <v>210</v>
      </c>
      <c r="L2450" s="148" t="s">
        <v>150</v>
      </c>
    </row>
    <row r="2451" spans="11:12" ht="316.5" x14ac:dyDescent="0.25">
      <c r="K2451" s="146" t="s">
        <v>210</v>
      </c>
      <c r="L2451" s="148" t="s">
        <v>150</v>
      </c>
    </row>
    <row r="2452" spans="11:12" ht="316.5" x14ac:dyDescent="0.25">
      <c r="K2452" s="146" t="s">
        <v>210</v>
      </c>
      <c r="L2452" s="148" t="s">
        <v>150</v>
      </c>
    </row>
    <row r="2453" spans="11:12" ht="316.5" x14ac:dyDescent="0.25">
      <c r="K2453" s="146" t="s">
        <v>210</v>
      </c>
      <c r="L2453" s="148" t="s">
        <v>150</v>
      </c>
    </row>
    <row r="2454" spans="11:12" ht="316.5" x14ac:dyDescent="0.25">
      <c r="K2454" s="146" t="s">
        <v>210</v>
      </c>
      <c r="L2454" s="148" t="s">
        <v>150</v>
      </c>
    </row>
    <row r="2455" spans="11:12" ht="316.5" x14ac:dyDescent="0.25">
      <c r="K2455" s="146" t="s">
        <v>210</v>
      </c>
      <c r="L2455" s="148" t="s">
        <v>150</v>
      </c>
    </row>
    <row r="2456" spans="11:12" ht="316.5" x14ac:dyDescent="0.25">
      <c r="K2456" s="146" t="s">
        <v>210</v>
      </c>
      <c r="L2456" s="148" t="s">
        <v>150</v>
      </c>
    </row>
    <row r="2457" spans="11:12" ht="316.5" x14ac:dyDescent="0.25">
      <c r="K2457" s="146" t="s">
        <v>210</v>
      </c>
      <c r="L2457" s="148" t="s">
        <v>150</v>
      </c>
    </row>
    <row r="2458" spans="11:12" ht="316.5" x14ac:dyDescent="0.25">
      <c r="K2458" s="146" t="s">
        <v>210</v>
      </c>
      <c r="L2458" s="148" t="s">
        <v>150</v>
      </c>
    </row>
    <row r="2459" spans="11:12" ht="316.5" x14ac:dyDescent="0.25">
      <c r="K2459" s="146" t="s">
        <v>210</v>
      </c>
      <c r="L2459" s="148" t="s">
        <v>150</v>
      </c>
    </row>
    <row r="2460" spans="11:12" ht="316.5" x14ac:dyDescent="0.25">
      <c r="K2460" s="146" t="s">
        <v>210</v>
      </c>
      <c r="L2460" s="148" t="s">
        <v>150</v>
      </c>
    </row>
    <row r="2461" spans="11:12" ht="316.5" x14ac:dyDescent="0.25">
      <c r="K2461" s="146" t="s">
        <v>210</v>
      </c>
      <c r="L2461" s="148" t="s">
        <v>150</v>
      </c>
    </row>
    <row r="2462" spans="11:12" ht="316.5" x14ac:dyDescent="0.25">
      <c r="K2462" s="146" t="s">
        <v>210</v>
      </c>
      <c r="L2462" s="148" t="s">
        <v>150</v>
      </c>
    </row>
    <row r="2463" spans="11:12" ht="316.5" x14ac:dyDescent="0.25">
      <c r="K2463" s="146" t="s">
        <v>210</v>
      </c>
      <c r="L2463" s="148" t="s">
        <v>150</v>
      </c>
    </row>
    <row r="2464" spans="11:12" ht="316.5" x14ac:dyDescent="0.25">
      <c r="K2464" s="146" t="s">
        <v>210</v>
      </c>
      <c r="L2464" s="148" t="s">
        <v>150</v>
      </c>
    </row>
    <row r="2465" spans="11:12" ht="316.5" x14ac:dyDescent="0.25">
      <c r="K2465" s="146" t="s">
        <v>210</v>
      </c>
      <c r="L2465" s="148" t="s">
        <v>150</v>
      </c>
    </row>
    <row r="2466" spans="11:12" ht="316.5" x14ac:dyDescent="0.25">
      <c r="K2466" s="146" t="s">
        <v>210</v>
      </c>
      <c r="L2466" s="148" t="s">
        <v>150</v>
      </c>
    </row>
    <row r="2467" spans="11:12" ht="316.5" x14ac:dyDescent="0.25">
      <c r="K2467" s="146" t="s">
        <v>210</v>
      </c>
      <c r="L2467" s="148" t="s">
        <v>150</v>
      </c>
    </row>
    <row r="2468" spans="11:12" ht="316.5" x14ac:dyDescent="0.25">
      <c r="K2468" s="146" t="s">
        <v>210</v>
      </c>
      <c r="L2468" s="148" t="s">
        <v>150</v>
      </c>
    </row>
    <row r="2469" spans="11:12" ht="316.5" x14ac:dyDescent="0.25">
      <c r="K2469" s="146" t="s">
        <v>210</v>
      </c>
      <c r="L2469" s="148" t="s">
        <v>150</v>
      </c>
    </row>
    <row r="2470" spans="11:12" ht="316.5" x14ac:dyDescent="0.25">
      <c r="K2470" s="146" t="s">
        <v>210</v>
      </c>
      <c r="L2470" s="148" t="s">
        <v>150</v>
      </c>
    </row>
    <row r="2471" spans="11:12" ht="316.5" x14ac:dyDescent="0.25">
      <c r="K2471" s="146" t="s">
        <v>210</v>
      </c>
      <c r="L2471" s="148" t="s">
        <v>150</v>
      </c>
    </row>
    <row r="2472" spans="11:12" ht="316.5" x14ac:dyDescent="0.25">
      <c r="K2472" s="146" t="s">
        <v>210</v>
      </c>
      <c r="L2472" s="148" t="s">
        <v>150</v>
      </c>
    </row>
    <row r="2473" spans="11:12" ht="316.5" x14ac:dyDescent="0.25">
      <c r="K2473" s="146" t="s">
        <v>210</v>
      </c>
      <c r="L2473" s="148" t="s">
        <v>150</v>
      </c>
    </row>
    <row r="2474" spans="11:12" ht="316.5" x14ac:dyDescent="0.25">
      <c r="K2474" s="146" t="s">
        <v>210</v>
      </c>
      <c r="L2474" s="148" t="s">
        <v>150</v>
      </c>
    </row>
    <row r="2475" spans="11:12" ht="316.5" x14ac:dyDescent="0.25">
      <c r="K2475" s="146" t="s">
        <v>210</v>
      </c>
      <c r="L2475" s="148" t="s">
        <v>150</v>
      </c>
    </row>
    <row r="2476" spans="11:12" ht="316.5" x14ac:dyDescent="0.25">
      <c r="K2476" s="146" t="s">
        <v>210</v>
      </c>
      <c r="L2476" s="148" t="s">
        <v>150</v>
      </c>
    </row>
    <row r="2477" spans="11:12" ht="316.5" x14ac:dyDescent="0.25">
      <c r="K2477" s="146" t="s">
        <v>210</v>
      </c>
      <c r="L2477" s="148" t="s">
        <v>150</v>
      </c>
    </row>
    <row r="2478" spans="11:12" ht="316.5" x14ac:dyDescent="0.25">
      <c r="K2478" s="146" t="s">
        <v>210</v>
      </c>
      <c r="L2478" s="148" t="s">
        <v>150</v>
      </c>
    </row>
    <row r="2479" spans="11:12" ht="316.5" x14ac:dyDescent="0.25">
      <c r="K2479" s="146" t="s">
        <v>210</v>
      </c>
      <c r="L2479" s="148" t="s">
        <v>150</v>
      </c>
    </row>
    <row r="2480" spans="11:12" ht="316.5" x14ac:dyDescent="0.25">
      <c r="K2480" s="146" t="s">
        <v>210</v>
      </c>
      <c r="L2480" s="148" t="s">
        <v>150</v>
      </c>
    </row>
    <row r="2481" spans="11:12" ht="316.5" x14ac:dyDescent="0.25">
      <c r="K2481" s="146" t="s">
        <v>210</v>
      </c>
      <c r="L2481" s="148" t="s">
        <v>150</v>
      </c>
    </row>
    <row r="2482" spans="11:12" ht="316.5" x14ac:dyDescent="0.25">
      <c r="K2482" s="146" t="s">
        <v>210</v>
      </c>
      <c r="L2482" s="148" t="s">
        <v>150</v>
      </c>
    </row>
    <row r="2483" spans="11:12" ht="316.5" x14ac:dyDescent="0.25">
      <c r="K2483" s="146" t="s">
        <v>210</v>
      </c>
      <c r="L2483" s="148" t="s">
        <v>150</v>
      </c>
    </row>
    <row r="2484" spans="11:12" ht="316.5" x14ac:dyDescent="0.25">
      <c r="K2484" s="146" t="s">
        <v>210</v>
      </c>
      <c r="L2484" s="148" t="s">
        <v>150</v>
      </c>
    </row>
    <row r="2485" spans="11:12" ht="316.5" x14ac:dyDescent="0.25">
      <c r="K2485" s="146" t="s">
        <v>210</v>
      </c>
      <c r="L2485" s="148" t="s">
        <v>150</v>
      </c>
    </row>
    <row r="2486" spans="11:12" ht="316.5" x14ac:dyDescent="0.25">
      <c r="K2486" s="146" t="s">
        <v>210</v>
      </c>
      <c r="L2486" s="148" t="s">
        <v>150</v>
      </c>
    </row>
    <row r="2487" spans="11:12" ht="316.5" x14ac:dyDescent="0.25">
      <c r="K2487" s="146" t="s">
        <v>210</v>
      </c>
      <c r="L2487" s="148" t="s">
        <v>150</v>
      </c>
    </row>
    <row r="2488" spans="11:12" ht="316.5" x14ac:dyDescent="0.25">
      <c r="K2488" s="146" t="s">
        <v>210</v>
      </c>
      <c r="L2488" s="148" t="s">
        <v>150</v>
      </c>
    </row>
    <row r="2489" spans="11:12" ht="316.5" x14ac:dyDescent="0.25">
      <c r="K2489" s="146" t="s">
        <v>210</v>
      </c>
      <c r="L2489" s="148" t="s">
        <v>150</v>
      </c>
    </row>
    <row r="2490" spans="11:12" ht="316.5" x14ac:dyDescent="0.25">
      <c r="K2490" s="146" t="s">
        <v>210</v>
      </c>
      <c r="L2490" s="148" t="s">
        <v>150</v>
      </c>
    </row>
    <row r="2491" spans="11:12" ht="316.5" x14ac:dyDescent="0.25">
      <c r="K2491" s="146" t="s">
        <v>210</v>
      </c>
      <c r="L2491" s="148" t="s">
        <v>150</v>
      </c>
    </row>
    <row r="2492" spans="11:12" ht="316.5" x14ac:dyDescent="0.25">
      <c r="K2492" s="146" t="s">
        <v>210</v>
      </c>
      <c r="L2492" s="148" t="s">
        <v>150</v>
      </c>
    </row>
    <row r="2493" spans="11:12" ht="316.5" x14ac:dyDescent="0.25">
      <c r="K2493" s="146" t="s">
        <v>210</v>
      </c>
      <c r="L2493" s="148" t="s">
        <v>150</v>
      </c>
    </row>
    <row r="2494" spans="11:12" ht="316.5" x14ac:dyDescent="0.25">
      <c r="K2494" s="146" t="s">
        <v>210</v>
      </c>
      <c r="L2494" s="148" t="s">
        <v>150</v>
      </c>
    </row>
    <row r="2495" spans="11:12" ht="316.5" x14ac:dyDescent="0.25">
      <c r="K2495" s="146" t="s">
        <v>210</v>
      </c>
      <c r="L2495" s="148" t="s">
        <v>150</v>
      </c>
    </row>
    <row r="2496" spans="11:12" ht="316.5" x14ac:dyDescent="0.25">
      <c r="K2496" s="146" t="s">
        <v>210</v>
      </c>
      <c r="L2496" s="148" t="s">
        <v>150</v>
      </c>
    </row>
    <row r="2497" spans="11:12" ht="316.5" x14ac:dyDescent="0.25">
      <c r="K2497" s="146" t="s">
        <v>210</v>
      </c>
      <c r="L2497" s="148" t="s">
        <v>150</v>
      </c>
    </row>
    <row r="2498" spans="11:12" ht="316.5" x14ac:dyDescent="0.25">
      <c r="K2498" s="146" t="s">
        <v>210</v>
      </c>
      <c r="L2498" s="148" t="s">
        <v>150</v>
      </c>
    </row>
    <row r="2499" spans="11:12" ht="316.5" x14ac:dyDescent="0.25">
      <c r="K2499" s="146" t="s">
        <v>210</v>
      </c>
      <c r="L2499" s="148" t="s">
        <v>150</v>
      </c>
    </row>
    <row r="2500" spans="11:12" ht="316.5" x14ac:dyDescent="0.25">
      <c r="K2500" s="146" t="s">
        <v>210</v>
      </c>
      <c r="L2500" s="148" t="s">
        <v>150</v>
      </c>
    </row>
    <row r="2501" spans="11:12" ht="316.5" x14ac:dyDescent="0.25">
      <c r="K2501" s="146" t="s">
        <v>210</v>
      </c>
      <c r="L2501" s="148" t="s">
        <v>150</v>
      </c>
    </row>
    <row r="2502" spans="11:12" ht="316.5" x14ac:dyDescent="0.25">
      <c r="K2502" s="146" t="s">
        <v>210</v>
      </c>
      <c r="L2502" s="148" t="s">
        <v>150</v>
      </c>
    </row>
    <row r="2503" spans="11:12" ht="316.5" x14ac:dyDescent="0.25">
      <c r="K2503" s="146" t="s">
        <v>210</v>
      </c>
      <c r="L2503" s="148" t="s">
        <v>150</v>
      </c>
    </row>
    <row r="2504" spans="11:12" ht="316.5" x14ac:dyDescent="0.25">
      <c r="K2504" s="146" t="s">
        <v>210</v>
      </c>
      <c r="L2504" s="148" t="s">
        <v>150</v>
      </c>
    </row>
    <row r="2505" spans="11:12" ht="316.5" x14ac:dyDescent="0.25">
      <c r="K2505" s="146" t="s">
        <v>210</v>
      </c>
      <c r="L2505" s="148" t="s">
        <v>150</v>
      </c>
    </row>
    <row r="2506" spans="11:12" ht="316.5" x14ac:dyDescent="0.25">
      <c r="K2506" s="146" t="s">
        <v>210</v>
      </c>
      <c r="L2506" s="148" t="s">
        <v>150</v>
      </c>
    </row>
    <row r="2507" spans="11:12" ht="316.5" x14ac:dyDescent="0.25">
      <c r="K2507" s="146" t="s">
        <v>210</v>
      </c>
      <c r="L2507" s="148" t="s">
        <v>150</v>
      </c>
    </row>
    <row r="2508" spans="11:12" ht="316.5" x14ac:dyDescent="0.25">
      <c r="K2508" s="146" t="s">
        <v>210</v>
      </c>
      <c r="L2508" s="148" t="s">
        <v>150</v>
      </c>
    </row>
    <row r="2509" spans="11:12" ht="316.5" x14ac:dyDescent="0.25">
      <c r="K2509" s="146" t="s">
        <v>210</v>
      </c>
      <c r="L2509" s="148" t="s">
        <v>150</v>
      </c>
    </row>
    <row r="2510" spans="11:12" ht="316.5" x14ac:dyDescent="0.25">
      <c r="K2510" s="146" t="s">
        <v>210</v>
      </c>
      <c r="L2510" s="148" t="s">
        <v>150</v>
      </c>
    </row>
    <row r="2511" spans="11:12" ht="316.5" x14ac:dyDescent="0.25">
      <c r="K2511" s="146" t="s">
        <v>210</v>
      </c>
      <c r="L2511" s="148" t="s">
        <v>150</v>
      </c>
    </row>
    <row r="2512" spans="11:12" ht="316.5" x14ac:dyDescent="0.25">
      <c r="K2512" s="146" t="s">
        <v>210</v>
      </c>
      <c r="L2512" s="148" t="s">
        <v>150</v>
      </c>
    </row>
    <row r="2513" spans="11:12" ht="316.5" x14ac:dyDescent="0.25">
      <c r="K2513" s="146" t="s">
        <v>210</v>
      </c>
      <c r="L2513" s="148" t="s">
        <v>150</v>
      </c>
    </row>
    <row r="2514" spans="11:12" ht="316.5" x14ac:dyDescent="0.25">
      <c r="K2514" s="146" t="s">
        <v>210</v>
      </c>
      <c r="L2514" s="148" t="s">
        <v>150</v>
      </c>
    </row>
    <row r="2515" spans="11:12" ht="316.5" x14ac:dyDescent="0.25">
      <c r="K2515" s="146" t="s">
        <v>210</v>
      </c>
      <c r="L2515" s="148" t="s">
        <v>150</v>
      </c>
    </row>
    <row r="2516" spans="11:12" ht="316.5" x14ac:dyDescent="0.25">
      <c r="K2516" s="146" t="s">
        <v>210</v>
      </c>
      <c r="L2516" s="148" t="s">
        <v>150</v>
      </c>
    </row>
    <row r="2517" spans="11:12" ht="316.5" x14ac:dyDescent="0.25">
      <c r="K2517" s="146" t="s">
        <v>210</v>
      </c>
      <c r="L2517" s="148" t="s">
        <v>150</v>
      </c>
    </row>
    <row r="2518" spans="11:12" ht="316.5" x14ac:dyDescent="0.25">
      <c r="K2518" s="146" t="s">
        <v>210</v>
      </c>
      <c r="L2518" s="148" t="s">
        <v>150</v>
      </c>
    </row>
    <row r="2519" spans="11:12" ht="316.5" x14ac:dyDescent="0.25">
      <c r="K2519" s="146" t="s">
        <v>210</v>
      </c>
      <c r="L2519" s="148" t="s">
        <v>150</v>
      </c>
    </row>
    <row r="2520" spans="11:12" ht="316.5" x14ac:dyDescent="0.25">
      <c r="K2520" s="146" t="s">
        <v>210</v>
      </c>
      <c r="L2520" s="148" t="s">
        <v>150</v>
      </c>
    </row>
    <row r="2521" spans="11:12" ht="316.5" x14ac:dyDescent="0.25">
      <c r="K2521" s="146" t="s">
        <v>210</v>
      </c>
      <c r="L2521" s="148" t="s">
        <v>150</v>
      </c>
    </row>
    <row r="2522" spans="11:12" ht="316.5" x14ac:dyDescent="0.25">
      <c r="K2522" s="146" t="s">
        <v>210</v>
      </c>
      <c r="L2522" s="148" t="s">
        <v>150</v>
      </c>
    </row>
    <row r="2523" spans="11:12" ht="316.5" x14ac:dyDescent="0.25">
      <c r="K2523" s="146" t="s">
        <v>210</v>
      </c>
      <c r="L2523" s="148" t="s">
        <v>150</v>
      </c>
    </row>
    <row r="2524" spans="11:12" ht="316.5" x14ac:dyDescent="0.25">
      <c r="K2524" s="146" t="s">
        <v>210</v>
      </c>
      <c r="L2524" s="148" t="s">
        <v>150</v>
      </c>
    </row>
    <row r="2525" spans="11:12" ht="316.5" x14ac:dyDescent="0.25">
      <c r="K2525" s="146" t="s">
        <v>210</v>
      </c>
      <c r="L2525" s="148" t="s">
        <v>150</v>
      </c>
    </row>
    <row r="2526" spans="11:12" ht="316.5" x14ac:dyDescent="0.25">
      <c r="K2526" s="146" t="s">
        <v>210</v>
      </c>
      <c r="L2526" s="148" t="s">
        <v>150</v>
      </c>
    </row>
    <row r="2527" spans="11:12" ht="316.5" x14ac:dyDescent="0.25">
      <c r="K2527" s="146" t="s">
        <v>210</v>
      </c>
      <c r="L2527" s="148" t="s">
        <v>150</v>
      </c>
    </row>
    <row r="2528" spans="11:12" ht="316.5" x14ac:dyDescent="0.25">
      <c r="K2528" s="146" t="s">
        <v>210</v>
      </c>
      <c r="L2528" s="148" t="s">
        <v>150</v>
      </c>
    </row>
    <row r="2529" spans="11:12" ht="316.5" x14ac:dyDescent="0.25">
      <c r="K2529" s="146" t="s">
        <v>210</v>
      </c>
      <c r="L2529" s="148" t="s">
        <v>150</v>
      </c>
    </row>
    <row r="2530" spans="11:12" ht="316.5" x14ac:dyDescent="0.25">
      <c r="K2530" s="146" t="s">
        <v>210</v>
      </c>
      <c r="L2530" s="148" t="s">
        <v>150</v>
      </c>
    </row>
    <row r="2531" spans="11:12" ht="316.5" x14ac:dyDescent="0.25">
      <c r="K2531" s="146" t="s">
        <v>210</v>
      </c>
      <c r="L2531" s="148" t="s">
        <v>150</v>
      </c>
    </row>
    <row r="2532" spans="11:12" ht="316.5" x14ac:dyDescent="0.25">
      <c r="K2532" s="146" t="s">
        <v>210</v>
      </c>
      <c r="L2532" s="148" t="s">
        <v>150</v>
      </c>
    </row>
    <row r="2533" spans="11:12" ht="316.5" x14ac:dyDescent="0.25">
      <c r="K2533" s="146" t="s">
        <v>210</v>
      </c>
      <c r="L2533" s="148" t="s">
        <v>150</v>
      </c>
    </row>
    <row r="2534" spans="11:12" ht="316.5" x14ac:dyDescent="0.25">
      <c r="K2534" s="146" t="s">
        <v>210</v>
      </c>
      <c r="L2534" s="148" t="s">
        <v>150</v>
      </c>
    </row>
    <row r="2535" spans="11:12" ht="316.5" x14ac:dyDescent="0.25">
      <c r="K2535" s="146" t="s">
        <v>210</v>
      </c>
      <c r="L2535" s="148" t="s">
        <v>150</v>
      </c>
    </row>
    <row r="2536" spans="11:12" ht="316.5" x14ac:dyDescent="0.25">
      <c r="K2536" s="146" t="s">
        <v>210</v>
      </c>
      <c r="L2536" s="148" t="s">
        <v>150</v>
      </c>
    </row>
    <row r="2537" spans="11:12" ht="316.5" x14ac:dyDescent="0.25">
      <c r="K2537" s="146" t="s">
        <v>210</v>
      </c>
      <c r="L2537" s="148" t="s">
        <v>150</v>
      </c>
    </row>
    <row r="2538" spans="11:12" ht="316.5" x14ac:dyDescent="0.25">
      <c r="K2538" s="146" t="s">
        <v>210</v>
      </c>
      <c r="L2538" s="148" t="s">
        <v>150</v>
      </c>
    </row>
    <row r="2539" spans="11:12" ht="316.5" x14ac:dyDescent="0.25">
      <c r="K2539" s="146" t="s">
        <v>210</v>
      </c>
      <c r="L2539" s="148" t="s">
        <v>150</v>
      </c>
    </row>
    <row r="2540" spans="11:12" ht="316.5" x14ac:dyDescent="0.25">
      <c r="K2540" s="146" t="s">
        <v>210</v>
      </c>
      <c r="L2540" s="148" t="s">
        <v>150</v>
      </c>
    </row>
    <row r="2541" spans="11:12" ht="316.5" x14ac:dyDescent="0.25">
      <c r="K2541" s="146" t="s">
        <v>210</v>
      </c>
      <c r="L2541" s="148" t="s">
        <v>150</v>
      </c>
    </row>
    <row r="2542" spans="11:12" ht="316.5" x14ac:dyDescent="0.25">
      <c r="K2542" s="146" t="s">
        <v>210</v>
      </c>
      <c r="L2542" s="148" t="s">
        <v>150</v>
      </c>
    </row>
    <row r="2543" spans="11:12" ht="316.5" x14ac:dyDescent="0.25">
      <c r="K2543" s="146" t="s">
        <v>210</v>
      </c>
      <c r="L2543" s="148" t="s">
        <v>150</v>
      </c>
    </row>
    <row r="2544" spans="11:12" ht="316.5" x14ac:dyDescent="0.25">
      <c r="K2544" s="146" t="s">
        <v>210</v>
      </c>
      <c r="L2544" s="148" t="s">
        <v>150</v>
      </c>
    </row>
    <row r="2545" spans="11:12" ht="316.5" x14ac:dyDescent="0.25">
      <c r="K2545" s="146" t="s">
        <v>210</v>
      </c>
      <c r="L2545" s="148" t="s">
        <v>150</v>
      </c>
    </row>
    <row r="2546" spans="11:12" ht="316.5" x14ac:dyDescent="0.25">
      <c r="K2546" s="146" t="s">
        <v>210</v>
      </c>
      <c r="L2546" s="148" t="s">
        <v>150</v>
      </c>
    </row>
    <row r="2547" spans="11:12" ht="316.5" x14ac:dyDescent="0.25">
      <c r="K2547" s="146" t="s">
        <v>210</v>
      </c>
      <c r="L2547" s="148" t="s">
        <v>150</v>
      </c>
    </row>
    <row r="2548" spans="11:12" ht="316.5" x14ac:dyDescent="0.25">
      <c r="K2548" s="146" t="s">
        <v>210</v>
      </c>
      <c r="L2548" s="148" t="s">
        <v>150</v>
      </c>
    </row>
    <row r="2549" spans="11:12" ht="316.5" x14ac:dyDescent="0.25">
      <c r="K2549" s="146" t="s">
        <v>210</v>
      </c>
      <c r="L2549" s="148" t="s">
        <v>150</v>
      </c>
    </row>
    <row r="2550" spans="11:12" ht="316.5" x14ac:dyDescent="0.25">
      <c r="K2550" s="146" t="s">
        <v>210</v>
      </c>
      <c r="L2550" s="148" t="s">
        <v>150</v>
      </c>
    </row>
    <row r="2551" spans="11:12" ht="316.5" x14ac:dyDescent="0.25">
      <c r="K2551" s="146" t="s">
        <v>210</v>
      </c>
      <c r="L2551" s="148" t="s">
        <v>150</v>
      </c>
    </row>
    <row r="2552" spans="11:12" ht="316.5" x14ac:dyDescent="0.25">
      <c r="K2552" s="146" t="s">
        <v>210</v>
      </c>
      <c r="L2552" s="148" t="s">
        <v>150</v>
      </c>
    </row>
    <row r="2553" spans="11:12" ht="316.5" x14ac:dyDescent="0.25">
      <c r="K2553" s="146" t="s">
        <v>210</v>
      </c>
      <c r="L2553" s="148" t="s">
        <v>150</v>
      </c>
    </row>
    <row r="2554" spans="11:12" ht="316.5" x14ac:dyDescent="0.25">
      <c r="K2554" s="146" t="s">
        <v>210</v>
      </c>
      <c r="L2554" s="148" t="s">
        <v>150</v>
      </c>
    </row>
    <row r="2555" spans="11:12" ht="316.5" x14ac:dyDescent="0.25">
      <c r="K2555" s="146" t="s">
        <v>210</v>
      </c>
      <c r="L2555" s="148" t="s">
        <v>150</v>
      </c>
    </row>
    <row r="2556" spans="11:12" ht="316.5" x14ac:dyDescent="0.25">
      <c r="K2556" s="146" t="s">
        <v>210</v>
      </c>
      <c r="L2556" s="148" t="s">
        <v>150</v>
      </c>
    </row>
    <row r="2557" spans="11:12" ht="316.5" x14ac:dyDescent="0.25">
      <c r="K2557" s="146" t="s">
        <v>210</v>
      </c>
      <c r="L2557" s="148" t="s">
        <v>150</v>
      </c>
    </row>
    <row r="2558" spans="11:12" ht="316.5" x14ac:dyDescent="0.25">
      <c r="K2558" s="146" t="s">
        <v>210</v>
      </c>
      <c r="L2558" s="148" t="s">
        <v>150</v>
      </c>
    </row>
    <row r="2559" spans="11:12" ht="316.5" x14ac:dyDescent="0.25">
      <c r="K2559" s="146" t="s">
        <v>210</v>
      </c>
      <c r="L2559" s="148" t="s">
        <v>150</v>
      </c>
    </row>
    <row r="2560" spans="11:12" ht="316.5" x14ac:dyDescent="0.25">
      <c r="K2560" s="146" t="s">
        <v>210</v>
      </c>
      <c r="L2560" s="148" t="s">
        <v>150</v>
      </c>
    </row>
    <row r="2561" spans="11:12" ht="316.5" x14ac:dyDescent="0.25">
      <c r="K2561" s="146" t="s">
        <v>210</v>
      </c>
      <c r="L2561" s="148" t="s">
        <v>150</v>
      </c>
    </row>
    <row r="2562" spans="11:12" ht="316.5" x14ac:dyDescent="0.25">
      <c r="K2562" s="146" t="s">
        <v>210</v>
      </c>
      <c r="L2562" s="148" t="s">
        <v>150</v>
      </c>
    </row>
    <row r="2563" spans="11:12" ht="316.5" x14ac:dyDescent="0.25">
      <c r="K2563" s="146" t="s">
        <v>210</v>
      </c>
      <c r="L2563" s="148" t="s">
        <v>150</v>
      </c>
    </row>
    <row r="2564" spans="11:12" ht="316.5" x14ac:dyDescent="0.25">
      <c r="K2564" s="146" t="s">
        <v>210</v>
      </c>
      <c r="L2564" s="148" t="s">
        <v>150</v>
      </c>
    </row>
    <row r="2565" spans="11:12" ht="316.5" x14ac:dyDescent="0.25">
      <c r="K2565" s="146" t="s">
        <v>210</v>
      </c>
      <c r="L2565" s="148" t="s">
        <v>150</v>
      </c>
    </row>
    <row r="2566" spans="11:12" ht="316.5" x14ac:dyDescent="0.25">
      <c r="K2566" s="146" t="s">
        <v>210</v>
      </c>
      <c r="L2566" s="148" t="s">
        <v>150</v>
      </c>
    </row>
    <row r="2567" spans="11:12" ht="316.5" x14ac:dyDescent="0.25">
      <c r="K2567" s="146" t="s">
        <v>210</v>
      </c>
      <c r="L2567" s="148" t="s">
        <v>150</v>
      </c>
    </row>
    <row r="2568" spans="11:12" ht="316.5" x14ac:dyDescent="0.25">
      <c r="K2568" s="146" t="s">
        <v>210</v>
      </c>
      <c r="L2568" s="148" t="s">
        <v>150</v>
      </c>
    </row>
    <row r="2569" spans="11:12" ht="316.5" x14ac:dyDescent="0.25">
      <c r="K2569" s="146" t="s">
        <v>210</v>
      </c>
      <c r="L2569" s="148" t="s">
        <v>150</v>
      </c>
    </row>
    <row r="2570" spans="11:12" ht="316.5" x14ac:dyDescent="0.25">
      <c r="K2570" s="146" t="s">
        <v>210</v>
      </c>
      <c r="L2570" s="148" t="s">
        <v>150</v>
      </c>
    </row>
    <row r="2571" spans="11:12" ht="316.5" x14ac:dyDescent="0.25">
      <c r="K2571" s="146" t="s">
        <v>210</v>
      </c>
      <c r="L2571" s="148" t="s">
        <v>150</v>
      </c>
    </row>
    <row r="2572" spans="11:12" ht="316.5" x14ac:dyDescent="0.25">
      <c r="K2572" s="146" t="s">
        <v>210</v>
      </c>
      <c r="L2572" s="148" t="s">
        <v>150</v>
      </c>
    </row>
    <row r="2573" spans="11:12" ht="316.5" x14ac:dyDescent="0.25">
      <c r="K2573" s="146" t="s">
        <v>210</v>
      </c>
      <c r="L2573" s="148" t="s">
        <v>150</v>
      </c>
    </row>
    <row r="2574" spans="11:12" ht="316.5" x14ac:dyDescent="0.25">
      <c r="K2574" s="146" t="s">
        <v>210</v>
      </c>
      <c r="L2574" s="148" t="s">
        <v>150</v>
      </c>
    </row>
    <row r="2575" spans="11:12" ht="316.5" x14ac:dyDescent="0.25">
      <c r="K2575" s="146" t="s">
        <v>210</v>
      </c>
      <c r="L2575" s="148" t="s">
        <v>150</v>
      </c>
    </row>
    <row r="2576" spans="11:12" ht="316.5" x14ac:dyDescent="0.25">
      <c r="K2576" s="146" t="s">
        <v>210</v>
      </c>
      <c r="L2576" s="148" t="s">
        <v>150</v>
      </c>
    </row>
    <row r="2577" spans="11:12" ht="316.5" x14ac:dyDescent="0.25">
      <c r="K2577" s="146" t="s">
        <v>210</v>
      </c>
      <c r="L2577" s="148" t="s">
        <v>150</v>
      </c>
    </row>
    <row r="2578" spans="11:12" ht="316.5" x14ac:dyDescent="0.25">
      <c r="K2578" s="146" t="s">
        <v>210</v>
      </c>
      <c r="L2578" s="148" t="s">
        <v>150</v>
      </c>
    </row>
    <row r="2579" spans="11:12" ht="316.5" x14ac:dyDescent="0.25">
      <c r="K2579" s="146" t="s">
        <v>210</v>
      </c>
      <c r="L2579" s="148" t="s">
        <v>150</v>
      </c>
    </row>
    <row r="2580" spans="11:12" ht="316.5" x14ac:dyDescent="0.25">
      <c r="K2580" s="146" t="s">
        <v>210</v>
      </c>
      <c r="L2580" s="148" t="s">
        <v>150</v>
      </c>
    </row>
    <row r="2581" spans="11:12" ht="316.5" x14ac:dyDescent="0.25">
      <c r="K2581" s="146" t="s">
        <v>210</v>
      </c>
      <c r="L2581" s="148" t="s">
        <v>150</v>
      </c>
    </row>
    <row r="2582" spans="11:12" ht="316.5" x14ac:dyDescent="0.25">
      <c r="K2582" s="146" t="s">
        <v>210</v>
      </c>
      <c r="L2582" s="148" t="s">
        <v>150</v>
      </c>
    </row>
    <row r="2583" spans="11:12" ht="316.5" x14ac:dyDescent="0.25">
      <c r="K2583" s="146" t="s">
        <v>210</v>
      </c>
      <c r="L2583" s="148" t="s">
        <v>150</v>
      </c>
    </row>
    <row r="2584" spans="11:12" ht="316.5" x14ac:dyDescent="0.25">
      <c r="K2584" s="146" t="s">
        <v>210</v>
      </c>
      <c r="L2584" s="148" t="s">
        <v>150</v>
      </c>
    </row>
    <row r="2585" spans="11:12" ht="316.5" x14ac:dyDescent="0.25">
      <c r="K2585" s="146" t="s">
        <v>210</v>
      </c>
      <c r="L2585" s="148" t="s">
        <v>150</v>
      </c>
    </row>
    <row r="2586" spans="11:12" ht="316.5" x14ac:dyDescent="0.25">
      <c r="K2586" s="146" t="s">
        <v>210</v>
      </c>
      <c r="L2586" s="148" t="s">
        <v>150</v>
      </c>
    </row>
    <row r="2587" spans="11:12" ht="316.5" x14ac:dyDescent="0.25">
      <c r="K2587" s="146" t="s">
        <v>210</v>
      </c>
      <c r="L2587" s="148" t="s">
        <v>150</v>
      </c>
    </row>
    <row r="2588" spans="11:12" ht="316.5" x14ac:dyDescent="0.25">
      <c r="K2588" s="146" t="s">
        <v>210</v>
      </c>
      <c r="L2588" s="148" t="s">
        <v>150</v>
      </c>
    </row>
    <row r="2589" spans="11:12" ht="316.5" x14ac:dyDescent="0.25">
      <c r="K2589" s="146" t="s">
        <v>210</v>
      </c>
      <c r="L2589" s="148" t="s">
        <v>150</v>
      </c>
    </row>
    <row r="2590" spans="11:12" ht="316.5" x14ac:dyDescent="0.25">
      <c r="K2590" s="146" t="s">
        <v>210</v>
      </c>
      <c r="L2590" s="148" t="s">
        <v>150</v>
      </c>
    </row>
    <row r="2591" spans="11:12" ht="316.5" x14ac:dyDescent="0.25">
      <c r="K2591" s="146" t="s">
        <v>210</v>
      </c>
      <c r="L2591" s="148" t="s">
        <v>150</v>
      </c>
    </row>
    <row r="2592" spans="11:12" ht="316.5" x14ac:dyDescent="0.25">
      <c r="K2592" s="146" t="s">
        <v>210</v>
      </c>
      <c r="L2592" s="148" t="s">
        <v>150</v>
      </c>
    </row>
    <row r="2593" spans="11:12" ht="316.5" x14ac:dyDescent="0.25">
      <c r="K2593" s="146" t="s">
        <v>210</v>
      </c>
      <c r="L2593" s="148" t="s">
        <v>150</v>
      </c>
    </row>
    <row r="2594" spans="11:12" ht="316.5" x14ac:dyDescent="0.25">
      <c r="K2594" s="146" t="s">
        <v>210</v>
      </c>
      <c r="L2594" s="148" t="s">
        <v>150</v>
      </c>
    </row>
    <row r="2595" spans="11:12" ht="316.5" x14ac:dyDescent="0.25">
      <c r="K2595" s="146" t="s">
        <v>210</v>
      </c>
      <c r="L2595" s="148" t="s">
        <v>150</v>
      </c>
    </row>
    <row r="2596" spans="11:12" ht="316.5" x14ac:dyDescent="0.25">
      <c r="K2596" s="146" t="s">
        <v>210</v>
      </c>
      <c r="L2596" s="148" t="s">
        <v>150</v>
      </c>
    </row>
    <row r="2597" spans="11:12" ht="316.5" x14ac:dyDescent="0.25">
      <c r="K2597" s="146" t="s">
        <v>210</v>
      </c>
      <c r="L2597" s="148" t="s">
        <v>150</v>
      </c>
    </row>
    <row r="2598" spans="11:12" ht="316.5" x14ac:dyDescent="0.25">
      <c r="K2598" s="146" t="s">
        <v>210</v>
      </c>
      <c r="L2598" s="148" t="s">
        <v>150</v>
      </c>
    </row>
    <row r="2599" spans="11:12" ht="316.5" x14ac:dyDescent="0.25">
      <c r="K2599" s="146" t="s">
        <v>210</v>
      </c>
      <c r="L2599" s="148" t="s">
        <v>150</v>
      </c>
    </row>
    <row r="2600" spans="11:12" ht="316.5" x14ac:dyDescent="0.25">
      <c r="K2600" s="146" t="s">
        <v>210</v>
      </c>
      <c r="L2600" s="148" t="s">
        <v>150</v>
      </c>
    </row>
    <row r="2601" spans="11:12" ht="316.5" x14ac:dyDescent="0.25">
      <c r="K2601" s="146" t="s">
        <v>210</v>
      </c>
      <c r="L2601" s="148" t="s">
        <v>150</v>
      </c>
    </row>
    <row r="2602" spans="11:12" ht="316.5" x14ac:dyDescent="0.25">
      <c r="K2602" s="146" t="s">
        <v>210</v>
      </c>
      <c r="L2602" s="148" t="s">
        <v>150</v>
      </c>
    </row>
    <row r="2603" spans="11:12" ht="316.5" x14ac:dyDescent="0.25">
      <c r="K2603" s="146" t="s">
        <v>210</v>
      </c>
      <c r="L2603" s="148" t="s">
        <v>150</v>
      </c>
    </row>
    <row r="2604" spans="11:12" ht="316.5" x14ac:dyDescent="0.25">
      <c r="K2604" s="146" t="s">
        <v>210</v>
      </c>
      <c r="L2604" s="148" t="s">
        <v>150</v>
      </c>
    </row>
    <row r="2605" spans="11:12" ht="316.5" x14ac:dyDescent="0.25">
      <c r="K2605" s="146" t="s">
        <v>210</v>
      </c>
      <c r="L2605" s="148" t="s">
        <v>150</v>
      </c>
    </row>
    <row r="2606" spans="11:12" ht="316.5" x14ac:dyDescent="0.25">
      <c r="K2606" s="146" t="s">
        <v>210</v>
      </c>
      <c r="L2606" s="148" t="s">
        <v>150</v>
      </c>
    </row>
    <row r="2607" spans="11:12" ht="316.5" x14ac:dyDescent="0.25">
      <c r="K2607" s="146" t="s">
        <v>210</v>
      </c>
      <c r="L2607" s="148" t="s">
        <v>150</v>
      </c>
    </row>
    <row r="2608" spans="11:12" ht="316.5" x14ac:dyDescent="0.25">
      <c r="K2608" s="146" t="s">
        <v>210</v>
      </c>
      <c r="L2608" s="148" t="s">
        <v>150</v>
      </c>
    </row>
    <row r="2609" spans="11:12" ht="316.5" x14ac:dyDescent="0.25">
      <c r="K2609" s="146" t="s">
        <v>210</v>
      </c>
      <c r="L2609" s="148" t="s">
        <v>150</v>
      </c>
    </row>
    <row r="2610" spans="11:12" ht="316.5" x14ac:dyDescent="0.25">
      <c r="K2610" s="146" t="s">
        <v>210</v>
      </c>
      <c r="L2610" s="148" t="s">
        <v>150</v>
      </c>
    </row>
    <row r="2611" spans="11:12" ht="316.5" x14ac:dyDescent="0.25">
      <c r="K2611" s="146" t="s">
        <v>210</v>
      </c>
      <c r="L2611" s="148" t="s">
        <v>150</v>
      </c>
    </row>
    <row r="2612" spans="11:12" ht="316.5" x14ac:dyDescent="0.25">
      <c r="K2612" s="146" t="s">
        <v>210</v>
      </c>
      <c r="L2612" s="148" t="s">
        <v>150</v>
      </c>
    </row>
    <row r="2613" spans="11:12" ht="316.5" x14ac:dyDescent="0.25">
      <c r="K2613" s="146" t="s">
        <v>210</v>
      </c>
      <c r="L2613" s="148" t="s">
        <v>150</v>
      </c>
    </row>
    <row r="2614" spans="11:12" ht="316.5" x14ac:dyDescent="0.25">
      <c r="K2614" s="146" t="s">
        <v>210</v>
      </c>
      <c r="L2614" s="148" t="s">
        <v>150</v>
      </c>
    </row>
    <row r="2615" spans="11:12" ht="316.5" x14ac:dyDescent="0.25">
      <c r="K2615" s="146" t="s">
        <v>210</v>
      </c>
      <c r="L2615" s="148" t="s">
        <v>150</v>
      </c>
    </row>
    <row r="2616" spans="11:12" ht="316.5" x14ac:dyDescent="0.25">
      <c r="K2616" s="146" t="s">
        <v>210</v>
      </c>
      <c r="L2616" s="148" t="s">
        <v>150</v>
      </c>
    </row>
    <row r="2617" spans="11:12" ht="316.5" x14ac:dyDescent="0.25">
      <c r="K2617" s="146" t="s">
        <v>210</v>
      </c>
      <c r="L2617" s="148" t="s">
        <v>150</v>
      </c>
    </row>
    <row r="2618" spans="11:12" ht="316.5" x14ac:dyDescent="0.25">
      <c r="K2618" s="146" t="s">
        <v>210</v>
      </c>
      <c r="L2618" s="148" t="s">
        <v>150</v>
      </c>
    </row>
    <row r="2619" spans="11:12" ht="316.5" x14ac:dyDescent="0.25">
      <c r="K2619" s="146" t="s">
        <v>210</v>
      </c>
      <c r="L2619" s="148" t="s">
        <v>150</v>
      </c>
    </row>
    <row r="2620" spans="11:12" ht="316.5" x14ac:dyDescent="0.25">
      <c r="K2620" s="146" t="s">
        <v>210</v>
      </c>
      <c r="L2620" s="148" t="s">
        <v>150</v>
      </c>
    </row>
    <row r="2621" spans="11:12" ht="316.5" x14ac:dyDescent="0.25">
      <c r="K2621" s="146" t="s">
        <v>210</v>
      </c>
      <c r="L2621" s="148" t="s">
        <v>150</v>
      </c>
    </row>
    <row r="2622" spans="11:12" ht="316.5" x14ac:dyDescent="0.25">
      <c r="K2622" s="146" t="s">
        <v>210</v>
      </c>
      <c r="L2622" s="148" t="s">
        <v>150</v>
      </c>
    </row>
    <row r="2623" spans="11:12" ht="316.5" x14ac:dyDescent="0.25">
      <c r="K2623" s="146" t="s">
        <v>210</v>
      </c>
      <c r="L2623" s="148" t="s">
        <v>150</v>
      </c>
    </row>
    <row r="2624" spans="11:12" ht="316.5" x14ac:dyDescent="0.25">
      <c r="K2624" s="146" t="s">
        <v>210</v>
      </c>
      <c r="L2624" s="148" t="s">
        <v>150</v>
      </c>
    </row>
    <row r="2625" spans="11:12" ht="316.5" x14ac:dyDescent="0.25">
      <c r="K2625" s="146" t="s">
        <v>210</v>
      </c>
      <c r="L2625" s="148" t="s">
        <v>150</v>
      </c>
    </row>
    <row r="2626" spans="11:12" ht="316.5" x14ac:dyDescent="0.25">
      <c r="K2626" s="146" t="s">
        <v>210</v>
      </c>
      <c r="L2626" s="148" t="s">
        <v>150</v>
      </c>
    </row>
    <row r="2627" spans="11:12" ht="316.5" x14ac:dyDescent="0.25">
      <c r="K2627" s="146" t="s">
        <v>210</v>
      </c>
      <c r="L2627" s="148" t="s">
        <v>150</v>
      </c>
    </row>
    <row r="2628" spans="11:12" ht="316.5" x14ac:dyDescent="0.25">
      <c r="K2628" s="146" t="s">
        <v>210</v>
      </c>
      <c r="L2628" s="148" t="s">
        <v>150</v>
      </c>
    </row>
    <row r="2629" spans="11:12" ht="316.5" x14ac:dyDescent="0.25">
      <c r="K2629" s="146" t="s">
        <v>210</v>
      </c>
      <c r="L2629" s="148" t="s">
        <v>150</v>
      </c>
    </row>
    <row r="2630" spans="11:12" ht="316.5" x14ac:dyDescent="0.25">
      <c r="K2630" s="146" t="s">
        <v>210</v>
      </c>
      <c r="L2630" s="148" t="s">
        <v>150</v>
      </c>
    </row>
    <row r="2631" spans="11:12" ht="316.5" x14ac:dyDescent="0.25">
      <c r="K2631" s="146" t="s">
        <v>210</v>
      </c>
      <c r="L2631" s="148" t="s">
        <v>150</v>
      </c>
    </row>
    <row r="2632" spans="11:12" ht="316.5" x14ac:dyDescent="0.25">
      <c r="K2632" s="146" t="s">
        <v>210</v>
      </c>
      <c r="L2632" s="148" t="s">
        <v>150</v>
      </c>
    </row>
    <row r="2633" spans="11:12" ht="316.5" x14ac:dyDescent="0.25">
      <c r="K2633" s="146" t="s">
        <v>210</v>
      </c>
      <c r="L2633" s="148" t="s">
        <v>150</v>
      </c>
    </row>
    <row r="2634" spans="11:12" ht="316.5" x14ac:dyDescent="0.25">
      <c r="K2634" s="146" t="s">
        <v>210</v>
      </c>
      <c r="L2634" s="148" t="s">
        <v>150</v>
      </c>
    </row>
    <row r="2635" spans="11:12" ht="316.5" x14ac:dyDescent="0.25">
      <c r="K2635" s="146" t="s">
        <v>210</v>
      </c>
      <c r="L2635" s="148" t="s">
        <v>150</v>
      </c>
    </row>
    <row r="2636" spans="11:12" ht="316.5" x14ac:dyDescent="0.25">
      <c r="K2636" s="146" t="s">
        <v>210</v>
      </c>
      <c r="L2636" s="148" t="s">
        <v>150</v>
      </c>
    </row>
    <row r="2637" spans="11:12" ht="316.5" x14ac:dyDescent="0.25">
      <c r="K2637" s="146" t="s">
        <v>210</v>
      </c>
      <c r="L2637" s="148" t="s">
        <v>150</v>
      </c>
    </row>
    <row r="2638" spans="11:12" ht="316.5" x14ac:dyDescent="0.25">
      <c r="K2638" s="146" t="s">
        <v>210</v>
      </c>
      <c r="L2638" s="148" t="s">
        <v>150</v>
      </c>
    </row>
    <row r="2639" spans="11:12" ht="316.5" x14ac:dyDescent="0.25">
      <c r="K2639" s="146" t="s">
        <v>210</v>
      </c>
      <c r="L2639" s="148" t="s">
        <v>150</v>
      </c>
    </row>
    <row r="2640" spans="11:12" ht="316.5" x14ac:dyDescent="0.25">
      <c r="K2640" s="146" t="s">
        <v>210</v>
      </c>
      <c r="L2640" s="148" t="s">
        <v>150</v>
      </c>
    </row>
    <row r="2641" spans="11:12" ht="316.5" x14ac:dyDescent="0.25">
      <c r="K2641" s="146" t="s">
        <v>210</v>
      </c>
      <c r="L2641" s="148" t="s">
        <v>150</v>
      </c>
    </row>
    <row r="2642" spans="11:12" ht="316.5" x14ac:dyDescent="0.25">
      <c r="K2642" s="146" t="s">
        <v>210</v>
      </c>
      <c r="L2642" s="148" t="s">
        <v>150</v>
      </c>
    </row>
    <row r="2643" spans="11:12" ht="316.5" x14ac:dyDescent="0.25">
      <c r="K2643" s="146" t="s">
        <v>210</v>
      </c>
      <c r="L2643" s="148" t="s">
        <v>150</v>
      </c>
    </row>
    <row r="2644" spans="11:12" ht="316.5" x14ac:dyDescent="0.25">
      <c r="K2644" s="146" t="s">
        <v>210</v>
      </c>
      <c r="L2644" s="148" t="s">
        <v>150</v>
      </c>
    </row>
    <row r="2645" spans="11:12" ht="316.5" x14ac:dyDescent="0.25">
      <c r="K2645" s="146" t="s">
        <v>210</v>
      </c>
      <c r="L2645" s="148" t="s">
        <v>150</v>
      </c>
    </row>
    <row r="2646" spans="11:12" ht="316.5" x14ac:dyDescent="0.25">
      <c r="K2646" s="146" t="s">
        <v>210</v>
      </c>
      <c r="L2646" s="148" t="s">
        <v>150</v>
      </c>
    </row>
    <row r="2647" spans="11:12" ht="316.5" x14ac:dyDescent="0.25">
      <c r="K2647" s="146" t="s">
        <v>210</v>
      </c>
      <c r="L2647" s="148" t="s">
        <v>150</v>
      </c>
    </row>
    <row r="2648" spans="11:12" ht="316.5" x14ac:dyDescent="0.25">
      <c r="K2648" s="146" t="s">
        <v>210</v>
      </c>
      <c r="L2648" s="148" t="s">
        <v>150</v>
      </c>
    </row>
    <row r="2649" spans="11:12" ht="316.5" x14ac:dyDescent="0.25">
      <c r="K2649" s="146" t="s">
        <v>210</v>
      </c>
      <c r="L2649" s="148" t="s">
        <v>150</v>
      </c>
    </row>
    <row r="2650" spans="11:12" ht="316.5" x14ac:dyDescent="0.25">
      <c r="K2650" s="146" t="s">
        <v>210</v>
      </c>
      <c r="L2650" s="148" t="s">
        <v>150</v>
      </c>
    </row>
    <row r="2651" spans="11:12" ht="316.5" x14ac:dyDescent="0.25">
      <c r="K2651" s="146" t="s">
        <v>210</v>
      </c>
      <c r="L2651" s="148" t="s">
        <v>150</v>
      </c>
    </row>
    <row r="2652" spans="11:12" ht="316.5" x14ac:dyDescent="0.25">
      <c r="K2652" s="146" t="s">
        <v>210</v>
      </c>
      <c r="L2652" s="148" t="s">
        <v>150</v>
      </c>
    </row>
    <row r="2653" spans="11:12" ht="316.5" x14ac:dyDescent="0.25">
      <c r="K2653" s="146" t="s">
        <v>210</v>
      </c>
      <c r="L2653" s="148" t="s">
        <v>150</v>
      </c>
    </row>
    <row r="2654" spans="11:12" ht="316.5" x14ac:dyDescent="0.25">
      <c r="K2654" s="146" t="s">
        <v>210</v>
      </c>
      <c r="L2654" s="148" t="s">
        <v>150</v>
      </c>
    </row>
    <row r="2655" spans="11:12" ht="316.5" x14ac:dyDescent="0.25">
      <c r="K2655" s="146" t="s">
        <v>210</v>
      </c>
      <c r="L2655" s="148" t="s">
        <v>150</v>
      </c>
    </row>
    <row r="2656" spans="11:12" ht="316.5" x14ac:dyDescent="0.25">
      <c r="K2656" s="146" t="s">
        <v>210</v>
      </c>
      <c r="L2656" s="148" t="s">
        <v>150</v>
      </c>
    </row>
    <row r="2657" spans="11:12" ht="316.5" x14ac:dyDescent="0.25">
      <c r="K2657" s="146" t="s">
        <v>210</v>
      </c>
      <c r="L2657" s="148" t="s">
        <v>150</v>
      </c>
    </row>
    <row r="2658" spans="11:12" ht="316.5" x14ac:dyDescent="0.25">
      <c r="K2658" s="146" t="s">
        <v>210</v>
      </c>
      <c r="L2658" s="148" t="s">
        <v>150</v>
      </c>
    </row>
    <row r="2659" spans="11:12" ht="316.5" x14ac:dyDescent="0.25">
      <c r="K2659" s="146" t="s">
        <v>210</v>
      </c>
      <c r="L2659" s="148" t="s">
        <v>150</v>
      </c>
    </row>
    <row r="2660" spans="11:12" ht="316.5" x14ac:dyDescent="0.25">
      <c r="K2660" s="146" t="s">
        <v>210</v>
      </c>
      <c r="L2660" s="148" t="s">
        <v>150</v>
      </c>
    </row>
    <row r="2661" spans="11:12" ht="316.5" x14ac:dyDescent="0.25">
      <c r="K2661" s="146" t="s">
        <v>210</v>
      </c>
      <c r="L2661" s="148" t="s">
        <v>150</v>
      </c>
    </row>
    <row r="2662" spans="11:12" ht="316.5" x14ac:dyDescent="0.25">
      <c r="K2662" s="146" t="s">
        <v>210</v>
      </c>
      <c r="L2662" s="148" t="s">
        <v>150</v>
      </c>
    </row>
    <row r="2663" spans="11:12" ht="316.5" x14ac:dyDescent="0.25">
      <c r="K2663" s="146" t="s">
        <v>210</v>
      </c>
      <c r="L2663" s="148" t="s">
        <v>150</v>
      </c>
    </row>
    <row r="2664" spans="11:12" ht="316.5" x14ac:dyDescent="0.25">
      <c r="K2664" s="146" t="s">
        <v>210</v>
      </c>
      <c r="L2664" s="148" t="s">
        <v>150</v>
      </c>
    </row>
    <row r="2665" spans="11:12" ht="316.5" x14ac:dyDescent="0.25">
      <c r="K2665" s="146" t="s">
        <v>210</v>
      </c>
      <c r="L2665" s="148" t="s">
        <v>150</v>
      </c>
    </row>
    <row r="2666" spans="11:12" ht="316.5" x14ac:dyDescent="0.25">
      <c r="K2666" s="146" t="s">
        <v>210</v>
      </c>
      <c r="L2666" s="148" t="s">
        <v>150</v>
      </c>
    </row>
    <row r="2667" spans="11:12" ht="316.5" x14ac:dyDescent="0.25">
      <c r="K2667" s="146" t="s">
        <v>210</v>
      </c>
      <c r="L2667" s="148" t="s">
        <v>150</v>
      </c>
    </row>
    <row r="2668" spans="11:12" ht="316.5" x14ac:dyDescent="0.25">
      <c r="K2668" s="146" t="s">
        <v>210</v>
      </c>
      <c r="L2668" s="148" t="s">
        <v>150</v>
      </c>
    </row>
    <row r="2669" spans="11:12" ht="316.5" x14ac:dyDescent="0.25">
      <c r="K2669" s="146" t="s">
        <v>210</v>
      </c>
      <c r="L2669" s="148" t="s">
        <v>150</v>
      </c>
    </row>
    <row r="2670" spans="11:12" ht="316.5" x14ac:dyDescent="0.25">
      <c r="K2670" s="146" t="s">
        <v>210</v>
      </c>
      <c r="L2670" s="148" t="s">
        <v>150</v>
      </c>
    </row>
    <row r="2671" spans="11:12" ht="316.5" x14ac:dyDescent="0.25">
      <c r="K2671" s="146" t="s">
        <v>210</v>
      </c>
      <c r="L2671" s="148" t="s">
        <v>150</v>
      </c>
    </row>
    <row r="2672" spans="11:12" ht="316.5" x14ac:dyDescent="0.25">
      <c r="K2672" s="146" t="s">
        <v>210</v>
      </c>
      <c r="L2672" s="148" t="s">
        <v>150</v>
      </c>
    </row>
    <row r="2673" spans="11:12" ht="316.5" x14ac:dyDescent="0.25">
      <c r="K2673" s="146" t="s">
        <v>210</v>
      </c>
      <c r="L2673" s="148" t="s">
        <v>150</v>
      </c>
    </row>
    <row r="2674" spans="11:12" ht="316.5" x14ac:dyDescent="0.25">
      <c r="K2674" s="146" t="s">
        <v>210</v>
      </c>
      <c r="L2674" s="148" t="s">
        <v>150</v>
      </c>
    </row>
    <row r="2675" spans="11:12" ht="316.5" x14ac:dyDescent="0.25">
      <c r="K2675" s="146" t="s">
        <v>210</v>
      </c>
      <c r="L2675" s="148" t="s">
        <v>150</v>
      </c>
    </row>
    <row r="2676" spans="11:12" ht="316.5" x14ac:dyDescent="0.25">
      <c r="K2676" s="146" t="s">
        <v>210</v>
      </c>
      <c r="L2676" s="148" t="s">
        <v>150</v>
      </c>
    </row>
    <row r="2677" spans="11:12" ht="316.5" x14ac:dyDescent="0.25">
      <c r="K2677" s="146" t="s">
        <v>210</v>
      </c>
      <c r="L2677" s="148" t="s">
        <v>150</v>
      </c>
    </row>
    <row r="2678" spans="11:12" ht="316.5" x14ac:dyDescent="0.25">
      <c r="K2678" s="146" t="s">
        <v>210</v>
      </c>
      <c r="L2678" s="148" t="s">
        <v>150</v>
      </c>
    </row>
    <row r="2679" spans="11:12" ht="316.5" x14ac:dyDescent="0.25">
      <c r="K2679" s="146" t="s">
        <v>210</v>
      </c>
      <c r="L2679" s="148" t="s">
        <v>150</v>
      </c>
    </row>
    <row r="2680" spans="11:12" ht="316.5" x14ac:dyDescent="0.25">
      <c r="K2680" s="146" t="s">
        <v>210</v>
      </c>
      <c r="L2680" s="148" t="s">
        <v>150</v>
      </c>
    </row>
    <row r="2681" spans="11:12" ht="316.5" x14ac:dyDescent="0.25">
      <c r="K2681" s="146" t="s">
        <v>210</v>
      </c>
      <c r="L2681" s="148" t="s">
        <v>150</v>
      </c>
    </row>
    <row r="2682" spans="11:12" ht="316.5" x14ac:dyDescent="0.25">
      <c r="K2682" s="146" t="s">
        <v>210</v>
      </c>
      <c r="L2682" s="148" t="s">
        <v>150</v>
      </c>
    </row>
    <row r="2683" spans="11:12" ht="316.5" x14ac:dyDescent="0.25">
      <c r="K2683" s="146" t="s">
        <v>210</v>
      </c>
      <c r="L2683" s="148" t="s">
        <v>150</v>
      </c>
    </row>
    <row r="2684" spans="11:12" ht="316.5" x14ac:dyDescent="0.25">
      <c r="K2684" s="146" t="s">
        <v>210</v>
      </c>
      <c r="L2684" s="148" t="s">
        <v>150</v>
      </c>
    </row>
    <row r="2685" spans="11:12" ht="316.5" x14ac:dyDescent="0.25">
      <c r="K2685" s="146" t="s">
        <v>210</v>
      </c>
      <c r="L2685" s="148" t="s">
        <v>150</v>
      </c>
    </row>
    <row r="2686" spans="11:12" ht="316.5" x14ac:dyDescent="0.25">
      <c r="K2686" s="146" t="s">
        <v>210</v>
      </c>
      <c r="L2686" s="148" t="s">
        <v>150</v>
      </c>
    </row>
    <row r="2687" spans="11:12" ht="316.5" x14ac:dyDescent="0.25">
      <c r="K2687" s="146" t="s">
        <v>210</v>
      </c>
      <c r="L2687" s="148" t="s">
        <v>150</v>
      </c>
    </row>
    <row r="2688" spans="11:12" ht="316.5" x14ac:dyDescent="0.25">
      <c r="K2688" s="146" t="s">
        <v>210</v>
      </c>
      <c r="L2688" s="148" t="s">
        <v>150</v>
      </c>
    </row>
    <row r="2689" spans="11:12" ht="316.5" x14ac:dyDescent="0.25">
      <c r="K2689" s="146" t="s">
        <v>210</v>
      </c>
      <c r="L2689" s="148" t="s">
        <v>150</v>
      </c>
    </row>
    <row r="2690" spans="11:12" ht="316.5" x14ac:dyDescent="0.25">
      <c r="K2690" s="146" t="s">
        <v>210</v>
      </c>
      <c r="L2690" s="148" t="s">
        <v>150</v>
      </c>
    </row>
    <row r="2691" spans="11:12" ht="316.5" x14ac:dyDescent="0.25">
      <c r="K2691" s="146" t="s">
        <v>210</v>
      </c>
      <c r="L2691" s="148" t="s">
        <v>150</v>
      </c>
    </row>
    <row r="2692" spans="11:12" ht="316.5" x14ac:dyDescent="0.25">
      <c r="K2692" s="146" t="s">
        <v>210</v>
      </c>
      <c r="L2692" s="148" t="s">
        <v>150</v>
      </c>
    </row>
    <row r="2693" spans="11:12" ht="316.5" x14ac:dyDescent="0.25">
      <c r="K2693" s="146" t="s">
        <v>210</v>
      </c>
      <c r="L2693" s="148" t="s">
        <v>150</v>
      </c>
    </row>
    <row r="2694" spans="11:12" ht="316.5" x14ac:dyDescent="0.25">
      <c r="K2694" s="146" t="s">
        <v>210</v>
      </c>
      <c r="L2694" s="148" t="s">
        <v>150</v>
      </c>
    </row>
    <row r="2695" spans="11:12" ht="316.5" x14ac:dyDescent="0.25">
      <c r="K2695" s="146" t="s">
        <v>210</v>
      </c>
      <c r="L2695" s="148" t="s">
        <v>150</v>
      </c>
    </row>
    <row r="2696" spans="11:12" ht="316.5" x14ac:dyDescent="0.25">
      <c r="K2696" s="146" t="s">
        <v>210</v>
      </c>
      <c r="L2696" s="148" t="s">
        <v>150</v>
      </c>
    </row>
    <row r="2697" spans="11:12" ht="316.5" x14ac:dyDescent="0.25">
      <c r="K2697" s="146" t="s">
        <v>210</v>
      </c>
      <c r="L2697" s="148" t="s">
        <v>150</v>
      </c>
    </row>
    <row r="2698" spans="11:12" ht="316.5" x14ac:dyDescent="0.25">
      <c r="K2698" s="146" t="s">
        <v>210</v>
      </c>
      <c r="L2698" s="148" t="s">
        <v>150</v>
      </c>
    </row>
    <row r="2699" spans="11:12" ht="316.5" x14ac:dyDescent="0.25">
      <c r="K2699" s="146" t="s">
        <v>210</v>
      </c>
      <c r="L2699" s="148" t="s">
        <v>150</v>
      </c>
    </row>
    <row r="2700" spans="11:12" ht="316.5" x14ac:dyDescent="0.25">
      <c r="K2700" s="146" t="s">
        <v>210</v>
      </c>
      <c r="L2700" s="148" t="s">
        <v>150</v>
      </c>
    </row>
    <row r="2701" spans="11:12" ht="316.5" x14ac:dyDescent="0.25">
      <c r="K2701" s="146" t="s">
        <v>210</v>
      </c>
      <c r="L2701" s="148" t="s">
        <v>150</v>
      </c>
    </row>
    <row r="2702" spans="11:12" ht="316.5" x14ac:dyDescent="0.25">
      <c r="K2702" s="146" t="s">
        <v>210</v>
      </c>
      <c r="L2702" s="148" t="s">
        <v>150</v>
      </c>
    </row>
    <row r="2703" spans="11:12" ht="316.5" x14ac:dyDescent="0.25">
      <c r="K2703" s="146" t="s">
        <v>210</v>
      </c>
      <c r="L2703" s="148" t="s">
        <v>150</v>
      </c>
    </row>
    <row r="2704" spans="11:12" ht="316.5" x14ac:dyDescent="0.25">
      <c r="K2704" s="146" t="s">
        <v>210</v>
      </c>
      <c r="L2704" s="148" t="s">
        <v>150</v>
      </c>
    </row>
    <row r="2705" spans="11:12" ht="316.5" x14ac:dyDescent="0.25">
      <c r="K2705" s="146" t="s">
        <v>210</v>
      </c>
      <c r="L2705" s="148" t="s">
        <v>150</v>
      </c>
    </row>
    <row r="2706" spans="11:12" ht="316.5" x14ac:dyDescent="0.25">
      <c r="K2706" s="146" t="s">
        <v>210</v>
      </c>
      <c r="L2706" s="148" t="s">
        <v>150</v>
      </c>
    </row>
    <row r="2707" spans="11:12" ht="316.5" x14ac:dyDescent="0.25">
      <c r="K2707" s="146" t="s">
        <v>210</v>
      </c>
      <c r="L2707" s="148" t="s">
        <v>150</v>
      </c>
    </row>
    <row r="2708" spans="11:12" ht="316.5" x14ac:dyDescent="0.25">
      <c r="K2708" s="146" t="s">
        <v>210</v>
      </c>
      <c r="L2708" s="148" t="s">
        <v>150</v>
      </c>
    </row>
    <row r="2709" spans="11:12" ht="316.5" x14ac:dyDescent="0.25">
      <c r="K2709" s="146" t="s">
        <v>210</v>
      </c>
      <c r="L2709" s="148" t="s">
        <v>150</v>
      </c>
    </row>
    <row r="2710" spans="11:12" ht="316.5" x14ac:dyDescent="0.25">
      <c r="K2710" s="146" t="s">
        <v>210</v>
      </c>
      <c r="L2710" s="148" t="s">
        <v>150</v>
      </c>
    </row>
    <row r="2711" spans="11:12" ht="316.5" x14ac:dyDescent="0.25">
      <c r="K2711" s="146" t="s">
        <v>210</v>
      </c>
      <c r="L2711" s="148" t="s">
        <v>150</v>
      </c>
    </row>
    <row r="2712" spans="11:12" ht="316.5" x14ac:dyDescent="0.25">
      <c r="K2712" s="146" t="s">
        <v>210</v>
      </c>
      <c r="L2712" s="148" t="s">
        <v>150</v>
      </c>
    </row>
    <row r="2713" spans="11:12" ht="316.5" x14ac:dyDescent="0.25">
      <c r="K2713" s="146" t="s">
        <v>210</v>
      </c>
      <c r="L2713" s="148" t="s">
        <v>150</v>
      </c>
    </row>
    <row r="2714" spans="11:12" ht="316.5" x14ac:dyDescent="0.25">
      <c r="K2714" s="146" t="s">
        <v>210</v>
      </c>
      <c r="L2714" s="148" t="s">
        <v>150</v>
      </c>
    </row>
    <row r="2715" spans="11:12" ht="316.5" x14ac:dyDescent="0.25">
      <c r="K2715" s="146" t="s">
        <v>210</v>
      </c>
      <c r="L2715" s="148" t="s">
        <v>150</v>
      </c>
    </row>
    <row r="2716" spans="11:12" ht="316.5" x14ac:dyDescent="0.25">
      <c r="K2716" s="146" t="s">
        <v>210</v>
      </c>
      <c r="L2716" s="148" t="s">
        <v>150</v>
      </c>
    </row>
    <row r="2717" spans="11:12" ht="316.5" x14ac:dyDescent="0.25">
      <c r="K2717" s="146" t="s">
        <v>210</v>
      </c>
      <c r="L2717" s="148" t="s">
        <v>150</v>
      </c>
    </row>
    <row r="2718" spans="11:12" ht="316.5" x14ac:dyDescent="0.25">
      <c r="K2718" s="146" t="s">
        <v>210</v>
      </c>
      <c r="L2718" s="148" t="s">
        <v>150</v>
      </c>
    </row>
    <row r="2719" spans="11:12" ht="316.5" x14ac:dyDescent="0.25">
      <c r="K2719" s="146" t="s">
        <v>210</v>
      </c>
      <c r="L2719" s="148" t="s">
        <v>150</v>
      </c>
    </row>
    <row r="2720" spans="11:12" ht="316.5" x14ac:dyDescent="0.25">
      <c r="K2720" s="146" t="s">
        <v>210</v>
      </c>
      <c r="L2720" s="148" t="s">
        <v>150</v>
      </c>
    </row>
    <row r="2721" spans="11:12" ht="316.5" x14ac:dyDescent="0.25">
      <c r="K2721" s="146" t="s">
        <v>210</v>
      </c>
      <c r="L2721" s="148" t="s">
        <v>150</v>
      </c>
    </row>
    <row r="2722" spans="11:12" ht="316.5" x14ac:dyDescent="0.25">
      <c r="K2722" s="146" t="s">
        <v>210</v>
      </c>
      <c r="L2722" s="148" t="s">
        <v>150</v>
      </c>
    </row>
    <row r="2723" spans="11:12" ht="316.5" x14ac:dyDescent="0.25">
      <c r="K2723" s="146" t="s">
        <v>210</v>
      </c>
      <c r="L2723" s="148" t="s">
        <v>150</v>
      </c>
    </row>
    <row r="2724" spans="11:12" ht="316.5" x14ac:dyDescent="0.25">
      <c r="K2724" s="146" t="s">
        <v>210</v>
      </c>
      <c r="L2724" s="148" t="s">
        <v>150</v>
      </c>
    </row>
    <row r="2725" spans="11:12" ht="316.5" x14ac:dyDescent="0.25">
      <c r="K2725" s="146" t="s">
        <v>210</v>
      </c>
      <c r="L2725" s="148" t="s">
        <v>150</v>
      </c>
    </row>
    <row r="2726" spans="11:12" ht="316.5" x14ac:dyDescent="0.25">
      <c r="K2726" s="146" t="s">
        <v>210</v>
      </c>
      <c r="L2726" s="148" t="s">
        <v>150</v>
      </c>
    </row>
    <row r="2727" spans="11:12" ht="316.5" x14ac:dyDescent="0.25">
      <c r="K2727" s="146" t="s">
        <v>210</v>
      </c>
      <c r="L2727" s="148" t="s">
        <v>150</v>
      </c>
    </row>
    <row r="2728" spans="11:12" ht="316.5" x14ac:dyDescent="0.25">
      <c r="K2728" s="146" t="s">
        <v>210</v>
      </c>
      <c r="L2728" s="148" t="s">
        <v>150</v>
      </c>
    </row>
    <row r="2729" spans="11:12" ht="316.5" x14ac:dyDescent="0.25">
      <c r="K2729" s="146" t="s">
        <v>210</v>
      </c>
      <c r="L2729" s="148" t="s">
        <v>150</v>
      </c>
    </row>
    <row r="2730" spans="11:12" ht="316.5" x14ac:dyDescent="0.25">
      <c r="K2730" s="146" t="s">
        <v>210</v>
      </c>
      <c r="L2730" s="148" t="s">
        <v>150</v>
      </c>
    </row>
    <row r="2731" spans="11:12" ht="316.5" x14ac:dyDescent="0.25">
      <c r="K2731" s="146" t="s">
        <v>210</v>
      </c>
      <c r="L2731" s="148" t="s">
        <v>150</v>
      </c>
    </row>
    <row r="2732" spans="11:12" ht="316.5" x14ac:dyDescent="0.25">
      <c r="K2732" s="146" t="s">
        <v>210</v>
      </c>
      <c r="L2732" s="148" t="s">
        <v>150</v>
      </c>
    </row>
    <row r="2733" spans="11:12" ht="316.5" x14ac:dyDescent="0.25">
      <c r="K2733" s="146" t="s">
        <v>210</v>
      </c>
      <c r="L2733" s="148" t="s">
        <v>150</v>
      </c>
    </row>
    <row r="2734" spans="11:12" ht="316.5" x14ac:dyDescent="0.25">
      <c r="K2734" s="146" t="s">
        <v>210</v>
      </c>
      <c r="L2734" s="148" t="s">
        <v>150</v>
      </c>
    </row>
    <row r="2735" spans="11:12" ht="316.5" x14ac:dyDescent="0.25">
      <c r="K2735" s="146" t="s">
        <v>210</v>
      </c>
      <c r="L2735" s="148" t="s">
        <v>150</v>
      </c>
    </row>
    <row r="2736" spans="11:12" ht="316.5" x14ac:dyDescent="0.25">
      <c r="K2736" s="146" t="s">
        <v>210</v>
      </c>
      <c r="L2736" s="148" t="s">
        <v>150</v>
      </c>
    </row>
    <row r="2737" spans="11:12" ht="316.5" x14ac:dyDescent="0.25">
      <c r="K2737" s="146" t="s">
        <v>210</v>
      </c>
      <c r="L2737" s="148" t="s">
        <v>150</v>
      </c>
    </row>
    <row r="2738" spans="11:12" ht="316.5" x14ac:dyDescent="0.25">
      <c r="K2738" s="146" t="s">
        <v>210</v>
      </c>
      <c r="L2738" s="148" t="s">
        <v>150</v>
      </c>
    </row>
    <row r="2739" spans="11:12" ht="316.5" x14ac:dyDescent="0.25">
      <c r="K2739" s="146" t="s">
        <v>210</v>
      </c>
      <c r="L2739" s="148" t="s">
        <v>150</v>
      </c>
    </row>
    <row r="2740" spans="11:12" ht="316.5" x14ac:dyDescent="0.25">
      <c r="K2740" s="146" t="s">
        <v>210</v>
      </c>
      <c r="L2740" s="148" t="s">
        <v>150</v>
      </c>
    </row>
    <row r="2741" spans="11:12" ht="316.5" x14ac:dyDescent="0.25">
      <c r="K2741" s="146" t="s">
        <v>210</v>
      </c>
      <c r="L2741" s="148" t="s">
        <v>150</v>
      </c>
    </row>
    <row r="2742" spans="11:12" ht="316.5" x14ac:dyDescent="0.25">
      <c r="K2742" s="146" t="s">
        <v>210</v>
      </c>
      <c r="L2742" s="148" t="s">
        <v>150</v>
      </c>
    </row>
    <row r="2743" spans="11:12" ht="316.5" x14ac:dyDescent="0.25">
      <c r="K2743" s="146" t="s">
        <v>210</v>
      </c>
      <c r="L2743" s="148" t="s">
        <v>150</v>
      </c>
    </row>
    <row r="2744" spans="11:12" ht="316.5" x14ac:dyDescent="0.25">
      <c r="K2744" s="146" t="s">
        <v>210</v>
      </c>
      <c r="L2744" s="148" t="s">
        <v>150</v>
      </c>
    </row>
    <row r="2745" spans="11:12" ht="316.5" x14ac:dyDescent="0.25">
      <c r="K2745" s="146" t="s">
        <v>210</v>
      </c>
      <c r="L2745" s="148" t="s">
        <v>150</v>
      </c>
    </row>
    <row r="2746" spans="11:12" ht="316.5" x14ac:dyDescent="0.25">
      <c r="K2746" s="146" t="s">
        <v>210</v>
      </c>
      <c r="L2746" s="148" t="s">
        <v>150</v>
      </c>
    </row>
    <row r="2747" spans="11:12" ht="316.5" x14ac:dyDescent="0.25">
      <c r="K2747" s="146" t="s">
        <v>210</v>
      </c>
      <c r="L2747" s="148" t="s">
        <v>150</v>
      </c>
    </row>
    <row r="2748" spans="11:12" ht="316.5" x14ac:dyDescent="0.25">
      <c r="K2748" s="146" t="s">
        <v>210</v>
      </c>
      <c r="L2748" s="148" t="s">
        <v>150</v>
      </c>
    </row>
    <row r="2749" spans="11:12" ht="316.5" x14ac:dyDescent="0.25">
      <c r="K2749" s="146" t="s">
        <v>210</v>
      </c>
      <c r="L2749" s="148" t="s">
        <v>150</v>
      </c>
    </row>
    <row r="2750" spans="11:12" ht="316.5" x14ac:dyDescent="0.25">
      <c r="K2750" s="146" t="s">
        <v>210</v>
      </c>
      <c r="L2750" s="148" t="s">
        <v>150</v>
      </c>
    </row>
    <row r="2751" spans="11:12" ht="316.5" x14ac:dyDescent="0.25">
      <c r="K2751" s="146" t="s">
        <v>210</v>
      </c>
      <c r="L2751" s="148" t="s">
        <v>150</v>
      </c>
    </row>
    <row r="2752" spans="11:12" ht="316.5" x14ac:dyDescent="0.25">
      <c r="K2752" s="146" t="s">
        <v>210</v>
      </c>
      <c r="L2752" s="148" t="s">
        <v>150</v>
      </c>
    </row>
    <row r="2753" spans="11:12" ht="316.5" x14ac:dyDescent="0.25">
      <c r="K2753" s="146" t="s">
        <v>210</v>
      </c>
      <c r="L2753" s="148" t="s">
        <v>150</v>
      </c>
    </row>
    <row r="2754" spans="11:12" ht="316.5" x14ac:dyDescent="0.25">
      <c r="K2754" s="146" t="s">
        <v>210</v>
      </c>
      <c r="L2754" s="148" t="s">
        <v>150</v>
      </c>
    </row>
    <row r="2755" spans="11:12" ht="316.5" x14ac:dyDescent="0.25">
      <c r="K2755" s="146" t="s">
        <v>210</v>
      </c>
      <c r="L2755" s="148" t="s">
        <v>150</v>
      </c>
    </row>
    <row r="2756" spans="11:12" ht="316.5" x14ac:dyDescent="0.25">
      <c r="K2756" s="146" t="s">
        <v>210</v>
      </c>
      <c r="L2756" s="148" t="s">
        <v>150</v>
      </c>
    </row>
    <row r="2757" spans="11:12" ht="316.5" x14ac:dyDescent="0.25">
      <c r="K2757" s="146" t="s">
        <v>210</v>
      </c>
      <c r="L2757" s="148" t="s">
        <v>150</v>
      </c>
    </row>
    <row r="2758" spans="11:12" ht="316.5" x14ac:dyDescent="0.25">
      <c r="K2758" s="146" t="s">
        <v>210</v>
      </c>
      <c r="L2758" s="148" t="s">
        <v>150</v>
      </c>
    </row>
    <row r="2759" spans="11:12" ht="316.5" x14ac:dyDescent="0.25">
      <c r="K2759" s="146" t="s">
        <v>210</v>
      </c>
      <c r="L2759" s="148" t="s">
        <v>150</v>
      </c>
    </row>
    <row r="2760" spans="11:12" ht="316.5" x14ac:dyDescent="0.25">
      <c r="K2760" s="146" t="s">
        <v>210</v>
      </c>
      <c r="L2760" s="148" t="s">
        <v>150</v>
      </c>
    </row>
    <row r="2761" spans="11:12" ht="316.5" x14ac:dyDescent="0.25">
      <c r="K2761" s="146" t="s">
        <v>210</v>
      </c>
      <c r="L2761" s="148" t="s">
        <v>150</v>
      </c>
    </row>
    <row r="2762" spans="11:12" ht="316.5" x14ac:dyDescent="0.25">
      <c r="K2762" s="146" t="s">
        <v>210</v>
      </c>
      <c r="L2762" s="148" t="s">
        <v>150</v>
      </c>
    </row>
    <row r="2763" spans="11:12" ht="316.5" x14ac:dyDescent="0.25">
      <c r="K2763" s="146" t="s">
        <v>210</v>
      </c>
      <c r="L2763" s="148" t="s">
        <v>150</v>
      </c>
    </row>
    <row r="2764" spans="11:12" ht="316.5" x14ac:dyDescent="0.25">
      <c r="K2764" s="146" t="s">
        <v>210</v>
      </c>
      <c r="L2764" s="148" t="s">
        <v>150</v>
      </c>
    </row>
    <row r="2765" spans="11:12" ht="316.5" x14ac:dyDescent="0.25">
      <c r="K2765" s="146" t="s">
        <v>210</v>
      </c>
      <c r="L2765" s="148" t="s">
        <v>150</v>
      </c>
    </row>
    <row r="2766" spans="11:12" ht="316.5" x14ac:dyDescent="0.25">
      <c r="K2766" s="146" t="s">
        <v>210</v>
      </c>
      <c r="L2766" s="148" t="s">
        <v>150</v>
      </c>
    </row>
    <row r="2767" spans="11:12" ht="316.5" x14ac:dyDescent="0.25">
      <c r="K2767" s="146" t="s">
        <v>210</v>
      </c>
      <c r="L2767" s="148" t="s">
        <v>150</v>
      </c>
    </row>
    <row r="2768" spans="11:12" ht="316.5" x14ac:dyDescent="0.25">
      <c r="K2768" s="146" t="s">
        <v>210</v>
      </c>
      <c r="L2768" s="148" t="s">
        <v>150</v>
      </c>
    </row>
    <row r="2769" spans="11:12" ht="316.5" x14ac:dyDescent="0.25">
      <c r="K2769" s="146" t="s">
        <v>210</v>
      </c>
      <c r="L2769" s="148" t="s">
        <v>150</v>
      </c>
    </row>
    <row r="2770" spans="11:12" ht="316.5" x14ac:dyDescent="0.25">
      <c r="K2770" s="146" t="s">
        <v>210</v>
      </c>
      <c r="L2770" s="148" t="s">
        <v>150</v>
      </c>
    </row>
    <row r="2771" spans="11:12" ht="316.5" x14ac:dyDescent="0.25">
      <c r="K2771" s="146" t="s">
        <v>210</v>
      </c>
      <c r="L2771" s="148" t="s">
        <v>150</v>
      </c>
    </row>
    <row r="2772" spans="11:12" ht="316.5" x14ac:dyDescent="0.25">
      <c r="K2772" s="146" t="s">
        <v>210</v>
      </c>
      <c r="L2772" s="148" t="s">
        <v>150</v>
      </c>
    </row>
    <row r="2773" spans="11:12" ht="316.5" x14ac:dyDescent="0.25">
      <c r="K2773" s="146" t="s">
        <v>210</v>
      </c>
      <c r="L2773" s="148" t="s">
        <v>150</v>
      </c>
    </row>
    <row r="2774" spans="11:12" ht="316.5" x14ac:dyDescent="0.25">
      <c r="K2774" s="146" t="s">
        <v>210</v>
      </c>
      <c r="L2774" s="148" t="s">
        <v>150</v>
      </c>
    </row>
    <row r="2775" spans="11:12" ht="316.5" x14ac:dyDescent="0.25">
      <c r="K2775" s="146" t="s">
        <v>210</v>
      </c>
      <c r="L2775" s="148" t="s">
        <v>150</v>
      </c>
    </row>
    <row r="2776" spans="11:12" ht="316.5" x14ac:dyDescent="0.25">
      <c r="K2776" s="146" t="s">
        <v>210</v>
      </c>
      <c r="L2776" s="148" t="s">
        <v>150</v>
      </c>
    </row>
    <row r="2777" spans="11:12" ht="316.5" x14ac:dyDescent="0.25">
      <c r="K2777" s="146" t="s">
        <v>210</v>
      </c>
      <c r="L2777" s="148" t="s">
        <v>150</v>
      </c>
    </row>
    <row r="2778" spans="11:12" ht="316.5" x14ac:dyDescent="0.25">
      <c r="K2778" s="146" t="s">
        <v>210</v>
      </c>
      <c r="L2778" s="148" t="s">
        <v>150</v>
      </c>
    </row>
    <row r="2779" spans="11:12" ht="316.5" x14ac:dyDescent="0.25">
      <c r="K2779" s="146" t="s">
        <v>210</v>
      </c>
      <c r="L2779" s="148" t="s">
        <v>150</v>
      </c>
    </row>
    <row r="2780" spans="11:12" ht="316.5" x14ac:dyDescent="0.25">
      <c r="K2780" s="146" t="s">
        <v>210</v>
      </c>
      <c r="L2780" s="148" t="s">
        <v>150</v>
      </c>
    </row>
    <row r="2781" spans="11:12" ht="316.5" x14ac:dyDescent="0.25">
      <c r="K2781" s="146" t="s">
        <v>210</v>
      </c>
      <c r="L2781" s="148" t="s">
        <v>150</v>
      </c>
    </row>
    <row r="2782" spans="11:12" ht="316.5" x14ac:dyDescent="0.25">
      <c r="K2782" s="146" t="s">
        <v>210</v>
      </c>
      <c r="L2782" s="148" t="s">
        <v>150</v>
      </c>
    </row>
    <row r="2783" spans="11:12" ht="316.5" x14ac:dyDescent="0.25">
      <c r="K2783" s="146" t="s">
        <v>210</v>
      </c>
      <c r="L2783" s="148" t="s">
        <v>150</v>
      </c>
    </row>
    <row r="2784" spans="11:12" ht="316.5" x14ac:dyDescent="0.25">
      <c r="K2784" s="146" t="s">
        <v>210</v>
      </c>
      <c r="L2784" s="148" t="s">
        <v>150</v>
      </c>
    </row>
    <row r="2785" spans="11:12" ht="316.5" x14ac:dyDescent="0.25">
      <c r="K2785" s="146" t="s">
        <v>210</v>
      </c>
      <c r="L2785" s="148" t="s">
        <v>150</v>
      </c>
    </row>
    <row r="2786" spans="11:12" ht="316.5" x14ac:dyDescent="0.25">
      <c r="K2786" s="146" t="s">
        <v>210</v>
      </c>
      <c r="L2786" s="148" t="s">
        <v>150</v>
      </c>
    </row>
    <row r="2787" spans="11:12" ht="316.5" x14ac:dyDescent="0.25">
      <c r="K2787" s="146" t="s">
        <v>210</v>
      </c>
      <c r="L2787" s="148" t="s">
        <v>150</v>
      </c>
    </row>
    <row r="2788" spans="11:12" ht="316.5" x14ac:dyDescent="0.25">
      <c r="K2788" s="146" t="s">
        <v>210</v>
      </c>
      <c r="L2788" s="148" t="s">
        <v>150</v>
      </c>
    </row>
    <row r="2789" spans="11:12" ht="316.5" x14ac:dyDescent="0.25">
      <c r="K2789" s="146" t="s">
        <v>210</v>
      </c>
      <c r="L2789" s="148" t="s">
        <v>150</v>
      </c>
    </row>
    <row r="2790" spans="11:12" ht="316.5" x14ac:dyDescent="0.25">
      <c r="K2790" s="146" t="s">
        <v>210</v>
      </c>
      <c r="L2790" s="148" t="s">
        <v>150</v>
      </c>
    </row>
    <row r="2791" spans="11:12" ht="316.5" x14ac:dyDescent="0.25">
      <c r="K2791" s="146" t="s">
        <v>210</v>
      </c>
      <c r="L2791" s="148" t="s">
        <v>150</v>
      </c>
    </row>
    <row r="2792" spans="11:12" ht="316.5" x14ac:dyDescent="0.25">
      <c r="K2792" s="146" t="s">
        <v>210</v>
      </c>
      <c r="L2792" s="148" t="s">
        <v>150</v>
      </c>
    </row>
    <row r="2793" spans="11:12" ht="316.5" x14ac:dyDescent="0.25">
      <c r="K2793" s="146" t="s">
        <v>210</v>
      </c>
      <c r="L2793" s="148" t="s">
        <v>150</v>
      </c>
    </row>
    <row r="2794" spans="11:12" ht="316.5" x14ac:dyDescent="0.25">
      <c r="K2794" s="146" t="s">
        <v>210</v>
      </c>
      <c r="L2794" s="148" t="s">
        <v>150</v>
      </c>
    </row>
    <row r="2795" spans="11:12" ht="316.5" x14ac:dyDescent="0.25">
      <c r="K2795" s="146" t="s">
        <v>210</v>
      </c>
      <c r="L2795" s="148" t="s">
        <v>150</v>
      </c>
    </row>
    <row r="2796" spans="11:12" ht="316.5" x14ac:dyDescent="0.25">
      <c r="K2796" s="146" t="s">
        <v>210</v>
      </c>
      <c r="L2796" s="148" t="s">
        <v>150</v>
      </c>
    </row>
    <row r="2797" spans="11:12" ht="316.5" x14ac:dyDescent="0.25">
      <c r="K2797" s="146" t="s">
        <v>210</v>
      </c>
      <c r="L2797" s="148" t="s">
        <v>150</v>
      </c>
    </row>
    <row r="2798" spans="11:12" ht="316.5" x14ac:dyDescent="0.25">
      <c r="K2798" s="146" t="s">
        <v>210</v>
      </c>
      <c r="L2798" s="148" t="s">
        <v>150</v>
      </c>
    </row>
    <row r="2799" spans="11:12" ht="316.5" x14ac:dyDescent="0.25">
      <c r="K2799" s="146" t="s">
        <v>210</v>
      </c>
      <c r="L2799" s="148" t="s">
        <v>150</v>
      </c>
    </row>
    <row r="2800" spans="11:12" ht="316.5" x14ac:dyDescent="0.25">
      <c r="K2800" s="146" t="s">
        <v>210</v>
      </c>
      <c r="L2800" s="148" t="s">
        <v>150</v>
      </c>
    </row>
    <row r="2801" spans="11:12" ht="316.5" x14ac:dyDescent="0.25">
      <c r="K2801" s="146" t="s">
        <v>210</v>
      </c>
      <c r="L2801" s="148" t="s">
        <v>150</v>
      </c>
    </row>
    <row r="2802" spans="11:12" ht="316.5" x14ac:dyDescent="0.25">
      <c r="K2802" s="146" t="s">
        <v>210</v>
      </c>
      <c r="L2802" s="148" t="s">
        <v>150</v>
      </c>
    </row>
    <row r="2803" spans="11:12" ht="316.5" x14ac:dyDescent="0.25">
      <c r="K2803" s="146" t="s">
        <v>210</v>
      </c>
      <c r="L2803" s="148" t="s">
        <v>150</v>
      </c>
    </row>
    <row r="2804" spans="11:12" ht="316.5" x14ac:dyDescent="0.25">
      <c r="K2804" s="146" t="s">
        <v>210</v>
      </c>
      <c r="L2804" s="148" t="s">
        <v>150</v>
      </c>
    </row>
    <row r="2805" spans="11:12" ht="316.5" x14ac:dyDescent="0.25">
      <c r="K2805" s="146" t="s">
        <v>210</v>
      </c>
      <c r="L2805" s="148" t="s">
        <v>150</v>
      </c>
    </row>
    <row r="2806" spans="11:12" ht="316.5" x14ac:dyDescent="0.25">
      <c r="K2806" s="146" t="s">
        <v>210</v>
      </c>
      <c r="L2806" s="148" t="s">
        <v>150</v>
      </c>
    </row>
    <row r="2807" spans="11:12" ht="316.5" x14ac:dyDescent="0.25">
      <c r="K2807" s="146" t="s">
        <v>210</v>
      </c>
      <c r="L2807" s="148" t="s">
        <v>150</v>
      </c>
    </row>
    <row r="2808" spans="11:12" ht="316.5" x14ac:dyDescent="0.25">
      <c r="K2808" s="146" t="s">
        <v>210</v>
      </c>
      <c r="L2808" s="148" t="s">
        <v>150</v>
      </c>
    </row>
    <row r="2809" spans="11:12" ht="316.5" x14ac:dyDescent="0.25">
      <c r="K2809" s="146" t="s">
        <v>210</v>
      </c>
      <c r="L2809" s="148" t="s">
        <v>150</v>
      </c>
    </row>
    <row r="2810" spans="11:12" ht="316.5" x14ac:dyDescent="0.25">
      <c r="K2810" s="146" t="s">
        <v>210</v>
      </c>
      <c r="L2810" s="148" t="s">
        <v>150</v>
      </c>
    </row>
    <row r="2811" spans="11:12" ht="316.5" x14ac:dyDescent="0.25">
      <c r="K2811" s="146" t="s">
        <v>210</v>
      </c>
      <c r="L2811" s="148" t="s">
        <v>150</v>
      </c>
    </row>
    <row r="2812" spans="11:12" ht="316.5" x14ac:dyDescent="0.25">
      <c r="K2812" s="146" t="s">
        <v>210</v>
      </c>
      <c r="L2812" s="148" t="s">
        <v>150</v>
      </c>
    </row>
    <row r="2813" spans="11:12" ht="316.5" x14ac:dyDescent="0.25">
      <c r="K2813" s="146" t="s">
        <v>210</v>
      </c>
      <c r="L2813" s="148" t="s">
        <v>150</v>
      </c>
    </row>
    <row r="2814" spans="11:12" ht="316.5" x14ac:dyDescent="0.25">
      <c r="K2814" s="146" t="s">
        <v>210</v>
      </c>
      <c r="L2814" s="148" t="s">
        <v>150</v>
      </c>
    </row>
    <row r="2815" spans="11:12" ht="316.5" x14ac:dyDescent="0.25">
      <c r="K2815" s="146" t="s">
        <v>210</v>
      </c>
      <c r="L2815" s="148" t="s">
        <v>150</v>
      </c>
    </row>
    <row r="2816" spans="11:12" ht="316.5" x14ac:dyDescent="0.25">
      <c r="K2816" s="146" t="s">
        <v>210</v>
      </c>
      <c r="L2816" s="148" t="s">
        <v>150</v>
      </c>
    </row>
    <row r="2817" spans="11:12" ht="316.5" x14ac:dyDescent="0.25">
      <c r="K2817" s="146" t="s">
        <v>210</v>
      </c>
      <c r="L2817" s="148" t="s">
        <v>150</v>
      </c>
    </row>
    <row r="2818" spans="11:12" ht="316.5" x14ac:dyDescent="0.25">
      <c r="K2818" s="146" t="s">
        <v>210</v>
      </c>
      <c r="L2818" s="148" t="s">
        <v>150</v>
      </c>
    </row>
    <row r="2819" spans="11:12" ht="316.5" x14ac:dyDescent="0.25">
      <c r="K2819" s="146" t="s">
        <v>210</v>
      </c>
      <c r="L2819" s="148" t="s">
        <v>150</v>
      </c>
    </row>
    <row r="2820" spans="11:12" ht="316.5" x14ac:dyDescent="0.25">
      <c r="K2820" s="146" t="s">
        <v>210</v>
      </c>
      <c r="L2820" s="148" t="s">
        <v>150</v>
      </c>
    </row>
    <row r="2821" spans="11:12" ht="316.5" x14ac:dyDescent="0.25">
      <c r="K2821" s="146" t="s">
        <v>210</v>
      </c>
      <c r="L2821" s="148" t="s">
        <v>150</v>
      </c>
    </row>
    <row r="2822" spans="11:12" ht="316.5" x14ac:dyDescent="0.25">
      <c r="K2822" s="146" t="s">
        <v>210</v>
      </c>
      <c r="L2822" s="148" t="s">
        <v>150</v>
      </c>
    </row>
    <row r="2823" spans="11:12" ht="316.5" x14ac:dyDescent="0.25">
      <c r="K2823" s="146" t="s">
        <v>210</v>
      </c>
      <c r="L2823" s="148" t="s">
        <v>150</v>
      </c>
    </row>
    <row r="2824" spans="11:12" ht="316.5" x14ac:dyDescent="0.25">
      <c r="K2824" s="146" t="s">
        <v>210</v>
      </c>
      <c r="L2824" s="148" t="s">
        <v>150</v>
      </c>
    </row>
    <row r="2825" spans="11:12" ht="316.5" x14ac:dyDescent="0.25">
      <c r="K2825" s="146" t="s">
        <v>210</v>
      </c>
      <c r="L2825" s="148" t="s">
        <v>150</v>
      </c>
    </row>
    <row r="2826" spans="11:12" ht="316.5" x14ac:dyDescent="0.25">
      <c r="K2826" s="146" t="s">
        <v>210</v>
      </c>
      <c r="L2826" s="148" t="s">
        <v>150</v>
      </c>
    </row>
    <row r="2827" spans="11:12" ht="316.5" x14ac:dyDescent="0.25">
      <c r="K2827" s="146" t="s">
        <v>210</v>
      </c>
      <c r="L2827" s="148" t="s">
        <v>150</v>
      </c>
    </row>
    <row r="2828" spans="11:12" ht="316.5" x14ac:dyDescent="0.25">
      <c r="K2828" s="146" t="s">
        <v>210</v>
      </c>
      <c r="L2828" s="148" t="s">
        <v>150</v>
      </c>
    </row>
    <row r="2829" spans="11:12" ht="316.5" x14ac:dyDescent="0.25">
      <c r="K2829" s="146" t="s">
        <v>210</v>
      </c>
      <c r="L2829" s="148" t="s">
        <v>150</v>
      </c>
    </row>
    <row r="2830" spans="11:12" ht="316.5" x14ac:dyDescent="0.25">
      <c r="K2830" s="146" t="s">
        <v>210</v>
      </c>
      <c r="L2830" s="148" t="s">
        <v>150</v>
      </c>
    </row>
    <row r="2831" spans="11:12" ht="316.5" x14ac:dyDescent="0.25">
      <c r="K2831" s="146" t="s">
        <v>210</v>
      </c>
      <c r="L2831" s="148" t="s">
        <v>150</v>
      </c>
    </row>
    <row r="2832" spans="11:12" ht="316.5" x14ac:dyDescent="0.25">
      <c r="K2832" s="146" t="s">
        <v>210</v>
      </c>
      <c r="L2832" s="148" t="s">
        <v>150</v>
      </c>
    </row>
    <row r="2833" spans="11:12" ht="316.5" x14ac:dyDescent="0.25">
      <c r="K2833" s="146" t="s">
        <v>210</v>
      </c>
      <c r="L2833" s="148" t="s">
        <v>150</v>
      </c>
    </row>
    <row r="2834" spans="11:12" ht="316.5" x14ac:dyDescent="0.25">
      <c r="K2834" s="146" t="s">
        <v>210</v>
      </c>
      <c r="L2834" s="148" t="s">
        <v>150</v>
      </c>
    </row>
    <row r="2835" spans="11:12" ht="316.5" x14ac:dyDescent="0.25">
      <c r="K2835" s="146" t="s">
        <v>210</v>
      </c>
      <c r="L2835" s="148" t="s">
        <v>150</v>
      </c>
    </row>
    <row r="2836" spans="11:12" ht="316.5" x14ac:dyDescent="0.25">
      <c r="K2836" s="146" t="s">
        <v>210</v>
      </c>
      <c r="L2836" s="148" t="s">
        <v>150</v>
      </c>
    </row>
    <row r="2837" spans="11:12" ht="316.5" x14ac:dyDescent="0.25">
      <c r="K2837" s="146" t="s">
        <v>210</v>
      </c>
      <c r="L2837" s="148" t="s">
        <v>150</v>
      </c>
    </row>
    <row r="2838" spans="11:12" ht="316.5" x14ac:dyDescent="0.25">
      <c r="K2838" s="146" t="s">
        <v>210</v>
      </c>
      <c r="L2838" s="148" t="s">
        <v>150</v>
      </c>
    </row>
    <row r="2839" spans="11:12" ht="316.5" x14ac:dyDescent="0.25">
      <c r="K2839" s="146" t="s">
        <v>210</v>
      </c>
      <c r="L2839" s="148" t="s">
        <v>150</v>
      </c>
    </row>
    <row r="2840" spans="11:12" ht="316.5" x14ac:dyDescent="0.25">
      <c r="K2840" s="146" t="s">
        <v>210</v>
      </c>
      <c r="L2840" s="148" t="s">
        <v>150</v>
      </c>
    </row>
    <row r="2841" spans="11:12" ht="316.5" x14ac:dyDescent="0.25">
      <c r="K2841" s="146" t="s">
        <v>210</v>
      </c>
      <c r="L2841" s="148" t="s">
        <v>150</v>
      </c>
    </row>
    <row r="2842" spans="11:12" ht="316.5" x14ac:dyDescent="0.25">
      <c r="K2842" s="146" t="s">
        <v>210</v>
      </c>
      <c r="L2842" s="148" t="s">
        <v>150</v>
      </c>
    </row>
    <row r="2843" spans="11:12" ht="316.5" x14ac:dyDescent="0.25">
      <c r="K2843" s="146" t="s">
        <v>210</v>
      </c>
      <c r="L2843" s="148" t="s">
        <v>150</v>
      </c>
    </row>
    <row r="2844" spans="11:12" ht="316.5" x14ac:dyDescent="0.25">
      <c r="K2844" s="146" t="s">
        <v>210</v>
      </c>
      <c r="L2844" s="148" t="s">
        <v>150</v>
      </c>
    </row>
    <row r="2845" spans="11:12" ht="316.5" x14ac:dyDescent="0.25">
      <c r="K2845" s="146" t="s">
        <v>210</v>
      </c>
      <c r="L2845" s="148" t="s">
        <v>150</v>
      </c>
    </row>
    <row r="2846" spans="11:12" ht="316.5" x14ac:dyDescent="0.25">
      <c r="K2846" s="146" t="s">
        <v>210</v>
      </c>
      <c r="L2846" s="148" t="s">
        <v>150</v>
      </c>
    </row>
    <row r="2847" spans="11:12" ht="316.5" x14ac:dyDescent="0.25">
      <c r="K2847" s="146" t="s">
        <v>210</v>
      </c>
      <c r="L2847" s="148" t="s">
        <v>150</v>
      </c>
    </row>
    <row r="2848" spans="11:12" ht="316.5" x14ac:dyDescent="0.25">
      <c r="K2848" s="146" t="s">
        <v>210</v>
      </c>
      <c r="L2848" s="148" t="s">
        <v>150</v>
      </c>
    </row>
    <row r="2849" spans="11:12" ht="316.5" x14ac:dyDescent="0.25">
      <c r="K2849" s="146" t="s">
        <v>210</v>
      </c>
      <c r="L2849" s="148" t="s">
        <v>150</v>
      </c>
    </row>
    <row r="2850" spans="11:12" ht="316.5" x14ac:dyDescent="0.25">
      <c r="K2850" s="146" t="s">
        <v>210</v>
      </c>
      <c r="L2850" s="148" t="s">
        <v>150</v>
      </c>
    </row>
    <row r="2851" spans="11:12" ht="316.5" x14ac:dyDescent="0.25">
      <c r="K2851" s="146" t="s">
        <v>210</v>
      </c>
      <c r="L2851" s="148" t="s">
        <v>150</v>
      </c>
    </row>
    <row r="2852" spans="11:12" ht="316.5" x14ac:dyDescent="0.25">
      <c r="K2852" s="146" t="s">
        <v>210</v>
      </c>
      <c r="L2852" s="148" t="s">
        <v>150</v>
      </c>
    </row>
    <row r="2853" spans="11:12" ht="316.5" x14ac:dyDescent="0.25">
      <c r="K2853" s="146" t="s">
        <v>210</v>
      </c>
      <c r="L2853" s="148" t="s">
        <v>150</v>
      </c>
    </row>
    <row r="2854" spans="11:12" ht="316.5" x14ac:dyDescent="0.25">
      <c r="K2854" s="146" t="s">
        <v>210</v>
      </c>
      <c r="L2854" s="148" t="s">
        <v>150</v>
      </c>
    </row>
    <row r="2855" spans="11:12" ht="316.5" x14ac:dyDescent="0.25">
      <c r="K2855" s="146" t="s">
        <v>210</v>
      </c>
      <c r="L2855" s="148" t="s">
        <v>150</v>
      </c>
    </row>
    <row r="2856" spans="11:12" ht="316.5" x14ac:dyDescent="0.25">
      <c r="K2856" s="146" t="s">
        <v>210</v>
      </c>
      <c r="L2856" s="148" t="s">
        <v>150</v>
      </c>
    </row>
    <row r="2857" spans="11:12" ht="316.5" x14ac:dyDescent="0.25">
      <c r="K2857" s="146" t="s">
        <v>210</v>
      </c>
      <c r="L2857" s="148" t="s">
        <v>150</v>
      </c>
    </row>
    <row r="2858" spans="11:12" ht="316.5" x14ac:dyDescent="0.25">
      <c r="K2858" s="146" t="s">
        <v>210</v>
      </c>
      <c r="L2858" s="148" t="s">
        <v>150</v>
      </c>
    </row>
    <row r="2859" spans="11:12" ht="316.5" x14ac:dyDescent="0.25">
      <c r="K2859" s="146" t="s">
        <v>210</v>
      </c>
      <c r="L2859" s="148" t="s">
        <v>150</v>
      </c>
    </row>
    <row r="2860" spans="11:12" ht="316.5" x14ac:dyDescent="0.25">
      <c r="K2860" s="146" t="s">
        <v>210</v>
      </c>
      <c r="L2860" s="148" t="s">
        <v>150</v>
      </c>
    </row>
    <row r="2861" spans="11:12" ht="316.5" x14ac:dyDescent="0.25">
      <c r="K2861" s="146" t="s">
        <v>210</v>
      </c>
      <c r="L2861" s="148" t="s">
        <v>150</v>
      </c>
    </row>
    <row r="2862" spans="11:12" ht="316.5" x14ac:dyDescent="0.25">
      <c r="K2862" s="146" t="s">
        <v>210</v>
      </c>
      <c r="L2862" s="148" t="s">
        <v>150</v>
      </c>
    </row>
    <row r="2863" spans="11:12" ht="316.5" x14ac:dyDescent="0.25">
      <c r="K2863" s="146" t="s">
        <v>210</v>
      </c>
      <c r="L2863" s="148" t="s">
        <v>150</v>
      </c>
    </row>
    <row r="2864" spans="11:12" ht="316.5" x14ac:dyDescent="0.25">
      <c r="K2864" s="146" t="s">
        <v>210</v>
      </c>
      <c r="L2864" s="148" t="s">
        <v>150</v>
      </c>
    </row>
    <row r="2865" spans="11:12" ht="316.5" x14ac:dyDescent="0.25">
      <c r="K2865" s="146" t="s">
        <v>210</v>
      </c>
      <c r="L2865" s="148" t="s">
        <v>150</v>
      </c>
    </row>
    <row r="2866" spans="11:12" ht="316.5" x14ac:dyDescent="0.25">
      <c r="K2866" s="146" t="s">
        <v>210</v>
      </c>
      <c r="L2866" s="148" t="s">
        <v>150</v>
      </c>
    </row>
    <row r="2867" spans="11:12" ht="316.5" x14ac:dyDescent="0.25">
      <c r="K2867" s="146" t="s">
        <v>210</v>
      </c>
      <c r="L2867" s="148" t="s">
        <v>150</v>
      </c>
    </row>
    <row r="2868" spans="11:12" ht="316.5" x14ac:dyDescent="0.25">
      <c r="K2868" s="146" t="s">
        <v>210</v>
      </c>
      <c r="L2868" s="148" t="s">
        <v>150</v>
      </c>
    </row>
    <row r="2869" spans="11:12" ht="316.5" x14ac:dyDescent="0.25">
      <c r="K2869" s="146" t="s">
        <v>210</v>
      </c>
      <c r="L2869" s="148" t="s">
        <v>150</v>
      </c>
    </row>
    <row r="2870" spans="11:12" ht="316.5" x14ac:dyDescent="0.25">
      <c r="K2870" s="146" t="s">
        <v>210</v>
      </c>
      <c r="L2870" s="148" t="s">
        <v>150</v>
      </c>
    </row>
    <row r="2871" spans="11:12" ht="316.5" x14ac:dyDescent="0.25">
      <c r="K2871" s="146" t="s">
        <v>210</v>
      </c>
      <c r="L2871" s="148" t="s">
        <v>150</v>
      </c>
    </row>
    <row r="2872" spans="11:12" ht="316.5" x14ac:dyDescent="0.25">
      <c r="K2872" s="146" t="s">
        <v>210</v>
      </c>
      <c r="L2872" s="148" t="s">
        <v>150</v>
      </c>
    </row>
    <row r="2873" spans="11:12" ht="316.5" x14ac:dyDescent="0.25">
      <c r="K2873" s="146" t="s">
        <v>210</v>
      </c>
      <c r="L2873" s="148" t="s">
        <v>150</v>
      </c>
    </row>
    <row r="2874" spans="11:12" ht="316.5" x14ac:dyDescent="0.25">
      <c r="K2874" s="146" t="s">
        <v>210</v>
      </c>
      <c r="L2874" s="148" t="s">
        <v>150</v>
      </c>
    </row>
    <row r="2875" spans="11:12" ht="316.5" x14ac:dyDescent="0.25">
      <c r="K2875" s="146" t="s">
        <v>210</v>
      </c>
      <c r="L2875" s="148" t="s">
        <v>150</v>
      </c>
    </row>
    <row r="2876" spans="11:12" ht="316.5" x14ac:dyDescent="0.25">
      <c r="K2876" s="146" t="s">
        <v>210</v>
      </c>
      <c r="L2876" s="148" t="s">
        <v>150</v>
      </c>
    </row>
    <row r="2877" spans="11:12" ht="316.5" x14ac:dyDescent="0.25">
      <c r="K2877" s="146" t="s">
        <v>210</v>
      </c>
      <c r="L2877" s="148" t="s">
        <v>150</v>
      </c>
    </row>
    <row r="2878" spans="11:12" ht="316.5" x14ac:dyDescent="0.25">
      <c r="K2878" s="146" t="s">
        <v>210</v>
      </c>
      <c r="L2878" s="148" t="s">
        <v>150</v>
      </c>
    </row>
    <row r="2879" spans="11:12" ht="316.5" x14ac:dyDescent="0.25">
      <c r="K2879" s="146" t="s">
        <v>210</v>
      </c>
      <c r="L2879" s="148" t="s">
        <v>150</v>
      </c>
    </row>
    <row r="2880" spans="11:12" ht="316.5" x14ac:dyDescent="0.25">
      <c r="K2880" s="146" t="s">
        <v>210</v>
      </c>
      <c r="L2880" s="148" t="s">
        <v>150</v>
      </c>
    </row>
    <row r="2881" spans="11:12" ht="316.5" x14ac:dyDescent="0.25">
      <c r="K2881" s="146" t="s">
        <v>210</v>
      </c>
      <c r="L2881" s="148" t="s">
        <v>150</v>
      </c>
    </row>
    <row r="2882" spans="11:12" ht="316.5" x14ac:dyDescent="0.25">
      <c r="K2882" s="146" t="s">
        <v>210</v>
      </c>
      <c r="L2882" s="148" t="s">
        <v>150</v>
      </c>
    </row>
    <row r="2883" spans="11:12" ht="316.5" x14ac:dyDescent="0.25">
      <c r="K2883" s="146" t="s">
        <v>210</v>
      </c>
      <c r="L2883" s="148" t="s">
        <v>150</v>
      </c>
    </row>
    <row r="2884" spans="11:12" ht="316.5" x14ac:dyDescent="0.25">
      <c r="K2884" s="146" t="s">
        <v>210</v>
      </c>
      <c r="L2884" s="148" t="s">
        <v>150</v>
      </c>
    </row>
    <row r="2885" spans="11:12" ht="316.5" x14ac:dyDescent="0.25">
      <c r="K2885" s="146" t="s">
        <v>210</v>
      </c>
      <c r="L2885" s="148" t="s">
        <v>150</v>
      </c>
    </row>
    <row r="2886" spans="11:12" ht="316.5" x14ac:dyDescent="0.25">
      <c r="K2886" s="146" t="s">
        <v>210</v>
      </c>
      <c r="L2886" s="148" t="s">
        <v>150</v>
      </c>
    </row>
    <row r="2887" spans="11:12" ht="316.5" x14ac:dyDescent="0.25">
      <c r="K2887" s="146" t="s">
        <v>210</v>
      </c>
      <c r="L2887" s="148" t="s">
        <v>150</v>
      </c>
    </row>
    <row r="2888" spans="11:12" ht="316.5" x14ac:dyDescent="0.25">
      <c r="K2888" s="146" t="s">
        <v>210</v>
      </c>
      <c r="L2888" s="148" t="s">
        <v>150</v>
      </c>
    </row>
    <row r="2889" spans="11:12" ht="316.5" x14ac:dyDescent="0.25">
      <c r="K2889" s="146" t="s">
        <v>210</v>
      </c>
      <c r="L2889" s="148" t="s">
        <v>150</v>
      </c>
    </row>
    <row r="2890" spans="11:12" ht="316.5" x14ac:dyDescent="0.25">
      <c r="K2890" s="146" t="s">
        <v>210</v>
      </c>
      <c r="L2890" s="148" t="s">
        <v>150</v>
      </c>
    </row>
    <row r="2891" spans="11:12" ht="316.5" x14ac:dyDescent="0.25">
      <c r="K2891" s="146" t="s">
        <v>210</v>
      </c>
      <c r="L2891" s="148" t="s">
        <v>150</v>
      </c>
    </row>
    <row r="2892" spans="11:12" ht="316.5" x14ac:dyDescent="0.25">
      <c r="K2892" s="146" t="s">
        <v>210</v>
      </c>
      <c r="L2892" s="148" t="s">
        <v>150</v>
      </c>
    </row>
    <row r="2893" spans="11:12" ht="316.5" x14ac:dyDescent="0.25">
      <c r="K2893" s="146" t="s">
        <v>210</v>
      </c>
      <c r="L2893" s="148" t="s">
        <v>150</v>
      </c>
    </row>
    <row r="2894" spans="11:12" ht="316.5" x14ac:dyDescent="0.25">
      <c r="K2894" s="146" t="s">
        <v>210</v>
      </c>
      <c r="L2894" s="148" t="s">
        <v>150</v>
      </c>
    </row>
    <row r="2895" spans="11:12" ht="316.5" x14ac:dyDescent="0.25">
      <c r="K2895" s="146" t="s">
        <v>210</v>
      </c>
      <c r="L2895" s="148" t="s">
        <v>150</v>
      </c>
    </row>
    <row r="2896" spans="11:12" ht="316.5" x14ac:dyDescent="0.25">
      <c r="K2896" s="146" t="s">
        <v>210</v>
      </c>
      <c r="L2896" s="148" t="s">
        <v>150</v>
      </c>
    </row>
    <row r="2897" spans="11:12" ht="316.5" x14ac:dyDescent="0.25">
      <c r="K2897" s="146" t="s">
        <v>210</v>
      </c>
      <c r="L2897" s="148" t="s">
        <v>150</v>
      </c>
    </row>
    <row r="2898" spans="11:12" ht="316.5" x14ac:dyDescent="0.25">
      <c r="K2898" s="146" t="s">
        <v>210</v>
      </c>
      <c r="L2898" s="148" t="s">
        <v>150</v>
      </c>
    </row>
    <row r="2899" spans="11:12" ht="316.5" x14ac:dyDescent="0.25">
      <c r="K2899" s="146" t="s">
        <v>210</v>
      </c>
      <c r="L2899" s="148" t="s">
        <v>150</v>
      </c>
    </row>
    <row r="2900" spans="11:12" ht="316.5" x14ac:dyDescent="0.25">
      <c r="K2900" s="146" t="s">
        <v>210</v>
      </c>
      <c r="L2900" s="148" t="s">
        <v>150</v>
      </c>
    </row>
    <row r="2901" spans="11:12" ht="316.5" x14ac:dyDescent="0.25">
      <c r="K2901" s="146" t="s">
        <v>210</v>
      </c>
      <c r="L2901" s="148" t="s">
        <v>150</v>
      </c>
    </row>
    <row r="2902" spans="11:12" ht="316.5" x14ac:dyDescent="0.25">
      <c r="K2902" s="146" t="s">
        <v>210</v>
      </c>
      <c r="L2902" s="148" t="s">
        <v>150</v>
      </c>
    </row>
    <row r="2903" spans="11:12" ht="316.5" x14ac:dyDescent="0.25">
      <c r="K2903" s="146" t="s">
        <v>210</v>
      </c>
      <c r="L2903" s="148" t="s">
        <v>150</v>
      </c>
    </row>
    <row r="2904" spans="11:12" ht="316.5" x14ac:dyDescent="0.25">
      <c r="K2904" s="146" t="s">
        <v>210</v>
      </c>
      <c r="L2904" s="148" t="s">
        <v>150</v>
      </c>
    </row>
    <row r="2905" spans="11:12" ht="316.5" x14ac:dyDescent="0.25">
      <c r="K2905" s="146" t="s">
        <v>210</v>
      </c>
      <c r="L2905" s="148" t="s">
        <v>150</v>
      </c>
    </row>
    <row r="2906" spans="11:12" ht="316.5" x14ac:dyDescent="0.25">
      <c r="K2906" s="146" t="s">
        <v>210</v>
      </c>
      <c r="L2906" s="148" t="s">
        <v>150</v>
      </c>
    </row>
    <row r="2907" spans="11:12" ht="316.5" x14ac:dyDescent="0.25">
      <c r="K2907" s="146" t="s">
        <v>210</v>
      </c>
      <c r="L2907" s="148" t="s">
        <v>150</v>
      </c>
    </row>
    <row r="2908" spans="11:12" ht="316.5" x14ac:dyDescent="0.25">
      <c r="K2908" s="146" t="s">
        <v>210</v>
      </c>
      <c r="L2908" s="148" t="s">
        <v>150</v>
      </c>
    </row>
    <row r="2909" spans="11:12" ht="316.5" x14ac:dyDescent="0.25">
      <c r="K2909" s="146" t="s">
        <v>210</v>
      </c>
      <c r="L2909" s="148" t="s">
        <v>150</v>
      </c>
    </row>
    <row r="2910" spans="11:12" ht="316.5" x14ac:dyDescent="0.25">
      <c r="K2910" s="146" t="s">
        <v>210</v>
      </c>
      <c r="L2910" s="148" t="s">
        <v>150</v>
      </c>
    </row>
    <row r="2911" spans="11:12" ht="316.5" x14ac:dyDescent="0.25">
      <c r="K2911" s="146" t="s">
        <v>210</v>
      </c>
      <c r="L2911" s="148" t="s">
        <v>150</v>
      </c>
    </row>
    <row r="2912" spans="11:12" ht="316.5" x14ac:dyDescent="0.25">
      <c r="K2912" s="146" t="s">
        <v>210</v>
      </c>
      <c r="L2912" s="148" t="s">
        <v>150</v>
      </c>
    </row>
    <row r="2913" spans="11:12" ht="316.5" x14ac:dyDescent="0.25">
      <c r="K2913" s="146" t="s">
        <v>210</v>
      </c>
      <c r="L2913" s="148" t="s">
        <v>150</v>
      </c>
    </row>
    <row r="2914" spans="11:12" ht="316.5" x14ac:dyDescent="0.25">
      <c r="K2914" s="146" t="s">
        <v>210</v>
      </c>
      <c r="L2914" s="148" t="s">
        <v>150</v>
      </c>
    </row>
    <row r="2915" spans="11:12" ht="316.5" x14ac:dyDescent="0.25">
      <c r="K2915" s="146" t="s">
        <v>210</v>
      </c>
      <c r="L2915" s="148" t="s">
        <v>150</v>
      </c>
    </row>
    <row r="2916" spans="11:12" ht="316.5" x14ac:dyDescent="0.25">
      <c r="K2916" s="146" t="s">
        <v>210</v>
      </c>
      <c r="L2916" s="148" t="s">
        <v>150</v>
      </c>
    </row>
    <row r="2917" spans="11:12" ht="316.5" x14ac:dyDescent="0.25">
      <c r="K2917" s="146" t="s">
        <v>210</v>
      </c>
      <c r="L2917" s="148" t="s">
        <v>150</v>
      </c>
    </row>
    <row r="2918" spans="11:12" ht="316.5" x14ac:dyDescent="0.25">
      <c r="K2918" s="146" t="s">
        <v>210</v>
      </c>
      <c r="L2918" s="148" t="s">
        <v>150</v>
      </c>
    </row>
    <row r="2919" spans="11:12" ht="316.5" x14ac:dyDescent="0.25">
      <c r="K2919" s="146" t="s">
        <v>210</v>
      </c>
      <c r="L2919" s="148" t="s">
        <v>150</v>
      </c>
    </row>
    <row r="2920" spans="11:12" ht="316.5" x14ac:dyDescent="0.25">
      <c r="K2920" s="146" t="s">
        <v>210</v>
      </c>
      <c r="L2920" s="148" t="s">
        <v>150</v>
      </c>
    </row>
    <row r="2921" spans="11:12" ht="316.5" x14ac:dyDescent="0.25">
      <c r="K2921" s="146" t="s">
        <v>210</v>
      </c>
      <c r="L2921" s="148" t="s">
        <v>150</v>
      </c>
    </row>
    <row r="2922" spans="11:12" ht="316.5" x14ac:dyDescent="0.25">
      <c r="K2922" s="146" t="s">
        <v>210</v>
      </c>
      <c r="L2922" s="148" t="s">
        <v>150</v>
      </c>
    </row>
    <row r="2923" spans="11:12" ht="316.5" x14ac:dyDescent="0.25">
      <c r="K2923" s="146" t="s">
        <v>210</v>
      </c>
      <c r="L2923" s="148" t="s">
        <v>150</v>
      </c>
    </row>
    <row r="2924" spans="11:12" ht="316.5" x14ac:dyDescent="0.25">
      <c r="K2924" s="146" t="s">
        <v>210</v>
      </c>
      <c r="L2924" s="148" t="s">
        <v>150</v>
      </c>
    </row>
    <row r="2925" spans="11:12" ht="316.5" x14ac:dyDescent="0.25">
      <c r="K2925" s="146" t="s">
        <v>210</v>
      </c>
      <c r="L2925" s="148" t="s">
        <v>150</v>
      </c>
    </row>
    <row r="2926" spans="11:12" ht="316.5" x14ac:dyDescent="0.25">
      <c r="K2926" s="146" t="s">
        <v>210</v>
      </c>
      <c r="L2926" s="148" t="s">
        <v>150</v>
      </c>
    </row>
    <row r="2927" spans="11:12" ht="316.5" x14ac:dyDescent="0.25">
      <c r="K2927" s="146" t="s">
        <v>210</v>
      </c>
      <c r="L2927" s="148" t="s">
        <v>150</v>
      </c>
    </row>
    <row r="2928" spans="11:12" ht="316.5" x14ac:dyDescent="0.25">
      <c r="K2928" s="146" t="s">
        <v>210</v>
      </c>
      <c r="L2928" s="148" t="s">
        <v>150</v>
      </c>
    </row>
    <row r="2929" spans="11:12" ht="316.5" x14ac:dyDescent="0.25">
      <c r="K2929" s="146" t="s">
        <v>210</v>
      </c>
      <c r="L2929" s="148" t="s">
        <v>150</v>
      </c>
    </row>
    <row r="2930" spans="11:12" ht="316.5" x14ac:dyDescent="0.25">
      <c r="K2930" s="146" t="s">
        <v>210</v>
      </c>
      <c r="L2930" s="148" t="s">
        <v>150</v>
      </c>
    </row>
    <row r="2931" spans="11:12" ht="316.5" x14ac:dyDescent="0.25">
      <c r="K2931" s="146" t="s">
        <v>210</v>
      </c>
      <c r="L2931" s="148" t="s">
        <v>150</v>
      </c>
    </row>
    <row r="2932" spans="11:12" ht="316.5" x14ac:dyDescent="0.25">
      <c r="K2932" s="146" t="s">
        <v>210</v>
      </c>
      <c r="L2932" s="148" t="s">
        <v>150</v>
      </c>
    </row>
    <row r="2933" spans="11:12" ht="316.5" x14ac:dyDescent="0.25">
      <c r="K2933" s="146" t="s">
        <v>210</v>
      </c>
      <c r="L2933" s="148" t="s">
        <v>150</v>
      </c>
    </row>
    <row r="2934" spans="11:12" ht="316.5" x14ac:dyDescent="0.25">
      <c r="K2934" s="146" t="s">
        <v>210</v>
      </c>
      <c r="L2934" s="148" t="s">
        <v>150</v>
      </c>
    </row>
    <row r="2935" spans="11:12" ht="316.5" x14ac:dyDescent="0.25">
      <c r="K2935" s="146" t="s">
        <v>210</v>
      </c>
      <c r="L2935" s="148" t="s">
        <v>150</v>
      </c>
    </row>
    <row r="2936" spans="11:12" ht="316.5" x14ac:dyDescent="0.25">
      <c r="K2936" s="146" t="s">
        <v>210</v>
      </c>
      <c r="L2936" s="148" t="s">
        <v>150</v>
      </c>
    </row>
    <row r="2937" spans="11:12" ht="316.5" x14ac:dyDescent="0.25">
      <c r="K2937" s="146" t="s">
        <v>210</v>
      </c>
      <c r="L2937" s="148" t="s">
        <v>150</v>
      </c>
    </row>
    <row r="2938" spans="11:12" ht="316.5" x14ac:dyDescent="0.25">
      <c r="K2938" s="146" t="s">
        <v>210</v>
      </c>
      <c r="L2938" s="148" t="s">
        <v>150</v>
      </c>
    </row>
    <row r="2939" spans="11:12" ht="316.5" x14ac:dyDescent="0.25">
      <c r="K2939" s="146" t="s">
        <v>210</v>
      </c>
      <c r="L2939" s="148" t="s">
        <v>150</v>
      </c>
    </row>
    <row r="2940" spans="11:12" ht="316.5" x14ac:dyDescent="0.25">
      <c r="K2940" s="146" t="s">
        <v>210</v>
      </c>
      <c r="L2940" s="148" t="s">
        <v>150</v>
      </c>
    </row>
    <row r="2941" spans="11:12" ht="316.5" x14ac:dyDescent="0.25">
      <c r="K2941" s="146" t="s">
        <v>210</v>
      </c>
      <c r="L2941" s="148" t="s">
        <v>150</v>
      </c>
    </row>
    <row r="2942" spans="11:12" ht="316.5" x14ac:dyDescent="0.25">
      <c r="K2942" s="146" t="s">
        <v>210</v>
      </c>
      <c r="L2942" s="148" t="s">
        <v>150</v>
      </c>
    </row>
    <row r="2943" spans="11:12" ht="316.5" x14ac:dyDescent="0.25">
      <c r="K2943" s="146" t="s">
        <v>210</v>
      </c>
      <c r="L2943" s="148" t="s">
        <v>150</v>
      </c>
    </row>
    <row r="2944" spans="11:12" ht="316.5" x14ac:dyDescent="0.25">
      <c r="K2944" s="146" t="s">
        <v>210</v>
      </c>
      <c r="L2944" s="148" t="s">
        <v>150</v>
      </c>
    </row>
    <row r="2945" spans="11:12" ht="316.5" x14ac:dyDescent="0.25">
      <c r="K2945" s="146" t="s">
        <v>210</v>
      </c>
      <c r="L2945" s="148" t="s">
        <v>150</v>
      </c>
    </row>
    <row r="2946" spans="11:12" ht="316.5" x14ac:dyDescent="0.25">
      <c r="K2946" s="146" t="s">
        <v>210</v>
      </c>
      <c r="L2946" s="148" t="s">
        <v>150</v>
      </c>
    </row>
    <row r="2947" spans="11:12" ht="316.5" x14ac:dyDescent="0.25">
      <c r="K2947" s="146" t="s">
        <v>210</v>
      </c>
      <c r="L2947" s="148" t="s">
        <v>150</v>
      </c>
    </row>
    <row r="2948" spans="11:12" ht="316.5" x14ac:dyDescent="0.25">
      <c r="K2948" s="146" t="s">
        <v>210</v>
      </c>
      <c r="L2948" s="148" t="s">
        <v>150</v>
      </c>
    </row>
    <row r="2949" spans="11:12" ht="316.5" x14ac:dyDescent="0.25">
      <c r="K2949" s="146" t="s">
        <v>210</v>
      </c>
      <c r="L2949" s="148" t="s">
        <v>150</v>
      </c>
    </row>
    <row r="2950" spans="11:12" ht="316.5" x14ac:dyDescent="0.25">
      <c r="K2950" s="146" t="s">
        <v>210</v>
      </c>
      <c r="L2950" s="148" t="s">
        <v>150</v>
      </c>
    </row>
    <row r="2951" spans="11:12" ht="316.5" x14ac:dyDescent="0.25">
      <c r="K2951" s="146" t="s">
        <v>210</v>
      </c>
      <c r="L2951" s="148" t="s">
        <v>150</v>
      </c>
    </row>
    <row r="2952" spans="11:12" ht="316.5" x14ac:dyDescent="0.25">
      <c r="K2952" s="146" t="s">
        <v>210</v>
      </c>
      <c r="L2952" s="148" t="s">
        <v>150</v>
      </c>
    </row>
    <row r="2953" spans="11:12" ht="316.5" x14ac:dyDescent="0.25">
      <c r="K2953" s="146" t="s">
        <v>210</v>
      </c>
      <c r="L2953" s="148" t="s">
        <v>150</v>
      </c>
    </row>
    <row r="2954" spans="11:12" ht="316.5" x14ac:dyDescent="0.25">
      <c r="K2954" s="146" t="s">
        <v>210</v>
      </c>
      <c r="L2954" s="148" t="s">
        <v>150</v>
      </c>
    </row>
    <row r="2955" spans="11:12" ht="316.5" x14ac:dyDescent="0.25">
      <c r="K2955" s="146" t="s">
        <v>210</v>
      </c>
      <c r="L2955" s="148" t="s">
        <v>150</v>
      </c>
    </row>
    <row r="2956" spans="11:12" ht="316.5" x14ac:dyDescent="0.25">
      <c r="K2956" s="146" t="s">
        <v>210</v>
      </c>
      <c r="L2956" s="148" t="s">
        <v>150</v>
      </c>
    </row>
    <row r="2957" spans="11:12" ht="316.5" x14ac:dyDescent="0.25">
      <c r="K2957" s="146" t="s">
        <v>210</v>
      </c>
      <c r="L2957" s="148" t="s">
        <v>150</v>
      </c>
    </row>
    <row r="2958" spans="11:12" ht="316.5" x14ac:dyDescent="0.25">
      <c r="K2958" s="146" t="s">
        <v>210</v>
      </c>
      <c r="L2958" s="148" t="s">
        <v>150</v>
      </c>
    </row>
    <row r="2959" spans="11:12" ht="316.5" x14ac:dyDescent="0.25">
      <c r="K2959" s="146" t="s">
        <v>210</v>
      </c>
      <c r="L2959" s="148" t="s">
        <v>150</v>
      </c>
    </row>
    <row r="2960" spans="11:12" ht="316.5" x14ac:dyDescent="0.25">
      <c r="K2960" s="146" t="s">
        <v>210</v>
      </c>
      <c r="L2960" s="148" t="s">
        <v>150</v>
      </c>
    </row>
    <row r="2961" spans="11:12" ht="316.5" x14ac:dyDescent="0.25">
      <c r="K2961" s="146" t="s">
        <v>210</v>
      </c>
      <c r="L2961" s="148" t="s">
        <v>150</v>
      </c>
    </row>
    <row r="2962" spans="11:12" ht="316.5" x14ac:dyDescent="0.25">
      <c r="K2962" s="146" t="s">
        <v>210</v>
      </c>
      <c r="L2962" s="148" t="s">
        <v>150</v>
      </c>
    </row>
    <row r="2963" spans="11:12" ht="316.5" x14ac:dyDescent="0.25">
      <c r="K2963" s="146" t="s">
        <v>210</v>
      </c>
      <c r="L2963" s="148" t="s">
        <v>150</v>
      </c>
    </row>
    <row r="2964" spans="11:12" ht="316.5" x14ac:dyDescent="0.25">
      <c r="K2964" s="146" t="s">
        <v>210</v>
      </c>
      <c r="L2964" s="148" t="s">
        <v>150</v>
      </c>
    </row>
    <row r="2965" spans="11:12" ht="316.5" x14ac:dyDescent="0.25">
      <c r="K2965" s="146" t="s">
        <v>210</v>
      </c>
      <c r="L2965" s="148" t="s">
        <v>150</v>
      </c>
    </row>
    <row r="2966" spans="11:12" ht="316.5" x14ac:dyDescent="0.25">
      <c r="K2966" s="146" t="s">
        <v>210</v>
      </c>
      <c r="L2966" s="148" t="s">
        <v>150</v>
      </c>
    </row>
    <row r="2967" spans="11:12" ht="316.5" x14ac:dyDescent="0.25">
      <c r="K2967" s="146" t="s">
        <v>210</v>
      </c>
      <c r="L2967" s="148" t="s">
        <v>150</v>
      </c>
    </row>
    <row r="2968" spans="11:12" ht="316.5" x14ac:dyDescent="0.25">
      <c r="K2968" s="146" t="s">
        <v>210</v>
      </c>
      <c r="L2968" s="148" t="s">
        <v>150</v>
      </c>
    </row>
    <row r="2969" spans="11:12" ht="316.5" x14ac:dyDescent="0.25">
      <c r="K2969" s="146" t="s">
        <v>210</v>
      </c>
      <c r="L2969" s="148" t="s">
        <v>150</v>
      </c>
    </row>
    <row r="2970" spans="11:12" ht="316.5" x14ac:dyDescent="0.25">
      <c r="K2970" s="146" t="s">
        <v>210</v>
      </c>
      <c r="L2970" s="148" t="s">
        <v>150</v>
      </c>
    </row>
    <row r="2971" spans="11:12" ht="316.5" x14ac:dyDescent="0.25">
      <c r="K2971" s="146" t="s">
        <v>210</v>
      </c>
      <c r="L2971" s="148" t="s">
        <v>150</v>
      </c>
    </row>
    <row r="2972" spans="11:12" ht="316.5" x14ac:dyDescent="0.25">
      <c r="K2972" s="146" t="s">
        <v>210</v>
      </c>
      <c r="L2972" s="148" t="s">
        <v>150</v>
      </c>
    </row>
    <row r="2973" spans="11:12" ht="316.5" x14ac:dyDescent="0.25">
      <c r="K2973" s="146" t="s">
        <v>210</v>
      </c>
      <c r="L2973" s="148" t="s">
        <v>150</v>
      </c>
    </row>
    <row r="2974" spans="11:12" ht="316.5" x14ac:dyDescent="0.25">
      <c r="K2974" s="146" t="s">
        <v>210</v>
      </c>
      <c r="L2974" s="148" t="s">
        <v>150</v>
      </c>
    </row>
    <row r="2975" spans="11:12" ht="316.5" x14ac:dyDescent="0.25">
      <c r="K2975" s="146" t="s">
        <v>210</v>
      </c>
      <c r="L2975" s="148" t="s">
        <v>150</v>
      </c>
    </row>
    <row r="2976" spans="11:12" ht="316.5" x14ac:dyDescent="0.25">
      <c r="K2976" s="146" t="s">
        <v>210</v>
      </c>
      <c r="L2976" s="148" t="s">
        <v>150</v>
      </c>
    </row>
    <row r="2977" spans="11:12" ht="316.5" x14ac:dyDescent="0.25">
      <c r="K2977" s="146" t="s">
        <v>210</v>
      </c>
      <c r="L2977" s="148" t="s">
        <v>150</v>
      </c>
    </row>
    <row r="2978" spans="11:12" ht="316.5" x14ac:dyDescent="0.25">
      <c r="K2978" s="146" t="s">
        <v>210</v>
      </c>
      <c r="L2978" s="148" t="s">
        <v>150</v>
      </c>
    </row>
    <row r="2979" spans="11:12" ht="316.5" x14ac:dyDescent="0.25">
      <c r="K2979" s="146" t="s">
        <v>210</v>
      </c>
      <c r="L2979" s="148" t="s">
        <v>150</v>
      </c>
    </row>
    <row r="2980" spans="11:12" ht="316.5" x14ac:dyDescent="0.25">
      <c r="K2980" s="146" t="s">
        <v>210</v>
      </c>
      <c r="L2980" s="148" t="s">
        <v>150</v>
      </c>
    </row>
    <row r="2981" spans="11:12" ht="316.5" x14ac:dyDescent="0.25">
      <c r="K2981" s="146" t="s">
        <v>210</v>
      </c>
      <c r="L2981" s="148" t="s">
        <v>150</v>
      </c>
    </row>
    <row r="2982" spans="11:12" ht="316.5" x14ac:dyDescent="0.25">
      <c r="K2982" s="146" t="s">
        <v>210</v>
      </c>
      <c r="L2982" s="148" t="s">
        <v>150</v>
      </c>
    </row>
    <row r="2983" spans="11:12" ht="316.5" x14ac:dyDescent="0.25">
      <c r="K2983" s="146" t="s">
        <v>210</v>
      </c>
      <c r="L2983" s="148" t="s">
        <v>150</v>
      </c>
    </row>
    <row r="2984" spans="11:12" ht="316.5" x14ac:dyDescent="0.25">
      <c r="K2984" s="146" t="s">
        <v>210</v>
      </c>
      <c r="L2984" s="148" t="s">
        <v>150</v>
      </c>
    </row>
    <row r="2985" spans="11:12" ht="316.5" x14ac:dyDescent="0.25">
      <c r="K2985" s="146" t="s">
        <v>210</v>
      </c>
      <c r="L2985" s="148" t="s">
        <v>150</v>
      </c>
    </row>
    <row r="2986" spans="11:12" ht="316.5" x14ac:dyDescent="0.25">
      <c r="K2986" s="146" t="s">
        <v>210</v>
      </c>
      <c r="L2986" s="148" t="s">
        <v>150</v>
      </c>
    </row>
    <row r="2987" spans="11:12" ht="316.5" x14ac:dyDescent="0.25">
      <c r="K2987" s="146" t="s">
        <v>210</v>
      </c>
      <c r="L2987" s="148" t="s">
        <v>150</v>
      </c>
    </row>
    <row r="2988" spans="11:12" ht="316.5" x14ac:dyDescent="0.25">
      <c r="K2988" s="146" t="s">
        <v>210</v>
      </c>
      <c r="L2988" s="148" t="s">
        <v>150</v>
      </c>
    </row>
    <row r="2989" spans="11:12" ht="316.5" x14ac:dyDescent="0.25">
      <c r="K2989" s="146" t="s">
        <v>210</v>
      </c>
      <c r="L2989" s="148" t="s">
        <v>150</v>
      </c>
    </row>
    <row r="2990" spans="11:12" ht="316.5" x14ac:dyDescent="0.25">
      <c r="K2990" s="146" t="s">
        <v>210</v>
      </c>
      <c r="L2990" s="148" t="s">
        <v>150</v>
      </c>
    </row>
    <row r="2991" spans="11:12" ht="316.5" x14ac:dyDescent="0.25">
      <c r="K2991" s="146" t="s">
        <v>210</v>
      </c>
      <c r="L2991" s="148" t="s">
        <v>150</v>
      </c>
    </row>
    <row r="2992" spans="11:12" ht="316.5" x14ac:dyDescent="0.25">
      <c r="K2992" s="146" t="s">
        <v>210</v>
      </c>
      <c r="L2992" s="148" t="s">
        <v>150</v>
      </c>
    </row>
    <row r="2993" spans="11:12" ht="316.5" x14ac:dyDescent="0.25">
      <c r="K2993" s="146" t="s">
        <v>210</v>
      </c>
      <c r="L2993" s="148" t="s">
        <v>150</v>
      </c>
    </row>
    <row r="2994" spans="11:12" ht="316.5" x14ac:dyDescent="0.25">
      <c r="K2994" s="146" t="s">
        <v>210</v>
      </c>
      <c r="L2994" s="148" t="s">
        <v>150</v>
      </c>
    </row>
    <row r="2995" spans="11:12" ht="316.5" x14ac:dyDescent="0.25">
      <c r="K2995" s="146" t="s">
        <v>210</v>
      </c>
      <c r="L2995" s="148" t="s">
        <v>150</v>
      </c>
    </row>
    <row r="2996" spans="11:12" ht="316.5" x14ac:dyDescent="0.25">
      <c r="K2996" s="146" t="s">
        <v>210</v>
      </c>
      <c r="L2996" s="148" t="s">
        <v>150</v>
      </c>
    </row>
    <row r="2997" spans="11:12" ht="316.5" x14ac:dyDescent="0.25">
      <c r="K2997" s="146" t="s">
        <v>210</v>
      </c>
      <c r="L2997" s="148" t="s">
        <v>150</v>
      </c>
    </row>
    <row r="2998" spans="11:12" ht="316.5" x14ac:dyDescent="0.25">
      <c r="K2998" s="146" t="s">
        <v>210</v>
      </c>
      <c r="L2998" s="148" t="s">
        <v>150</v>
      </c>
    </row>
    <row r="2999" spans="11:12" ht="316.5" x14ac:dyDescent="0.25">
      <c r="K2999" s="146" t="s">
        <v>210</v>
      </c>
      <c r="L2999" s="148" t="s">
        <v>150</v>
      </c>
    </row>
    <row r="3000" spans="11:12" ht="316.5" x14ac:dyDescent="0.25">
      <c r="K3000" s="146" t="s">
        <v>210</v>
      </c>
      <c r="L3000" s="148" t="s">
        <v>150</v>
      </c>
    </row>
    <row r="3001" spans="11:12" ht="316.5" x14ac:dyDescent="0.25">
      <c r="K3001" s="146" t="s">
        <v>210</v>
      </c>
      <c r="L3001" s="148" t="s">
        <v>150</v>
      </c>
    </row>
    <row r="3002" spans="11:12" ht="316.5" x14ac:dyDescent="0.25">
      <c r="K3002" s="146" t="s">
        <v>210</v>
      </c>
      <c r="L3002" s="148" t="s">
        <v>150</v>
      </c>
    </row>
    <row r="3003" spans="11:12" ht="316.5" x14ac:dyDescent="0.25">
      <c r="K3003" s="146" t="s">
        <v>210</v>
      </c>
      <c r="L3003" s="148" t="s">
        <v>150</v>
      </c>
    </row>
    <row r="3004" spans="11:12" ht="316.5" x14ac:dyDescent="0.25">
      <c r="K3004" s="146" t="s">
        <v>210</v>
      </c>
      <c r="L3004" s="148" t="s">
        <v>150</v>
      </c>
    </row>
    <row r="3005" spans="11:12" ht="316.5" x14ac:dyDescent="0.25">
      <c r="K3005" s="146" t="s">
        <v>210</v>
      </c>
      <c r="L3005" s="148" t="s">
        <v>150</v>
      </c>
    </row>
    <row r="3006" spans="11:12" ht="316.5" x14ac:dyDescent="0.25">
      <c r="K3006" s="146" t="s">
        <v>210</v>
      </c>
      <c r="L3006" s="148" t="s">
        <v>150</v>
      </c>
    </row>
    <row r="3007" spans="11:12" ht="316.5" x14ac:dyDescent="0.25">
      <c r="K3007" s="146" t="s">
        <v>210</v>
      </c>
      <c r="L3007" s="148" t="s">
        <v>150</v>
      </c>
    </row>
    <row r="3008" spans="11:12" ht="316.5" x14ac:dyDescent="0.25">
      <c r="K3008" s="146" t="s">
        <v>210</v>
      </c>
      <c r="L3008" s="148" t="s">
        <v>150</v>
      </c>
    </row>
    <row r="3009" spans="11:12" ht="316.5" x14ac:dyDescent="0.25">
      <c r="K3009" s="146" t="s">
        <v>210</v>
      </c>
      <c r="L3009" s="148" t="s">
        <v>150</v>
      </c>
    </row>
    <row r="3010" spans="11:12" ht="316.5" x14ac:dyDescent="0.25">
      <c r="K3010" s="146" t="s">
        <v>210</v>
      </c>
      <c r="L3010" s="148" t="s">
        <v>150</v>
      </c>
    </row>
    <row r="3011" spans="11:12" ht="316.5" x14ac:dyDescent="0.25">
      <c r="K3011" s="146" t="s">
        <v>210</v>
      </c>
      <c r="L3011" s="148" t="s">
        <v>150</v>
      </c>
    </row>
    <row r="3012" spans="11:12" ht="316.5" x14ac:dyDescent="0.25">
      <c r="K3012" s="146" t="s">
        <v>210</v>
      </c>
      <c r="L3012" s="148" t="s">
        <v>150</v>
      </c>
    </row>
    <row r="3013" spans="11:12" ht="316.5" x14ac:dyDescent="0.25">
      <c r="K3013" s="146" t="s">
        <v>210</v>
      </c>
      <c r="L3013" s="148" t="s">
        <v>150</v>
      </c>
    </row>
    <row r="3014" spans="11:12" ht="316.5" x14ac:dyDescent="0.25">
      <c r="K3014" s="146" t="s">
        <v>210</v>
      </c>
      <c r="L3014" s="148" t="s">
        <v>150</v>
      </c>
    </row>
    <row r="3015" spans="11:12" ht="316.5" x14ac:dyDescent="0.25">
      <c r="K3015" s="146" t="s">
        <v>210</v>
      </c>
      <c r="L3015" s="148" t="s">
        <v>150</v>
      </c>
    </row>
    <row r="3016" spans="11:12" ht="316.5" x14ac:dyDescent="0.25">
      <c r="K3016" s="146" t="s">
        <v>210</v>
      </c>
      <c r="L3016" s="148" t="s">
        <v>150</v>
      </c>
    </row>
    <row r="3017" spans="11:12" ht="316.5" x14ac:dyDescent="0.25">
      <c r="K3017" s="146" t="s">
        <v>210</v>
      </c>
      <c r="L3017" s="148" t="s">
        <v>150</v>
      </c>
    </row>
    <row r="3018" spans="11:12" ht="316.5" x14ac:dyDescent="0.25">
      <c r="K3018" s="146" t="s">
        <v>210</v>
      </c>
      <c r="L3018" s="148" t="s">
        <v>150</v>
      </c>
    </row>
    <row r="3019" spans="11:12" ht="316.5" x14ac:dyDescent="0.25">
      <c r="K3019" s="146" t="s">
        <v>210</v>
      </c>
      <c r="L3019" s="148" t="s">
        <v>150</v>
      </c>
    </row>
    <row r="3020" spans="11:12" ht="316.5" x14ac:dyDescent="0.25">
      <c r="K3020" s="146" t="s">
        <v>210</v>
      </c>
      <c r="L3020" s="148" t="s">
        <v>150</v>
      </c>
    </row>
    <row r="3021" spans="11:12" ht="316.5" x14ac:dyDescent="0.25">
      <c r="K3021" s="146" t="s">
        <v>210</v>
      </c>
      <c r="L3021" s="148" t="s">
        <v>150</v>
      </c>
    </row>
    <row r="3022" spans="11:12" ht="316.5" x14ac:dyDescent="0.25">
      <c r="K3022" s="146" t="s">
        <v>210</v>
      </c>
      <c r="L3022" s="148" t="s">
        <v>150</v>
      </c>
    </row>
    <row r="3023" spans="11:12" ht="316.5" x14ac:dyDescent="0.25">
      <c r="K3023" s="146" t="s">
        <v>210</v>
      </c>
      <c r="L3023" s="148" t="s">
        <v>150</v>
      </c>
    </row>
    <row r="3024" spans="11:12" ht="316.5" x14ac:dyDescent="0.25">
      <c r="K3024" s="146" t="s">
        <v>210</v>
      </c>
      <c r="L3024" s="148" t="s">
        <v>150</v>
      </c>
    </row>
    <row r="3025" spans="11:12" ht="316.5" x14ac:dyDescent="0.25">
      <c r="K3025" s="146" t="s">
        <v>210</v>
      </c>
      <c r="L3025" s="148" t="s">
        <v>150</v>
      </c>
    </row>
    <row r="3026" spans="11:12" ht="316.5" x14ac:dyDescent="0.25">
      <c r="K3026" s="146" t="s">
        <v>210</v>
      </c>
      <c r="L3026" s="148" t="s">
        <v>150</v>
      </c>
    </row>
    <row r="3027" spans="11:12" ht="316.5" x14ac:dyDescent="0.25">
      <c r="K3027" s="146" t="s">
        <v>210</v>
      </c>
      <c r="L3027" s="148" t="s">
        <v>150</v>
      </c>
    </row>
    <row r="3028" spans="11:12" ht="316.5" x14ac:dyDescent="0.25">
      <c r="K3028" s="146" t="s">
        <v>210</v>
      </c>
      <c r="L3028" s="148" t="s">
        <v>150</v>
      </c>
    </row>
    <row r="3029" spans="11:12" ht="316.5" x14ac:dyDescent="0.25">
      <c r="K3029" s="146" t="s">
        <v>210</v>
      </c>
      <c r="L3029" s="148" t="s">
        <v>150</v>
      </c>
    </row>
    <row r="3030" spans="11:12" ht="316.5" x14ac:dyDescent="0.25">
      <c r="K3030" s="146" t="s">
        <v>210</v>
      </c>
      <c r="L3030" s="148" t="s">
        <v>150</v>
      </c>
    </row>
    <row r="3031" spans="11:12" ht="316.5" x14ac:dyDescent="0.25">
      <c r="K3031" s="146" t="s">
        <v>210</v>
      </c>
      <c r="L3031" s="148" t="s">
        <v>150</v>
      </c>
    </row>
    <row r="3032" spans="11:12" ht="316.5" x14ac:dyDescent="0.25">
      <c r="K3032" s="146" t="s">
        <v>210</v>
      </c>
      <c r="L3032" s="148" t="s">
        <v>150</v>
      </c>
    </row>
    <row r="3033" spans="11:12" ht="316.5" x14ac:dyDescent="0.25">
      <c r="K3033" s="146" t="s">
        <v>210</v>
      </c>
      <c r="L3033" s="148" t="s">
        <v>150</v>
      </c>
    </row>
    <row r="3034" spans="11:12" ht="316.5" x14ac:dyDescent="0.25">
      <c r="K3034" s="146" t="s">
        <v>210</v>
      </c>
      <c r="L3034" s="148" t="s">
        <v>150</v>
      </c>
    </row>
    <row r="3035" spans="11:12" ht="316.5" x14ac:dyDescent="0.25">
      <c r="K3035" s="146" t="s">
        <v>210</v>
      </c>
      <c r="L3035" s="148" t="s">
        <v>150</v>
      </c>
    </row>
    <row r="3036" spans="11:12" ht="316.5" x14ac:dyDescent="0.25">
      <c r="K3036" s="146" t="s">
        <v>210</v>
      </c>
      <c r="L3036" s="148" t="s">
        <v>150</v>
      </c>
    </row>
    <row r="3037" spans="11:12" ht="316.5" x14ac:dyDescent="0.25">
      <c r="K3037" s="146" t="s">
        <v>210</v>
      </c>
      <c r="L3037" s="148" t="s">
        <v>150</v>
      </c>
    </row>
    <row r="3038" spans="11:12" ht="316.5" x14ac:dyDescent="0.25">
      <c r="K3038" s="146" t="s">
        <v>210</v>
      </c>
      <c r="L3038" s="148" t="s">
        <v>150</v>
      </c>
    </row>
    <row r="3039" spans="11:12" ht="316.5" x14ac:dyDescent="0.25">
      <c r="K3039" s="146" t="s">
        <v>210</v>
      </c>
      <c r="L3039" s="148" t="s">
        <v>150</v>
      </c>
    </row>
    <row r="3040" spans="11:12" ht="316.5" x14ac:dyDescent="0.25">
      <c r="K3040" s="146" t="s">
        <v>210</v>
      </c>
      <c r="L3040" s="148" t="s">
        <v>150</v>
      </c>
    </row>
    <row r="3041" spans="11:12" ht="316.5" x14ac:dyDescent="0.25">
      <c r="K3041" s="146" t="s">
        <v>210</v>
      </c>
      <c r="L3041" s="148" t="s">
        <v>150</v>
      </c>
    </row>
    <row r="3042" spans="11:12" ht="316.5" x14ac:dyDescent="0.25">
      <c r="K3042" s="146" t="s">
        <v>210</v>
      </c>
      <c r="L3042" s="148" t="s">
        <v>150</v>
      </c>
    </row>
    <row r="3043" spans="11:12" ht="316.5" x14ac:dyDescent="0.25">
      <c r="K3043" s="146" t="s">
        <v>210</v>
      </c>
      <c r="L3043" s="148" t="s">
        <v>150</v>
      </c>
    </row>
    <row r="3044" spans="11:12" ht="316.5" x14ac:dyDescent="0.25">
      <c r="K3044" s="146" t="s">
        <v>210</v>
      </c>
      <c r="L3044" s="148" t="s">
        <v>150</v>
      </c>
    </row>
    <row r="3045" spans="11:12" ht="316.5" x14ac:dyDescent="0.25">
      <c r="K3045" s="146" t="s">
        <v>210</v>
      </c>
      <c r="L3045" s="148" t="s">
        <v>150</v>
      </c>
    </row>
    <row r="3046" spans="11:12" ht="316.5" x14ac:dyDescent="0.25">
      <c r="K3046" s="146" t="s">
        <v>210</v>
      </c>
      <c r="L3046" s="148" t="s">
        <v>150</v>
      </c>
    </row>
    <row r="3047" spans="11:12" ht="316.5" x14ac:dyDescent="0.25">
      <c r="K3047" s="146" t="s">
        <v>210</v>
      </c>
      <c r="L3047" s="148" t="s">
        <v>150</v>
      </c>
    </row>
    <row r="3048" spans="11:12" ht="316.5" x14ac:dyDescent="0.25">
      <c r="K3048" s="146" t="s">
        <v>210</v>
      </c>
      <c r="L3048" s="148" t="s">
        <v>150</v>
      </c>
    </row>
    <row r="3049" spans="11:12" ht="316.5" x14ac:dyDescent="0.25">
      <c r="K3049" s="146" t="s">
        <v>210</v>
      </c>
      <c r="L3049" s="148" t="s">
        <v>150</v>
      </c>
    </row>
    <row r="3050" spans="11:12" ht="316.5" x14ac:dyDescent="0.25">
      <c r="K3050" s="146" t="s">
        <v>210</v>
      </c>
      <c r="L3050" s="148" t="s">
        <v>150</v>
      </c>
    </row>
    <row r="3051" spans="11:12" ht="316.5" x14ac:dyDescent="0.25">
      <c r="K3051" s="146" t="s">
        <v>210</v>
      </c>
      <c r="L3051" s="148" t="s">
        <v>150</v>
      </c>
    </row>
    <row r="3052" spans="11:12" ht="316.5" x14ac:dyDescent="0.25">
      <c r="K3052" s="146" t="s">
        <v>210</v>
      </c>
      <c r="L3052" s="148" t="s">
        <v>150</v>
      </c>
    </row>
    <row r="3053" spans="11:12" ht="316.5" x14ac:dyDescent="0.25">
      <c r="K3053" s="146" t="s">
        <v>210</v>
      </c>
      <c r="L3053" s="148" t="s">
        <v>150</v>
      </c>
    </row>
    <row r="3054" spans="11:12" ht="316.5" x14ac:dyDescent="0.25">
      <c r="K3054" s="146" t="s">
        <v>210</v>
      </c>
      <c r="L3054" s="148" t="s">
        <v>150</v>
      </c>
    </row>
    <row r="3055" spans="11:12" ht="316.5" x14ac:dyDescent="0.25">
      <c r="K3055" s="146" t="s">
        <v>210</v>
      </c>
      <c r="L3055" s="148" t="s">
        <v>150</v>
      </c>
    </row>
    <row r="3056" spans="11:12" ht="316.5" x14ac:dyDescent="0.25">
      <c r="K3056" s="146" t="s">
        <v>210</v>
      </c>
      <c r="L3056" s="148" t="s">
        <v>150</v>
      </c>
    </row>
    <row r="3057" spans="11:12" ht="316.5" x14ac:dyDescent="0.25">
      <c r="K3057" s="146" t="s">
        <v>210</v>
      </c>
      <c r="L3057" s="148" t="s">
        <v>150</v>
      </c>
    </row>
    <row r="3058" spans="11:12" ht="316.5" x14ac:dyDescent="0.25">
      <c r="K3058" s="146" t="s">
        <v>210</v>
      </c>
      <c r="L3058" s="148" t="s">
        <v>150</v>
      </c>
    </row>
    <row r="3059" spans="11:12" ht="316.5" x14ac:dyDescent="0.25">
      <c r="K3059" s="146" t="s">
        <v>210</v>
      </c>
      <c r="L3059" s="148" t="s">
        <v>150</v>
      </c>
    </row>
    <row r="3060" spans="11:12" ht="316.5" x14ac:dyDescent="0.25">
      <c r="K3060" s="146" t="s">
        <v>210</v>
      </c>
      <c r="L3060" s="148" t="s">
        <v>150</v>
      </c>
    </row>
    <row r="3061" spans="11:12" ht="316.5" x14ac:dyDescent="0.25">
      <c r="K3061" s="146" t="s">
        <v>210</v>
      </c>
      <c r="L3061" s="148" t="s">
        <v>150</v>
      </c>
    </row>
    <row r="3062" spans="11:12" ht="316.5" x14ac:dyDescent="0.25">
      <c r="K3062" s="146" t="s">
        <v>210</v>
      </c>
      <c r="L3062" s="148" t="s">
        <v>150</v>
      </c>
    </row>
    <row r="3063" spans="11:12" ht="316.5" x14ac:dyDescent="0.25">
      <c r="K3063" s="146" t="s">
        <v>210</v>
      </c>
      <c r="L3063" s="148" t="s">
        <v>150</v>
      </c>
    </row>
    <row r="3064" spans="11:12" ht="316.5" x14ac:dyDescent="0.25">
      <c r="K3064" s="146" t="s">
        <v>210</v>
      </c>
      <c r="L3064" s="148" t="s">
        <v>150</v>
      </c>
    </row>
    <row r="3065" spans="11:12" ht="316.5" x14ac:dyDescent="0.25">
      <c r="K3065" s="146" t="s">
        <v>210</v>
      </c>
      <c r="L3065" s="148" t="s">
        <v>150</v>
      </c>
    </row>
    <row r="3066" spans="11:12" ht="316.5" x14ac:dyDescent="0.25">
      <c r="K3066" s="146" t="s">
        <v>210</v>
      </c>
      <c r="L3066" s="148" t="s">
        <v>150</v>
      </c>
    </row>
    <row r="3067" spans="11:12" ht="316.5" x14ac:dyDescent="0.25">
      <c r="K3067" s="146" t="s">
        <v>210</v>
      </c>
      <c r="L3067" s="148" t="s">
        <v>150</v>
      </c>
    </row>
    <row r="3068" spans="11:12" ht="316.5" x14ac:dyDescent="0.25">
      <c r="K3068" s="146" t="s">
        <v>210</v>
      </c>
      <c r="L3068" s="148" t="s">
        <v>150</v>
      </c>
    </row>
    <row r="3069" spans="11:12" ht="316.5" x14ac:dyDescent="0.25">
      <c r="K3069" s="146" t="s">
        <v>210</v>
      </c>
      <c r="L3069" s="148" t="s">
        <v>150</v>
      </c>
    </row>
    <row r="3070" spans="11:12" ht="316.5" x14ac:dyDescent="0.25">
      <c r="K3070" s="146" t="s">
        <v>210</v>
      </c>
      <c r="L3070" s="148" t="s">
        <v>150</v>
      </c>
    </row>
    <row r="3071" spans="11:12" ht="316.5" x14ac:dyDescent="0.25">
      <c r="K3071" s="146" t="s">
        <v>210</v>
      </c>
      <c r="L3071" s="148" t="s">
        <v>150</v>
      </c>
    </row>
    <row r="3072" spans="11:12" ht="316.5" x14ac:dyDescent="0.25">
      <c r="K3072" s="146" t="s">
        <v>210</v>
      </c>
      <c r="L3072" s="148" t="s">
        <v>150</v>
      </c>
    </row>
    <row r="3073" spans="11:12" ht="316.5" x14ac:dyDescent="0.25">
      <c r="K3073" s="146" t="s">
        <v>210</v>
      </c>
      <c r="L3073" s="148" t="s">
        <v>150</v>
      </c>
    </row>
    <row r="3074" spans="11:12" ht="316.5" x14ac:dyDescent="0.25">
      <c r="K3074" s="146" t="s">
        <v>210</v>
      </c>
      <c r="L3074" s="148" t="s">
        <v>150</v>
      </c>
    </row>
    <row r="3075" spans="11:12" ht="316.5" x14ac:dyDescent="0.25">
      <c r="K3075" s="146" t="s">
        <v>210</v>
      </c>
      <c r="L3075" s="148" t="s">
        <v>150</v>
      </c>
    </row>
    <row r="3076" spans="11:12" ht="316.5" x14ac:dyDescent="0.25">
      <c r="K3076" s="146" t="s">
        <v>210</v>
      </c>
      <c r="L3076" s="148" t="s">
        <v>150</v>
      </c>
    </row>
    <row r="3077" spans="11:12" ht="316.5" x14ac:dyDescent="0.25">
      <c r="K3077" s="146" t="s">
        <v>210</v>
      </c>
      <c r="L3077" s="148" t="s">
        <v>150</v>
      </c>
    </row>
    <row r="3078" spans="11:12" ht="316.5" x14ac:dyDescent="0.25">
      <c r="K3078" s="146" t="s">
        <v>210</v>
      </c>
      <c r="L3078" s="148" t="s">
        <v>150</v>
      </c>
    </row>
    <row r="3079" spans="11:12" ht="316.5" x14ac:dyDescent="0.25">
      <c r="K3079" s="146" t="s">
        <v>210</v>
      </c>
      <c r="L3079" s="148" t="s">
        <v>150</v>
      </c>
    </row>
    <row r="3080" spans="11:12" ht="316.5" x14ac:dyDescent="0.25">
      <c r="K3080" s="146" t="s">
        <v>210</v>
      </c>
      <c r="L3080" s="148" t="s">
        <v>150</v>
      </c>
    </row>
    <row r="3081" spans="11:12" ht="316.5" x14ac:dyDescent="0.25">
      <c r="K3081" s="146" t="s">
        <v>210</v>
      </c>
      <c r="L3081" s="148" t="s">
        <v>150</v>
      </c>
    </row>
    <row r="3082" spans="11:12" ht="316.5" x14ac:dyDescent="0.25">
      <c r="K3082" s="146" t="s">
        <v>210</v>
      </c>
      <c r="L3082" s="148" t="s">
        <v>150</v>
      </c>
    </row>
    <row r="3083" spans="11:12" ht="316.5" x14ac:dyDescent="0.25">
      <c r="K3083" s="146" t="s">
        <v>210</v>
      </c>
      <c r="L3083" s="148" t="s">
        <v>150</v>
      </c>
    </row>
    <row r="3084" spans="11:12" ht="316.5" x14ac:dyDescent="0.25">
      <c r="K3084" s="146" t="s">
        <v>210</v>
      </c>
      <c r="L3084" s="148" t="s">
        <v>150</v>
      </c>
    </row>
    <row r="3085" spans="11:12" ht="316.5" x14ac:dyDescent="0.25">
      <c r="K3085" s="146" t="s">
        <v>210</v>
      </c>
      <c r="L3085" s="148" t="s">
        <v>150</v>
      </c>
    </row>
    <row r="3086" spans="11:12" ht="316.5" x14ac:dyDescent="0.25">
      <c r="K3086" s="146" t="s">
        <v>210</v>
      </c>
      <c r="L3086" s="148" t="s">
        <v>150</v>
      </c>
    </row>
    <row r="3087" spans="11:12" ht="316.5" x14ac:dyDescent="0.25">
      <c r="K3087" s="146" t="s">
        <v>210</v>
      </c>
      <c r="L3087" s="148" t="s">
        <v>150</v>
      </c>
    </row>
    <row r="3088" spans="11:12" ht="316.5" x14ac:dyDescent="0.25">
      <c r="K3088" s="146" t="s">
        <v>210</v>
      </c>
      <c r="L3088" s="148" t="s">
        <v>150</v>
      </c>
    </row>
    <row r="3089" spans="11:12" ht="316.5" x14ac:dyDescent="0.25">
      <c r="K3089" s="146" t="s">
        <v>210</v>
      </c>
      <c r="L3089" s="148" t="s">
        <v>150</v>
      </c>
    </row>
    <row r="3090" spans="11:12" ht="316.5" x14ac:dyDescent="0.25">
      <c r="K3090" s="146" t="s">
        <v>210</v>
      </c>
      <c r="L3090" s="148" t="s">
        <v>150</v>
      </c>
    </row>
    <row r="3091" spans="11:12" ht="316.5" x14ac:dyDescent="0.25">
      <c r="K3091" s="146" t="s">
        <v>210</v>
      </c>
      <c r="L3091" s="148" t="s">
        <v>150</v>
      </c>
    </row>
    <row r="3092" spans="11:12" ht="316.5" x14ac:dyDescent="0.25">
      <c r="K3092" s="146" t="s">
        <v>210</v>
      </c>
      <c r="L3092" s="148" t="s">
        <v>150</v>
      </c>
    </row>
    <row r="3093" spans="11:12" ht="316.5" x14ac:dyDescent="0.25">
      <c r="K3093" s="146" t="s">
        <v>210</v>
      </c>
      <c r="L3093" s="148" t="s">
        <v>150</v>
      </c>
    </row>
    <row r="3094" spans="11:12" ht="316.5" x14ac:dyDescent="0.25">
      <c r="K3094" s="146" t="s">
        <v>210</v>
      </c>
      <c r="L3094" s="148" t="s">
        <v>150</v>
      </c>
    </row>
    <row r="3095" spans="11:12" ht="316.5" x14ac:dyDescent="0.25">
      <c r="K3095" s="146" t="s">
        <v>210</v>
      </c>
      <c r="L3095" s="148" t="s">
        <v>150</v>
      </c>
    </row>
    <row r="3096" spans="11:12" ht="316.5" x14ac:dyDescent="0.25">
      <c r="K3096" s="146" t="s">
        <v>210</v>
      </c>
      <c r="L3096" s="148" t="s">
        <v>150</v>
      </c>
    </row>
    <row r="3097" spans="11:12" ht="316.5" x14ac:dyDescent="0.25">
      <c r="K3097" s="146" t="s">
        <v>210</v>
      </c>
      <c r="L3097" s="148" t="s">
        <v>150</v>
      </c>
    </row>
    <row r="3098" spans="11:12" ht="316.5" x14ac:dyDescent="0.25">
      <c r="K3098" s="146" t="s">
        <v>210</v>
      </c>
      <c r="L3098" s="148" t="s">
        <v>150</v>
      </c>
    </row>
    <row r="3099" spans="11:12" ht="316.5" x14ac:dyDescent="0.25">
      <c r="K3099" s="146" t="s">
        <v>210</v>
      </c>
      <c r="L3099" s="148" t="s">
        <v>150</v>
      </c>
    </row>
    <row r="3100" spans="11:12" ht="316.5" x14ac:dyDescent="0.25">
      <c r="K3100" s="146" t="s">
        <v>210</v>
      </c>
      <c r="L3100" s="148" t="s">
        <v>150</v>
      </c>
    </row>
    <row r="3101" spans="11:12" ht="316.5" x14ac:dyDescent="0.25">
      <c r="K3101" s="146" t="s">
        <v>210</v>
      </c>
      <c r="L3101" s="148" t="s">
        <v>150</v>
      </c>
    </row>
    <row r="3102" spans="11:12" ht="316.5" x14ac:dyDescent="0.25">
      <c r="K3102" s="146" t="s">
        <v>210</v>
      </c>
      <c r="L3102" s="148" t="s">
        <v>150</v>
      </c>
    </row>
    <row r="3103" spans="11:12" ht="316.5" x14ac:dyDescent="0.25">
      <c r="K3103" s="146" t="s">
        <v>210</v>
      </c>
      <c r="L3103" s="148" t="s">
        <v>150</v>
      </c>
    </row>
    <row r="3104" spans="11:12" ht="316.5" x14ac:dyDescent="0.25">
      <c r="K3104" s="146" t="s">
        <v>210</v>
      </c>
      <c r="L3104" s="148" t="s">
        <v>150</v>
      </c>
    </row>
    <row r="3105" spans="11:12" ht="316.5" x14ac:dyDescent="0.25">
      <c r="K3105" s="146" t="s">
        <v>210</v>
      </c>
      <c r="L3105" s="148" t="s">
        <v>150</v>
      </c>
    </row>
    <row r="3106" spans="11:12" ht="316.5" x14ac:dyDescent="0.25">
      <c r="K3106" s="146" t="s">
        <v>210</v>
      </c>
      <c r="L3106" s="148" t="s">
        <v>150</v>
      </c>
    </row>
    <row r="3107" spans="11:12" ht="316.5" x14ac:dyDescent="0.25">
      <c r="K3107" s="146" t="s">
        <v>210</v>
      </c>
      <c r="L3107" s="148" t="s">
        <v>150</v>
      </c>
    </row>
    <row r="3108" spans="11:12" ht="316.5" x14ac:dyDescent="0.25">
      <c r="K3108" s="146" t="s">
        <v>210</v>
      </c>
      <c r="L3108" s="148" t="s">
        <v>150</v>
      </c>
    </row>
    <row r="3109" spans="11:12" ht="316.5" x14ac:dyDescent="0.25">
      <c r="K3109" s="146" t="s">
        <v>210</v>
      </c>
      <c r="L3109" s="148" t="s">
        <v>150</v>
      </c>
    </row>
    <row r="3110" spans="11:12" ht="316.5" x14ac:dyDescent="0.25">
      <c r="K3110" s="146" t="s">
        <v>210</v>
      </c>
      <c r="L3110" s="148" t="s">
        <v>150</v>
      </c>
    </row>
    <row r="3111" spans="11:12" ht="316.5" x14ac:dyDescent="0.25">
      <c r="K3111" s="146" t="s">
        <v>210</v>
      </c>
      <c r="L3111" s="148" t="s">
        <v>150</v>
      </c>
    </row>
    <row r="3112" spans="11:12" ht="316.5" x14ac:dyDescent="0.25">
      <c r="K3112" s="146" t="s">
        <v>210</v>
      </c>
      <c r="L3112" s="148" t="s">
        <v>150</v>
      </c>
    </row>
    <row r="3113" spans="11:12" ht="316.5" x14ac:dyDescent="0.25">
      <c r="K3113" s="146" t="s">
        <v>210</v>
      </c>
      <c r="L3113" s="148" t="s">
        <v>150</v>
      </c>
    </row>
    <row r="3114" spans="11:12" ht="316.5" x14ac:dyDescent="0.25">
      <c r="K3114" s="146" t="s">
        <v>210</v>
      </c>
      <c r="L3114" s="148" t="s">
        <v>150</v>
      </c>
    </row>
    <row r="3115" spans="11:12" ht="316.5" x14ac:dyDescent="0.25">
      <c r="K3115" s="146" t="s">
        <v>210</v>
      </c>
      <c r="L3115" s="148" t="s">
        <v>150</v>
      </c>
    </row>
    <row r="3116" spans="11:12" ht="316.5" x14ac:dyDescent="0.25">
      <c r="K3116" s="146" t="s">
        <v>210</v>
      </c>
      <c r="L3116" s="148" t="s">
        <v>150</v>
      </c>
    </row>
    <row r="3117" spans="11:12" ht="316.5" x14ac:dyDescent="0.25">
      <c r="K3117" s="146" t="s">
        <v>210</v>
      </c>
      <c r="L3117" s="148" t="s">
        <v>150</v>
      </c>
    </row>
    <row r="3118" spans="11:12" ht="316.5" x14ac:dyDescent="0.25">
      <c r="K3118" s="146" t="s">
        <v>210</v>
      </c>
      <c r="L3118" s="148" t="s">
        <v>150</v>
      </c>
    </row>
    <row r="3119" spans="11:12" ht="316.5" x14ac:dyDescent="0.25">
      <c r="K3119" s="146" t="s">
        <v>210</v>
      </c>
      <c r="L3119" s="148" t="s">
        <v>150</v>
      </c>
    </row>
    <row r="3120" spans="11:12" ht="316.5" x14ac:dyDescent="0.25">
      <c r="K3120" s="146" t="s">
        <v>210</v>
      </c>
      <c r="L3120" s="148" t="s">
        <v>150</v>
      </c>
    </row>
    <row r="3121" spans="11:12" ht="316.5" x14ac:dyDescent="0.25">
      <c r="K3121" s="146" t="s">
        <v>210</v>
      </c>
      <c r="L3121" s="148" t="s">
        <v>150</v>
      </c>
    </row>
    <row r="3122" spans="11:12" ht="316.5" x14ac:dyDescent="0.25">
      <c r="K3122" s="146" t="s">
        <v>210</v>
      </c>
      <c r="L3122" s="148" t="s">
        <v>150</v>
      </c>
    </row>
    <row r="3123" spans="11:12" ht="316.5" x14ac:dyDescent="0.25">
      <c r="K3123" s="146" t="s">
        <v>210</v>
      </c>
      <c r="L3123" s="148" t="s">
        <v>150</v>
      </c>
    </row>
    <row r="3124" spans="11:12" ht="316.5" x14ac:dyDescent="0.25">
      <c r="K3124" s="146" t="s">
        <v>210</v>
      </c>
      <c r="L3124" s="148" t="s">
        <v>150</v>
      </c>
    </row>
    <row r="3125" spans="11:12" ht="316.5" x14ac:dyDescent="0.25">
      <c r="K3125" s="146" t="s">
        <v>210</v>
      </c>
      <c r="L3125" s="148" t="s">
        <v>150</v>
      </c>
    </row>
    <row r="3126" spans="11:12" ht="316.5" x14ac:dyDescent="0.25">
      <c r="K3126" s="146" t="s">
        <v>210</v>
      </c>
      <c r="L3126" s="148" t="s">
        <v>150</v>
      </c>
    </row>
    <row r="3127" spans="11:12" ht="316.5" x14ac:dyDescent="0.25">
      <c r="K3127" s="146" t="s">
        <v>210</v>
      </c>
      <c r="L3127" s="148" t="s">
        <v>150</v>
      </c>
    </row>
    <row r="3128" spans="11:12" ht="316.5" x14ac:dyDescent="0.25">
      <c r="K3128" s="146" t="s">
        <v>210</v>
      </c>
      <c r="L3128" s="148" t="s">
        <v>150</v>
      </c>
    </row>
    <row r="3129" spans="11:12" ht="316.5" x14ac:dyDescent="0.25">
      <c r="K3129" s="146" t="s">
        <v>210</v>
      </c>
      <c r="L3129" s="148" t="s">
        <v>150</v>
      </c>
    </row>
    <row r="3130" spans="11:12" ht="316.5" x14ac:dyDescent="0.25">
      <c r="K3130" s="146" t="s">
        <v>210</v>
      </c>
      <c r="L3130" s="148" t="s">
        <v>150</v>
      </c>
    </row>
    <row r="3131" spans="11:12" ht="316.5" x14ac:dyDescent="0.25">
      <c r="K3131" s="146" t="s">
        <v>210</v>
      </c>
      <c r="L3131" s="148" t="s">
        <v>150</v>
      </c>
    </row>
    <row r="3132" spans="11:12" ht="316.5" x14ac:dyDescent="0.25">
      <c r="K3132" s="146" t="s">
        <v>210</v>
      </c>
      <c r="L3132" s="148" t="s">
        <v>150</v>
      </c>
    </row>
    <row r="3133" spans="11:12" ht="316.5" x14ac:dyDescent="0.25">
      <c r="K3133" s="146" t="s">
        <v>210</v>
      </c>
      <c r="L3133" s="148" t="s">
        <v>150</v>
      </c>
    </row>
    <row r="3134" spans="11:12" ht="316.5" x14ac:dyDescent="0.25">
      <c r="K3134" s="146" t="s">
        <v>210</v>
      </c>
      <c r="L3134" s="148" t="s">
        <v>150</v>
      </c>
    </row>
    <row r="3135" spans="11:12" ht="316.5" x14ac:dyDescent="0.25">
      <c r="K3135" s="146" t="s">
        <v>210</v>
      </c>
      <c r="L3135" s="148" t="s">
        <v>150</v>
      </c>
    </row>
    <row r="3136" spans="11:12" ht="316.5" x14ac:dyDescent="0.25">
      <c r="K3136" s="146" t="s">
        <v>210</v>
      </c>
      <c r="L3136" s="148" t="s">
        <v>150</v>
      </c>
    </row>
    <row r="3137" spans="11:12" ht="316.5" x14ac:dyDescent="0.25">
      <c r="K3137" s="146" t="s">
        <v>210</v>
      </c>
      <c r="L3137" s="148" t="s">
        <v>150</v>
      </c>
    </row>
    <row r="3138" spans="11:12" ht="316.5" x14ac:dyDescent="0.25">
      <c r="K3138" s="146" t="s">
        <v>210</v>
      </c>
      <c r="L3138" s="148" t="s">
        <v>150</v>
      </c>
    </row>
    <row r="3139" spans="11:12" ht="316.5" x14ac:dyDescent="0.25">
      <c r="K3139" s="146" t="s">
        <v>210</v>
      </c>
      <c r="L3139" s="148" t="s">
        <v>150</v>
      </c>
    </row>
    <row r="3140" spans="11:12" ht="316.5" x14ac:dyDescent="0.25">
      <c r="K3140" s="146" t="s">
        <v>210</v>
      </c>
      <c r="L3140" s="148" t="s">
        <v>150</v>
      </c>
    </row>
    <row r="3141" spans="11:12" ht="316.5" x14ac:dyDescent="0.25">
      <c r="K3141" s="146" t="s">
        <v>210</v>
      </c>
      <c r="L3141" s="148" t="s">
        <v>150</v>
      </c>
    </row>
    <row r="3142" spans="11:12" ht="316.5" x14ac:dyDescent="0.25">
      <c r="K3142" s="146" t="s">
        <v>210</v>
      </c>
      <c r="L3142" s="148" t="s">
        <v>150</v>
      </c>
    </row>
    <row r="3143" spans="11:12" ht="316.5" x14ac:dyDescent="0.25">
      <c r="K3143" s="146" t="s">
        <v>210</v>
      </c>
      <c r="L3143" s="148" t="s">
        <v>150</v>
      </c>
    </row>
    <row r="3144" spans="11:12" ht="316.5" x14ac:dyDescent="0.25">
      <c r="K3144" s="146" t="s">
        <v>210</v>
      </c>
      <c r="L3144" s="148" t="s">
        <v>150</v>
      </c>
    </row>
    <row r="3145" spans="11:12" ht="316.5" x14ac:dyDescent="0.25">
      <c r="K3145" s="146" t="s">
        <v>210</v>
      </c>
      <c r="L3145" s="148" t="s">
        <v>150</v>
      </c>
    </row>
    <row r="3146" spans="11:12" ht="316.5" x14ac:dyDescent="0.25">
      <c r="K3146" s="146" t="s">
        <v>210</v>
      </c>
      <c r="L3146" s="148" t="s">
        <v>150</v>
      </c>
    </row>
    <row r="3147" spans="11:12" ht="316.5" x14ac:dyDescent="0.25">
      <c r="K3147" s="146" t="s">
        <v>210</v>
      </c>
      <c r="L3147" s="148" t="s">
        <v>150</v>
      </c>
    </row>
    <row r="3148" spans="11:12" ht="316.5" x14ac:dyDescent="0.25">
      <c r="K3148" s="146" t="s">
        <v>210</v>
      </c>
      <c r="L3148" s="148" t="s">
        <v>150</v>
      </c>
    </row>
    <row r="3149" spans="11:12" ht="316.5" x14ac:dyDescent="0.25">
      <c r="K3149" s="146" t="s">
        <v>210</v>
      </c>
      <c r="L3149" s="148" t="s">
        <v>150</v>
      </c>
    </row>
    <row r="3150" spans="11:12" ht="316.5" x14ac:dyDescent="0.25">
      <c r="K3150" s="146" t="s">
        <v>210</v>
      </c>
      <c r="L3150" s="148" t="s">
        <v>150</v>
      </c>
    </row>
    <row r="3151" spans="11:12" ht="316.5" x14ac:dyDescent="0.25">
      <c r="K3151" s="146" t="s">
        <v>210</v>
      </c>
      <c r="L3151" s="148" t="s">
        <v>150</v>
      </c>
    </row>
    <row r="3152" spans="11:12" ht="316.5" x14ac:dyDescent="0.25">
      <c r="K3152" s="146" t="s">
        <v>210</v>
      </c>
      <c r="L3152" s="148" t="s">
        <v>150</v>
      </c>
    </row>
    <row r="3153" spans="11:12" ht="316.5" x14ac:dyDescent="0.25">
      <c r="K3153" s="146" t="s">
        <v>210</v>
      </c>
      <c r="L3153" s="148" t="s">
        <v>150</v>
      </c>
    </row>
    <row r="3154" spans="11:12" ht="316.5" x14ac:dyDescent="0.25">
      <c r="K3154" s="146" t="s">
        <v>210</v>
      </c>
      <c r="L3154" s="148" t="s">
        <v>150</v>
      </c>
    </row>
    <row r="3155" spans="11:12" ht="316.5" x14ac:dyDescent="0.25">
      <c r="K3155" s="146" t="s">
        <v>210</v>
      </c>
      <c r="L3155" s="148" t="s">
        <v>150</v>
      </c>
    </row>
    <row r="3156" spans="11:12" ht="316.5" x14ac:dyDescent="0.25">
      <c r="K3156" s="146" t="s">
        <v>210</v>
      </c>
      <c r="L3156" s="148" t="s">
        <v>150</v>
      </c>
    </row>
    <row r="3157" spans="11:12" ht="316.5" x14ac:dyDescent="0.25">
      <c r="K3157" s="146" t="s">
        <v>210</v>
      </c>
      <c r="L3157" s="148" t="s">
        <v>150</v>
      </c>
    </row>
    <row r="3158" spans="11:12" ht="316.5" x14ac:dyDescent="0.25">
      <c r="K3158" s="146" t="s">
        <v>210</v>
      </c>
      <c r="L3158" s="148" t="s">
        <v>150</v>
      </c>
    </row>
    <row r="3159" spans="11:12" ht="316.5" x14ac:dyDescent="0.25">
      <c r="K3159" s="146" t="s">
        <v>210</v>
      </c>
      <c r="L3159" s="148" t="s">
        <v>150</v>
      </c>
    </row>
    <row r="3160" spans="11:12" ht="316.5" x14ac:dyDescent="0.25">
      <c r="K3160" s="146" t="s">
        <v>210</v>
      </c>
      <c r="L3160" s="148" t="s">
        <v>150</v>
      </c>
    </row>
    <row r="3161" spans="11:12" ht="316.5" x14ac:dyDescent="0.25">
      <c r="K3161" s="146" t="s">
        <v>210</v>
      </c>
      <c r="L3161" s="148" t="s">
        <v>150</v>
      </c>
    </row>
    <row r="3162" spans="11:12" ht="316.5" x14ac:dyDescent="0.25">
      <c r="K3162" s="146" t="s">
        <v>210</v>
      </c>
      <c r="L3162" s="148" t="s">
        <v>150</v>
      </c>
    </row>
    <row r="3163" spans="11:12" ht="316.5" x14ac:dyDescent="0.25">
      <c r="K3163" s="146" t="s">
        <v>210</v>
      </c>
      <c r="L3163" s="148" t="s">
        <v>150</v>
      </c>
    </row>
    <row r="3164" spans="11:12" ht="316.5" x14ac:dyDescent="0.25">
      <c r="K3164" s="146" t="s">
        <v>210</v>
      </c>
      <c r="L3164" s="148" t="s">
        <v>150</v>
      </c>
    </row>
    <row r="3165" spans="11:12" ht="316.5" x14ac:dyDescent="0.25">
      <c r="K3165" s="146" t="s">
        <v>210</v>
      </c>
      <c r="L3165" s="148" t="s">
        <v>150</v>
      </c>
    </row>
    <row r="3166" spans="11:12" ht="316.5" x14ac:dyDescent="0.25">
      <c r="K3166" s="146" t="s">
        <v>210</v>
      </c>
      <c r="L3166" s="148" t="s">
        <v>150</v>
      </c>
    </row>
    <row r="3167" spans="11:12" ht="316.5" x14ac:dyDescent="0.25">
      <c r="K3167" s="146" t="s">
        <v>210</v>
      </c>
      <c r="L3167" s="148" t="s">
        <v>150</v>
      </c>
    </row>
    <row r="3168" spans="11:12" ht="316.5" x14ac:dyDescent="0.25">
      <c r="K3168" s="146" t="s">
        <v>210</v>
      </c>
      <c r="L3168" s="148" t="s">
        <v>150</v>
      </c>
    </row>
    <row r="3169" spans="11:12" ht="316.5" x14ac:dyDescent="0.25">
      <c r="K3169" s="146" t="s">
        <v>210</v>
      </c>
      <c r="L3169" s="148" t="s">
        <v>150</v>
      </c>
    </row>
    <row r="3170" spans="11:12" ht="316.5" x14ac:dyDescent="0.25">
      <c r="K3170" s="146" t="s">
        <v>210</v>
      </c>
      <c r="L3170" s="148" t="s">
        <v>150</v>
      </c>
    </row>
    <row r="3171" spans="11:12" ht="316.5" x14ac:dyDescent="0.25">
      <c r="K3171" s="146" t="s">
        <v>210</v>
      </c>
      <c r="L3171" s="148" t="s">
        <v>150</v>
      </c>
    </row>
    <row r="3172" spans="11:12" ht="316.5" x14ac:dyDescent="0.25">
      <c r="K3172" s="146" t="s">
        <v>210</v>
      </c>
      <c r="L3172" s="148" t="s">
        <v>150</v>
      </c>
    </row>
    <row r="3173" spans="11:12" ht="316.5" x14ac:dyDescent="0.25">
      <c r="K3173" s="146" t="s">
        <v>210</v>
      </c>
      <c r="L3173" s="148" t="s">
        <v>150</v>
      </c>
    </row>
    <row r="3174" spans="11:12" ht="316.5" x14ac:dyDescent="0.25">
      <c r="K3174" s="146" t="s">
        <v>210</v>
      </c>
      <c r="L3174" s="148" t="s">
        <v>150</v>
      </c>
    </row>
    <row r="3175" spans="11:12" ht="316.5" x14ac:dyDescent="0.25">
      <c r="K3175" s="146" t="s">
        <v>210</v>
      </c>
      <c r="L3175" s="148" t="s">
        <v>150</v>
      </c>
    </row>
    <row r="3176" spans="11:12" ht="316.5" x14ac:dyDescent="0.25">
      <c r="K3176" s="146" t="s">
        <v>210</v>
      </c>
      <c r="L3176" s="148" t="s">
        <v>150</v>
      </c>
    </row>
    <row r="3177" spans="11:12" ht="316.5" x14ac:dyDescent="0.25">
      <c r="K3177" s="146" t="s">
        <v>210</v>
      </c>
      <c r="L3177" s="148" t="s">
        <v>150</v>
      </c>
    </row>
    <row r="3178" spans="11:12" ht="316.5" x14ac:dyDescent="0.25">
      <c r="K3178" s="146" t="s">
        <v>210</v>
      </c>
      <c r="L3178" s="148" t="s">
        <v>150</v>
      </c>
    </row>
    <row r="3179" spans="11:12" ht="316.5" x14ac:dyDescent="0.25">
      <c r="K3179" s="146" t="s">
        <v>210</v>
      </c>
      <c r="L3179" s="148" t="s">
        <v>150</v>
      </c>
    </row>
    <row r="3180" spans="11:12" ht="316.5" x14ac:dyDescent="0.25">
      <c r="K3180" s="146" t="s">
        <v>210</v>
      </c>
      <c r="L3180" s="148" t="s">
        <v>150</v>
      </c>
    </row>
    <row r="3181" spans="11:12" ht="316.5" x14ac:dyDescent="0.25">
      <c r="K3181" s="146" t="s">
        <v>210</v>
      </c>
      <c r="L3181" s="148" t="s">
        <v>150</v>
      </c>
    </row>
    <row r="3182" spans="11:12" ht="316.5" x14ac:dyDescent="0.25">
      <c r="K3182" s="146" t="s">
        <v>210</v>
      </c>
      <c r="L3182" s="148" t="s">
        <v>150</v>
      </c>
    </row>
    <row r="3183" spans="11:12" ht="316.5" x14ac:dyDescent="0.25">
      <c r="K3183" s="146" t="s">
        <v>210</v>
      </c>
      <c r="L3183" s="148" t="s">
        <v>150</v>
      </c>
    </row>
    <row r="3184" spans="11:12" ht="316.5" x14ac:dyDescent="0.25">
      <c r="K3184" s="146" t="s">
        <v>210</v>
      </c>
      <c r="L3184" s="148" t="s">
        <v>150</v>
      </c>
    </row>
    <row r="3185" spans="11:12" ht="316.5" x14ac:dyDescent="0.25">
      <c r="K3185" s="146" t="s">
        <v>210</v>
      </c>
      <c r="L3185" s="148" t="s">
        <v>150</v>
      </c>
    </row>
    <row r="3186" spans="11:12" ht="316.5" x14ac:dyDescent="0.25">
      <c r="K3186" s="146" t="s">
        <v>210</v>
      </c>
      <c r="L3186" s="148" t="s">
        <v>150</v>
      </c>
    </row>
    <row r="3187" spans="11:12" ht="316.5" x14ac:dyDescent="0.25">
      <c r="K3187" s="146" t="s">
        <v>210</v>
      </c>
      <c r="L3187" s="148" t="s">
        <v>150</v>
      </c>
    </row>
    <row r="3188" spans="11:12" ht="316.5" x14ac:dyDescent="0.25">
      <c r="K3188" s="146" t="s">
        <v>210</v>
      </c>
      <c r="L3188" s="148" t="s">
        <v>150</v>
      </c>
    </row>
    <row r="3189" spans="11:12" ht="316.5" x14ac:dyDescent="0.25">
      <c r="K3189" s="146" t="s">
        <v>210</v>
      </c>
      <c r="L3189" s="148" t="s">
        <v>150</v>
      </c>
    </row>
    <row r="3190" spans="11:12" ht="316.5" x14ac:dyDescent="0.25">
      <c r="K3190" s="146" t="s">
        <v>210</v>
      </c>
      <c r="L3190" s="148" t="s">
        <v>150</v>
      </c>
    </row>
    <row r="3191" spans="11:12" ht="316.5" x14ac:dyDescent="0.25">
      <c r="K3191" s="146" t="s">
        <v>210</v>
      </c>
      <c r="L3191" s="148" t="s">
        <v>150</v>
      </c>
    </row>
    <row r="3192" spans="11:12" ht="316.5" x14ac:dyDescent="0.25">
      <c r="K3192" s="146" t="s">
        <v>210</v>
      </c>
      <c r="L3192" s="148" t="s">
        <v>150</v>
      </c>
    </row>
    <row r="3193" spans="11:12" ht="316.5" x14ac:dyDescent="0.25">
      <c r="K3193" s="146" t="s">
        <v>210</v>
      </c>
      <c r="L3193" s="148" t="s">
        <v>150</v>
      </c>
    </row>
    <row r="3194" spans="11:12" ht="316.5" x14ac:dyDescent="0.25">
      <c r="K3194" s="146" t="s">
        <v>210</v>
      </c>
      <c r="L3194" s="148" t="s">
        <v>150</v>
      </c>
    </row>
    <row r="3195" spans="11:12" ht="316.5" x14ac:dyDescent="0.25">
      <c r="K3195" s="146" t="s">
        <v>210</v>
      </c>
      <c r="L3195" s="148" t="s">
        <v>150</v>
      </c>
    </row>
    <row r="3196" spans="11:12" ht="316.5" x14ac:dyDescent="0.25">
      <c r="K3196" s="146" t="s">
        <v>210</v>
      </c>
      <c r="L3196" s="148" t="s">
        <v>150</v>
      </c>
    </row>
    <row r="3197" spans="11:12" ht="316.5" x14ac:dyDescent="0.25">
      <c r="K3197" s="146" t="s">
        <v>210</v>
      </c>
      <c r="L3197" s="148" t="s">
        <v>150</v>
      </c>
    </row>
    <row r="3198" spans="11:12" ht="316.5" x14ac:dyDescent="0.25">
      <c r="K3198" s="146" t="s">
        <v>210</v>
      </c>
      <c r="L3198" s="148" t="s">
        <v>150</v>
      </c>
    </row>
    <row r="3199" spans="11:12" ht="316.5" x14ac:dyDescent="0.25">
      <c r="K3199" s="146" t="s">
        <v>210</v>
      </c>
      <c r="L3199" s="148" t="s">
        <v>150</v>
      </c>
    </row>
    <row r="3200" spans="11:12" ht="316.5" x14ac:dyDescent="0.25">
      <c r="K3200" s="146" t="s">
        <v>210</v>
      </c>
      <c r="L3200" s="148" t="s">
        <v>150</v>
      </c>
    </row>
    <row r="3201" spans="11:12" ht="316.5" x14ac:dyDescent="0.25">
      <c r="K3201" s="146" t="s">
        <v>210</v>
      </c>
      <c r="L3201" s="148" t="s">
        <v>150</v>
      </c>
    </row>
    <row r="3202" spans="11:12" ht="316.5" x14ac:dyDescent="0.25">
      <c r="K3202" s="146" t="s">
        <v>210</v>
      </c>
      <c r="L3202" s="148" t="s">
        <v>150</v>
      </c>
    </row>
    <row r="3203" spans="11:12" ht="316.5" x14ac:dyDescent="0.25">
      <c r="K3203" s="146" t="s">
        <v>210</v>
      </c>
      <c r="L3203" s="148" t="s">
        <v>150</v>
      </c>
    </row>
    <row r="3204" spans="11:12" ht="316.5" x14ac:dyDescent="0.25">
      <c r="K3204" s="146" t="s">
        <v>210</v>
      </c>
      <c r="L3204" s="148" t="s">
        <v>150</v>
      </c>
    </row>
    <row r="3205" spans="11:12" ht="316.5" x14ac:dyDescent="0.25">
      <c r="K3205" s="146" t="s">
        <v>210</v>
      </c>
      <c r="L3205" s="148" t="s">
        <v>150</v>
      </c>
    </row>
    <row r="3206" spans="11:12" ht="316.5" x14ac:dyDescent="0.25">
      <c r="K3206" s="146" t="s">
        <v>210</v>
      </c>
      <c r="L3206" s="148" t="s">
        <v>150</v>
      </c>
    </row>
    <row r="3207" spans="11:12" ht="316.5" x14ac:dyDescent="0.25">
      <c r="K3207" s="146" t="s">
        <v>210</v>
      </c>
      <c r="L3207" s="148" t="s">
        <v>150</v>
      </c>
    </row>
    <row r="3208" spans="11:12" ht="316.5" x14ac:dyDescent="0.25">
      <c r="K3208" s="146" t="s">
        <v>210</v>
      </c>
      <c r="L3208" s="148" t="s">
        <v>150</v>
      </c>
    </row>
    <row r="3209" spans="11:12" ht="316.5" x14ac:dyDescent="0.25">
      <c r="K3209" s="146" t="s">
        <v>210</v>
      </c>
      <c r="L3209" s="148" t="s">
        <v>150</v>
      </c>
    </row>
    <row r="3210" spans="11:12" ht="316.5" x14ac:dyDescent="0.25">
      <c r="K3210" s="146" t="s">
        <v>210</v>
      </c>
      <c r="L3210" s="148" t="s">
        <v>150</v>
      </c>
    </row>
    <row r="3211" spans="11:12" ht="316.5" x14ac:dyDescent="0.25">
      <c r="K3211" s="146" t="s">
        <v>210</v>
      </c>
      <c r="L3211" s="148" t="s">
        <v>150</v>
      </c>
    </row>
    <row r="3212" spans="11:12" ht="316.5" x14ac:dyDescent="0.25">
      <c r="K3212" s="146" t="s">
        <v>210</v>
      </c>
      <c r="L3212" s="148" t="s">
        <v>150</v>
      </c>
    </row>
    <row r="3213" spans="11:12" ht="316.5" x14ac:dyDescent="0.25">
      <c r="K3213" s="146" t="s">
        <v>210</v>
      </c>
      <c r="L3213" s="148" t="s">
        <v>150</v>
      </c>
    </row>
    <row r="3214" spans="11:12" ht="316.5" x14ac:dyDescent="0.25">
      <c r="K3214" s="146" t="s">
        <v>210</v>
      </c>
      <c r="L3214" s="148" t="s">
        <v>150</v>
      </c>
    </row>
    <row r="3215" spans="11:12" ht="316.5" x14ac:dyDescent="0.25">
      <c r="K3215" s="146" t="s">
        <v>210</v>
      </c>
      <c r="L3215" s="148" t="s">
        <v>150</v>
      </c>
    </row>
    <row r="3216" spans="11:12" ht="316.5" x14ac:dyDescent="0.25">
      <c r="K3216" s="146" t="s">
        <v>210</v>
      </c>
      <c r="L3216" s="148" t="s">
        <v>150</v>
      </c>
    </row>
    <row r="3217" spans="11:12" ht="316.5" x14ac:dyDescent="0.25">
      <c r="K3217" s="146" t="s">
        <v>210</v>
      </c>
      <c r="L3217" s="148" t="s">
        <v>150</v>
      </c>
    </row>
    <row r="3218" spans="11:12" ht="316.5" x14ac:dyDescent="0.25">
      <c r="K3218" s="146" t="s">
        <v>210</v>
      </c>
      <c r="L3218" s="148" t="s">
        <v>150</v>
      </c>
    </row>
    <row r="3219" spans="11:12" ht="316.5" x14ac:dyDescent="0.25">
      <c r="K3219" s="146" t="s">
        <v>210</v>
      </c>
      <c r="L3219" s="148" t="s">
        <v>150</v>
      </c>
    </row>
    <row r="3220" spans="11:12" ht="316.5" x14ac:dyDescent="0.25">
      <c r="K3220" s="146" t="s">
        <v>210</v>
      </c>
      <c r="L3220" s="148" t="s">
        <v>150</v>
      </c>
    </row>
    <row r="3221" spans="11:12" ht="316.5" x14ac:dyDescent="0.25">
      <c r="K3221" s="146" t="s">
        <v>210</v>
      </c>
      <c r="L3221" s="148" t="s">
        <v>150</v>
      </c>
    </row>
    <row r="3222" spans="11:12" ht="316.5" x14ac:dyDescent="0.25">
      <c r="K3222" s="146" t="s">
        <v>210</v>
      </c>
      <c r="L3222" s="148" t="s">
        <v>150</v>
      </c>
    </row>
    <row r="3223" spans="11:12" ht="316.5" x14ac:dyDescent="0.25">
      <c r="K3223" s="146" t="s">
        <v>210</v>
      </c>
      <c r="L3223" s="148" t="s">
        <v>150</v>
      </c>
    </row>
    <row r="3224" spans="11:12" ht="316.5" x14ac:dyDescent="0.25">
      <c r="K3224" s="146" t="s">
        <v>210</v>
      </c>
      <c r="L3224" s="148" t="s">
        <v>150</v>
      </c>
    </row>
    <row r="3225" spans="11:12" ht="316.5" x14ac:dyDescent="0.25">
      <c r="K3225" s="146" t="s">
        <v>210</v>
      </c>
      <c r="L3225" s="148" t="s">
        <v>150</v>
      </c>
    </row>
    <row r="3226" spans="11:12" ht="316.5" x14ac:dyDescent="0.25">
      <c r="K3226" s="146" t="s">
        <v>210</v>
      </c>
      <c r="L3226" s="148" t="s">
        <v>150</v>
      </c>
    </row>
    <row r="3227" spans="11:12" ht="316.5" x14ac:dyDescent="0.25">
      <c r="K3227" s="146" t="s">
        <v>210</v>
      </c>
      <c r="L3227" s="148" t="s">
        <v>150</v>
      </c>
    </row>
    <row r="3228" spans="11:12" ht="316.5" x14ac:dyDescent="0.25">
      <c r="K3228" s="146" t="s">
        <v>210</v>
      </c>
      <c r="L3228" s="148" t="s">
        <v>150</v>
      </c>
    </row>
    <row r="3229" spans="11:12" ht="316.5" x14ac:dyDescent="0.25">
      <c r="K3229" s="146" t="s">
        <v>210</v>
      </c>
      <c r="L3229" s="148" t="s">
        <v>150</v>
      </c>
    </row>
    <row r="3230" spans="11:12" ht="316.5" x14ac:dyDescent="0.25">
      <c r="K3230" s="146" t="s">
        <v>210</v>
      </c>
      <c r="L3230" s="148" t="s">
        <v>150</v>
      </c>
    </row>
    <row r="3231" spans="11:12" ht="316.5" x14ac:dyDescent="0.25">
      <c r="K3231" s="146" t="s">
        <v>210</v>
      </c>
      <c r="L3231" s="148" t="s">
        <v>150</v>
      </c>
    </row>
    <row r="3232" spans="11:12" ht="316.5" x14ac:dyDescent="0.25">
      <c r="K3232" s="146" t="s">
        <v>210</v>
      </c>
      <c r="L3232" s="148" t="s">
        <v>150</v>
      </c>
    </row>
    <row r="3233" spans="11:12" ht="316.5" x14ac:dyDescent="0.25">
      <c r="K3233" s="146" t="s">
        <v>210</v>
      </c>
      <c r="L3233" s="148" t="s">
        <v>150</v>
      </c>
    </row>
    <row r="3234" spans="11:12" ht="316.5" x14ac:dyDescent="0.25">
      <c r="K3234" s="146" t="s">
        <v>210</v>
      </c>
      <c r="L3234" s="148" t="s">
        <v>150</v>
      </c>
    </row>
    <row r="3235" spans="11:12" ht="316.5" x14ac:dyDescent="0.25">
      <c r="K3235" s="146" t="s">
        <v>210</v>
      </c>
      <c r="L3235" s="148" t="s">
        <v>150</v>
      </c>
    </row>
    <row r="3236" spans="11:12" ht="316.5" x14ac:dyDescent="0.25">
      <c r="K3236" s="146" t="s">
        <v>210</v>
      </c>
      <c r="L3236" s="148" t="s">
        <v>150</v>
      </c>
    </row>
    <row r="3237" spans="11:12" ht="316.5" x14ac:dyDescent="0.25">
      <c r="K3237" s="146" t="s">
        <v>210</v>
      </c>
      <c r="L3237" s="148" t="s">
        <v>150</v>
      </c>
    </row>
    <row r="3238" spans="11:12" ht="316.5" x14ac:dyDescent="0.25">
      <c r="K3238" s="146" t="s">
        <v>210</v>
      </c>
      <c r="L3238" s="148" t="s">
        <v>150</v>
      </c>
    </row>
    <row r="3239" spans="11:12" ht="316.5" x14ac:dyDescent="0.25">
      <c r="K3239" s="146" t="s">
        <v>210</v>
      </c>
      <c r="L3239" s="148" t="s">
        <v>150</v>
      </c>
    </row>
    <row r="3240" spans="11:12" ht="316.5" x14ac:dyDescent="0.25">
      <c r="K3240" s="146" t="s">
        <v>210</v>
      </c>
      <c r="L3240" s="148" t="s">
        <v>150</v>
      </c>
    </row>
    <row r="3241" spans="11:12" ht="316.5" x14ac:dyDescent="0.25">
      <c r="K3241" s="146" t="s">
        <v>210</v>
      </c>
      <c r="L3241" s="148" t="s">
        <v>150</v>
      </c>
    </row>
    <row r="3242" spans="11:12" ht="316.5" x14ac:dyDescent="0.25">
      <c r="K3242" s="146" t="s">
        <v>210</v>
      </c>
      <c r="L3242" s="148" t="s">
        <v>150</v>
      </c>
    </row>
    <row r="3243" spans="11:12" ht="316.5" x14ac:dyDescent="0.25">
      <c r="K3243" s="146" t="s">
        <v>210</v>
      </c>
      <c r="L3243" s="148" t="s">
        <v>150</v>
      </c>
    </row>
    <row r="3244" spans="11:12" ht="316.5" x14ac:dyDescent="0.25">
      <c r="K3244" s="146" t="s">
        <v>210</v>
      </c>
      <c r="L3244" s="148" t="s">
        <v>150</v>
      </c>
    </row>
    <row r="3245" spans="11:12" ht="316.5" x14ac:dyDescent="0.25">
      <c r="K3245" s="146" t="s">
        <v>210</v>
      </c>
      <c r="L3245" s="148" t="s">
        <v>150</v>
      </c>
    </row>
    <row r="3246" spans="11:12" ht="316.5" x14ac:dyDescent="0.25">
      <c r="K3246" s="146" t="s">
        <v>210</v>
      </c>
      <c r="L3246" s="148" t="s">
        <v>150</v>
      </c>
    </row>
    <row r="3247" spans="11:12" ht="316.5" x14ac:dyDescent="0.25">
      <c r="K3247" s="146" t="s">
        <v>210</v>
      </c>
      <c r="L3247" s="148" t="s">
        <v>150</v>
      </c>
    </row>
    <row r="3248" spans="11:12" ht="316.5" x14ac:dyDescent="0.25">
      <c r="K3248" s="146" t="s">
        <v>210</v>
      </c>
      <c r="L3248" s="148" t="s">
        <v>150</v>
      </c>
    </row>
    <row r="3249" spans="11:12" ht="316.5" x14ac:dyDescent="0.25">
      <c r="K3249" s="146" t="s">
        <v>210</v>
      </c>
      <c r="L3249" s="148" t="s">
        <v>150</v>
      </c>
    </row>
    <row r="3250" spans="11:12" ht="316.5" x14ac:dyDescent="0.25">
      <c r="K3250" s="146" t="s">
        <v>210</v>
      </c>
      <c r="L3250" s="148" t="s">
        <v>150</v>
      </c>
    </row>
    <row r="3251" spans="11:12" ht="316.5" x14ac:dyDescent="0.25">
      <c r="K3251" s="146" t="s">
        <v>210</v>
      </c>
      <c r="L3251" s="148" t="s">
        <v>150</v>
      </c>
    </row>
    <row r="3252" spans="11:12" ht="316.5" x14ac:dyDescent="0.25">
      <c r="K3252" s="146" t="s">
        <v>210</v>
      </c>
      <c r="L3252" s="148" t="s">
        <v>150</v>
      </c>
    </row>
    <row r="3253" spans="11:12" ht="316.5" x14ac:dyDescent="0.25">
      <c r="K3253" s="146" t="s">
        <v>210</v>
      </c>
      <c r="L3253" s="148" t="s">
        <v>150</v>
      </c>
    </row>
    <row r="3254" spans="11:12" ht="316.5" x14ac:dyDescent="0.25">
      <c r="K3254" s="146" t="s">
        <v>210</v>
      </c>
      <c r="L3254" s="148" t="s">
        <v>150</v>
      </c>
    </row>
    <row r="3255" spans="11:12" ht="316.5" x14ac:dyDescent="0.25">
      <c r="K3255" s="146" t="s">
        <v>210</v>
      </c>
      <c r="L3255" s="148" t="s">
        <v>150</v>
      </c>
    </row>
    <row r="3256" spans="11:12" ht="316.5" x14ac:dyDescent="0.25">
      <c r="K3256" s="146" t="s">
        <v>210</v>
      </c>
      <c r="L3256" s="148" t="s">
        <v>150</v>
      </c>
    </row>
    <row r="3257" spans="11:12" ht="316.5" x14ac:dyDescent="0.25">
      <c r="K3257" s="146" t="s">
        <v>210</v>
      </c>
      <c r="L3257" s="148" t="s">
        <v>150</v>
      </c>
    </row>
    <row r="3258" spans="11:12" ht="316.5" x14ac:dyDescent="0.25">
      <c r="K3258" s="146" t="s">
        <v>210</v>
      </c>
      <c r="L3258" s="148" t="s">
        <v>150</v>
      </c>
    </row>
    <row r="3259" spans="11:12" ht="316.5" x14ac:dyDescent="0.25">
      <c r="K3259" s="146" t="s">
        <v>210</v>
      </c>
      <c r="L3259" s="148" t="s">
        <v>150</v>
      </c>
    </row>
    <row r="3260" spans="11:12" ht="316.5" x14ac:dyDescent="0.25">
      <c r="K3260" s="146" t="s">
        <v>210</v>
      </c>
      <c r="L3260" s="148" t="s">
        <v>150</v>
      </c>
    </row>
    <row r="3261" spans="11:12" ht="316.5" x14ac:dyDescent="0.25">
      <c r="K3261" s="146" t="s">
        <v>210</v>
      </c>
      <c r="L3261" s="148" t="s">
        <v>150</v>
      </c>
    </row>
    <row r="3262" spans="11:12" ht="316.5" x14ac:dyDescent="0.25">
      <c r="K3262" s="146" t="s">
        <v>210</v>
      </c>
      <c r="L3262" s="148" t="s">
        <v>150</v>
      </c>
    </row>
    <row r="3263" spans="11:12" ht="316.5" x14ac:dyDescent="0.25">
      <c r="K3263" s="146" t="s">
        <v>210</v>
      </c>
      <c r="L3263" s="148" t="s">
        <v>150</v>
      </c>
    </row>
    <row r="3264" spans="11:12" ht="316.5" x14ac:dyDescent="0.25">
      <c r="K3264" s="146" t="s">
        <v>210</v>
      </c>
      <c r="L3264" s="148" t="s">
        <v>150</v>
      </c>
    </row>
    <row r="3265" spans="11:12" ht="316.5" x14ac:dyDescent="0.25">
      <c r="K3265" s="146" t="s">
        <v>210</v>
      </c>
      <c r="L3265" s="148" t="s">
        <v>150</v>
      </c>
    </row>
    <row r="3266" spans="11:12" ht="316.5" x14ac:dyDescent="0.25">
      <c r="K3266" s="146" t="s">
        <v>210</v>
      </c>
      <c r="L3266" s="148" t="s">
        <v>150</v>
      </c>
    </row>
    <row r="3267" spans="11:12" ht="316.5" x14ac:dyDescent="0.25">
      <c r="K3267" s="146" t="s">
        <v>210</v>
      </c>
      <c r="L3267" s="148" t="s">
        <v>150</v>
      </c>
    </row>
    <row r="3268" spans="11:12" ht="316.5" x14ac:dyDescent="0.25">
      <c r="K3268" s="146" t="s">
        <v>210</v>
      </c>
      <c r="L3268" s="148" t="s">
        <v>150</v>
      </c>
    </row>
    <row r="3269" spans="11:12" ht="316.5" x14ac:dyDescent="0.25">
      <c r="K3269" s="146" t="s">
        <v>210</v>
      </c>
      <c r="L3269" s="148" t="s">
        <v>150</v>
      </c>
    </row>
    <row r="3270" spans="11:12" ht="316.5" x14ac:dyDescent="0.25">
      <c r="K3270" s="146" t="s">
        <v>210</v>
      </c>
      <c r="L3270" s="148" t="s">
        <v>150</v>
      </c>
    </row>
    <row r="3271" spans="11:12" ht="316.5" x14ac:dyDescent="0.25">
      <c r="K3271" s="146" t="s">
        <v>210</v>
      </c>
      <c r="L3271" s="148" t="s">
        <v>150</v>
      </c>
    </row>
    <row r="3272" spans="11:12" ht="316.5" x14ac:dyDescent="0.25">
      <c r="K3272" s="146" t="s">
        <v>210</v>
      </c>
      <c r="L3272" s="148" t="s">
        <v>150</v>
      </c>
    </row>
    <row r="3273" spans="11:12" ht="316.5" x14ac:dyDescent="0.25">
      <c r="K3273" s="146" t="s">
        <v>210</v>
      </c>
      <c r="L3273" s="148" t="s">
        <v>150</v>
      </c>
    </row>
    <row r="3274" spans="11:12" ht="316.5" x14ac:dyDescent="0.25">
      <c r="K3274" s="146" t="s">
        <v>210</v>
      </c>
      <c r="L3274" s="148" t="s">
        <v>150</v>
      </c>
    </row>
    <row r="3275" spans="11:12" ht="316.5" x14ac:dyDescent="0.25">
      <c r="K3275" s="146" t="s">
        <v>210</v>
      </c>
      <c r="L3275" s="148" t="s">
        <v>150</v>
      </c>
    </row>
    <row r="3276" spans="11:12" ht="316.5" x14ac:dyDescent="0.25">
      <c r="K3276" s="146" t="s">
        <v>210</v>
      </c>
      <c r="L3276" s="148" t="s">
        <v>150</v>
      </c>
    </row>
    <row r="3277" spans="11:12" ht="316.5" x14ac:dyDescent="0.25">
      <c r="K3277" s="146" t="s">
        <v>210</v>
      </c>
      <c r="L3277" s="148" t="s">
        <v>150</v>
      </c>
    </row>
    <row r="3278" spans="11:12" ht="316.5" x14ac:dyDescent="0.25">
      <c r="K3278" s="146" t="s">
        <v>210</v>
      </c>
      <c r="L3278" s="148" t="s">
        <v>150</v>
      </c>
    </row>
    <row r="3279" spans="11:12" ht="316.5" x14ac:dyDescent="0.25">
      <c r="K3279" s="146" t="s">
        <v>210</v>
      </c>
      <c r="L3279" s="148" t="s">
        <v>150</v>
      </c>
    </row>
    <row r="3280" spans="11:12" ht="316.5" x14ac:dyDescent="0.25">
      <c r="K3280" s="146" t="s">
        <v>210</v>
      </c>
      <c r="L3280" s="148" t="s">
        <v>150</v>
      </c>
    </row>
    <row r="3281" spans="11:12" ht="316.5" x14ac:dyDescent="0.25">
      <c r="K3281" s="146" t="s">
        <v>210</v>
      </c>
      <c r="L3281" s="148" t="s">
        <v>150</v>
      </c>
    </row>
    <row r="3282" spans="11:12" ht="316.5" x14ac:dyDescent="0.25">
      <c r="K3282" s="146" t="s">
        <v>210</v>
      </c>
      <c r="L3282" s="148" t="s">
        <v>150</v>
      </c>
    </row>
    <row r="3283" spans="11:12" ht="316.5" x14ac:dyDescent="0.25">
      <c r="K3283" s="146" t="s">
        <v>210</v>
      </c>
      <c r="L3283" s="148" t="s">
        <v>150</v>
      </c>
    </row>
    <row r="3284" spans="11:12" ht="316.5" x14ac:dyDescent="0.25">
      <c r="K3284" s="146" t="s">
        <v>210</v>
      </c>
      <c r="L3284" s="148" t="s">
        <v>150</v>
      </c>
    </row>
    <row r="3285" spans="11:12" ht="316.5" x14ac:dyDescent="0.25">
      <c r="K3285" s="146" t="s">
        <v>210</v>
      </c>
      <c r="L3285" s="148" t="s">
        <v>150</v>
      </c>
    </row>
    <row r="3286" spans="11:12" ht="316.5" x14ac:dyDescent="0.25">
      <c r="K3286" s="146" t="s">
        <v>210</v>
      </c>
      <c r="L3286" s="148" t="s">
        <v>150</v>
      </c>
    </row>
    <row r="3287" spans="11:12" ht="316.5" x14ac:dyDescent="0.25">
      <c r="K3287" s="146" t="s">
        <v>210</v>
      </c>
      <c r="L3287" s="148" t="s">
        <v>150</v>
      </c>
    </row>
    <row r="3288" spans="11:12" ht="316.5" x14ac:dyDescent="0.25">
      <c r="K3288" s="146" t="s">
        <v>210</v>
      </c>
      <c r="L3288" s="148" t="s">
        <v>150</v>
      </c>
    </row>
    <row r="3289" spans="11:12" ht="316.5" x14ac:dyDescent="0.25">
      <c r="K3289" s="146" t="s">
        <v>210</v>
      </c>
      <c r="L3289" s="148" t="s">
        <v>150</v>
      </c>
    </row>
    <row r="3290" spans="11:12" ht="316.5" x14ac:dyDescent="0.25">
      <c r="K3290" s="146" t="s">
        <v>210</v>
      </c>
      <c r="L3290" s="148" t="s">
        <v>150</v>
      </c>
    </row>
    <row r="3291" spans="11:12" ht="316.5" x14ac:dyDescent="0.25">
      <c r="K3291" s="146" t="s">
        <v>210</v>
      </c>
      <c r="L3291" s="148" t="s">
        <v>150</v>
      </c>
    </row>
    <row r="3292" spans="11:12" ht="316.5" x14ac:dyDescent="0.25">
      <c r="K3292" s="146" t="s">
        <v>210</v>
      </c>
      <c r="L3292" s="148" t="s">
        <v>150</v>
      </c>
    </row>
    <row r="3293" spans="11:12" ht="316.5" x14ac:dyDescent="0.25">
      <c r="K3293" s="146" t="s">
        <v>210</v>
      </c>
      <c r="L3293" s="148" t="s">
        <v>150</v>
      </c>
    </row>
    <row r="3294" spans="11:12" ht="316.5" x14ac:dyDescent="0.25">
      <c r="K3294" s="146" t="s">
        <v>210</v>
      </c>
      <c r="L3294" s="148" t="s">
        <v>150</v>
      </c>
    </row>
    <row r="3295" spans="11:12" ht="316.5" x14ac:dyDescent="0.25">
      <c r="K3295" s="146" t="s">
        <v>210</v>
      </c>
      <c r="L3295" s="148" t="s">
        <v>150</v>
      </c>
    </row>
    <row r="3296" spans="11:12" ht="316.5" x14ac:dyDescent="0.25">
      <c r="K3296" s="146" t="s">
        <v>210</v>
      </c>
      <c r="L3296" s="148" t="s">
        <v>150</v>
      </c>
    </row>
    <row r="3297" spans="11:12" ht="316.5" x14ac:dyDescent="0.25">
      <c r="K3297" s="146" t="s">
        <v>210</v>
      </c>
      <c r="L3297" s="148" t="s">
        <v>150</v>
      </c>
    </row>
    <row r="3298" spans="11:12" ht="316.5" x14ac:dyDescent="0.25">
      <c r="K3298" s="146" t="s">
        <v>210</v>
      </c>
      <c r="L3298" s="148" t="s">
        <v>150</v>
      </c>
    </row>
    <row r="3299" spans="11:12" ht="316.5" x14ac:dyDescent="0.25">
      <c r="K3299" s="146" t="s">
        <v>210</v>
      </c>
      <c r="L3299" s="148" t="s">
        <v>150</v>
      </c>
    </row>
    <row r="3300" spans="11:12" ht="316.5" x14ac:dyDescent="0.25">
      <c r="K3300" s="146" t="s">
        <v>210</v>
      </c>
      <c r="L3300" s="148" t="s">
        <v>150</v>
      </c>
    </row>
    <row r="3301" spans="11:12" ht="316.5" x14ac:dyDescent="0.25">
      <c r="K3301" s="146" t="s">
        <v>210</v>
      </c>
      <c r="L3301" s="148" t="s">
        <v>150</v>
      </c>
    </row>
    <row r="3302" spans="11:12" ht="316.5" x14ac:dyDescent="0.25">
      <c r="K3302" s="146" t="s">
        <v>210</v>
      </c>
      <c r="L3302" s="148" t="s">
        <v>150</v>
      </c>
    </row>
    <row r="3303" spans="11:12" ht="316.5" x14ac:dyDescent="0.25">
      <c r="K3303" s="146" t="s">
        <v>210</v>
      </c>
      <c r="L3303" s="148" t="s">
        <v>150</v>
      </c>
    </row>
    <row r="3304" spans="11:12" ht="316.5" x14ac:dyDescent="0.25">
      <c r="K3304" s="146" t="s">
        <v>210</v>
      </c>
      <c r="L3304" s="148" t="s">
        <v>150</v>
      </c>
    </row>
    <row r="3305" spans="11:12" ht="316.5" x14ac:dyDescent="0.25">
      <c r="K3305" s="146" t="s">
        <v>210</v>
      </c>
      <c r="L3305" s="148" t="s">
        <v>150</v>
      </c>
    </row>
    <row r="3306" spans="11:12" ht="316.5" x14ac:dyDescent="0.25">
      <c r="K3306" s="146" t="s">
        <v>210</v>
      </c>
      <c r="L3306" s="148" t="s">
        <v>150</v>
      </c>
    </row>
    <row r="3307" spans="11:12" ht="316.5" x14ac:dyDescent="0.25">
      <c r="K3307" s="146" t="s">
        <v>210</v>
      </c>
      <c r="L3307" s="148" t="s">
        <v>150</v>
      </c>
    </row>
    <row r="3308" spans="11:12" ht="316.5" x14ac:dyDescent="0.25">
      <c r="K3308" s="146" t="s">
        <v>210</v>
      </c>
      <c r="L3308" s="148" t="s">
        <v>150</v>
      </c>
    </row>
    <row r="3309" spans="11:12" ht="316.5" x14ac:dyDescent="0.25">
      <c r="K3309" s="146" t="s">
        <v>210</v>
      </c>
      <c r="L3309" s="148" t="s">
        <v>150</v>
      </c>
    </row>
    <row r="3310" spans="11:12" ht="316.5" x14ac:dyDescent="0.25">
      <c r="K3310" s="146" t="s">
        <v>210</v>
      </c>
      <c r="L3310" s="148" t="s">
        <v>150</v>
      </c>
    </row>
    <row r="3311" spans="11:12" ht="316.5" x14ac:dyDescent="0.25">
      <c r="K3311" s="146" t="s">
        <v>210</v>
      </c>
      <c r="L3311" s="148" t="s">
        <v>150</v>
      </c>
    </row>
    <row r="3312" spans="11:12" ht="316.5" x14ac:dyDescent="0.25">
      <c r="K3312" s="146" t="s">
        <v>210</v>
      </c>
      <c r="L3312" s="148" t="s">
        <v>150</v>
      </c>
    </row>
    <row r="3313" spans="11:12" ht="316.5" x14ac:dyDescent="0.25">
      <c r="K3313" s="146" t="s">
        <v>210</v>
      </c>
      <c r="L3313" s="148" t="s">
        <v>150</v>
      </c>
    </row>
    <row r="3314" spans="11:12" ht="316.5" x14ac:dyDescent="0.25">
      <c r="K3314" s="146" t="s">
        <v>210</v>
      </c>
      <c r="L3314" s="148" t="s">
        <v>150</v>
      </c>
    </row>
    <row r="3315" spans="11:12" ht="316.5" x14ac:dyDescent="0.25">
      <c r="K3315" s="146" t="s">
        <v>210</v>
      </c>
      <c r="L3315" s="148" t="s">
        <v>150</v>
      </c>
    </row>
    <row r="3316" spans="11:12" ht="316.5" x14ac:dyDescent="0.25">
      <c r="K3316" s="146" t="s">
        <v>210</v>
      </c>
      <c r="L3316" s="148" t="s">
        <v>150</v>
      </c>
    </row>
    <row r="3317" spans="11:12" ht="316.5" x14ac:dyDescent="0.25">
      <c r="K3317" s="146" t="s">
        <v>210</v>
      </c>
      <c r="L3317" s="148" t="s">
        <v>150</v>
      </c>
    </row>
    <row r="3318" spans="11:12" ht="316.5" x14ac:dyDescent="0.25">
      <c r="K3318" s="146" t="s">
        <v>210</v>
      </c>
      <c r="L3318" s="148" t="s">
        <v>150</v>
      </c>
    </row>
    <row r="3319" spans="11:12" ht="316.5" x14ac:dyDescent="0.25">
      <c r="K3319" s="146" t="s">
        <v>210</v>
      </c>
      <c r="L3319" s="148" t="s">
        <v>150</v>
      </c>
    </row>
    <row r="3320" spans="11:12" ht="316.5" x14ac:dyDescent="0.25">
      <c r="K3320" s="146" t="s">
        <v>210</v>
      </c>
      <c r="L3320" s="148" t="s">
        <v>150</v>
      </c>
    </row>
    <row r="3321" spans="11:12" ht="316.5" x14ac:dyDescent="0.25">
      <c r="K3321" s="146" t="s">
        <v>210</v>
      </c>
      <c r="L3321" s="148" t="s">
        <v>150</v>
      </c>
    </row>
    <row r="3322" spans="11:12" ht="316.5" x14ac:dyDescent="0.25">
      <c r="K3322" s="146" t="s">
        <v>210</v>
      </c>
      <c r="L3322" s="148" t="s">
        <v>150</v>
      </c>
    </row>
    <row r="3323" spans="11:12" ht="316.5" x14ac:dyDescent="0.25">
      <c r="K3323" s="146" t="s">
        <v>210</v>
      </c>
      <c r="L3323" s="148" t="s">
        <v>150</v>
      </c>
    </row>
    <row r="3324" spans="11:12" ht="316.5" x14ac:dyDescent="0.25">
      <c r="K3324" s="146" t="s">
        <v>210</v>
      </c>
      <c r="L3324" s="148" t="s">
        <v>150</v>
      </c>
    </row>
    <row r="3325" spans="11:12" ht="316.5" x14ac:dyDescent="0.25">
      <c r="K3325" s="146" t="s">
        <v>210</v>
      </c>
      <c r="L3325" s="148" t="s">
        <v>150</v>
      </c>
    </row>
    <row r="3326" spans="11:12" ht="316.5" x14ac:dyDescent="0.25">
      <c r="K3326" s="146" t="s">
        <v>210</v>
      </c>
      <c r="L3326" s="148" t="s">
        <v>150</v>
      </c>
    </row>
    <row r="3327" spans="11:12" ht="316.5" x14ac:dyDescent="0.25">
      <c r="K3327" s="146" t="s">
        <v>210</v>
      </c>
      <c r="L3327" s="148" t="s">
        <v>150</v>
      </c>
    </row>
    <row r="3328" spans="11:12" ht="316.5" x14ac:dyDescent="0.25">
      <c r="K3328" s="146" t="s">
        <v>210</v>
      </c>
      <c r="L3328" s="148" t="s">
        <v>150</v>
      </c>
    </row>
    <row r="3329" spans="11:12" ht="316.5" x14ac:dyDescent="0.25">
      <c r="K3329" s="146" t="s">
        <v>210</v>
      </c>
      <c r="L3329" s="148" t="s">
        <v>150</v>
      </c>
    </row>
    <row r="3330" spans="11:12" ht="316.5" x14ac:dyDescent="0.25">
      <c r="K3330" s="146" t="s">
        <v>210</v>
      </c>
      <c r="L3330" s="148" t="s">
        <v>150</v>
      </c>
    </row>
    <row r="3331" spans="11:12" ht="316.5" x14ac:dyDescent="0.25">
      <c r="K3331" s="146" t="s">
        <v>210</v>
      </c>
      <c r="L3331" s="148" t="s">
        <v>150</v>
      </c>
    </row>
    <row r="3332" spans="11:12" ht="316.5" x14ac:dyDescent="0.25">
      <c r="K3332" s="146" t="s">
        <v>210</v>
      </c>
      <c r="L3332" s="148" t="s">
        <v>150</v>
      </c>
    </row>
    <row r="3333" spans="11:12" ht="316.5" x14ac:dyDescent="0.25">
      <c r="K3333" s="146" t="s">
        <v>210</v>
      </c>
      <c r="L3333" s="148" t="s">
        <v>150</v>
      </c>
    </row>
    <row r="3334" spans="11:12" ht="316.5" x14ac:dyDescent="0.25">
      <c r="K3334" s="146" t="s">
        <v>210</v>
      </c>
      <c r="L3334" s="148" t="s">
        <v>150</v>
      </c>
    </row>
    <row r="3335" spans="11:12" ht="316.5" x14ac:dyDescent="0.25">
      <c r="K3335" s="146" t="s">
        <v>210</v>
      </c>
      <c r="L3335" s="148" t="s">
        <v>150</v>
      </c>
    </row>
    <row r="3336" spans="11:12" ht="316.5" x14ac:dyDescent="0.25">
      <c r="K3336" s="146" t="s">
        <v>210</v>
      </c>
      <c r="L3336" s="148" t="s">
        <v>150</v>
      </c>
    </row>
    <row r="3337" spans="11:12" ht="316.5" x14ac:dyDescent="0.25">
      <c r="K3337" s="146" t="s">
        <v>210</v>
      </c>
      <c r="L3337" s="148" t="s">
        <v>150</v>
      </c>
    </row>
    <row r="3338" spans="11:12" ht="316.5" x14ac:dyDescent="0.25">
      <c r="K3338" s="146" t="s">
        <v>210</v>
      </c>
      <c r="L3338" s="148" t="s">
        <v>150</v>
      </c>
    </row>
    <row r="3339" spans="11:12" ht="316.5" x14ac:dyDescent="0.25">
      <c r="K3339" s="146" t="s">
        <v>210</v>
      </c>
      <c r="L3339" s="148" t="s">
        <v>150</v>
      </c>
    </row>
    <row r="3340" spans="11:12" ht="316.5" x14ac:dyDescent="0.25">
      <c r="K3340" s="146" t="s">
        <v>210</v>
      </c>
      <c r="L3340" s="148" t="s">
        <v>150</v>
      </c>
    </row>
    <row r="3341" spans="11:12" ht="316.5" x14ac:dyDescent="0.25">
      <c r="K3341" s="146" t="s">
        <v>210</v>
      </c>
      <c r="L3341" s="148" t="s">
        <v>150</v>
      </c>
    </row>
    <row r="3342" spans="11:12" ht="316.5" x14ac:dyDescent="0.25">
      <c r="K3342" s="146" t="s">
        <v>210</v>
      </c>
      <c r="L3342" s="148" t="s">
        <v>150</v>
      </c>
    </row>
    <row r="3343" spans="11:12" ht="316.5" x14ac:dyDescent="0.25">
      <c r="K3343" s="146" t="s">
        <v>210</v>
      </c>
      <c r="L3343" s="148" t="s">
        <v>150</v>
      </c>
    </row>
    <row r="3344" spans="11:12" ht="316.5" x14ac:dyDescent="0.25">
      <c r="K3344" s="146" t="s">
        <v>210</v>
      </c>
      <c r="L3344" s="148" t="s">
        <v>150</v>
      </c>
    </row>
    <row r="3345" spans="11:12" ht="316.5" x14ac:dyDescent="0.25">
      <c r="K3345" s="146" t="s">
        <v>210</v>
      </c>
      <c r="L3345" s="148" t="s">
        <v>150</v>
      </c>
    </row>
    <row r="3346" spans="11:12" ht="316.5" x14ac:dyDescent="0.25">
      <c r="K3346" s="146" t="s">
        <v>210</v>
      </c>
      <c r="L3346" s="148" t="s">
        <v>150</v>
      </c>
    </row>
    <row r="3347" spans="11:12" ht="316.5" x14ac:dyDescent="0.25">
      <c r="K3347" s="146" t="s">
        <v>210</v>
      </c>
      <c r="L3347" s="148" t="s">
        <v>150</v>
      </c>
    </row>
    <row r="3348" spans="11:12" ht="316.5" x14ac:dyDescent="0.25">
      <c r="K3348" s="146" t="s">
        <v>210</v>
      </c>
      <c r="L3348" s="148" t="s">
        <v>150</v>
      </c>
    </row>
    <row r="3349" spans="11:12" ht="316.5" x14ac:dyDescent="0.25">
      <c r="K3349" s="146" t="s">
        <v>210</v>
      </c>
      <c r="L3349" s="148" t="s">
        <v>150</v>
      </c>
    </row>
    <row r="3350" spans="11:12" ht="316.5" x14ac:dyDescent="0.25">
      <c r="K3350" s="146" t="s">
        <v>210</v>
      </c>
      <c r="L3350" s="148" t="s">
        <v>150</v>
      </c>
    </row>
    <row r="3351" spans="11:12" ht="316.5" x14ac:dyDescent="0.25">
      <c r="K3351" s="146" t="s">
        <v>210</v>
      </c>
      <c r="L3351" s="148" t="s">
        <v>150</v>
      </c>
    </row>
    <row r="3352" spans="11:12" ht="316.5" x14ac:dyDescent="0.25">
      <c r="K3352" s="146" t="s">
        <v>210</v>
      </c>
      <c r="L3352" s="148" t="s">
        <v>150</v>
      </c>
    </row>
    <row r="3353" spans="11:12" ht="316.5" x14ac:dyDescent="0.25">
      <c r="K3353" s="146" t="s">
        <v>210</v>
      </c>
      <c r="L3353" s="148" t="s">
        <v>150</v>
      </c>
    </row>
    <row r="3354" spans="11:12" ht="316.5" x14ac:dyDescent="0.25">
      <c r="K3354" s="146" t="s">
        <v>210</v>
      </c>
      <c r="L3354" s="148" t="s">
        <v>150</v>
      </c>
    </row>
    <row r="3355" spans="11:12" ht="316.5" x14ac:dyDescent="0.25">
      <c r="K3355" s="146" t="s">
        <v>210</v>
      </c>
      <c r="L3355" s="148" t="s">
        <v>150</v>
      </c>
    </row>
    <row r="3356" spans="11:12" ht="316.5" x14ac:dyDescent="0.25">
      <c r="K3356" s="146" t="s">
        <v>210</v>
      </c>
      <c r="L3356" s="148" t="s">
        <v>150</v>
      </c>
    </row>
    <row r="3357" spans="11:12" ht="316.5" x14ac:dyDescent="0.25">
      <c r="K3357" s="146" t="s">
        <v>210</v>
      </c>
      <c r="L3357" s="148" t="s">
        <v>150</v>
      </c>
    </row>
    <row r="3358" spans="11:12" ht="316.5" x14ac:dyDescent="0.25">
      <c r="K3358" s="146" t="s">
        <v>210</v>
      </c>
      <c r="L3358" s="148" t="s">
        <v>150</v>
      </c>
    </row>
    <row r="3359" spans="11:12" ht="316.5" x14ac:dyDescent="0.25">
      <c r="K3359" s="146" t="s">
        <v>210</v>
      </c>
      <c r="L3359" s="148" t="s">
        <v>150</v>
      </c>
    </row>
    <row r="3360" spans="11:12" ht="316.5" x14ac:dyDescent="0.25">
      <c r="K3360" s="146" t="s">
        <v>210</v>
      </c>
      <c r="L3360" s="148" t="s">
        <v>150</v>
      </c>
    </row>
    <row r="3361" spans="11:12" ht="316.5" x14ac:dyDescent="0.25">
      <c r="K3361" s="146" t="s">
        <v>210</v>
      </c>
      <c r="L3361" s="148" t="s">
        <v>150</v>
      </c>
    </row>
    <row r="3362" spans="11:12" ht="316.5" x14ac:dyDescent="0.25">
      <c r="K3362" s="146" t="s">
        <v>210</v>
      </c>
      <c r="L3362" s="148" t="s">
        <v>150</v>
      </c>
    </row>
    <row r="3363" spans="11:12" ht="316.5" x14ac:dyDescent="0.25">
      <c r="K3363" s="146" t="s">
        <v>210</v>
      </c>
      <c r="L3363" s="148" t="s">
        <v>150</v>
      </c>
    </row>
    <row r="3364" spans="11:12" ht="316.5" x14ac:dyDescent="0.25">
      <c r="K3364" s="146" t="s">
        <v>210</v>
      </c>
      <c r="L3364" s="148" t="s">
        <v>150</v>
      </c>
    </row>
    <row r="3365" spans="11:12" ht="316.5" x14ac:dyDescent="0.25">
      <c r="K3365" s="146" t="s">
        <v>210</v>
      </c>
      <c r="L3365" s="148" t="s">
        <v>150</v>
      </c>
    </row>
    <row r="3366" spans="11:12" ht="316.5" x14ac:dyDescent="0.25">
      <c r="K3366" s="146" t="s">
        <v>210</v>
      </c>
      <c r="L3366" s="148" t="s">
        <v>150</v>
      </c>
    </row>
    <row r="3367" spans="11:12" ht="316.5" x14ac:dyDescent="0.25">
      <c r="K3367" s="146" t="s">
        <v>210</v>
      </c>
      <c r="L3367" s="148" t="s">
        <v>150</v>
      </c>
    </row>
    <row r="3368" spans="11:12" ht="316.5" x14ac:dyDescent="0.25">
      <c r="K3368" s="146" t="s">
        <v>210</v>
      </c>
      <c r="L3368" s="148" t="s">
        <v>150</v>
      </c>
    </row>
    <row r="3369" spans="11:12" ht="316.5" x14ac:dyDescent="0.25">
      <c r="K3369" s="146" t="s">
        <v>210</v>
      </c>
      <c r="L3369" s="148" t="s">
        <v>150</v>
      </c>
    </row>
    <row r="3370" spans="11:12" ht="316.5" x14ac:dyDescent="0.25">
      <c r="K3370" s="146" t="s">
        <v>210</v>
      </c>
      <c r="L3370" s="148" t="s">
        <v>150</v>
      </c>
    </row>
    <row r="3371" spans="11:12" ht="316.5" x14ac:dyDescent="0.25">
      <c r="K3371" s="146" t="s">
        <v>210</v>
      </c>
      <c r="L3371" s="148" t="s">
        <v>150</v>
      </c>
    </row>
    <row r="3372" spans="11:12" ht="316.5" x14ac:dyDescent="0.25">
      <c r="K3372" s="146" t="s">
        <v>210</v>
      </c>
      <c r="L3372" s="148" t="s">
        <v>150</v>
      </c>
    </row>
    <row r="3373" spans="11:12" ht="316.5" x14ac:dyDescent="0.25">
      <c r="K3373" s="146" t="s">
        <v>210</v>
      </c>
      <c r="L3373" s="148" t="s">
        <v>150</v>
      </c>
    </row>
    <row r="3374" spans="11:12" ht="316.5" x14ac:dyDescent="0.25">
      <c r="K3374" s="146" t="s">
        <v>210</v>
      </c>
      <c r="L3374" s="148" t="s">
        <v>150</v>
      </c>
    </row>
    <row r="3375" spans="11:12" ht="316.5" x14ac:dyDescent="0.25">
      <c r="K3375" s="146" t="s">
        <v>210</v>
      </c>
      <c r="L3375" s="148" t="s">
        <v>150</v>
      </c>
    </row>
    <row r="3376" spans="11:12" ht="316.5" x14ac:dyDescent="0.25">
      <c r="K3376" s="146" t="s">
        <v>210</v>
      </c>
      <c r="L3376" s="148" t="s">
        <v>150</v>
      </c>
    </row>
    <row r="3377" spans="11:12" ht="316.5" x14ac:dyDescent="0.25">
      <c r="K3377" s="146" t="s">
        <v>210</v>
      </c>
      <c r="L3377" s="148" t="s">
        <v>150</v>
      </c>
    </row>
    <row r="3378" spans="11:12" ht="316.5" x14ac:dyDescent="0.25">
      <c r="K3378" s="146" t="s">
        <v>210</v>
      </c>
      <c r="L3378" s="148" t="s">
        <v>150</v>
      </c>
    </row>
    <row r="3379" spans="11:12" ht="316.5" x14ac:dyDescent="0.25">
      <c r="K3379" s="146" t="s">
        <v>210</v>
      </c>
      <c r="L3379" s="148" t="s">
        <v>150</v>
      </c>
    </row>
    <row r="3380" spans="11:12" ht="316.5" x14ac:dyDescent="0.25">
      <c r="K3380" s="146" t="s">
        <v>210</v>
      </c>
      <c r="L3380" s="148" t="s">
        <v>150</v>
      </c>
    </row>
    <row r="3381" spans="11:12" ht="316.5" x14ac:dyDescent="0.25">
      <c r="K3381" s="146" t="s">
        <v>210</v>
      </c>
      <c r="L3381" s="148" t="s">
        <v>150</v>
      </c>
    </row>
    <row r="3382" spans="11:12" ht="316.5" x14ac:dyDescent="0.25">
      <c r="K3382" s="146" t="s">
        <v>210</v>
      </c>
      <c r="L3382" s="148" t="s">
        <v>150</v>
      </c>
    </row>
    <row r="3383" spans="11:12" ht="316.5" x14ac:dyDescent="0.25">
      <c r="K3383" s="146" t="s">
        <v>210</v>
      </c>
      <c r="L3383" s="148" t="s">
        <v>150</v>
      </c>
    </row>
    <row r="3384" spans="11:12" ht="316.5" x14ac:dyDescent="0.25">
      <c r="K3384" s="146" t="s">
        <v>210</v>
      </c>
      <c r="L3384" s="148" t="s">
        <v>150</v>
      </c>
    </row>
    <row r="3385" spans="11:12" ht="316.5" x14ac:dyDescent="0.25">
      <c r="K3385" s="146" t="s">
        <v>210</v>
      </c>
      <c r="L3385" s="148" t="s">
        <v>150</v>
      </c>
    </row>
    <row r="3386" spans="11:12" ht="316.5" x14ac:dyDescent="0.25">
      <c r="K3386" s="146" t="s">
        <v>210</v>
      </c>
      <c r="L3386" s="148" t="s">
        <v>150</v>
      </c>
    </row>
    <row r="3387" spans="11:12" ht="316.5" x14ac:dyDescent="0.25">
      <c r="K3387" s="146" t="s">
        <v>210</v>
      </c>
      <c r="L3387" s="148" t="s">
        <v>150</v>
      </c>
    </row>
    <row r="3388" spans="11:12" ht="316.5" x14ac:dyDescent="0.25">
      <c r="K3388" s="146" t="s">
        <v>210</v>
      </c>
      <c r="L3388" s="148" t="s">
        <v>150</v>
      </c>
    </row>
    <row r="3389" spans="11:12" ht="316.5" x14ac:dyDescent="0.25">
      <c r="K3389" s="146" t="s">
        <v>210</v>
      </c>
      <c r="L3389" s="148" t="s">
        <v>150</v>
      </c>
    </row>
    <row r="3390" spans="11:12" ht="316.5" x14ac:dyDescent="0.25">
      <c r="K3390" s="146" t="s">
        <v>210</v>
      </c>
      <c r="L3390" s="148" t="s">
        <v>150</v>
      </c>
    </row>
    <row r="3391" spans="11:12" ht="316.5" x14ac:dyDescent="0.25">
      <c r="K3391" s="146" t="s">
        <v>210</v>
      </c>
      <c r="L3391" s="148" t="s">
        <v>150</v>
      </c>
    </row>
    <row r="3392" spans="11:12" ht="316.5" x14ac:dyDescent="0.25">
      <c r="K3392" s="146" t="s">
        <v>210</v>
      </c>
      <c r="L3392" s="148" t="s">
        <v>150</v>
      </c>
    </row>
    <row r="3393" spans="11:12" ht="316.5" x14ac:dyDescent="0.25">
      <c r="K3393" s="146" t="s">
        <v>210</v>
      </c>
      <c r="L3393" s="148" t="s">
        <v>150</v>
      </c>
    </row>
    <row r="3394" spans="11:12" ht="316.5" x14ac:dyDescent="0.25">
      <c r="K3394" s="146" t="s">
        <v>210</v>
      </c>
      <c r="L3394" s="148" t="s">
        <v>150</v>
      </c>
    </row>
    <row r="3395" spans="11:12" ht="316.5" x14ac:dyDescent="0.25">
      <c r="K3395" s="146" t="s">
        <v>210</v>
      </c>
      <c r="L3395" s="148" t="s">
        <v>150</v>
      </c>
    </row>
    <row r="3396" spans="11:12" ht="316.5" x14ac:dyDescent="0.25">
      <c r="K3396" s="146" t="s">
        <v>210</v>
      </c>
      <c r="L3396" s="148" t="s">
        <v>150</v>
      </c>
    </row>
    <row r="3397" spans="11:12" ht="316.5" x14ac:dyDescent="0.25">
      <c r="K3397" s="146" t="s">
        <v>210</v>
      </c>
      <c r="L3397" s="148" t="s">
        <v>150</v>
      </c>
    </row>
    <row r="3398" spans="11:12" ht="316.5" x14ac:dyDescent="0.25">
      <c r="K3398" s="146" t="s">
        <v>210</v>
      </c>
      <c r="L3398" s="148" t="s">
        <v>150</v>
      </c>
    </row>
    <row r="3399" spans="11:12" ht="316.5" x14ac:dyDescent="0.25">
      <c r="K3399" s="146" t="s">
        <v>210</v>
      </c>
      <c r="L3399" s="148" t="s">
        <v>150</v>
      </c>
    </row>
    <row r="3400" spans="11:12" ht="316.5" x14ac:dyDescent="0.25">
      <c r="K3400" s="146" t="s">
        <v>210</v>
      </c>
      <c r="L3400" s="148" t="s">
        <v>150</v>
      </c>
    </row>
    <row r="3401" spans="11:12" ht="316.5" x14ac:dyDescent="0.25">
      <c r="K3401" s="146" t="s">
        <v>210</v>
      </c>
      <c r="L3401" s="148" t="s">
        <v>150</v>
      </c>
    </row>
    <row r="3402" spans="11:12" ht="316.5" x14ac:dyDescent="0.25">
      <c r="K3402" s="146" t="s">
        <v>210</v>
      </c>
      <c r="L3402" s="148" t="s">
        <v>150</v>
      </c>
    </row>
    <row r="3403" spans="11:12" ht="316.5" x14ac:dyDescent="0.25">
      <c r="K3403" s="146" t="s">
        <v>210</v>
      </c>
      <c r="L3403" s="148" t="s">
        <v>150</v>
      </c>
    </row>
    <row r="3404" spans="11:12" ht="316.5" x14ac:dyDescent="0.25">
      <c r="K3404" s="146" t="s">
        <v>210</v>
      </c>
      <c r="L3404" s="148" t="s">
        <v>150</v>
      </c>
    </row>
    <row r="3405" spans="11:12" ht="316.5" x14ac:dyDescent="0.25">
      <c r="K3405" s="146" t="s">
        <v>210</v>
      </c>
      <c r="L3405" s="148" t="s">
        <v>150</v>
      </c>
    </row>
    <row r="3406" spans="11:12" ht="316.5" x14ac:dyDescent="0.25">
      <c r="K3406" s="146" t="s">
        <v>210</v>
      </c>
      <c r="L3406" s="148" t="s">
        <v>150</v>
      </c>
    </row>
    <row r="3407" spans="11:12" ht="316.5" x14ac:dyDescent="0.25">
      <c r="K3407" s="146" t="s">
        <v>210</v>
      </c>
      <c r="L3407" s="148" t="s">
        <v>150</v>
      </c>
    </row>
    <row r="3408" spans="11:12" ht="316.5" x14ac:dyDescent="0.25">
      <c r="K3408" s="146" t="s">
        <v>210</v>
      </c>
      <c r="L3408" s="148" t="s">
        <v>150</v>
      </c>
    </row>
    <row r="3409" spans="11:12" ht="316.5" x14ac:dyDescent="0.25">
      <c r="K3409" s="146" t="s">
        <v>210</v>
      </c>
      <c r="L3409" s="148" t="s">
        <v>150</v>
      </c>
    </row>
    <row r="3410" spans="11:12" ht="316.5" x14ac:dyDescent="0.25">
      <c r="K3410" s="146" t="s">
        <v>210</v>
      </c>
      <c r="L3410" s="148" t="s">
        <v>150</v>
      </c>
    </row>
    <row r="3411" spans="11:12" ht="316.5" x14ac:dyDescent="0.25">
      <c r="K3411" s="146" t="s">
        <v>210</v>
      </c>
      <c r="L3411" s="148" t="s">
        <v>150</v>
      </c>
    </row>
    <row r="3412" spans="11:12" ht="316.5" x14ac:dyDescent="0.25">
      <c r="K3412" s="146" t="s">
        <v>210</v>
      </c>
      <c r="L3412" s="148" t="s">
        <v>150</v>
      </c>
    </row>
    <row r="3413" spans="11:12" ht="316.5" x14ac:dyDescent="0.25">
      <c r="K3413" s="146" t="s">
        <v>210</v>
      </c>
      <c r="L3413" s="148" t="s">
        <v>150</v>
      </c>
    </row>
    <row r="3414" spans="11:12" ht="316.5" x14ac:dyDescent="0.25">
      <c r="K3414" s="146" t="s">
        <v>210</v>
      </c>
      <c r="L3414" s="148" t="s">
        <v>150</v>
      </c>
    </row>
    <row r="3415" spans="11:12" ht="316.5" x14ac:dyDescent="0.25">
      <c r="K3415" s="146" t="s">
        <v>210</v>
      </c>
      <c r="L3415" s="148" t="s">
        <v>150</v>
      </c>
    </row>
    <row r="3416" spans="11:12" ht="316.5" x14ac:dyDescent="0.25">
      <c r="K3416" s="146" t="s">
        <v>210</v>
      </c>
      <c r="L3416" s="148" t="s">
        <v>150</v>
      </c>
    </row>
    <row r="3417" spans="11:12" ht="316.5" x14ac:dyDescent="0.25">
      <c r="K3417" s="146" t="s">
        <v>210</v>
      </c>
      <c r="L3417" s="148" t="s">
        <v>150</v>
      </c>
    </row>
    <row r="3418" spans="11:12" ht="316.5" x14ac:dyDescent="0.25">
      <c r="K3418" s="146" t="s">
        <v>210</v>
      </c>
      <c r="L3418" s="148" t="s">
        <v>150</v>
      </c>
    </row>
    <row r="3419" spans="11:12" ht="316.5" x14ac:dyDescent="0.25">
      <c r="K3419" s="146" t="s">
        <v>210</v>
      </c>
      <c r="L3419" s="148" t="s">
        <v>150</v>
      </c>
    </row>
    <row r="3420" spans="11:12" ht="316.5" x14ac:dyDescent="0.25">
      <c r="K3420" s="146" t="s">
        <v>210</v>
      </c>
      <c r="L3420" s="148" t="s">
        <v>150</v>
      </c>
    </row>
    <row r="3421" spans="11:12" ht="316.5" x14ac:dyDescent="0.25">
      <c r="K3421" s="146" t="s">
        <v>210</v>
      </c>
      <c r="L3421" s="148" t="s">
        <v>150</v>
      </c>
    </row>
    <row r="3422" spans="11:12" ht="316.5" x14ac:dyDescent="0.25">
      <c r="K3422" s="146" t="s">
        <v>210</v>
      </c>
      <c r="L3422" s="148" t="s">
        <v>150</v>
      </c>
    </row>
    <row r="3423" spans="11:12" ht="316.5" x14ac:dyDescent="0.25">
      <c r="K3423" s="146" t="s">
        <v>210</v>
      </c>
      <c r="L3423" s="148" t="s">
        <v>150</v>
      </c>
    </row>
    <row r="3424" spans="11:12" ht="316.5" x14ac:dyDescent="0.25">
      <c r="K3424" s="146" t="s">
        <v>210</v>
      </c>
      <c r="L3424" s="148" t="s">
        <v>150</v>
      </c>
    </row>
    <row r="3425" spans="11:12" ht="316.5" x14ac:dyDescent="0.25">
      <c r="K3425" s="146" t="s">
        <v>210</v>
      </c>
      <c r="L3425" s="148" t="s">
        <v>150</v>
      </c>
    </row>
    <row r="3426" spans="11:12" ht="316.5" x14ac:dyDescent="0.25">
      <c r="K3426" s="146" t="s">
        <v>210</v>
      </c>
      <c r="L3426" s="148" t="s">
        <v>150</v>
      </c>
    </row>
    <row r="3427" spans="11:12" ht="316.5" x14ac:dyDescent="0.25">
      <c r="K3427" s="146" t="s">
        <v>210</v>
      </c>
      <c r="L3427" s="148" t="s">
        <v>150</v>
      </c>
    </row>
    <row r="3428" spans="11:12" ht="316.5" x14ac:dyDescent="0.25">
      <c r="K3428" s="146" t="s">
        <v>210</v>
      </c>
      <c r="L3428" s="148" t="s">
        <v>150</v>
      </c>
    </row>
    <row r="3429" spans="11:12" ht="316.5" x14ac:dyDescent="0.25">
      <c r="K3429" s="146" t="s">
        <v>210</v>
      </c>
      <c r="L3429" s="148" t="s">
        <v>150</v>
      </c>
    </row>
    <row r="3430" spans="11:12" ht="316.5" x14ac:dyDescent="0.25">
      <c r="K3430" s="146" t="s">
        <v>210</v>
      </c>
      <c r="L3430" s="148" t="s">
        <v>150</v>
      </c>
    </row>
    <row r="3431" spans="11:12" ht="316.5" x14ac:dyDescent="0.25">
      <c r="K3431" s="146" t="s">
        <v>210</v>
      </c>
      <c r="L3431" s="148" t="s">
        <v>150</v>
      </c>
    </row>
    <row r="3432" spans="11:12" ht="316.5" x14ac:dyDescent="0.25">
      <c r="K3432" s="146" t="s">
        <v>210</v>
      </c>
      <c r="L3432" s="148" t="s">
        <v>150</v>
      </c>
    </row>
    <row r="3433" spans="11:12" ht="316.5" x14ac:dyDescent="0.25">
      <c r="K3433" s="146" t="s">
        <v>210</v>
      </c>
      <c r="L3433" s="148" t="s">
        <v>150</v>
      </c>
    </row>
    <row r="3434" spans="11:12" ht="316.5" x14ac:dyDescent="0.25">
      <c r="K3434" s="146" t="s">
        <v>210</v>
      </c>
      <c r="L3434" s="148" t="s">
        <v>150</v>
      </c>
    </row>
    <row r="3435" spans="11:12" ht="316.5" x14ac:dyDescent="0.25">
      <c r="K3435" s="146" t="s">
        <v>210</v>
      </c>
      <c r="L3435" s="148" t="s">
        <v>150</v>
      </c>
    </row>
    <row r="3436" spans="11:12" ht="316.5" x14ac:dyDescent="0.25">
      <c r="K3436" s="146" t="s">
        <v>210</v>
      </c>
      <c r="L3436" s="148" t="s">
        <v>150</v>
      </c>
    </row>
    <row r="3437" spans="11:12" ht="316.5" x14ac:dyDescent="0.25">
      <c r="K3437" s="146" t="s">
        <v>210</v>
      </c>
      <c r="L3437" s="148" t="s">
        <v>150</v>
      </c>
    </row>
    <row r="3438" spans="11:12" ht="316.5" x14ac:dyDescent="0.25">
      <c r="K3438" s="146" t="s">
        <v>210</v>
      </c>
      <c r="L3438" s="148" t="s">
        <v>150</v>
      </c>
    </row>
    <row r="3439" spans="11:12" ht="316.5" x14ac:dyDescent="0.25">
      <c r="K3439" s="146" t="s">
        <v>210</v>
      </c>
      <c r="L3439" s="148" t="s">
        <v>150</v>
      </c>
    </row>
    <row r="3440" spans="11:12" ht="316.5" x14ac:dyDescent="0.25">
      <c r="K3440" s="146" t="s">
        <v>210</v>
      </c>
      <c r="L3440" s="148" t="s">
        <v>150</v>
      </c>
    </row>
    <row r="3441" spans="11:12" ht="316.5" x14ac:dyDescent="0.25">
      <c r="K3441" s="146" t="s">
        <v>210</v>
      </c>
      <c r="L3441" s="148" t="s">
        <v>150</v>
      </c>
    </row>
    <row r="3442" spans="11:12" ht="316.5" x14ac:dyDescent="0.25">
      <c r="K3442" s="146" t="s">
        <v>210</v>
      </c>
      <c r="L3442" s="148" t="s">
        <v>150</v>
      </c>
    </row>
    <row r="3443" spans="11:12" ht="316.5" x14ac:dyDescent="0.25">
      <c r="K3443" s="146" t="s">
        <v>210</v>
      </c>
      <c r="L3443" s="148" t="s">
        <v>150</v>
      </c>
    </row>
    <row r="3444" spans="11:12" ht="316.5" x14ac:dyDescent="0.25">
      <c r="K3444" s="146" t="s">
        <v>210</v>
      </c>
      <c r="L3444" s="148" t="s">
        <v>150</v>
      </c>
    </row>
    <row r="3445" spans="11:12" ht="316.5" x14ac:dyDescent="0.25">
      <c r="K3445" s="146" t="s">
        <v>210</v>
      </c>
      <c r="L3445" s="148" t="s">
        <v>150</v>
      </c>
    </row>
    <row r="3446" spans="11:12" ht="316.5" x14ac:dyDescent="0.25">
      <c r="K3446" s="146" t="s">
        <v>210</v>
      </c>
      <c r="L3446" s="148" t="s">
        <v>150</v>
      </c>
    </row>
    <row r="3447" spans="11:12" ht="316.5" x14ac:dyDescent="0.25">
      <c r="K3447" s="146" t="s">
        <v>210</v>
      </c>
      <c r="L3447" s="148" t="s">
        <v>150</v>
      </c>
    </row>
    <row r="3448" spans="11:12" ht="316.5" x14ac:dyDescent="0.25">
      <c r="K3448" s="146" t="s">
        <v>210</v>
      </c>
      <c r="L3448" s="148" t="s">
        <v>150</v>
      </c>
    </row>
    <row r="3449" spans="11:12" ht="316.5" x14ac:dyDescent="0.25">
      <c r="K3449" s="146" t="s">
        <v>210</v>
      </c>
      <c r="L3449" s="148" t="s">
        <v>150</v>
      </c>
    </row>
    <row r="3450" spans="11:12" ht="316.5" x14ac:dyDescent="0.25">
      <c r="K3450" s="146" t="s">
        <v>210</v>
      </c>
      <c r="L3450" s="148" t="s">
        <v>150</v>
      </c>
    </row>
    <row r="3451" spans="11:12" ht="316.5" x14ac:dyDescent="0.25">
      <c r="K3451" s="146" t="s">
        <v>210</v>
      </c>
      <c r="L3451" s="148" t="s">
        <v>150</v>
      </c>
    </row>
    <row r="3452" spans="11:12" ht="316.5" x14ac:dyDescent="0.25">
      <c r="K3452" s="146" t="s">
        <v>210</v>
      </c>
      <c r="L3452" s="148" t="s">
        <v>150</v>
      </c>
    </row>
    <row r="3453" spans="11:12" ht="316.5" x14ac:dyDescent="0.25">
      <c r="K3453" s="146" t="s">
        <v>210</v>
      </c>
      <c r="L3453" s="148" t="s">
        <v>150</v>
      </c>
    </row>
    <row r="3454" spans="11:12" ht="316.5" x14ac:dyDescent="0.25">
      <c r="K3454" s="146" t="s">
        <v>210</v>
      </c>
      <c r="L3454" s="148" t="s">
        <v>150</v>
      </c>
    </row>
    <row r="3455" spans="11:12" ht="316.5" x14ac:dyDescent="0.25">
      <c r="K3455" s="146" t="s">
        <v>210</v>
      </c>
      <c r="L3455" s="148" t="s">
        <v>150</v>
      </c>
    </row>
    <row r="3456" spans="11:12" ht="316.5" x14ac:dyDescent="0.25">
      <c r="K3456" s="146" t="s">
        <v>210</v>
      </c>
      <c r="L3456" s="148" t="s">
        <v>150</v>
      </c>
    </row>
    <row r="3457" spans="11:12" ht="316.5" x14ac:dyDescent="0.25">
      <c r="K3457" s="146" t="s">
        <v>210</v>
      </c>
      <c r="L3457" s="148" t="s">
        <v>150</v>
      </c>
    </row>
    <row r="3458" spans="11:12" ht="316.5" x14ac:dyDescent="0.25">
      <c r="K3458" s="146" t="s">
        <v>210</v>
      </c>
      <c r="L3458" s="148" t="s">
        <v>150</v>
      </c>
    </row>
    <row r="3459" spans="11:12" ht="316.5" x14ac:dyDescent="0.25">
      <c r="K3459" s="146" t="s">
        <v>210</v>
      </c>
      <c r="L3459" s="148" t="s">
        <v>150</v>
      </c>
    </row>
    <row r="3460" spans="11:12" ht="316.5" x14ac:dyDescent="0.25">
      <c r="K3460" s="146" t="s">
        <v>210</v>
      </c>
      <c r="L3460" s="148" t="s">
        <v>150</v>
      </c>
    </row>
    <row r="3461" spans="11:12" ht="316.5" x14ac:dyDescent="0.25">
      <c r="K3461" s="146" t="s">
        <v>210</v>
      </c>
      <c r="L3461" s="148" t="s">
        <v>150</v>
      </c>
    </row>
    <row r="3462" spans="11:12" ht="316.5" x14ac:dyDescent="0.25">
      <c r="K3462" s="146" t="s">
        <v>210</v>
      </c>
      <c r="L3462" s="148" t="s">
        <v>150</v>
      </c>
    </row>
    <row r="3463" spans="11:12" ht="316.5" x14ac:dyDescent="0.25">
      <c r="K3463" s="146" t="s">
        <v>210</v>
      </c>
      <c r="L3463" s="148" t="s">
        <v>150</v>
      </c>
    </row>
    <row r="3464" spans="11:12" ht="316.5" x14ac:dyDescent="0.25">
      <c r="K3464" s="146" t="s">
        <v>210</v>
      </c>
      <c r="L3464" s="148" t="s">
        <v>150</v>
      </c>
    </row>
    <row r="3465" spans="11:12" ht="316.5" x14ac:dyDescent="0.25">
      <c r="K3465" s="146" t="s">
        <v>210</v>
      </c>
      <c r="L3465" s="148" t="s">
        <v>150</v>
      </c>
    </row>
    <row r="3466" spans="11:12" ht="316.5" x14ac:dyDescent="0.25">
      <c r="K3466" s="146" t="s">
        <v>210</v>
      </c>
      <c r="L3466" s="148" t="s">
        <v>150</v>
      </c>
    </row>
    <row r="3467" spans="11:12" ht="316.5" x14ac:dyDescent="0.25">
      <c r="K3467" s="146" t="s">
        <v>210</v>
      </c>
      <c r="L3467" s="148" t="s">
        <v>150</v>
      </c>
    </row>
    <row r="3468" spans="11:12" ht="316.5" x14ac:dyDescent="0.25">
      <c r="K3468" s="146" t="s">
        <v>210</v>
      </c>
      <c r="L3468" s="148" t="s">
        <v>150</v>
      </c>
    </row>
    <row r="3469" spans="11:12" ht="316.5" x14ac:dyDescent="0.25">
      <c r="K3469" s="146" t="s">
        <v>210</v>
      </c>
      <c r="L3469" s="148" t="s">
        <v>150</v>
      </c>
    </row>
    <row r="3470" spans="11:12" ht="316.5" x14ac:dyDescent="0.25">
      <c r="K3470" s="146" t="s">
        <v>210</v>
      </c>
      <c r="L3470" s="148" t="s">
        <v>150</v>
      </c>
    </row>
    <row r="3471" spans="11:12" ht="316.5" x14ac:dyDescent="0.25">
      <c r="K3471" s="146" t="s">
        <v>210</v>
      </c>
      <c r="L3471" s="148" t="s">
        <v>150</v>
      </c>
    </row>
    <row r="3472" spans="11:12" ht="316.5" x14ac:dyDescent="0.25">
      <c r="K3472" s="146" t="s">
        <v>210</v>
      </c>
      <c r="L3472" s="148" t="s">
        <v>150</v>
      </c>
    </row>
    <row r="3473" spans="11:12" ht="316.5" x14ac:dyDescent="0.25">
      <c r="K3473" s="146" t="s">
        <v>210</v>
      </c>
      <c r="L3473" s="148" t="s">
        <v>150</v>
      </c>
    </row>
    <row r="3474" spans="11:12" ht="316.5" x14ac:dyDescent="0.25">
      <c r="K3474" s="146" t="s">
        <v>210</v>
      </c>
      <c r="L3474" s="148" t="s">
        <v>150</v>
      </c>
    </row>
    <row r="3475" spans="11:12" ht="316.5" x14ac:dyDescent="0.25">
      <c r="K3475" s="146" t="s">
        <v>210</v>
      </c>
      <c r="L3475" s="148" t="s">
        <v>150</v>
      </c>
    </row>
    <row r="3476" spans="11:12" ht="316.5" x14ac:dyDescent="0.25">
      <c r="K3476" s="146" t="s">
        <v>210</v>
      </c>
      <c r="L3476" s="148" t="s">
        <v>150</v>
      </c>
    </row>
    <row r="3477" spans="11:12" ht="316.5" x14ac:dyDescent="0.25">
      <c r="K3477" s="146" t="s">
        <v>210</v>
      </c>
      <c r="L3477" s="148" t="s">
        <v>150</v>
      </c>
    </row>
    <row r="3478" spans="11:12" ht="316.5" x14ac:dyDescent="0.25">
      <c r="K3478" s="146" t="s">
        <v>210</v>
      </c>
      <c r="L3478" s="148" t="s">
        <v>150</v>
      </c>
    </row>
    <row r="3479" spans="11:12" ht="316.5" x14ac:dyDescent="0.25">
      <c r="K3479" s="146" t="s">
        <v>210</v>
      </c>
      <c r="L3479" s="148" t="s">
        <v>150</v>
      </c>
    </row>
    <row r="3480" spans="11:12" ht="316.5" x14ac:dyDescent="0.25">
      <c r="K3480" s="146" t="s">
        <v>210</v>
      </c>
      <c r="L3480" s="148" t="s">
        <v>150</v>
      </c>
    </row>
    <row r="3481" spans="11:12" ht="316.5" x14ac:dyDescent="0.25">
      <c r="K3481" s="146" t="s">
        <v>210</v>
      </c>
      <c r="L3481" s="148" t="s">
        <v>150</v>
      </c>
    </row>
    <row r="3482" spans="11:12" ht="316.5" x14ac:dyDescent="0.25">
      <c r="K3482" s="146" t="s">
        <v>210</v>
      </c>
      <c r="L3482" s="148" t="s">
        <v>150</v>
      </c>
    </row>
    <row r="3483" spans="11:12" ht="316.5" x14ac:dyDescent="0.25">
      <c r="K3483" s="146" t="s">
        <v>210</v>
      </c>
      <c r="L3483" s="148" t="s">
        <v>150</v>
      </c>
    </row>
    <row r="3484" spans="11:12" ht="316.5" x14ac:dyDescent="0.25">
      <c r="K3484" s="146" t="s">
        <v>210</v>
      </c>
      <c r="L3484" s="148" t="s">
        <v>150</v>
      </c>
    </row>
    <row r="3485" spans="11:12" ht="316.5" x14ac:dyDescent="0.25">
      <c r="K3485" s="146" t="s">
        <v>210</v>
      </c>
      <c r="L3485" s="148" t="s">
        <v>150</v>
      </c>
    </row>
    <row r="3486" spans="11:12" ht="316.5" x14ac:dyDescent="0.25">
      <c r="K3486" s="146" t="s">
        <v>210</v>
      </c>
      <c r="L3486" s="148" t="s">
        <v>150</v>
      </c>
    </row>
    <row r="3487" spans="11:12" ht="316.5" x14ac:dyDescent="0.25">
      <c r="K3487" s="146" t="s">
        <v>210</v>
      </c>
      <c r="L3487" s="148" t="s">
        <v>150</v>
      </c>
    </row>
    <row r="3488" spans="11:12" ht="316.5" x14ac:dyDescent="0.25">
      <c r="K3488" s="146" t="s">
        <v>210</v>
      </c>
      <c r="L3488" s="148" t="s">
        <v>150</v>
      </c>
    </row>
    <row r="3489" spans="11:12" ht="316.5" x14ac:dyDescent="0.25">
      <c r="K3489" s="146" t="s">
        <v>210</v>
      </c>
      <c r="L3489" s="148" t="s">
        <v>150</v>
      </c>
    </row>
    <row r="3490" spans="11:12" ht="316.5" x14ac:dyDescent="0.25">
      <c r="K3490" s="146" t="s">
        <v>210</v>
      </c>
      <c r="L3490" s="148" t="s">
        <v>150</v>
      </c>
    </row>
    <row r="3491" spans="11:12" ht="316.5" x14ac:dyDescent="0.25">
      <c r="K3491" s="146" t="s">
        <v>210</v>
      </c>
      <c r="L3491" s="148" t="s">
        <v>150</v>
      </c>
    </row>
    <row r="3492" spans="11:12" ht="316.5" x14ac:dyDescent="0.25">
      <c r="K3492" s="146" t="s">
        <v>210</v>
      </c>
      <c r="L3492" s="148" t="s">
        <v>150</v>
      </c>
    </row>
    <row r="3493" spans="11:12" ht="316.5" x14ac:dyDescent="0.25">
      <c r="K3493" s="146" t="s">
        <v>210</v>
      </c>
      <c r="L3493" s="148" t="s">
        <v>150</v>
      </c>
    </row>
    <row r="3494" spans="11:12" ht="316.5" x14ac:dyDescent="0.25">
      <c r="K3494" s="146" t="s">
        <v>210</v>
      </c>
      <c r="L3494" s="148" t="s">
        <v>150</v>
      </c>
    </row>
    <row r="3495" spans="11:12" ht="316.5" x14ac:dyDescent="0.25">
      <c r="K3495" s="146" t="s">
        <v>210</v>
      </c>
      <c r="L3495" s="148" t="s">
        <v>150</v>
      </c>
    </row>
    <row r="3496" spans="11:12" ht="316.5" x14ac:dyDescent="0.25">
      <c r="K3496" s="146" t="s">
        <v>210</v>
      </c>
      <c r="L3496" s="148" t="s">
        <v>150</v>
      </c>
    </row>
    <row r="3497" spans="11:12" ht="316.5" x14ac:dyDescent="0.25">
      <c r="K3497" s="146" t="s">
        <v>210</v>
      </c>
      <c r="L3497" s="148" t="s">
        <v>150</v>
      </c>
    </row>
    <row r="3498" spans="11:12" ht="316.5" x14ac:dyDescent="0.25">
      <c r="K3498" s="146" t="s">
        <v>210</v>
      </c>
      <c r="L3498" s="148" t="s">
        <v>150</v>
      </c>
    </row>
    <row r="3499" spans="11:12" ht="316.5" x14ac:dyDescent="0.25">
      <c r="K3499" s="146" t="s">
        <v>210</v>
      </c>
      <c r="L3499" s="148" t="s">
        <v>150</v>
      </c>
    </row>
    <row r="3500" spans="11:12" ht="316.5" x14ac:dyDescent="0.25">
      <c r="K3500" s="146" t="s">
        <v>210</v>
      </c>
      <c r="L3500" s="148" t="s">
        <v>150</v>
      </c>
    </row>
    <row r="3501" spans="11:12" ht="316.5" x14ac:dyDescent="0.25">
      <c r="K3501" s="146" t="s">
        <v>210</v>
      </c>
      <c r="L3501" s="148" t="s">
        <v>150</v>
      </c>
    </row>
    <row r="3502" spans="11:12" ht="316.5" x14ac:dyDescent="0.25">
      <c r="K3502" s="146" t="s">
        <v>210</v>
      </c>
      <c r="L3502" s="148" t="s">
        <v>150</v>
      </c>
    </row>
    <row r="3503" spans="11:12" ht="316.5" x14ac:dyDescent="0.25">
      <c r="K3503" s="146" t="s">
        <v>210</v>
      </c>
      <c r="L3503" s="148" t="s">
        <v>150</v>
      </c>
    </row>
    <row r="3504" spans="11:12" ht="316.5" x14ac:dyDescent="0.25">
      <c r="K3504" s="146" t="s">
        <v>210</v>
      </c>
      <c r="L3504" s="148" t="s">
        <v>150</v>
      </c>
    </row>
    <row r="3505" spans="11:12" ht="316.5" x14ac:dyDescent="0.25">
      <c r="K3505" s="146" t="s">
        <v>210</v>
      </c>
      <c r="L3505" s="148" t="s">
        <v>150</v>
      </c>
    </row>
    <row r="3506" spans="11:12" ht="316.5" x14ac:dyDescent="0.25">
      <c r="K3506" s="146" t="s">
        <v>210</v>
      </c>
      <c r="L3506" s="148" t="s">
        <v>150</v>
      </c>
    </row>
    <row r="3507" spans="11:12" ht="316.5" x14ac:dyDescent="0.25">
      <c r="K3507" s="146" t="s">
        <v>210</v>
      </c>
      <c r="L3507" s="148" t="s">
        <v>150</v>
      </c>
    </row>
    <row r="3508" spans="11:12" ht="316.5" x14ac:dyDescent="0.25">
      <c r="K3508" s="146" t="s">
        <v>210</v>
      </c>
      <c r="L3508" s="148" t="s">
        <v>150</v>
      </c>
    </row>
    <row r="3509" spans="11:12" ht="316.5" x14ac:dyDescent="0.25">
      <c r="K3509" s="146" t="s">
        <v>210</v>
      </c>
      <c r="L3509" s="148" t="s">
        <v>150</v>
      </c>
    </row>
    <row r="3510" spans="11:12" ht="316.5" x14ac:dyDescent="0.25">
      <c r="K3510" s="146" t="s">
        <v>210</v>
      </c>
      <c r="L3510" s="148" t="s">
        <v>150</v>
      </c>
    </row>
    <row r="3511" spans="11:12" ht="316.5" x14ac:dyDescent="0.25">
      <c r="K3511" s="146" t="s">
        <v>210</v>
      </c>
      <c r="L3511" s="148" t="s">
        <v>150</v>
      </c>
    </row>
    <row r="3512" spans="11:12" ht="316.5" x14ac:dyDescent="0.25">
      <c r="K3512" s="146" t="s">
        <v>210</v>
      </c>
      <c r="L3512" s="148" t="s">
        <v>150</v>
      </c>
    </row>
    <row r="3513" spans="11:12" ht="316.5" x14ac:dyDescent="0.25">
      <c r="K3513" s="146" t="s">
        <v>210</v>
      </c>
      <c r="L3513" s="148" t="s">
        <v>150</v>
      </c>
    </row>
    <row r="3514" spans="11:12" ht="316.5" x14ac:dyDescent="0.25">
      <c r="K3514" s="146" t="s">
        <v>210</v>
      </c>
      <c r="L3514" s="148" t="s">
        <v>150</v>
      </c>
    </row>
    <row r="3515" spans="11:12" ht="316.5" x14ac:dyDescent="0.25">
      <c r="K3515" s="146" t="s">
        <v>210</v>
      </c>
      <c r="L3515" s="148" t="s">
        <v>150</v>
      </c>
    </row>
    <row r="3516" spans="11:12" ht="316.5" x14ac:dyDescent="0.25">
      <c r="K3516" s="146" t="s">
        <v>210</v>
      </c>
      <c r="L3516" s="148" t="s">
        <v>150</v>
      </c>
    </row>
    <row r="3517" spans="11:12" ht="316.5" x14ac:dyDescent="0.25">
      <c r="K3517" s="146" t="s">
        <v>210</v>
      </c>
      <c r="L3517" s="148" t="s">
        <v>150</v>
      </c>
    </row>
    <row r="3518" spans="11:12" ht="316.5" x14ac:dyDescent="0.25">
      <c r="K3518" s="146" t="s">
        <v>210</v>
      </c>
      <c r="L3518" s="148" t="s">
        <v>150</v>
      </c>
    </row>
    <row r="3519" spans="11:12" ht="316.5" x14ac:dyDescent="0.25">
      <c r="K3519" s="146" t="s">
        <v>210</v>
      </c>
      <c r="L3519" s="148" t="s">
        <v>150</v>
      </c>
    </row>
    <row r="3520" spans="11:12" ht="316.5" x14ac:dyDescent="0.25">
      <c r="K3520" s="146" t="s">
        <v>210</v>
      </c>
      <c r="L3520" s="148" t="s">
        <v>150</v>
      </c>
    </row>
    <row r="3521" spans="11:12" ht="316.5" x14ac:dyDescent="0.25">
      <c r="K3521" s="146" t="s">
        <v>210</v>
      </c>
      <c r="L3521" s="148" t="s">
        <v>150</v>
      </c>
    </row>
    <row r="3522" spans="11:12" ht="316.5" x14ac:dyDescent="0.25">
      <c r="K3522" s="146" t="s">
        <v>210</v>
      </c>
      <c r="L3522" s="148" t="s">
        <v>150</v>
      </c>
    </row>
    <row r="3523" spans="11:12" ht="316.5" x14ac:dyDescent="0.25">
      <c r="K3523" s="146" t="s">
        <v>210</v>
      </c>
      <c r="L3523" s="148" t="s">
        <v>150</v>
      </c>
    </row>
    <row r="3524" spans="11:12" ht="316.5" x14ac:dyDescent="0.25">
      <c r="K3524" s="146" t="s">
        <v>210</v>
      </c>
      <c r="L3524" s="148" t="s">
        <v>150</v>
      </c>
    </row>
    <row r="3525" spans="11:12" ht="316.5" x14ac:dyDescent="0.25">
      <c r="K3525" s="146" t="s">
        <v>210</v>
      </c>
      <c r="L3525" s="148" t="s">
        <v>150</v>
      </c>
    </row>
    <row r="3526" spans="11:12" ht="316.5" x14ac:dyDescent="0.25">
      <c r="K3526" s="146" t="s">
        <v>210</v>
      </c>
      <c r="L3526" s="148" t="s">
        <v>150</v>
      </c>
    </row>
    <row r="3527" spans="11:12" ht="316.5" x14ac:dyDescent="0.25">
      <c r="K3527" s="146" t="s">
        <v>210</v>
      </c>
      <c r="L3527" s="148" t="s">
        <v>150</v>
      </c>
    </row>
    <row r="3528" spans="11:12" ht="316.5" x14ac:dyDescent="0.25">
      <c r="K3528" s="146" t="s">
        <v>210</v>
      </c>
      <c r="L3528" s="148" t="s">
        <v>150</v>
      </c>
    </row>
    <row r="3529" spans="11:12" ht="316.5" x14ac:dyDescent="0.25">
      <c r="K3529" s="146" t="s">
        <v>210</v>
      </c>
      <c r="L3529" s="148" t="s">
        <v>150</v>
      </c>
    </row>
    <row r="3530" spans="11:12" ht="316.5" x14ac:dyDescent="0.25">
      <c r="K3530" s="146" t="s">
        <v>210</v>
      </c>
      <c r="L3530" s="148" t="s">
        <v>150</v>
      </c>
    </row>
    <row r="3531" spans="11:12" ht="316.5" x14ac:dyDescent="0.25">
      <c r="K3531" s="146" t="s">
        <v>210</v>
      </c>
      <c r="L3531" s="148" t="s">
        <v>150</v>
      </c>
    </row>
    <row r="3532" spans="11:12" ht="316.5" x14ac:dyDescent="0.25">
      <c r="K3532" s="146" t="s">
        <v>210</v>
      </c>
      <c r="L3532" s="148" t="s">
        <v>150</v>
      </c>
    </row>
    <row r="3533" spans="11:12" ht="316.5" x14ac:dyDescent="0.25">
      <c r="K3533" s="146" t="s">
        <v>210</v>
      </c>
      <c r="L3533" s="148" t="s">
        <v>150</v>
      </c>
    </row>
    <row r="3534" spans="11:12" ht="316.5" x14ac:dyDescent="0.25">
      <c r="K3534" s="146" t="s">
        <v>210</v>
      </c>
      <c r="L3534" s="148" t="s">
        <v>150</v>
      </c>
    </row>
    <row r="3535" spans="11:12" ht="316.5" x14ac:dyDescent="0.25">
      <c r="K3535" s="146" t="s">
        <v>210</v>
      </c>
      <c r="L3535" s="148" t="s">
        <v>150</v>
      </c>
    </row>
    <row r="3536" spans="11:12" ht="316.5" x14ac:dyDescent="0.25">
      <c r="K3536" s="146" t="s">
        <v>210</v>
      </c>
      <c r="L3536" s="148" t="s">
        <v>150</v>
      </c>
    </row>
    <row r="3537" spans="11:12" ht="316.5" x14ac:dyDescent="0.25">
      <c r="K3537" s="146" t="s">
        <v>210</v>
      </c>
      <c r="L3537" s="148" t="s">
        <v>150</v>
      </c>
    </row>
    <row r="3538" spans="11:12" ht="316.5" x14ac:dyDescent="0.25">
      <c r="K3538" s="146" t="s">
        <v>210</v>
      </c>
      <c r="L3538" s="148" t="s">
        <v>150</v>
      </c>
    </row>
    <row r="3539" spans="11:12" ht="316.5" x14ac:dyDescent="0.25">
      <c r="K3539" s="146" t="s">
        <v>210</v>
      </c>
      <c r="L3539" s="148" t="s">
        <v>150</v>
      </c>
    </row>
    <row r="3540" spans="11:12" ht="316.5" x14ac:dyDescent="0.25">
      <c r="K3540" s="146" t="s">
        <v>210</v>
      </c>
      <c r="L3540" s="148" t="s">
        <v>150</v>
      </c>
    </row>
    <row r="3541" spans="11:12" ht="316.5" x14ac:dyDescent="0.25">
      <c r="K3541" s="146" t="s">
        <v>210</v>
      </c>
      <c r="L3541" s="148" t="s">
        <v>150</v>
      </c>
    </row>
    <row r="3542" spans="11:12" ht="316.5" x14ac:dyDescent="0.25">
      <c r="K3542" s="146" t="s">
        <v>210</v>
      </c>
      <c r="L3542" s="148" t="s">
        <v>150</v>
      </c>
    </row>
    <row r="3543" spans="11:12" ht="316.5" x14ac:dyDescent="0.25">
      <c r="K3543" s="146" t="s">
        <v>210</v>
      </c>
      <c r="L3543" s="148" t="s">
        <v>150</v>
      </c>
    </row>
    <row r="3544" spans="11:12" ht="316.5" x14ac:dyDescent="0.25">
      <c r="K3544" s="146" t="s">
        <v>210</v>
      </c>
      <c r="L3544" s="148" t="s">
        <v>150</v>
      </c>
    </row>
    <row r="3545" spans="11:12" ht="316.5" x14ac:dyDescent="0.25">
      <c r="K3545" s="146" t="s">
        <v>210</v>
      </c>
      <c r="L3545" s="148" t="s">
        <v>150</v>
      </c>
    </row>
    <row r="3546" spans="11:12" ht="316.5" x14ac:dyDescent="0.25">
      <c r="K3546" s="146" t="s">
        <v>210</v>
      </c>
      <c r="L3546" s="148" t="s">
        <v>150</v>
      </c>
    </row>
    <row r="3547" spans="11:12" ht="316.5" x14ac:dyDescent="0.25">
      <c r="K3547" s="146" t="s">
        <v>210</v>
      </c>
      <c r="L3547" s="148" t="s">
        <v>150</v>
      </c>
    </row>
    <row r="3548" spans="11:12" ht="316.5" x14ac:dyDescent="0.25">
      <c r="K3548" s="146" t="s">
        <v>210</v>
      </c>
      <c r="L3548" s="148" t="s">
        <v>150</v>
      </c>
    </row>
    <row r="3549" spans="11:12" ht="316.5" x14ac:dyDescent="0.25">
      <c r="K3549" s="146" t="s">
        <v>210</v>
      </c>
      <c r="L3549" s="148" t="s">
        <v>150</v>
      </c>
    </row>
    <row r="3550" spans="11:12" ht="316.5" x14ac:dyDescent="0.25">
      <c r="K3550" s="146" t="s">
        <v>210</v>
      </c>
      <c r="L3550" s="148" t="s">
        <v>150</v>
      </c>
    </row>
    <row r="3551" spans="11:12" ht="316.5" x14ac:dyDescent="0.25">
      <c r="K3551" s="146" t="s">
        <v>210</v>
      </c>
      <c r="L3551" s="148" t="s">
        <v>150</v>
      </c>
    </row>
    <row r="3552" spans="11:12" ht="316.5" x14ac:dyDescent="0.25">
      <c r="K3552" s="146" t="s">
        <v>210</v>
      </c>
      <c r="L3552" s="148" t="s">
        <v>150</v>
      </c>
    </row>
    <row r="3553" spans="11:12" ht="316.5" x14ac:dyDescent="0.25">
      <c r="K3553" s="146" t="s">
        <v>210</v>
      </c>
      <c r="L3553" s="148" t="s">
        <v>150</v>
      </c>
    </row>
    <row r="3554" spans="11:12" ht="316.5" x14ac:dyDescent="0.25">
      <c r="K3554" s="146" t="s">
        <v>210</v>
      </c>
      <c r="L3554" s="148" t="s">
        <v>150</v>
      </c>
    </row>
    <row r="3555" spans="11:12" ht="316.5" x14ac:dyDescent="0.25">
      <c r="K3555" s="146" t="s">
        <v>210</v>
      </c>
      <c r="L3555" s="148" t="s">
        <v>150</v>
      </c>
    </row>
    <row r="3556" spans="11:12" ht="316.5" x14ac:dyDescent="0.25">
      <c r="K3556" s="146" t="s">
        <v>210</v>
      </c>
      <c r="L3556" s="148" t="s">
        <v>150</v>
      </c>
    </row>
    <row r="3557" spans="11:12" ht="316.5" x14ac:dyDescent="0.25">
      <c r="K3557" s="146" t="s">
        <v>210</v>
      </c>
      <c r="L3557" s="148" t="s">
        <v>150</v>
      </c>
    </row>
    <row r="3558" spans="11:12" ht="316.5" x14ac:dyDescent="0.25">
      <c r="K3558" s="146" t="s">
        <v>210</v>
      </c>
      <c r="L3558" s="148" t="s">
        <v>150</v>
      </c>
    </row>
    <row r="3559" spans="11:12" ht="316.5" x14ac:dyDescent="0.25">
      <c r="K3559" s="146" t="s">
        <v>210</v>
      </c>
      <c r="L3559" s="148" t="s">
        <v>150</v>
      </c>
    </row>
    <row r="3560" spans="11:12" ht="316.5" x14ac:dyDescent="0.25">
      <c r="K3560" s="146" t="s">
        <v>210</v>
      </c>
      <c r="L3560" s="148" t="s">
        <v>150</v>
      </c>
    </row>
    <row r="3561" spans="11:12" ht="316.5" x14ac:dyDescent="0.25">
      <c r="K3561" s="146" t="s">
        <v>210</v>
      </c>
      <c r="L3561" s="148" t="s">
        <v>150</v>
      </c>
    </row>
    <row r="3562" spans="11:12" ht="316.5" x14ac:dyDescent="0.25">
      <c r="K3562" s="146" t="s">
        <v>210</v>
      </c>
      <c r="L3562" s="148" t="s">
        <v>150</v>
      </c>
    </row>
    <row r="3563" spans="11:12" ht="316.5" x14ac:dyDescent="0.25">
      <c r="K3563" s="146" t="s">
        <v>210</v>
      </c>
      <c r="L3563" s="148" t="s">
        <v>150</v>
      </c>
    </row>
    <row r="3564" spans="11:12" ht="316.5" x14ac:dyDescent="0.25">
      <c r="K3564" s="146" t="s">
        <v>210</v>
      </c>
      <c r="L3564" s="148" t="s">
        <v>150</v>
      </c>
    </row>
    <row r="3565" spans="11:12" ht="316.5" x14ac:dyDescent="0.25">
      <c r="K3565" s="146" t="s">
        <v>210</v>
      </c>
      <c r="L3565" s="148" t="s">
        <v>150</v>
      </c>
    </row>
    <row r="3566" spans="11:12" ht="316.5" x14ac:dyDescent="0.25">
      <c r="K3566" s="146" t="s">
        <v>210</v>
      </c>
      <c r="L3566" s="148" t="s">
        <v>150</v>
      </c>
    </row>
    <row r="3567" spans="11:12" ht="316.5" x14ac:dyDescent="0.25">
      <c r="K3567" s="146" t="s">
        <v>210</v>
      </c>
      <c r="L3567" s="148" t="s">
        <v>150</v>
      </c>
    </row>
    <row r="3568" spans="11:12" ht="316.5" x14ac:dyDescent="0.25">
      <c r="K3568" s="146" t="s">
        <v>210</v>
      </c>
      <c r="L3568" s="148" t="s">
        <v>150</v>
      </c>
    </row>
    <row r="3569" spans="11:12" ht="316.5" x14ac:dyDescent="0.25">
      <c r="K3569" s="146" t="s">
        <v>210</v>
      </c>
      <c r="L3569" s="148" t="s">
        <v>150</v>
      </c>
    </row>
    <row r="3570" spans="11:12" ht="316.5" x14ac:dyDescent="0.25">
      <c r="K3570" s="146" t="s">
        <v>210</v>
      </c>
      <c r="L3570" s="148" t="s">
        <v>150</v>
      </c>
    </row>
    <row r="3571" spans="11:12" ht="316.5" x14ac:dyDescent="0.25">
      <c r="K3571" s="146" t="s">
        <v>210</v>
      </c>
      <c r="L3571" s="148" t="s">
        <v>150</v>
      </c>
    </row>
    <row r="3572" spans="11:12" ht="316.5" x14ac:dyDescent="0.25">
      <c r="K3572" s="146" t="s">
        <v>210</v>
      </c>
      <c r="L3572" s="148" t="s">
        <v>150</v>
      </c>
    </row>
    <row r="3573" spans="11:12" ht="316.5" x14ac:dyDescent="0.25">
      <c r="K3573" s="146" t="s">
        <v>210</v>
      </c>
      <c r="L3573" s="148" t="s">
        <v>150</v>
      </c>
    </row>
    <row r="3574" spans="11:12" ht="316.5" x14ac:dyDescent="0.25">
      <c r="K3574" s="146" t="s">
        <v>210</v>
      </c>
      <c r="L3574" s="148" t="s">
        <v>150</v>
      </c>
    </row>
    <row r="3575" spans="11:12" ht="316.5" x14ac:dyDescent="0.25">
      <c r="K3575" s="146" t="s">
        <v>210</v>
      </c>
      <c r="L3575" s="148" t="s">
        <v>150</v>
      </c>
    </row>
    <row r="3576" spans="11:12" ht="316.5" x14ac:dyDescent="0.25">
      <c r="K3576" s="146" t="s">
        <v>210</v>
      </c>
      <c r="L3576" s="148" t="s">
        <v>150</v>
      </c>
    </row>
    <row r="3577" spans="11:12" ht="316.5" x14ac:dyDescent="0.25">
      <c r="K3577" s="146" t="s">
        <v>210</v>
      </c>
      <c r="L3577" s="148" t="s">
        <v>150</v>
      </c>
    </row>
    <row r="3578" spans="11:12" ht="316.5" x14ac:dyDescent="0.25">
      <c r="K3578" s="146" t="s">
        <v>210</v>
      </c>
      <c r="L3578" s="148" t="s">
        <v>150</v>
      </c>
    </row>
    <row r="3579" spans="11:12" ht="316.5" x14ac:dyDescent="0.25">
      <c r="K3579" s="146" t="s">
        <v>210</v>
      </c>
      <c r="L3579" s="148" t="s">
        <v>150</v>
      </c>
    </row>
    <row r="3580" spans="11:12" ht="316.5" x14ac:dyDescent="0.25">
      <c r="K3580" s="146" t="s">
        <v>210</v>
      </c>
      <c r="L3580" s="148" t="s">
        <v>150</v>
      </c>
    </row>
    <row r="3581" spans="11:12" ht="316.5" x14ac:dyDescent="0.25">
      <c r="K3581" s="146" t="s">
        <v>210</v>
      </c>
      <c r="L3581" s="148" t="s">
        <v>150</v>
      </c>
    </row>
    <row r="3582" spans="11:12" ht="316.5" x14ac:dyDescent="0.25">
      <c r="K3582" s="146" t="s">
        <v>210</v>
      </c>
      <c r="L3582" s="148" t="s">
        <v>150</v>
      </c>
    </row>
    <row r="3583" spans="11:12" ht="316.5" x14ac:dyDescent="0.25">
      <c r="K3583" s="146" t="s">
        <v>210</v>
      </c>
      <c r="L3583" s="148" t="s">
        <v>150</v>
      </c>
    </row>
    <row r="3584" spans="11:12" ht="316.5" x14ac:dyDescent="0.25">
      <c r="K3584" s="146" t="s">
        <v>210</v>
      </c>
      <c r="L3584" s="148" t="s">
        <v>150</v>
      </c>
    </row>
    <row r="3585" spans="11:12" ht="316.5" x14ac:dyDescent="0.25">
      <c r="K3585" s="146" t="s">
        <v>210</v>
      </c>
      <c r="L3585" s="148" t="s">
        <v>150</v>
      </c>
    </row>
    <row r="3586" spans="11:12" ht="316.5" x14ac:dyDescent="0.25">
      <c r="K3586" s="146" t="s">
        <v>210</v>
      </c>
      <c r="L3586" s="148" t="s">
        <v>150</v>
      </c>
    </row>
    <row r="3587" spans="11:12" ht="316.5" x14ac:dyDescent="0.25">
      <c r="K3587" s="146" t="s">
        <v>210</v>
      </c>
      <c r="L3587" s="148" t="s">
        <v>150</v>
      </c>
    </row>
    <row r="3588" spans="11:12" ht="316.5" x14ac:dyDescent="0.25">
      <c r="K3588" s="146" t="s">
        <v>210</v>
      </c>
      <c r="L3588" s="148" t="s">
        <v>150</v>
      </c>
    </row>
    <row r="3589" spans="11:12" ht="316.5" x14ac:dyDescent="0.25">
      <c r="K3589" s="146" t="s">
        <v>210</v>
      </c>
      <c r="L3589" s="148" t="s">
        <v>150</v>
      </c>
    </row>
    <row r="3590" spans="11:12" ht="316.5" x14ac:dyDescent="0.25">
      <c r="K3590" s="146" t="s">
        <v>210</v>
      </c>
      <c r="L3590" s="148" t="s">
        <v>150</v>
      </c>
    </row>
    <row r="3591" spans="11:12" ht="316.5" x14ac:dyDescent="0.25">
      <c r="K3591" s="146" t="s">
        <v>210</v>
      </c>
      <c r="L3591" s="148" t="s">
        <v>150</v>
      </c>
    </row>
    <row r="3592" spans="11:12" ht="316.5" x14ac:dyDescent="0.25">
      <c r="K3592" s="146" t="s">
        <v>210</v>
      </c>
      <c r="L3592" s="148" t="s">
        <v>150</v>
      </c>
    </row>
    <row r="3593" spans="11:12" ht="316.5" x14ac:dyDescent="0.25">
      <c r="K3593" s="146" t="s">
        <v>210</v>
      </c>
      <c r="L3593" s="148" t="s">
        <v>150</v>
      </c>
    </row>
    <row r="3594" spans="11:12" ht="316.5" x14ac:dyDescent="0.25">
      <c r="K3594" s="146" t="s">
        <v>210</v>
      </c>
      <c r="L3594" s="148" t="s">
        <v>150</v>
      </c>
    </row>
    <row r="3595" spans="11:12" ht="316.5" x14ac:dyDescent="0.25">
      <c r="K3595" s="146" t="s">
        <v>210</v>
      </c>
      <c r="L3595" s="148" t="s">
        <v>150</v>
      </c>
    </row>
    <row r="3596" spans="11:12" ht="316.5" x14ac:dyDescent="0.25">
      <c r="K3596" s="146" t="s">
        <v>210</v>
      </c>
      <c r="L3596" s="148" t="s">
        <v>150</v>
      </c>
    </row>
    <row r="3597" spans="11:12" ht="316.5" x14ac:dyDescent="0.25">
      <c r="K3597" s="146" t="s">
        <v>210</v>
      </c>
      <c r="L3597" s="148" t="s">
        <v>150</v>
      </c>
    </row>
    <row r="3598" spans="11:12" ht="316.5" x14ac:dyDescent="0.25">
      <c r="K3598" s="146" t="s">
        <v>210</v>
      </c>
      <c r="L3598" s="148" t="s">
        <v>150</v>
      </c>
    </row>
    <row r="3599" spans="11:12" ht="316.5" x14ac:dyDescent="0.25">
      <c r="K3599" s="146" t="s">
        <v>210</v>
      </c>
      <c r="L3599" s="148" t="s">
        <v>150</v>
      </c>
    </row>
    <row r="3600" spans="11:12" ht="316.5" x14ac:dyDescent="0.25">
      <c r="K3600" s="146" t="s">
        <v>210</v>
      </c>
      <c r="L3600" s="148" t="s">
        <v>150</v>
      </c>
    </row>
    <row r="3601" spans="11:12" ht="316.5" x14ac:dyDescent="0.25">
      <c r="K3601" s="146" t="s">
        <v>210</v>
      </c>
      <c r="L3601" s="148" t="s">
        <v>150</v>
      </c>
    </row>
    <row r="3602" spans="11:12" ht="316.5" x14ac:dyDescent="0.25">
      <c r="K3602" s="146" t="s">
        <v>210</v>
      </c>
      <c r="L3602" s="148" t="s">
        <v>150</v>
      </c>
    </row>
    <row r="3603" spans="11:12" ht="316.5" x14ac:dyDescent="0.25">
      <c r="K3603" s="146" t="s">
        <v>210</v>
      </c>
      <c r="L3603" s="148" t="s">
        <v>150</v>
      </c>
    </row>
    <row r="3604" spans="11:12" ht="316.5" x14ac:dyDescent="0.25">
      <c r="K3604" s="146" t="s">
        <v>210</v>
      </c>
      <c r="L3604" s="148" t="s">
        <v>150</v>
      </c>
    </row>
    <row r="3605" spans="11:12" ht="316.5" x14ac:dyDescent="0.25">
      <c r="K3605" s="146" t="s">
        <v>210</v>
      </c>
      <c r="L3605" s="148" t="s">
        <v>150</v>
      </c>
    </row>
    <row r="3606" spans="11:12" ht="316.5" x14ac:dyDescent="0.25">
      <c r="K3606" s="146" t="s">
        <v>210</v>
      </c>
      <c r="L3606" s="148" t="s">
        <v>150</v>
      </c>
    </row>
    <row r="3607" spans="11:12" ht="316.5" x14ac:dyDescent="0.25">
      <c r="K3607" s="146" t="s">
        <v>210</v>
      </c>
      <c r="L3607" s="148" t="s">
        <v>150</v>
      </c>
    </row>
    <row r="3608" spans="11:12" ht="316.5" x14ac:dyDescent="0.25">
      <c r="K3608" s="146" t="s">
        <v>210</v>
      </c>
      <c r="L3608" s="148" t="s">
        <v>150</v>
      </c>
    </row>
    <row r="3609" spans="11:12" ht="316.5" x14ac:dyDescent="0.25">
      <c r="K3609" s="146" t="s">
        <v>210</v>
      </c>
      <c r="L3609" s="148" t="s">
        <v>150</v>
      </c>
    </row>
    <row r="3610" spans="11:12" ht="316.5" x14ac:dyDescent="0.25">
      <c r="K3610" s="146" t="s">
        <v>210</v>
      </c>
      <c r="L3610" s="148" t="s">
        <v>150</v>
      </c>
    </row>
    <row r="3611" spans="11:12" ht="316.5" x14ac:dyDescent="0.25">
      <c r="K3611" s="146" t="s">
        <v>210</v>
      </c>
      <c r="L3611" s="148" t="s">
        <v>150</v>
      </c>
    </row>
    <row r="3612" spans="11:12" ht="316.5" x14ac:dyDescent="0.25">
      <c r="K3612" s="146" t="s">
        <v>210</v>
      </c>
      <c r="L3612" s="148" t="s">
        <v>150</v>
      </c>
    </row>
    <row r="3613" spans="11:12" ht="316.5" x14ac:dyDescent="0.25">
      <c r="K3613" s="146" t="s">
        <v>210</v>
      </c>
      <c r="L3613" s="148" t="s">
        <v>150</v>
      </c>
    </row>
    <row r="3614" spans="11:12" ht="316.5" x14ac:dyDescent="0.25">
      <c r="K3614" s="146" t="s">
        <v>210</v>
      </c>
      <c r="L3614" s="148" t="s">
        <v>150</v>
      </c>
    </row>
    <row r="3615" spans="11:12" ht="316.5" x14ac:dyDescent="0.25">
      <c r="K3615" s="146" t="s">
        <v>210</v>
      </c>
      <c r="L3615" s="148" t="s">
        <v>150</v>
      </c>
    </row>
    <row r="3616" spans="11:12" ht="316.5" x14ac:dyDescent="0.25">
      <c r="K3616" s="146" t="s">
        <v>210</v>
      </c>
      <c r="L3616" s="148" t="s">
        <v>150</v>
      </c>
    </row>
    <row r="3617" spans="11:12" ht="316.5" x14ac:dyDescent="0.25">
      <c r="K3617" s="146" t="s">
        <v>210</v>
      </c>
      <c r="L3617" s="148" t="s">
        <v>150</v>
      </c>
    </row>
    <row r="3618" spans="11:12" ht="316.5" x14ac:dyDescent="0.25">
      <c r="K3618" s="146" t="s">
        <v>210</v>
      </c>
      <c r="L3618" s="148" t="s">
        <v>150</v>
      </c>
    </row>
    <row r="3619" spans="11:12" ht="316.5" x14ac:dyDescent="0.25">
      <c r="K3619" s="146" t="s">
        <v>210</v>
      </c>
      <c r="L3619" s="148" t="s">
        <v>150</v>
      </c>
    </row>
    <row r="3620" spans="11:12" ht="316.5" x14ac:dyDescent="0.25">
      <c r="K3620" s="146" t="s">
        <v>210</v>
      </c>
      <c r="L3620" s="148" t="s">
        <v>150</v>
      </c>
    </row>
    <row r="3621" spans="11:12" ht="316.5" x14ac:dyDescent="0.25">
      <c r="K3621" s="146" t="s">
        <v>210</v>
      </c>
      <c r="L3621" s="148" t="s">
        <v>150</v>
      </c>
    </row>
    <row r="3622" spans="11:12" ht="316.5" x14ac:dyDescent="0.25">
      <c r="K3622" s="146" t="s">
        <v>210</v>
      </c>
      <c r="L3622" s="148" t="s">
        <v>150</v>
      </c>
    </row>
    <row r="3623" spans="11:12" ht="316.5" x14ac:dyDescent="0.25">
      <c r="K3623" s="146" t="s">
        <v>210</v>
      </c>
      <c r="L3623" s="148" t="s">
        <v>150</v>
      </c>
    </row>
    <row r="3624" spans="11:12" ht="316.5" x14ac:dyDescent="0.25">
      <c r="K3624" s="146" t="s">
        <v>210</v>
      </c>
      <c r="L3624" s="148" t="s">
        <v>150</v>
      </c>
    </row>
    <row r="3625" spans="11:12" ht="316.5" x14ac:dyDescent="0.25">
      <c r="K3625" s="146" t="s">
        <v>210</v>
      </c>
      <c r="L3625" s="148" t="s">
        <v>150</v>
      </c>
    </row>
    <row r="3626" spans="11:12" ht="316.5" x14ac:dyDescent="0.25">
      <c r="K3626" s="146" t="s">
        <v>210</v>
      </c>
      <c r="L3626" s="148" t="s">
        <v>150</v>
      </c>
    </row>
    <row r="3627" spans="11:12" ht="316.5" x14ac:dyDescent="0.25">
      <c r="K3627" s="146" t="s">
        <v>210</v>
      </c>
      <c r="L3627" s="148" t="s">
        <v>150</v>
      </c>
    </row>
    <row r="3628" spans="11:12" ht="316.5" x14ac:dyDescent="0.25">
      <c r="K3628" s="146" t="s">
        <v>210</v>
      </c>
      <c r="L3628" s="148" t="s">
        <v>150</v>
      </c>
    </row>
    <row r="3629" spans="11:12" ht="316.5" x14ac:dyDescent="0.25">
      <c r="K3629" s="146" t="s">
        <v>210</v>
      </c>
      <c r="L3629" s="148" t="s">
        <v>150</v>
      </c>
    </row>
    <row r="3630" spans="11:12" ht="316.5" x14ac:dyDescent="0.25">
      <c r="K3630" s="146" t="s">
        <v>210</v>
      </c>
      <c r="L3630" s="148" t="s">
        <v>150</v>
      </c>
    </row>
    <row r="3631" spans="11:12" ht="316.5" x14ac:dyDescent="0.25">
      <c r="K3631" s="146" t="s">
        <v>210</v>
      </c>
      <c r="L3631" s="148" t="s">
        <v>150</v>
      </c>
    </row>
    <row r="3632" spans="11:12" ht="316.5" x14ac:dyDescent="0.25">
      <c r="K3632" s="146" t="s">
        <v>210</v>
      </c>
      <c r="L3632" s="148" t="s">
        <v>150</v>
      </c>
    </row>
    <row r="3633" spans="11:12" ht="316.5" x14ac:dyDescent="0.25">
      <c r="K3633" s="146" t="s">
        <v>210</v>
      </c>
      <c r="L3633" s="148" t="s">
        <v>150</v>
      </c>
    </row>
    <row r="3634" spans="11:12" ht="316.5" x14ac:dyDescent="0.25">
      <c r="K3634" s="146" t="s">
        <v>210</v>
      </c>
      <c r="L3634" s="148" t="s">
        <v>150</v>
      </c>
    </row>
    <row r="3635" spans="11:12" ht="316.5" x14ac:dyDescent="0.25">
      <c r="K3635" s="146" t="s">
        <v>210</v>
      </c>
      <c r="L3635" s="148" t="s">
        <v>150</v>
      </c>
    </row>
    <row r="3636" spans="11:12" ht="316.5" x14ac:dyDescent="0.25">
      <c r="K3636" s="146" t="s">
        <v>210</v>
      </c>
      <c r="L3636" s="148" t="s">
        <v>150</v>
      </c>
    </row>
    <row r="3637" spans="11:12" ht="316.5" x14ac:dyDescent="0.25">
      <c r="K3637" s="146" t="s">
        <v>210</v>
      </c>
      <c r="L3637" s="148" t="s">
        <v>150</v>
      </c>
    </row>
    <row r="3638" spans="11:12" ht="316.5" x14ac:dyDescent="0.25">
      <c r="K3638" s="146" t="s">
        <v>210</v>
      </c>
      <c r="L3638" s="148" t="s">
        <v>150</v>
      </c>
    </row>
    <row r="3639" spans="11:12" ht="316.5" x14ac:dyDescent="0.25">
      <c r="K3639" s="146" t="s">
        <v>210</v>
      </c>
      <c r="L3639" s="148" t="s">
        <v>150</v>
      </c>
    </row>
    <row r="3640" spans="11:12" ht="316.5" x14ac:dyDescent="0.25">
      <c r="K3640" s="146" t="s">
        <v>210</v>
      </c>
      <c r="L3640" s="148" t="s">
        <v>150</v>
      </c>
    </row>
    <row r="3641" spans="11:12" ht="316.5" x14ac:dyDescent="0.25">
      <c r="K3641" s="146" t="s">
        <v>210</v>
      </c>
      <c r="L3641" s="148" t="s">
        <v>150</v>
      </c>
    </row>
    <row r="3642" spans="11:12" ht="316.5" x14ac:dyDescent="0.25">
      <c r="K3642" s="146" t="s">
        <v>210</v>
      </c>
      <c r="L3642" s="148" t="s">
        <v>150</v>
      </c>
    </row>
    <row r="3643" spans="11:12" ht="316.5" x14ac:dyDescent="0.25">
      <c r="K3643" s="146" t="s">
        <v>210</v>
      </c>
      <c r="L3643" s="148" t="s">
        <v>150</v>
      </c>
    </row>
    <row r="3644" spans="11:12" ht="316.5" x14ac:dyDescent="0.25">
      <c r="K3644" s="146" t="s">
        <v>210</v>
      </c>
      <c r="L3644" s="148" t="s">
        <v>150</v>
      </c>
    </row>
    <row r="3645" spans="11:12" ht="316.5" x14ac:dyDescent="0.25">
      <c r="K3645" s="146" t="s">
        <v>210</v>
      </c>
      <c r="L3645" s="148" t="s">
        <v>150</v>
      </c>
    </row>
    <row r="3646" spans="11:12" ht="316.5" x14ac:dyDescent="0.25">
      <c r="K3646" s="146" t="s">
        <v>210</v>
      </c>
      <c r="L3646" s="148" t="s">
        <v>150</v>
      </c>
    </row>
    <row r="3647" spans="11:12" ht="316.5" x14ac:dyDescent="0.25">
      <c r="K3647" s="146" t="s">
        <v>210</v>
      </c>
      <c r="L3647" s="148" t="s">
        <v>150</v>
      </c>
    </row>
    <row r="3648" spans="11:12" ht="316.5" x14ac:dyDescent="0.25">
      <c r="K3648" s="146" t="s">
        <v>210</v>
      </c>
      <c r="L3648" s="148" t="s">
        <v>150</v>
      </c>
    </row>
    <row r="3649" spans="11:12" ht="316.5" x14ac:dyDescent="0.25">
      <c r="K3649" s="146" t="s">
        <v>210</v>
      </c>
      <c r="L3649" s="148" t="s">
        <v>150</v>
      </c>
    </row>
    <row r="3650" spans="11:12" ht="316.5" x14ac:dyDescent="0.25">
      <c r="K3650" s="146" t="s">
        <v>210</v>
      </c>
      <c r="L3650" s="148" t="s">
        <v>150</v>
      </c>
    </row>
    <row r="3651" spans="11:12" ht="316.5" x14ac:dyDescent="0.25">
      <c r="K3651" s="146" t="s">
        <v>210</v>
      </c>
      <c r="L3651" s="148" t="s">
        <v>150</v>
      </c>
    </row>
    <row r="3652" spans="11:12" ht="316.5" x14ac:dyDescent="0.25">
      <c r="K3652" s="146" t="s">
        <v>210</v>
      </c>
      <c r="L3652" s="148" t="s">
        <v>150</v>
      </c>
    </row>
    <row r="3653" spans="11:12" ht="316.5" x14ac:dyDescent="0.25">
      <c r="K3653" s="146" t="s">
        <v>210</v>
      </c>
      <c r="L3653" s="148" t="s">
        <v>150</v>
      </c>
    </row>
    <row r="3654" spans="11:12" ht="316.5" x14ac:dyDescent="0.25">
      <c r="K3654" s="146" t="s">
        <v>210</v>
      </c>
      <c r="L3654" s="148" t="s">
        <v>150</v>
      </c>
    </row>
    <row r="3655" spans="11:12" ht="316.5" x14ac:dyDescent="0.25">
      <c r="K3655" s="146" t="s">
        <v>210</v>
      </c>
      <c r="L3655" s="148" t="s">
        <v>150</v>
      </c>
    </row>
    <row r="3656" spans="11:12" ht="316.5" x14ac:dyDescent="0.25">
      <c r="K3656" s="146" t="s">
        <v>210</v>
      </c>
      <c r="L3656" s="148" t="s">
        <v>150</v>
      </c>
    </row>
    <row r="3657" spans="11:12" ht="316.5" x14ac:dyDescent="0.25">
      <c r="K3657" s="146" t="s">
        <v>210</v>
      </c>
      <c r="L3657" s="148" t="s">
        <v>150</v>
      </c>
    </row>
    <row r="3658" spans="11:12" ht="316.5" x14ac:dyDescent="0.25">
      <c r="K3658" s="146" t="s">
        <v>210</v>
      </c>
      <c r="L3658" s="148" t="s">
        <v>150</v>
      </c>
    </row>
    <row r="3659" spans="11:12" ht="316.5" x14ac:dyDescent="0.25">
      <c r="K3659" s="146" t="s">
        <v>210</v>
      </c>
      <c r="L3659" s="148" t="s">
        <v>150</v>
      </c>
    </row>
    <row r="3660" spans="11:12" ht="316.5" x14ac:dyDescent="0.25">
      <c r="K3660" s="146" t="s">
        <v>210</v>
      </c>
      <c r="L3660" s="148" t="s">
        <v>150</v>
      </c>
    </row>
    <row r="3661" spans="11:12" ht="316.5" x14ac:dyDescent="0.25">
      <c r="K3661" s="146" t="s">
        <v>210</v>
      </c>
      <c r="L3661" s="148" t="s">
        <v>150</v>
      </c>
    </row>
    <row r="3662" spans="11:12" ht="316.5" x14ac:dyDescent="0.25">
      <c r="K3662" s="146" t="s">
        <v>210</v>
      </c>
      <c r="L3662" s="148" t="s">
        <v>150</v>
      </c>
    </row>
    <row r="3663" spans="11:12" ht="316.5" x14ac:dyDescent="0.25">
      <c r="K3663" s="146" t="s">
        <v>210</v>
      </c>
      <c r="L3663" s="148" t="s">
        <v>150</v>
      </c>
    </row>
    <row r="3664" spans="11:12" ht="316.5" x14ac:dyDescent="0.25">
      <c r="K3664" s="146" t="s">
        <v>210</v>
      </c>
      <c r="L3664" s="148" t="s">
        <v>150</v>
      </c>
    </row>
    <row r="3665" spans="11:12" ht="316.5" x14ac:dyDescent="0.25">
      <c r="K3665" s="146" t="s">
        <v>210</v>
      </c>
      <c r="L3665" s="148" t="s">
        <v>150</v>
      </c>
    </row>
    <row r="3666" spans="11:12" ht="316.5" x14ac:dyDescent="0.25">
      <c r="K3666" s="146" t="s">
        <v>210</v>
      </c>
      <c r="L3666" s="148" t="s">
        <v>150</v>
      </c>
    </row>
    <row r="3667" spans="11:12" ht="316.5" x14ac:dyDescent="0.25">
      <c r="K3667" s="146" t="s">
        <v>210</v>
      </c>
      <c r="L3667" s="148" t="s">
        <v>150</v>
      </c>
    </row>
    <row r="3668" spans="11:12" ht="316.5" x14ac:dyDescent="0.25">
      <c r="K3668" s="146" t="s">
        <v>210</v>
      </c>
      <c r="L3668" s="148" t="s">
        <v>150</v>
      </c>
    </row>
    <row r="3669" spans="11:12" ht="316.5" x14ac:dyDescent="0.25">
      <c r="K3669" s="146" t="s">
        <v>210</v>
      </c>
      <c r="L3669" s="148" t="s">
        <v>150</v>
      </c>
    </row>
    <row r="3670" spans="11:12" ht="316.5" x14ac:dyDescent="0.25">
      <c r="K3670" s="146" t="s">
        <v>210</v>
      </c>
      <c r="L3670" s="148" t="s">
        <v>150</v>
      </c>
    </row>
    <row r="3671" spans="11:12" ht="316.5" x14ac:dyDescent="0.25">
      <c r="K3671" s="146" t="s">
        <v>210</v>
      </c>
      <c r="L3671" s="148" t="s">
        <v>150</v>
      </c>
    </row>
    <row r="3672" spans="11:12" ht="316.5" x14ac:dyDescent="0.25">
      <c r="K3672" s="146" t="s">
        <v>210</v>
      </c>
      <c r="L3672" s="148" t="s">
        <v>150</v>
      </c>
    </row>
    <row r="3673" spans="11:12" ht="316.5" x14ac:dyDescent="0.25">
      <c r="K3673" s="146" t="s">
        <v>210</v>
      </c>
      <c r="L3673" s="148" t="s">
        <v>150</v>
      </c>
    </row>
    <row r="3674" spans="11:12" ht="316.5" x14ac:dyDescent="0.25">
      <c r="K3674" s="146" t="s">
        <v>210</v>
      </c>
      <c r="L3674" s="148" t="s">
        <v>150</v>
      </c>
    </row>
    <row r="3675" spans="11:12" ht="316.5" x14ac:dyDescent="0.25">
      <c r="K3675" s="146" t="s">
        <v>210</v>
      </c>
      <c r="L3675" s="148" t="s">
        <v>150</v>
      </c>
    </row>
    <row r="3676" spans="11:12" ht="316.5" x14ac:dyDescent="0.25">
      <c r="K3676" s="146" t="s">
        <v>210</v>
      </c>
      <c r="L3676" s="148" t="s">
        <v>150</v>
      </c>
    </row>
    <row r="3677" spans="11:12" ht="316.5" x14ac:dyDescent="0.25">
      <c r="K3677" s="146" t="s">
        <v>210</v>
      </c>
      <c r="L3677" s="148" t="s">
        <v>150</v>
      </c>
    </row>
    <row r="3678" spans="11:12" ht="316.5" x14ac:dyDescent="0.25">
      <c r="K3678" s="146" t="s">
        <v>210</v>
      </c>
      <c r="L3678" s="148" t="s">
        <v>150</v>
      </c>
    </row>
    <row r="3679" spans="11:12" ht="316.5" x14ac:dyDescent="0.25">
      <c r="K3679" s="146" t="s">
        <v>210</v>
      </c>
      <c r="L3679" s="148" t="s">
        <v>150</v>
      </c>
    </row>
    <row r="3680" spans="11:12" ht="316.5" x14ac:dyDescent="0.25">
      <c r="K3680" s="146" t="s">
        <v>210</v>
      </c>
      <c r="L3680" s="148" t="s">
        <v>150</v>
      </c>
    </row>
    <row r="3681" spans="11:12" ht="316.5" x14ac:dyDescent="0.25">
      <c r="K3681" s="146" t="s">
        <v>210</v>
      </c>
      <c r="L3681" s="148" t="s">
        <v>150</v>
      </c>
    </row>
    <row r="3682" spans="11:12" ht="316.5" x14ac:dyDescent="0.25">
      <c r="K3682" s="146" t="s">
        <v>210</v>
      </c>
      <c r="L3682" s="148" t="s">
        <v>150</v>
      </c>
    </row>
    <row r="3683" spans="11:12" ht="316.5" x14ac:dyDescent="0.25">
      <c r="K3683" s="146" t="s">
        <v>210</v>
      </c>
      <c r="L3683" s="148" t="s">
        <v>150</v>
      </c>
    </row>
    <row r="3684" spans="11:12" ht="316.5" x14ac:dyDescent="0.25">
      <c r="K3684" s="146" t="s">
        <v>210</v>
      </c>
      <c r="L3684" s="148" t="s">
        <v>150</v>
      </c>
    </row>
    <row r="3685" spans="11:12" ht="316.5" x14ac:dyDescent="0.25">
      <c r="K3685" s="146" t="s">
        <v>210</v>
      </c>
      <c r="L3685" s="148" t="s">
        <v>150</v>
      </c>
    </row>
    <row r="3686" spans="11:12" ht="316.5" x14ac:dyDescent="0.25">
      <c r="K3686" s="146" t="s">
        <v>210</v>
      </c>
      <c r="L3686" s="148" t="s">
        <v>150</v>
      </c>
    </row>
    <row r="3687" spans="11:12" ht="316.5" x14ac:dyDescent="0.25">
      <c r="K3687" s="146" t="s">
        <v>210</v>
      </c>
      <c r="L3687" s="148" t="s">
        <v>150</v>
      </c>
    </row>
    <row r="3688" spans="11:12" ht="316.5" x14ac:dyDescent="0.25">
      <c r="K3688" s="146" t="s">
        <v>210</v>
      </c>
      <c r="L3688" s="148" t="s">
        <v>150</v>
      </c>
    </row>
    <row r="3689" spans="11:12" ht="316.5" x14ac:dyDescent="0.25">
      <c r="K3689" s="146" t="s">
        <v>210</v>
      </c>
      <c r="L3689" s="148" t="s">
        <v>150</v>
      </c>
    </row>
    <row r="3690" spans="11:12" ht="316.5" x14ac:dyDescent="0.25">
      <c r="K3690" s="146" t="s">
        <v>210</v>
      </c>
      <c r="L3690" s="148" t="s">
        <v>150</v>
      </c>
    </row>
    <row r="3691" spans="11:12" ht="316.5" x14ac:dyDescent="0.25">
      <c r="K3691" s="146" t="s">
        <v>210</v>
      </c>
      <c r="L3691" s="148" t="s">
        <v>150</v>
      </c>
    </row>
    <row r="3692" spans="11:12" ht="316.5" x14ac:dyDescent="0.25">
      <c r="K3692" s="146" t="s">
        <v>210</v>
      </c>
      <c r="L3692" s="148" t="s">
        <v>150</v>
      </c>
    </row>
    <row r="3693" spans="11:12" ht="316.5" x14ac:dyDescent="0.25">
      <c r="K3693" s="146" t="s">
        <v>210</v>
      </c>
      <c r="L3693" s="148" t="s">
        <v>150</v>
      </c>
    </row>
    <row r="3694" spans="11:12" ht="316.5" x14ac:dyDescent="0.25">
      <c r="K3694" s="146" t="s">
        <v>210</v>
      </c>
      <c r="L3694" s="148" t="s">
        <v>150</v>
      </c>
    </row>
    <row r="3695" spans="11:12" ht="316.5" x14ac:dyDescent="0.25">
      <c r="K3695" s="146" t="s">
        <v>210</v>
      </c>
      <c r="L3695" s="148" t="s">
        <v>150</v>
      </c>
    </row>
    <row r="3696" spans="11:12" ht="316.5" x14ac:dyDescent="0.25">
      <c r="K3696" s="146" t="s">
        <v>210</v>
      </c>
      <c r="L3696" s="148" t="s">
        <v>150</v>
      </c>
    </row>
    <row r="3697" spans="11:12" ht="316.5" x14ac:dyDescent="0.25">
      <c r="K3697" s="146" t="s">
        <v>210</v>
      </c>
      <c r="L3697" s="148" t="s">
        <v>150</v>
      </c>
    </row>
    <row r="3698" spans="11:12" ht="316.5" x14ac:dyDescent="0.25">
      <c r="K3698" s="146" t="s">
        <v>210</v>
      </c>
      <c r="L3698" s="148" t="s">
        <v>150</v>
      </c>
    </row>
    <row r="3699" spans="11:12" ht="316.5" x14ac:dyDescent="0.25">
      <c r="K3699" s="146" t="s">
        <v>210</v>
      </c>
      <c r="L3699" s="148" t="s">
        <v>150</v>
      </c>
    </row>
    <row r="3700" spans="11:12" ht="316.5" x14ac:dyDescent="0.25">
      <c r="K3700" s="146" t="s">
        <v>210</v>
      </c>
      <c r="L3700" s="148" t="s">
        <v>150</v>
      </c>
    </row>
    <row r="3701" spans="11:12" ht="316.5" x14ac:dyDescent="0.25">
      <c r="K3701" s="146" t="s">
        <v>210</v>
      </c>
      <c r="L3701" s="148" t="s">
        <v>150</v>
      </c>
    </row>
    <row r="3702" spans="11:12" ht="316.5" x14ac:dyDescent="0.25">
      <c r="K3702" s="146" t="s">
        <v>210</v>
      </c>
      <c r="L3702" s="148" t="s">
        <v>150</v>
      </c>
    </row>
    <row r="3703" spans="11:12" ht="316.5" x14ac:dyDescent="0.25">
      <c r="K3703" s="146" t="s">
        <v>210</v>
      </c>
      <c r="L3703" s="148" t="s">
        <v>150</v>
      </c>
    </row>
    <row r="3704" spans="11:12" ht="316.5" x14ac:dyDescent="0.25">
      <c r="K3704" s="146" t="s">
        <v>210</v>
      </c>
      <c r="L3704" s="148" t="s">
        <v>150</v>
      </c>
    </row>
    <row r="3705" spans="11:12" ht="316.5" x14ac:dyDescent="0.25">
      <c r="K3705" s="146" t="s">
        <v>210</v>
      </c>
      <c r="L3705" s="148" t="s">
        <v>150</v>
      </c>
    </row>
    <row r="3706" spans="11:12" ht="316.5" x14ac:dyDescent="0.25">
      <c r="K3706" s="146" t="s">
        <v>210</v>
      </c>
      <c r="L3706" s="148" t="s">
        <v>150</v>
      </c>
    </row>
    <row r="3707" spans="11:12" ht="316.5" x14ac:dyDescent="0.25">
      <c r="K3707" s="146" t="s">
        <v>210</v>
      </c>
      <c r="L3707" s="148" t="s">
        <v>150</v>
      </c>
    </row>
    <row r="3708" spans="11:12" ht="316.5" x14ac:dyDescent="0.25">
      <c r="K3708" s="146" t="s">
        <v>210</v>
      </c>
      <c r="L3708" s="148" t="s">
        <v>150</v>
      </c>
    </row>
    <row r="3709" spans="11:12" ht="316.5" x14ac:dyDescent="0.25">
      <c r="K3709" s="146" t="s">
        <v>210</v>
      </c>
      <c r="L3709" s="148" t="s">
        <v>150</v>
      </c>
    </row>
    <row r="3710" spans="11:12" ht="316.5" x14ac:dyDescent="0.25">
      <c r="K3710" s="146" t="s">
        <v>210</v>
      </c>
      <c r="L3710" s="148" t="s">
        <v>150</v>
      </c>
    </row>
    <row r="3711" spans="11:12" ht="316.5" x14ac:dyDescent="0.25">
      <c r="K3711" s="146" t="s">
        <v>210</v>
      </c>
      <c r="L3711" s="148" t="s">
        <v>150</v>
      </c>
    </row>
    <row r="3712" spans="11:12" ht="316.5" x14ac:dyDescent="0.25">
      <c r="K3712" s="146" t="s">
        <v>210</v>
      </c>
      <c r="L3712" s="148" t="s">
        <v>150</v>
      </c>
    </row>
    <row r="3713" spans="11:12" ht="316.5" x14ac:dyDescent="0.25">
      <c r="K3713" s="146" t="s">
        <v>210</v>
      </c>
      <c r="L3713" s="148" t="s">
        <v>150</v>
      </c>
    </row>
    <row r="3714" spans="11:12" ht="316.5" x14ac:dyDescent="0.25">
      <c r="K3714" s="146" t="s">
        <v>210</v>
      </c>
      <c r="L3714" s="148" t="s">
        <v>150</v>
      </c>
    </row>
    <row r="3715" spans="11:12" ht="316.5" x14ac:dyDescent="0.25">
      <c r="K3715" s="146" t="s">
        <v>210</v>
      </c>
      <c r="L3715" s="148" t="s">
        <v>150</v>
      </c>
    </row>
    <row r="3716" spans="11:12" ht="316.5" x14ac:dyDescent="0.25">
      <c r="K3716" s="146" t="s">
        <v>210</v>
      </c>
      <c r="L3716" s="148" t="s">
        <v>150</v>
      </c>
    </row>
    <row r="3717" spans="11:12" ht="316.5" x14ac:dyDescent="0.25">
      <c r="K3717" s="146" t="s">
        <v>210</v>
      </c>
      <c r="L3717" s="148" t="s">
        <v>150</v>
      </c>
    </row>
    <row r="3718" spans="11:12" ht="316.5" x14ac:dyDescent="0.25">
      <c r="K3718" s="146" t="s">
        <v>210</v>
      </c>
      <c r="L3718" s="148" t="s">
        <v>150</v>
      </c>
    </row>
    <row r="3719" spans="11:12" ht="316.5" x14ac:dyDescent="0.25">
      <c r="K3719" s="146" t="s">
        <v>210</v>
      </c>
      <c r="L3719" s="148" t="s">
        <v>150</v>
      </c>
    </row>
    <row r="3720" spans="11:12" ht="316.5" x14ac:dyDescent="0.25">
      <c r="K3720" s="146" t="s">
        <v>210</v>
      </c>
      <c r="L3720" s="148" t="s">
        <v>150</v>
      </c>
    </row>
    <row r="3721" spans="11:12" ht="316.5" x14ac:dyDescent="0.25">
      <c r="K3721" s="146" t="s">
        <v>210</v>
      </c>
      <c r="L3721" s="148" t="s">
        <v>150</v>
      </c>
    </row>
    <row r="3722" spans="11:12" ht="316.5" x14ac:dyDescent="0.25">
      <c r="K3722" s="146" t="s">
        <v>210</v>
      </c>
      <c r="L3722" s="148" t="s">
        <v>150</v>
      </c>
    </row>
    <row r="3723" spans="11:12" ht="316.5" x14ac:dyDescent="0.25">
      <c r="K3723" s="146" t="s">
        <v>210</v>
      </c>
      <c r="L3723" s="148" t="s">
        <v>150</v>
      </c>
    </row>
    <row r="3724" spans="11:12" ht="316.5" x14ac:dyDescent="0.25">
      <c r="K3724" s="146" t="s">
        <v>210</v>
      </c>
      <c r="L3724" s="148" t="s">
        <v>150</v>
      </c>
    </row>
    <row r="3725" spans="11:12" ht="316.5" x14ac:dyDescent="0.25">
      <c r="K3725" s="146" t="s">
        <v>210</v>
      </c>
      <c r="L3725" s="148" t="s">
        <v>150</v>
      </c>
    </row>
    <row r="3726" spans="11:12" ht="316.5" x14ac:dyDescent="0.25">
      <c r="K3726" s="146" t="s">
        <v>210</v>
      </c>
      <c r="L3726" s="148" t="s">
        <v>150</v>
      </c>
    </row>
    <row r="3727" spans="11:12" ht="316.5" x14ac:dyDescent="0.25">
      <c r="K3727" s="146" t="s">
        <v>210</v>
      </c>
      <c r="L3727" s="148" t="s">
        <v>150</v>
      </c>
    </row>
    <row r="3728" spans="11:12" ht="316.5" x14ac:dyDescent="0.25">
      <c r="K3728" s="146" t="s">
        <v>210</v>
      </c>
      <c r="L3728" s="148" t="s">
        <v>150</v>
      </c>
    </row>
    <row r="3729" spans="11:12" ht="316.5" x14ac:dyDescent="0.25">
      <c r="K3729" s="146" t="s">
        <v>210</v>
      </c>
      <c r="L3729" s="148" t="s">
        <v>150</v>
      </c>
    </row>
    <row r="3730" spans="11:12" ht="316.5" x14ac:dyDescent="0.25">
      <c r="K3730" s="146" t="s">
        <v>210</v>
      </c>
      <c r="L3730" s="148" t="s">
        <v>150</v>
      </c>
    </row>
    <row r="3731" spans="11:12" ht="316.5" x14ac:dyDescent="0.25">
      <c r="K3731" s="146" t="s">
        <v>210</v>
      </c>
      <c r="L3731" s="148" t="s">
        <v>150</v>
      </c>
    </row>
    <row r="3732" spans="11:12" ht="316.5" x14ac:dyDescent="0.25">
      <c r="K3732" s="146" t="s">
        <v>210</v>
      </c>
      <c r="L3732" s="148" t="s">
        <v>150</v>
      </c>
    </row>
    <row r="3733" spans="11:12" ht="316.5" x14ac:dyDescent="0.25">
      <c r="K3733" s="146" t="s">
        <v>210</v>
      </c>
      <c r="L3733" s="148" t="s">
        <v>150</v>
      </c>
    </row>
    <row r="3734" spans="11:12" ht="316.5" x14ac:dyDescent="0.25">
      <c r="K3734" s="146" t="s">
        <v>210</v>
      </c>
      <c r="L3734" s="148" t="s">
        <v>150</v>
      </c>
    </row>
    <row r="3735" spans="11:12" ht="316.5" x14ac:dyDescent="0.25">
      <c r="K3735" s="146" t="s">
        <v>210</v>
      </c>
      <c r="L3735" s="148" t="s">
        <v>150</v>
      </c>
    </row>
    <row r="3736" spans="11:12" ht="316.5" x14ac:dyDescent="0.25">
      <c r="K3736" s="146" t="s">
        <v>210</v>
      </c>
      <c r="L3736" s="148" t="s">
        <v>150</v>
      </c>
    </row>
    <row r="3737" spans="11:12" ht="316.5" x14ac:dyDescent="0.25">
      <c r="K3737" s="146" t="s">
        <v>210</v>
      </c>
      <c r="L3737" s="148" t="s">
        <v>150</v>
      </c>
    </row>
    <row r="3738" spans="11:12" ht="316.5" x14ac:dyDescent="0.25">
      <c r="K3738" s="146" t="s">
        <v>210</v>
      </c>
      <c r="L3738" s="148" t="s">
        <v>150</v>
      </c>
    </row>
    <row r="3739" spans="11:12" ht="316.5" x14ac:dyDescent="0.25">
      <c r="K3739" s="146" t="s">
        <v>210</v>
      </c>
      <c r="L3739" s="148" t="s">
        <v>150</v>
      </c>
    </row>
    <row r="3740" spans="11:12" ht="316.5" x14ac:dyDescent="0.25">
      <c r="K3740" s="146" t="s">
        <v>210</v>
      </c>
      <c r="L3740" s="148" t="s">
        <v>150</v>
      </c>
    </row>
    <row r="3741" spans="11:12" ht="316.5" x14ac:dyDescent="0.25">
      <c r="K3741" s="146" t="s">
        <v>210</v>
      </c>
      <c r="L3741" s="148" t="s">
        <v>150</v>
      </c>
    </row>
    <row r="3742" spans="11:12" ht="316.5" x14ac:dyDescent="0.25">
      <c r="K3742" s="146" t="s">
        <v>210</v>
      </c>
      <c r="L3742" s="148" t="s">
        <v>150</v>
      </c>
    </row>
    <row r="3743" spans="11:12" ht="316.5" x14ac:dyDescent="0.25">
      <c r="K3743" s="146" t="s">
        <v>210</v>
      </c>
      <c r="L3743" s="148" t="s">
        <v>150</v>
      </c>
    </row>
    <row r="3744" spans="11:12" ht="316.5" x14ac:dyDescent="0.25">
      <c r="K3744" s="146" t="s">
        <v>210</v>
      </c>
      <c r="L3744" s="148" t="s">
        <v>150</v>
      </c>
    </row>
    <row r="3745" spans="11:12" ht="316.5" x14ac:dyDescent="0.25">
      <c r="K3745" s="146" t="s">
        <v>210</v>
      </c>
      <c r="L3745" s="148" t="s">
        <v>150</v>
      </c>
    </row>
    <row r="3746" spans="11:12" ht="316.5" x14ac:dyDescent="0.25">
      <c r="K3746" s="146" t="s">
        <v>210</v>
      </c>
      <c r="L3746" s="148" t="s">
        <v>150</v>
      </c>
    </row>
    <row r="3747" spans="11:12" ht="316.5" x14ac:dyDescent="0.25">
      <c r="K3747" s="146" t="s">
        <v>210</v>
      </c>
      <c r="L3747" s="148" t="s">
        <v>150</v>
      </c>
    </row>
    <row r="3748" spans="11:12" ht="316.5" x14ac:dyDescent="0.25">
      <c r="K3748" s="146" t="s">
        <v>210</v>
      </c>
      <c r="L3748" s="148" t="s">
        <v>150</v>
      </c>
    </row>
    <row r="3749" spans="11:12" ht="316.5" x14ac:dyDescent="0.25">
      <c r="K3749" s="146" t="s">
        <v>210</v>
      </c>
      <c r="L3749" s="148" t="s">
        <v>150</v>
      </c>
    </row>
    <row r="3750" spans="11:12" ht="316.5" x14ac:dyDescent="0.25">
      <c r="K3750" s="146" t="s">
        <v>210</v>
      </c>
      <c r="L3750" s="148" t="s">
        <v>150</v>
      </c>
    </row>
    <row r="3751" spans="11:12" ht="316.5" x14ac:dyDescent="0.25">
      <c r="K3751" s="146" t="s">
        <v>210</v>
      </c>
      <c r="L3751" s="148" t="s">
        <v>150</v>
      </c>
    </row>
    <row r="3752" spans="11:12" ht="316.5" x14ac:dyDescent="0.25">
      <c r="K3752" s="146" t="s">
        <v>210</v>
      </c>
      <c r="L3752" s="148" t="s">
        <v>150</v>
      </c>
    </row>
    <row r="3753" spans="11:12" ht="316.5" x14ac:dyDescent="0.25">
      <c r="K3753" s="146" t="s">
        <v>210</v>
      </c>
      <c r="L3753" s="148" t="s">
        <v>150</v>
      </c>
    </row>
    <row r="3754" spans="11:12" ht="316.5" x14ac:dyDescent="0.25">
      <c r="K3754" s="146" t="s">
        <v>210</v>
      </c>
      <c r="L3754" s="148" t="s">
        <v>150</v>
      </c>
    </row>
    <row r="3755" spans="11:12" ht="316.5" x14ac:dyDescent="0.25">
      <c r="K3755" s="146" t="s">
        <v>210</v>
      </c>
      <c r="L3755" s="148" t="s">
        <v>150</v>
      </c>
    </row>
    <row r="3756" spans="11:12" ht="316.5" x14ac:dyDescent="0.25">
      <c r="K3756" s="146" t="s">
        <v>210</v>
      </c>
      <c r="L3756" s="148" t="s">
        <v>150</v>
      </c>
    </row>
    <row r="3757" spans="11:12" ht="316.5" x14ac:dyDescent="0.25">
      <c r="K3757" s="146" t="s">
        <v>210</v>
      </c>
      <c r="L3757" s="148" t="s">
        <v>150</v>
      </c>
    </row>
    <row r="3758" spans="11:12" ht="316.5" x14ac:dyDescent="0.25">
      <c r="K3758" s="146" t="s">
        <v>210</v>
      </c>
      <c r="L3758" s="148" t="s">
        <v>150</v>
      </c>
    </row>
    <row r="3759" spans="11:12" ht="316.5" x14ac:dyDescent="0.25">
      <c r="K3759" s="146" t="s">
        <v>210</v>
      </c>
      <c r="L3759" s="148" t="s">
        <v>150</v>
      </c>
    </row>
    <row r="3760" spans="11:12" ht="316.5" x14ac:dyDescent="0.25">
      <c r="K3760" s="146" t="s">
        <v>210</v>
      </c>
      <c r="L3760" s="148" t="s">
        <v>150</v>
      </c>
    </row>
    <row r="3761" spans="11:12" ht="316.5" x14ac:dyDescent="0.25">
      <c r="K3761" s="146" t="s">
        <v>210</v>
      </c>
      <c r="L3761" s="148" t="s">
        <v>150</v>
      </c>
    </row>
    <row r="3762" spans="11:12" ht="316.5" x14ac:dyDescent="0.25">
      <c r="K3762" s="146" t="s">
        <v>210</v>
      </c>
      <c r="L3762" s="148" t="s">
        <v>150</v>
      </c>
    </row>
    <row r="3763" spans="11:12" ht="316.5" x14ac:dyDescent="0.25">
      <c r="K3763" s="146" t="s">
        <v>210</v>
      </c>
      <c r="L3763" s="148" t="s">
        <v>150</v>
      </c>
    </row>
    <row r="3764" spans="11:12" ht="316.5" x14ac:dyDescent="0.25">
      <c r="K3764" s="146" t="s">
        <v>210</v>
      </c>
      <c r="L3764" s="148" t="s">
        <v>150</v>
      </c>
    </row>
    <row r="3765" spans="11:12" ht="316.5" x14ac:dyDescent="0.25">
      <c r="K3765" s="146" t="s">
        <v>210</v>
      </c>
      <c r="L3765" s="148" t="s">
        <v>150</v>
      </c>
    </row>
    <row r="3766" spans="11:12" ht="316.5" x14ac:dyDescent="0.25">
      <c r="K3766" s="146" t="s">
        <v>210</v>
      </c>
      <c r="L3766" s="148" t="s">
        <v>150</v>
      </c>
    </row>
    <row r="3767" spans="11:12" ht="316.5" x14ac:dyDescent="0.25">
      <c r="K3767" s="146" t="s">
        <v>210</v>
      </c>
      <c r="L3767" s="148" t="s">
        <v>150</v>
      </c>
    </row>
    <row r="3768" spans="11:12" ht="316.5" x14ac:dyDescent="0.25">
      <c r="K3768" s="146" t="s">
        <v>210</v>
      </c>
      <c r="L3768" s="148" t="s">
        <v>150</v>
      </c>
    </row>
    <row r="3769" spans="11:12" ht="316.5" x14ac:dyDescent="0.25">
      <c r="K3769" s="146" t="s">
        <v>210</v>
      </c>
      <c r="L3769" s="148" t="s">
        <v>150</v>
      </c>
    </row>
    <row r="3770" spans="11:12" ht="316.5" x14ac:dyDescent="0.25">
      <c r="K3770" s="146" t="s">
        <v>210</v>
      </c>
      <c r="L3770" s="148" t="s">
        <v>150</v>
      </c>
    </row>
    <row r="3771" spans="11:12" ht="316.5" x14ac:dyDescent="0.25">
      <c r="K3771" s="146" t="s">
        <v>210</v>
      </c>
      <c r="L3771" s="148" t="s">
        <v>150</v>
      </c>
    </row>
    <row r="3772" spans="11:12" ht="316.5" x14ac:dyDescent="0.25">
      <c r="K3772" s="146" t="s">
        <v>210</v>
      </c>
      <c r="L3772" s="148" t="s">
        <v>150</v>
      </c>
    </row>
    <row r="3773" spans="11:12" ht="316.5" x14ac:dyDescent="0.25">
      <c r="K3773" s="146" t="s">
        <v>210</v>
      </c>
      <c r="L3773" s="148" t="s">
        <v>150</v>
      </c>
    </row>
    <row r="3774" spans="11:12" ht="316.5" x14ac:dyDescent="0.25">
      <c r="K3774" s="146" t="s">
        <v>210</v>
      </c>
      <c r="L3774" s="148" t="s">
        <v>150</v>
      </c>
    </row>
    <row r="3775" spans="11:12" ht="316.5" x14ac:dyDescent="0.25">
      <c r="K3775" s="146" t="s">
        <v>210</v>
      </c>
      <c r="L3775" s="148" t="s">
        <v>150</v>
      </c>
    </row>
    <row r="3776" spans="11:12" ht="316.5" x14ac:dyDescent="0.25">
      <c r="K3776" s="146" t="s">
        <v>210</v>
      </c>
      <c r="L3776" s="148" t="s">
        <v>150</v>
      </c>
    </row>
    <row r="3777" spans="11:12" ht="316.5" x14ac:dyDescent="0.25">
      <c r="K3777" s="146" t="s">
        <v>210</v>
      </c>
      <c r="L3777" s="148" t="s">
        <v>150</v>
      </c>
    </row>
    <row r="3778" spans="11:12" ht="316.5" x14ac:dyDescent="0.25">
      <c r="K3778" s="146" t="s">
        <v>210</v>
      </c>
      <c r="L3778" s="148" t="s">
        <v>150</v>
      </c>
    </row>
    <row r="3779" spans="11:12" ht="316.5" x14ac:dyDescent="0.25">
      <c r="K3779" s="146" t="s">
        <v>210</v>
      </c>
      <c r="L3779" s="148" t="s">
        <v>150</v>
      </c>
    </row>
    <row r="3780" spans="11:12" ht="316.5" x14ac:dyDescent="0.25">
      <c r="K3780" s="146" t="s">
        <v>210</v>
      </c>
      <c r="L3780" s="148" t="s">
        <v>150</v>
      </c>
    </row>
    <row r="3781" spans="11:12" ht="316.5" x14ac:dyDescent="0.25">
      <c r="K3781" s="146" t="s">
        <v>210</v>
      </c>
      <c r="L3781" s="148" t="s">
        <v>150</v>
      </c>
    </row>
    <row r="3782" spans="11:12" ht="316.5" x14ac:dyDescent="0.25">
      <c r="K3782" s="146" t="s">
        <v>210</v>
      </c>
      <c r="L3782" s="148" t="s">
        <v>150</v>
      </c>
    </row>
    <row r="3783" spans="11:12" ht="316.5" x14ac:dyDescent="0.25">
      <c r="K3783" s="146" t="s">
        <v>210</v>
      </c>
      <c r="L3783" s="148" t="s">
        <v>150</v>
      </c>
    </row>
    <row r="3784" spans="11:12" ht="316.5" x14ac:dyDescent="0.25">
      <c r="K3784" s="146" t="s">
        <v>210</v>
      </c>
      <c r="L3784" s="148" t="s">
        <v>150</v>
      </c>
    </row>
    <row r="3785" spans="11:12" ht="316.5" x14ac:dyDescent="0.25">
      <c r="K3785" s="146" t="s">
        <v>210</v>
      </c>
      <c r="L3785" s="148" t="s">
        <v>150</v>
      </c>
    </row>
    <row r="3786" spans="11:12" ht="316.5" x14ac:dyDescent="0.25">
      <c r="K3786" s="146" t="s">
        <v>210</v>
      </c>
      <c r="L3786" s="148" t="s">
        <v>150</v>
      </c>
    </row>
    <row r="3787" spans="11:12" ht="316.5" x14ac:dyDescent="0.25">
      <c r="K3787" s="146" t="s">
        <v>210</v>
      </c>
      <c r="L3787" s="148" t="s">
        <v>150</v>
      </c>
    </row>
    <row r="3788" spans="11:12" ht="316.5" x14ac:dyDescent="0.25">
      <c r="K3788" s="146" t="s">
        <v>210</v>
      </c>
      <c r="L3788" s="148" t="s">
        <v>150</v>
      </c>
    </row>
    <row r="3789" spans="11:12" ht="316.5" x14ac:dyDescent="0.25">
      <c r="K3789" s="146" t="s">
        <v>210</v>
      </c>
      <c r="L3789" s="148" t="s">
        <v>150</v>
      </c>
    </row>
    <row r="3790" spans="11:12" ht="316.5" x14ac:dyDescent="0.25">
      <c r="K3790" s="146" t="s">
        <v>210</v>
      </c>
      <c r="L3790" s="148" t="s">
        <v>150</v>
      </c>
    </row>
    <row r="3791" spans="11:12" ht="316.5" x14ac:dyDescent="0.25">
      <c r="K3791" s="146" t="s">
        <v>210</v>
      </c>
      <c r="L3791" s="148" t="s">
        <v>150</v>
      </c>
    </row>
    <row r="3792" spans="11:12" ht="316.5" x14ac:dyDescent="0.25">
      <c r="K3792" s="146" t="s">
        <v>210</v>
      </c>
      <c r="L3792" s="148" t="s">
        <v>150</v>
      </c>
    </row>
    <row r="3793" spans="11:12" ht="316.5" x14ac:dyDescent="0.25">
      <c r="K3793" s="146" t="s">
        <v>210</v>
      </c>
      <c r="L3793" s="148" t="s">
        <v>150</v>
      </c>
    </row>
    <row r="3794" spans="11:12" ht="316.5" x14ac:dyDescent="0.25">
      <c r="K3794" s="146" t="s">
        <v>210</v>
      </c>
      <c r="L3794" s="148" t="s">
        <v>150</v>
      </c>
    </row>
    <row r="3795" spans="11:12" ht="316.5" x14ac:dyDescent="0.25">
      <c r="K3795" s="146" t="s">
        <v>210</v>
      </c>
      <c r="L3795" s="148" t="s">
        <v>150</v>
      </c>
    </row>
    <row r="3796" spans="11:12" ht="316.5" x14ac:dyDescent="0.25">
      <c r="K3796" s="146" t="s">
        <v>210</v>
      </c>
      <c r="L3796" s="148" t="s">
        <v>150</v>
      </c>
    </row>
    <row r="3797" spans="11:12" ht="316.5" x14ac:dyDescent="0.25">
      <c r="K3797" s="146" t="s">
        <v>210</v>
      </c>
      <c r="L3797" s="148" t="s">
        <v>150</v>
      </c>
    </row>
    <row r="3798" spans="11:12" ht="316.5" x14ac:dyDescent="0.25">
      <c r="K3798" s="146" t="s">
        <v>210</v>
      </c>
      <c r="L3798" s="148" t="s">
        <v>150</v>
      </c>
    </row>
    <row r="3799" spans="11:12" ht="316.5" x14ac:dyDescent="0.25">
      <c r="K3799" s="146" t="s">
        <v>210</v>
      </c>
      <c r="L3799" s="148" t="s">
        <v>150</v>
      </c>
    </row>
    <row r="3800" spans="11:12" ht="316.5" x14ac:dyDescent="0.25">
      <c r="K3800" s="146" t="s">
        <v>210</v>
      </c>
      <c r="L3800" s="148" t="s">
        <v>150</v>
      </c>
    </row>
    <row r="3801" spans="11:12" ht="316.5" x14ac:dyDescent="0.25">
      <c r="K3801" s="146" t="s">
        <v>210</v>
      </c>
      <c r="L3801" s="148" t="s">
        <v>150</v>
      </c>
    </row>
    <row r="3802" spans="11:12" ht="316.5" x14ac:dyDescent="0.25">
      <c r="K3802" s="146" t="s">
        <v>210</v>
      </c>
      <c r="L3802" s="148" t="s">
        <v>150</v>
      </c>
    </row>
    <row r="3803" spans="11:12" ht="316.5" x14ac:dyDescent="0.25">
      <c r="K3803" s="146" t="s">
        <v>210</v>
      </c>
      <c r="L3803" s="148" t="s">
        <v>150</v>
      </c>
    </row>
    <row r="3804" spans="11:12" ht="316.5" x14ac:dyDescent="0.25">
      <c r="K3804" s="146" t="s">
        <v>210</v>
      </c>
      <c r="L3804" s="148" t="s">
        <v>150</v>
      </c>
    </row>
    <row r="3805" spans="11:12" ht="316.5" x14ac:dyDescent="0.25">
      <c r="K3805" s="146" t="s">
        <v>210</v>
      </c>
      <c r="L3805" s="148" t="s">
        <v>150</v>
      </c>
    </row>
    <row r="3806" spans="11:12" ht="316.5" x14ac:dyDescent="0.25">
      <c r="K3806" s="146" t="s">
        <v>210</v>
      </c>
      <c r="L3806" s="148" t="s">
        <v>150</v>
      </c>
    </row>
    <row r="3807" spans="11:12" ht="316.5" x14ac:dyDescent="0.25">
      <c r="K3807" s="146" t="s">
        <v>210</v>
      </c>
      <c r="L3807" s="148" t="s">
        <v>150</v>
      </c>
    </row>
    <row r="3808" spans="11:12" ht="316.5" x14ac:dyDescent="0.25">
      <c r="K3808" s="146" t="s">
        <v>210</v>
      </c>
      <c r="L3808" s="148" t="s">
        <v>150</v>
      </c>
    </row>
    <row r="3809" spans="11:12" ht="316.5" x14ac:dyDescent="0.25">
      <c r="K3809" s="146" t="s">
        <v>210</v>
      </c>
      <c r="L3809" s="148" t="s">
        <v>150</v>
      </c>
    </row>
    <row r="3810" spans="11:12" ht="316.5" x14ac:dyDescent="0.25">
      <c r="K3810" s="146" t="s">
        <v>210</v>
      </c>
      <c r="L3810" s="148" t="s">
        <v>150</v>
      </c>
    </row>
    <row r="3811" spans="11:12" ht="316.5" x14ac:dyDescent="0.25">
      <c r="K3811" s="146" t="s">
        <v>210</v>
      </c>
      <c r="L3811" s="148" t="s">
        <v>150</v>
      </c>
    </row>
    <row r="3812" spans="11:12" ht="316.5" x14ac:dyDescent="0.25">
      <c r="K3812" s="146" t="s">
        <v>210</v>
      </c>
      <c r="L3812" s="148" t="s">
        <v>150</v>
      </c>
    </row>
    <row r="3813" spans="11:12" ht="316.5" x14ac:dyDescent="0.25">
      <c r="K3813" s="146" t="s">
        <v>210</v>
      </c>
      <c r="L3813" s="148" t="s">
        <v>150</v>
      </c>
    </row>
    <row r="3814" spans="11:12" ht="316.5" x14ac:dyDescent="0.25">
      <c r="K3814" s="146" t="s">
        <v>210</v>
      </c>
      <c r="L3814" s="148" t="s">
        <v>150</v>
      </c>
    </row>
    <row r="3815" spans="11:12" ht="316.5" x14ac:dyDescent="0.25">
      <c r="K3815" s="146" t="s">
        <v>210</v>
      </c>
      <c r="L3815" s="148" t="s">
        <v>150</v>
      </c>
    </row>
    <row r="3816" spans="11:12" ht="316.5" x14ac:dyDescent="0.25">
      <c r="K3816" s="146" t="s">
        <v>210</v>
      </c>
      <c r="L3816" s="148" t="s">
        <v>150</v>
      </c>
    </row>
    <row r="3817" spans="11:12" ht="316.5" x14ac:dyDescent="0.25">
      <c r="K3817" s="146" t="s">
        <v>210</v>
      </c>
      <c r="L3817" s="148" t="s">
        <v>150</v>
      </c>
    </row>
    <row r="3818" spans="11:12" ht="316.5" x14ac:dyDescent="0.25">
      <c r="K3818" s="146" t="s">
        <v>210</v>
      </c>
      <c r="L3818" s="148" t="s">
        <v>150</v>
      </c>
    </row>
    <row r="3819" spans="11:12" ht="316.5" x14ac:dyDescent="0.25">
      <c r="K3819" s="146" t="s">
        <v>210</v>
      </c>
      <c r="L3819" s="148" t="s">
        <v>150</v>
      </c>
    </row>
    <row r="3820" spans="11:12" ht="316.5" x14ac:dyDescent="0.25">
      <c r="K3820" s="146" t="s">
        <v>210</v>
      </c>
      <c r="L3820" s="148" t="s">
        <v>150</v>
      </c>
    </row>
    <row r="3821" spans="11:12" ht="316.5" x14ac:dyDescent="0.25">
      <c r="K3821" s="146" t="s">
        <v>210</v>
      </c>
      <c r="L3821" s="148" t="s">
        <v>150</v>
      </c>
    </row>
    <row r="3822" spans="11:12" ht="316.5" x14ac:dyDescent="0.25">
      <c r="K3822" s="146" t="s">
        <v>210</v>
      </c>
      <c r="L3822" s="148" t="s">
        <v>150</v>
      </c>
    </row>
    <row r="3823" spans="11:12" ht="316.5" x14ac:dyDescent="0.25">
      <c r="K3823" s="146" t="s">
        <v>210</v>
      </c>
      <c r="L3823" s="148" t="s">
        <v>150</v>
      </c>
    </row>
    <row r="3824" spans="11:12" ht="316.5" x14ac:dyDescent="0.25">
      <c r="K3824" s="146" t="s">
        <v>210</v>
      </c>
      <c r="L3824" s="148" t="s">
        <v>150</v>
      </c>
    </row>
    <row r="3825" spans="11:12" ht="316.5" x14ac:dyDescent="0.25">
      <c r="K3825" s="146" t="s">
        <v>210</v>
      </c>
      <c r="L3825" s="148" t="s">
        <v>150</v>
      </c>
    </row>
    <row r="3826" spans="11:12" ht="316.5" x14ac:dyDescent="0.25">
      <c r="K3826" s="146" t="s">
        <v>210</v>
      </c>
      <c r="L3826" s="148" t="s">
        <v>150</v>
      </c>
    </row>
    <row r="3827" spans="11:12" ht="316.5" x14ac:dyDescent="0.25">
      <c r="K3827" s="146" t="s">
        <v>210</v>
      </c>
      <c r="L3827" s="148" t="s">
        <v>150</v>
      </c>
    </row>
    <row r="3828" spans="11:12" ht="316.5" x14ac:dyDescent="0.25">
      <c r="K3828" s="146" t="s">
        <v>210</v>
      </c>
      <c r="L3828" s="148" t="s">
        <v>150</v>
      </c>
    </row>
    <row r="3829" spans="11:12" ht="316.5" x14ac:dyDescent="0.25">
      <c r="K3829" s="146" t="s">
        <v>210</v>
      </c>
      <c r="L3829" s="148" t="s">
        <v>150</v>
      </c>
    </row>
    <row r="3830" spans="11:12" ht="316.5" x14ac:dyDescent="0.25">
      <c r="K3830" s="146" t="s">
        <v>210</v>
      </c>
      <c r="L3830" s="148" t="s">
        <v>150</v>
      </c>
    </row>
    <row r="3831" spans="11:12" ht="316.5" x14ac:dyDescent="0.25">
      <c r="K3831" s="146" t="s">
        <v>210</v>
      </c>
      <c r="L3831" s="148" t="s">
        <v>150</v>
      </c>
    </row>
    <row r="3832" spans="11:12" ht="316.5" x14ac:dyDescent="0.25">
      <c r="K3832" s="146" t="s">
        <v>210</v>
      </c>
      <c r="L3832" s="148" t="s">
        <v>150</v>
      </c>
    </row>
    <row r="3833" spans="11:12" ht="316.5" x14ac:dyDescent="0.25">
      <c r="K3833" s="146" t="s">
        <v>210</v>
      </c>
      <c r="L3833" s="148" t="s">
        <v>150</v>
      </c>
    </row>
    <row r="3834" spans="11:12" ht="316.5" x14ac:dyDescent="0.25">
      <c r="K3834" s="146" t="s">
        <v>210</v>
      </c>
      <c r="L3834" s="148" t="s">
        <v>150</v>
      </c>
    </row>
    <row r="3835" spans="11:12" ht="316.5" x14ac:dyDescent="0.25">
      <c r="K3835" s="146" t="s">
        <v>210</v>
      </c>
      <c r="L3835" s="148" t="s">
        <v>150</v>
      </c>
    </row>
    <row r="3836" spans="11:12" ht="316.5" x14ac:dyDescent="0.25">
      <c r="K3836" s="146" t="s">
        <v>210</v>
      </c>
      <c r="L3836" s="148" t="s">
        <v>150</v>
      </c>
    </row>
    <row r="3837" spans="11:12" ht="316.5" x14ac:dyDescent="0.25">
      <c r="K3837" s="146" t="s">
        <v>210</v>
      </c>
      <c r="L3837" s="148" t="s">
        <v>150</v>
      </c>
    </row>
    <row r="3838" spans="11:12" ht="316.5" x14ac:dyDescent="0.25">
      <c r="K3838" s="146" t="s">
        <v>210</v>
      </c>
      <c r="L3838" s="148" t="s">
        <v>150</v>
      </c>
    </row>
    <row r="3839" spans="11:12" ht="316.5" x14ac:dyDescent="0.25">
      <c r="K3839" s="146" t="s">
        <v>210</v>
      </c>
      <c r="L3839" s="148" t="s">
        <v>150</v>
      </c>
    </row>
    <row r="3840" spans="11:12" ht="316.5" x14ac:dyDescent="0.25">
      <c r="K3840" s="146" t="s">
        <v>210</v>
      </c>
      <c r="L3840" s="148" t="s">
        <v>150</v>
      </c>
    </row>
    <row r="3841" spans="11:12" ht="316.5" x14ac:dyDescent="0.25">
      <c r="K3841" s="146" t="s">
        <v>210</v>
      </c>
      <c r="L3841" s="148" t="s">
        <v>150</v>
      </c>
    </row>
    <row r="3842" spans="11:12" ht="316.5" x14ac:dyDescent="0.25">
      <c r="K3842" s="146" t="s">
        <v>210</v>
      </c>
      <c r="L3842" s="148" t="s">
        <v>150</v>
      </c>
    </row>
    <row r="3843" spans="11:12" ht="316.5" x14ac:dyDescent="0.25">
      <c r="K3843" s="146" t="s">
        <v>210</v>
      </c>
      <c r="L3843" s="148" t="s">
        <v>150</v>
      </c>
    </row>
    <row r="3844" spans="11:12" ht="316.5" x14ac:dyDescent="0.25">
      <c r="K3844" s="146" t="s">
        <v>210</v>
      </c>
      <c r="L3844" s="148" t="s">
        <v>150</v>
      </c>
    </row>
    <row r="3845" spans="11:12" ht="316.5" x14ac:dyDescent="0.25">
      <c r="K3845" s="146" t="s">
        <v>210</v>
      </c>
      <c r="L3845" s="148" t="s">
        <v>150</v>
      </c>
    </row>
    <row r="3846" spans="11:12" ht="316.5" x14ac:dyDescent="0.25">
      <c r="K3846" s="146" t="s">
        <v>210</v>
      </c>
      <c r="L3846" s="148" t="s">
        <v>150</v>
      </c>
    </row>
    <row r="3847" spans="11:12" ht="316.5" x14ac:dyDescent="0.25">
      <c r="K3847" s="146" t="s">
        <v>210</v>
      </c>
      <c r="L3847" s="148" t="s">
        <v>150</v>
      </c>
    </row>
    <row r="3848" spans="11:12" ht="316.5" x14ac:dyDescent="0.25">
      <c r="K3848" s="146" t="s">
        <v>210</v>
      </c>
      <c r="L3848" s="148" t="s">
        <v>150</v>
      </c>
    </row>
    <row r="3849" spans="11:12" ht="316.5" x14ac:dyDescent="0.25">
      <c r="K3849" s="146" t="s">
        <v>210</v>
      </c>
      <c r="L3849" s="148" t="s">
        <v>150</v>
      </c>
    </row>
    <row r="3850" spans="11:12" ht="316.5" x14ac:dyDescent="0.25">
      <c r="K3850" s="146" t="s">
        <v>210</v>
      </c>
      <c r="L3850" s="148" t="s">
        <v>150</v>
      </c>
    </row>
    <row r="3851" spans="11:12" ht="316.5" x14ac:dyDescent="0.25">
      <c r="K3851" s="146" t="s">
        <v>210</v>
      </c>
      <c r="L3851" s="148" t="s">
        <v>150</v>
      </c>
    </row>
    <row r="3852" spans="11:12" ht="316.5" x14ac:dyDescent="0.25">
      <c r="K3852" s="146" t="s">
        <v>210</v>
      </c>
      <c r="L3852" s="148" t="s">
        <v>150</v>
      </c>
    </row>
    <row r="3853" spans="11:12" ht="316.5" x14ac:dyDescent="0.25">
      <c r="K3853" s="146" t="s">
        <v>210</v>
      </c>
      <c r="L3853" s="148" t="s">
        <v>150</v>
      </c>
    </row>
    <row r="3854" spans="11:12" ht="316.5" x14ac:dyDescent="0.25">
      <c r="K3854" s="146" t="s">
        <v>210</v>
      </c>
      <c r="L3854" s="148" t="s">
        <v>150</v>
      </c>
    </row>
    <row r="3855" spans="11:12" ht="316.5" x14ac:dyDescent="0.25">
      <c r="K3855" s="146" t="s">
        <v>210</v>
      </c>
      <c r="L3855" s="148" t="s">
        <v>150</v>
      </c>
    </row>
    <row r="3856" spans="11:12" ht="316.5" x14ac:dyDescent="0.25">
      <c r="K3856" s="146" t="s">
        <v>210</v>
      </c>
      <c r="L3856" s="148" t="s">
        <v>150</v>
      </c>
    </row>
    <row r="3857" spans="11:12" ht="316.5" x14ac:dyDescent="0.25">
      <c r="K3857" s="146" t="s">
        <v>210</v>
      </c>
      <c r="L3857" s="148" t="s">
        <v>150</v>
      </c>
    </row>
    <row r="3858" spans="11:12" ht="316.5" x14ac:dyDescent="0.25">
      <c r="K3858" s="146" t="s">
        <v>210</v>
      </c>
      <c r="L3858" s="148" t="s">
        <v>150</v>
      </c>
    </row>
    <row r="3859" spans="11:12" ht="316.5" x14ac:dyDescent="0.25">
      <c r="K3859" s="146" t="s">
        <v>210</v>
      </c>
      <c r="L3859" s="148" t="s">
        <v>150</v>
      </c>
    </row>
    <row r="3860" spans="11:12" ht="316.5" x14ac:dyDescent="0.25">
      <c r="K3860" s="146" t="s">
        <v>210</v>
      </c>
      <c r="L3860" s="148" t="s">
        <v>150</v>
      </c>
    </row>
    <row r="3861" spans="11:12" ht="316.5" x14ac:dyDescent="0.25">
      <c r="K3861" s="146" t="s">
        <v>210</v>
      </c>
      <c r="L3861" s="148" t="s">
        <v>150</v>
      </c>
    </row>
    <row r="3862" spans="11:12" ht="316.5" x14ac:dyDescent="0.25">
      <c r="K3862" s="146" t="s">
        <v>210</v>
      </c>
      <c r="L3862" s="148" t="s">
        <v>150</v>
      </c>
    </row>
    <row r="3863" spans="11:12" ht="316.5" x14ac:dyDescent="0.25">
      <c r="K3863" s="146" t="s">
        <v>210</v>
      </c>
      <c r="L3863" s="148" t="s">
        <v>150</v>
      </c>
    </row>
    <row r="3864" spans="11:12" ht="316.5" x14ac:dyDescent="0.25">
      <c r="K3864" s="146" t="s">
        <v>210</v>
      </c>
      <c r="L3864" s="148" t="s">
        <v>150</v>
      </c>
    </row>
    <row r="3865" spans="11:12" ht="316.5" x14ac:dyDescent="0.25">
      <c r="K3865" s="146" t="s">
        <v>210</v>
      </c>
      <c r="L3865" s="148" t="s">
        <v>150</v>
      </c>
    </row>
    <row r="3866" spans="11:12" ht="316.5" x14ac:dyDescent="0.25">
      <c r="K3866" s="146" t="s">
        <v>210</v>
      </c>
      <c r="L3866" s="148" t="s">
        <v>150</v>
      </c>
    </row>
    <row r="3867" spans="11:12" ht="316.5" x14ac:dyDescent="0.25">
      <c r="K3867" s="146" t="s">
        <v>210</v>
      </c>
      <c r="L3867" s="148" t="s">
        <v>150</v>
      </c>
    </row>
    <row r="3868" spans="11:12" ht="316.5" x14ac:dyDescent="0.25">
      <c r="K3868" s="146" t="s">
        <v>210</v>
      </c>
      <c r="L3868" s="148" t="s">
        <v>150</v>
      </c>
    </row>
    <row r="3869" spans="11:12" ht="316.5" x14ac:dyDescent="0.25">
      <c r="K3869" s="146" t="s">
        <v>210</v>
      </c>
      <c r="L3869" s="148" t="s">
        <v>150</v>
      </c>
    </row>
    <row r="3870" spans="11:12" ht="316.5" x14ac:dyDescent="0.25">
      <c r="K3870" s="146" t="s">
        <v>210</v>
      </c>
      <c r="L3870" s="148" t="s">
        <v>150</v>
      </c>
    </row>
    <row r="3871" spans="11:12" ht="316.5" x14ac:dyDescent="0.25">
      <c r="K3871" s="146" t="s">
        <v>210</v>
      </c>
      <c r="L3871" s="148" t="s">
        <v>150</v>
      </c>
    </row>
    <row r="3872" spans="11:12" ht="316.5" x14ac:dyDescent="0.25">
      <c r="K3872" s="146" t="s">
        <v>210</v>
      </c>
      <c r="L3872" s="148" t="s">
        <v>150</v>
      </c>
    </row>
    <row r="3873" spans="11:12" ht="316.5" x14ac:dyDescent="0.25">
      <c r="K3873" s="146" t="s">
        <v>210</v>
      </c>
      <c r="L3873" s="148" t="s">
        <v>150</v>
      </c>
    </row>
    <row r="3874" spans="11:12" ht="316.5" x14ac:dyDescent="0.25">
      <c r="K3874" s="146" t="s">
        <v>210</v>
      </c>
      <c r="L3874" s="148" t="s">
        <v>150</v>
      </c>
    </row>
    <row r="3875" spans="11:12" ht="316.5" x14ac:dyDescent="0.25">
      <c r="K3875" s="146" t="s">
        <v>210</v>
      </c>
      <c r="L3875" s="148" t="s">
        <v>150</v>
      </c>
    </row>
    <row r="3876" spans="11:12" ht="316.5" x14ac:dyDescent="0.25">
      <c r="K3876" s="146" t="s">
        <v>210</v>
      </c>
      <c r="L3876" s="148" t="s">
        <v>150</v>
      </c>
    </row>
    <row r="3877" spans="11:12" ht="316.5" x14ac:dyDescent="0.25">
      <c r="K3877" s="146" t="s">
        <v>210</v>
      </c>
      <c r="L3877" s="148" t="s">
        <v>150</v>
      </c>
    </row>
    <row r="3878" spans="11:12" ht="316.5" x14ac:dyDescent="0.25">
      <c r="K3878" s="146" t="s">
        <v>210</v>
      </c>
      <c r="L3878" s="148" t="s">
        <v>150</v>
      </c>
    </row>
    <row r="3879" spans="11:12" ht="316.5" x14ac:dyDescent="0.25">
      <c r="K3879" s="146" t="s">
        <v>210</v>
      </c>
      <c r="L3879" s="148" t="s">
        <v>150</v>
      </c>
    </row>
    <row r="3880" spans="11:12" ht="316.5" x14ac:dyDescent="0.25">
      <c r="K3880" s="146" t="s">
        <v>210</v>
      </c>
      <c r="L3880" s="148" t="s">
        <v>150</v>
      </c>
    </row>
    <row r="3881" spans="11:12" ht="316.5" x14ac:dyDescent="0.25">
      <c r="K3881" s="146" t="s">
        <v>210</v>
      </c>
      <c r="L3881" s="148" t="s">
        <v>150</v>
      </c>
    </row>
    <row r="3882" spans="11:12" ht="316.5" x14ac:dyDescent="0.25">
      <c r="K3882" s="146" t="s">
        <v>210</v>
      </c>
      <c r="L3882" s="148" t="s">
        <v>150</v>
      </c>
    </row>
    <row r="3883" spans="11:12" ht="316.5" x14ac:dyDescent="0.25">
      <c r="K3883" s="146" t="s">
        <v>210</v>
      </c>
      <c r="L3883" s="148" t="s">
        <v>150</v>
      </c>
    </row>
    <row r="3884" spans="11:12" ht="316.5" x14ac:dyDescent="0.25">
      <c r="K3884" s="146" t="s">
        <v>210</v>
      </c>
      <c r="L3884" s="148" t="s">
        <v>150</v>
      </c>
    </row>
    <row r="3885" spans="11:12" ht="316.5" x14ac:dyDescent="0.25">
      <c r="K3885" s="146" t="s">
        <v>210</v>
      </c>
      <c r="L3885" s="148" t="s">
        <v>150</v>
      </c>
    </row>
    <row r="3886" spans="11:12" ht="316.5" x14ac:dyDescent="0.25">
      <c r="K3886" s="146" t="s">
        <v>210</v>
      </c>
      <c r="L3886" s="148" t="s">
        <v>150</v>
      </c>
    </row>
    <row r="3887" spans="11:12" ht="316.5" x14ac:dyDescent="0.25">
      <c r="K3887" s="146" t="s">
        <v>210</v>
      </c>
      <c r="L3887" s="148" t="s">
        <v>150</v>
      </c>
    </row>
    <row r="3888" spans="11:12" ht="316.5" x14ac:dyDescent="0.25">
      <c r="K3888" s="146" t="s">
        <v>210</v>
      </c>
      <c r="L3888" s="148" t="s">
        <v>150</v>
      </c>
    </row>
    <row r="3889" spans="11:12" ht="316.5" x14ac:dyDescent="0.25">
      <c r="K3889" s="146" t="s">
        <v>210</v>
      </c>
      <c r="L3889" s="148" t="s">
        <v>150</v>
      </c>
    </row>
    <row r="3890" spans="11:12" ht="316.5" x14ac:dyDescent="0.25">
      <c r="K3890" s="146" t="s">
        <v>210</v>
      </c>
      <c r="L3890" s="148" t="s">
        <v>150</v>
      </c>
    </row>
    <row r="3891" spans="11:12" ht="316.5" x14ac:dyDescent="0.25">
      <c r="K3891" s="146" t="s">
        <v>210</v>
      </c>
      <c r="L3891" s="148" t="s">
        <v>150</v>
      </c>
    </row>
    <row r="3892" spans="11:12" ht="316.5" x14ac:dyDescent="0.25">
      <c r="K3892" s="146" t="s">
        <v>210</v>
      </c>
      <c r="L3892" s="148" t="s">
        <v>150</v>
      </c>
    </row>
    <row r="3893" spans="11:12" ht="316.5" x14ac:dyDescent="0.25">
      <c r="K3893" s="146" t="s">
        <v>210</v>
      </c>
      <c r="L3893" s="148" t="s">
        <v>150</v>
      </c>
    </row>
    <row r="3894" spans="11:12" ht="316.5" x14ac:dyDescent="0.25">
      <c r="K3894" s="146" t="s">
        <v>210</v>
      </c>
      <c r="L3894" s="148" t="s">
        <v>150</v>
      </c>
    </row>
    <row r="3895" spans="11:12" ht="316.5" x14ac:dyDescent="0.25">
      <c r="K3895" s="146" t="s">
        <v>210</v>
      </c>
      <c r="L3895" s="148" t="s">
        <v>150</v>
      </c>
    </row>
    <row r="3896" spans="11:12" ht="316.5" x14ac:dyDescent="0.25">
      <c r="K3896" s="146" t="s">
        <v>210</v>
      </c>
      <c r="L3896" s="148" t="s">
        <v>150</v>
      </c>
    </row>
    <row r="3897" spans="11:12" ht="316.5" x14ac:dyDescent="0.25">
      <c r="K3897" s="146" t="s">
        <v>210</v>
      </c>
      <c r="L3897" s="148" t="s">
        <v>150</v>
      </c>
    </row>
    <row r="3898" spans="11:12" ht="316.5" x14ac:dyDescent="0.25">
      <c r="K3898" s="146" t="s">
        <v>210</v>
      </c>
      <c r="L3898" s="148" t="s">
        <v>150</v>
      </c>
    </row>
    <row r="3899" spans="11:12" ht="316.5" x14ac:dyDescent="0.25">
      <c r="K3899" s="146" t="s">
        <v>210</v>
      </c>
      <c r="L3899" s="148" t="s">
        <v>150</v>
      </c>
    </row>
    <row r="3900" spans="11:12" ht="316.5" x14ac:dyDescent="0.25">
      <c r="K3900" s="146" t="s">
        <v>210</v>
      </c>
      <c r="L3900" s="148" t="s">
        <v>150</v>
      </c>
    </row>
    <row r="3901" spans="11:12" ht="316.5" x14ac:dyDescent="0.25">
      <c r="K3901" s="146" t="s">
        <v>210</v>
      </c>
      <c r="L3901" s="148" t="s">
        <v>150</v>
      </c>
    </row>
    <row r="3902" spans="11:12" ht="316.5" x14ac:dyDescent="0.25">
      <c r="K3902" s="146" t="s">
        <v>210</v>
      </c>
      <c r="L3902" s="148" t="s">
        <v>150</v>
      </c>
    </row>
    <row r="3903" spans="11:12" ht="316.5" x14ac:dyDescent="0.25">
      <c r="K3903" s="146" t="s">
        <v>210</v>
      </c>
      <c r="L3903" s="148" t="s">
        <v>150</v>
      </c>
    </row>
    <row r="3904" spans="11:12" ht="316.5" x14ac:dyDescent="0.25">
      <c r="K3904" s="146" t="s">
        <v>210</v>
      </c>
      <c r="L3904" s="148" t="s">
        <v>150</v>
      </c>
    </row>
    <row r="3905" spans="11:12" ht="316.5" x14ac:dyDescent="0.25">
      <c r="K3905" s="146" t="s">
        <v>210</v>
      </c>
      <c r="L3905" s="148" t="s">
        <v>150</v>
      </c>
    </row>
    <row r="3906" spans="11:12" ht="316.5" x14ac:dyDescent="0.25">
      <c r="K3906" s="146" t="s">
        <v>210</v>
      </c>
      <c r="L3906" s="148" t="s">
        <v>150</v>
      </c>
    </row>
    <row r="3907" spans="11:12" ht="316.5" x14ac:dyDescent="0.25">
      <c r="K3907" s="146" t="s">
        <v>210</v>
      </c>
      <c r="L3907" s="148" t="s">
        <v>150</v>
      </c>
    </row>
    <row r="3908" spans="11:12" ht="316.5" x14ac:dyDescent="0.25">
      <c r="K3908" s="146" t="s">
        <v>210</v>
      </c>
      <c r="L3908" s="148" t="s">
        <v>150</v>
      </c>
    </row>
    <row r="3909" spans="11:12" ht="316.5" x14ac:dyDescent="0.25">
      <c r="K3909" s="146" t="s">
        <v>210</v>
      </c>
      <c r="L3909" s="148" t="s">
        <v>150</v>
      </c>
    </row>
    <row r="3910" spans="11:12" ht="316.5" x14ac:dyDescent="0.25">
      <c r="K3910" s="146" t="s">
        <v>210</v>
      </c>
      <c r="L3910" s="148" t="s">
        <v>150</v>
      </c>
    </row>
    <row r="3911" spans="11:12" ht="316.5" x14ac:dyDescent="0.25">
      <c r="K3911" s="146" t="s">
        <v>210</v>
      </c>
      <c r="L3911" s="148" t="s">
        <v>150</v>
      </c>
    </row>
    <row r="3912" spans="11:12" ht="316.5" x14ac:dyDescent="0.25">
      <c r="K3912" s="146" t="s">
        <v>210</v>
      </c>
      <c r="L3912" s="148" t="s">
        <v>150</v>
      </c>
    </row>
    <row r="3913" spans="11:12" ht="316.5" x14ac:dyDescent="0.25">
      <c r="K3913" s="146" t="s">
        <v>210</v>
      </c>
      <c r="L3913" s="148" t="s">
        <v>150</v>
      </c>
    </row>
    <row r="3914" spans="11:12" ht="316.5" x14ac:dyDescent="0.25">
      <c r="K3914" s="146" t="s">
        <v>210</v>
      </c>
      <c r="L3914" s="148" t="s">
        <v>150</v>
      </c>
    </row>
    <row r="3915" spans="11:12" ht="316.5" x14ac:dyDescent="0.25">
      <c r="K3915" s="146" t="s">
        <v>210</v>
      </c>
      <c r="L3915" s="148" t="s">
        <v>150</v>
      </c>
    </row>
    <row r="3916" spans="11:12" ht="316.5" x14ac:dyDescent="0.25">
      <c r="K3916" s="146" t="s">
        <v>210</v>
      </c>
      <c r="L3916" s="148" t="s">
        <v>150</v>
      </c>
    </row>
    <row r="3917" spans="11:12" ht="316.5" x14ac:dyDescent="0.25">
      <c r="K3917" s="146" t="s">
        <v>210</v>
      </c>
      <c r="L3917" s="148" t="s">
        <v>150</v>
      </c>
    </row>
    <row r="3918" spans="11:12" ht="316.5" x14ac:dyDescent="0.25">
      <c r="K3918" s="146" t="s">
        <v>210</v>
      </c>
      <c r="L3918" s="148" t="s">
        <v>150</v>
      </c>
    </row>
    <row r="3919" spans="11:12" ht="316.5" x14ac:dyDescent="0.25">
      <c r="K3919" s="146" t="s">
        <v>210</v>
      </c>
      <c r="L3919" s="148" t="s">
        <v>150</v>
      </c>
    </row>
    <row r="3920" spans="11:12" ht="316.5" x14ac:dyDescent="0.25">
      <c r="K3920" s="146" t="s">
        <v>210</v>
      </c>
      <c r="L3920" s="148" t="s">
        <v>150</v>
      </c>
    </row>
    <row r="3921" spans="11:12" ht="316.5" x14ac:dyDescent="0.25">
      <c r="K3921" s="146" t="s">
        <v>210</v>
      </c>
      <c r="L3921" s="148" t="s">
        <v>150</v>
      </c>
    </row>
    <row r="3922" spans="11:12" ht="316.5" x14ac:dyDescent="0.25">
      <c r="K3922" s="146" t="s">
        <v>210</v>
      </c>
      <c r="L3922" s="148" t="s">
        <v>150</v>
      </c>
    </row>
    <row r="3923" spans="11:12" ht="316.5" x14ac:dyDescent="0.25">
      <c r="K3923" s="146" t="s">
        <v>210</v>
      </c>
      <c r="L3923" s="148" t="s">
        <v>150</v>
      </c>
    </row>
    <row r="3924" spans="11:12" ht="316.5" x14ac:dyDescent="0.25">
      <c r="K3924" s="146" t="s">
        <v>210</v>
      </c>
      <c r="L3924" s="148" t="s">
        <v>150</v>
      </c>
    </row>
    <row r="3925" spans="11:12" ht="316.5" x14ac:dyDescent="0.25">
      <c r="K3925" s="146" t="s">
        <v>210</v>
      </c>
      <c r="L3925" s="148" t="s">
        <v>150</v>
      </c>
    </row>
    <row r="3926" spans="11:12" ht="316.5" x14ac:dyDescent="0.25">
      <c r="K3926" s="146" t="s">
        <v>210</v>
      </c>
      <c r="L3926" s="148" t="s">
        <v>150</v>
      </c>
    </row>
    <row r="3927" spans="11:12" ht="316.5" x14ac:dyDescent="0.25">
      <c r="K3927" s="146" t="s">
        <v>210</v>
      </c>
      <c r="L3927" s="148" t="s">
        <v>150</v>
      </c>
    </row>
    <row r="3928" spans="11:12" ht="316.5" x14ac:dyDescent="0.25">
      <c r="K3928" s="146" t="s">
        <v>210</v>
      </c>
      <c r="L3928" s="148" t="s">
        <v>150</v>
      </c>
    </row>
    <row r="3929" spans="11:12" ht="316.5" x14ac:dyDescent="0.25">
      <c r="K3929" s="146" t="s">
        <v>210</v>
      </c>
      <c r="L3929" s="148" t="s">
        <v>150</v>
      </c>
    </row>
    <row r="3930" spans="11:12" ht="316.5" x14ac:dyDescent="0.25">
      <c r="K3930" s="146" t="s">
        <v>210</v>
      </c>
      <c r="L3930" s="148" t="s">
        <v>150</v>
      </c>
    </row>
    <row r="3931" spans="11:12" ht="316.5" x14ac:dyDescent="0.25">
      <c r="K3931" s="146" t="s">
        <v>210</v>
      </c>
      <c r="L3931" s="148" t="s">
        <v>150</v>
      </c>
    </row>
    <row r="3932" spans="11:12" ht="316.5" x14ac:dyDescent="0.25">
      <c r="K3932" s="146" t="s">
        <v>210</v>
      </c>
      <c r="L3932" s="148" t="s">
        <v>150</v>
      </c>
    </row>
    <row r="3933" spans="11:12" ht="316.5" x14ac:dyDescent="0.25">
      <c r="K3933" s="146" t="s">
        <v>210</v>
      </c>
      <c r="L3933" s="148" t="s">
        <v>150</v>
      </c>
    </row>
    <row r="3934" spans="11:12" ht="316.5" x14ac:dyDescent="0.25">
      <c r="K3934" s="146" t="s">
        <v>210</v>
      </c>
      <c r="L3934" s="148" t="s">
        <v>150</v>
      </c>
    </row>
    <row r="3935" spans="11:12" ht="316.5" x14ac:dyDescent="0.25">
      <c r="K3935" s="146" t="s">
        <v>210</v>
      </c>
      <c r="L3935" s="148" t="s">
        <v>150</v>
      </c>
    </row>
    <row r="3936" spans="11:12" ht="316.5" x14ac:dyDescent="0.25">
      <c r="K3936" s="146" t="s">
        <v>210</v>
      </c>
      <c r="L3936" s="148" t="s">
        <v>150</v>
      </c>
    </row>
    <row r="3937" spans="11:12" ht="316.5" x14ac:dyDescent="0.25">
      <c r="K3937" s="146" t="s">
        <v>210</v>
      </c>
      <c r="L3937" s="148" t="s">
        <v>150</v>
      </c>
    </row>
    <row r="3938" spans="11:12" ht="316.5" x14ac:dyDescent="0.25">
      <c r="K3938" s="146" t="s">
        <v>210</v>
      </c>
      <c r="L3938" s="148" t="s">
        <v>150</v>
      </c>
    </row>
    <row r="3939" spans="11:12" ht="316.5" x14ac:dyDescent="0.25">
      <c r="K3939" s="146" t="s">
        <v>210</v>
      </c>
      <c r="L3939" s="148" t="s">
        <v>150</v>
      </c>
    </row>
    <row r="3940" spans="11:12" ht="316.5" x14ac:dyDescent="0.25">
      <c r="K3940" s="146" t="s">
        <v>210</v>
      </c>
      <c r="L3940" s="148" t="s">
        <v>150</v>
      </c>
    </row>
    <row r="3941" spans="11:12" ht="316.5" x14ac:dyDescent="0.25">
      <c r="K3941" s="146" t="s">
        <v>210</v>
      </c>
      <c r="L3941" s="148" t="s">
        <v>150</v>
      </c>
    </row>
    <row r="3942" spans="11:12" ht="316.5" x14ac:dyDescent="0.25">
      <c r="K3942" s="146" t="s">
        <v>210</v>
      </c>
      <c r="L3942" s="148" t="s">
        <v>150</v>
      </c>
    </row>
    <row r="3943" spans="11:12" ht="316.5" x14ac:dyDescent="0.25">
      <c r="K3943" s="146" t="s">
        <v>210</v>
      </c>
      <c r="L3943" s="148" t="s">
        <v>150</v>
      </c>
    </row>
    <row r="3944" spans="11:12" ht="316.5" x14ac:dyDescent="0.25">
      <c r="K3944" s="146" t="s">
        <v>210</v>
      </c>
      <c r="L3944" s="148" t="s">
        <v>150</v>
      </c>
    </row>
    <row r="3945" spans="11:12" ht="316.5" x14ac:dyDescent="0.25">
      <c r="K3945" s="146" t="s">
        <v>210</v>
      </c>
      <c r="L3945" s="148" t="s">
        <v>150</v>
      </c>
    </row>
    <row r="3946" spans="11:12" ht="316.5" x14ac:dyDescent="0.25">
      <c r="K3946" s="146" t="s">
        <v>210</v>
      </c>
      <c r="L3946" s="148" t="s">
        <v>150</v>
      </c>
    </row>
    <row r="3947" spans="11:12" ht="316.5" x14ac:dyDescent="0.25">
      <c r="K3947" s="146" t="s">
        <v>210</v>
      </c>
      <c r="L3947" s="148" t="s">
        <v>150</v>
      </c>
    </row>
    <row r="3948" spans="11:12" ht="316.5" x14ac:dyDescent="0.25">
      <c r="K3948" s="146" t="s">
        <v>210</v>
      </c>
      <c r="L3948" s="148" t="s">
        <v>150</v>
      </c>
    </row>
    <row r="3949" spans="11:12" ht="316.5" x14ac:dyDescent="0.25">
      <c r="K3949" s="146" t="s">
        <v>210</v>
      </c>
      <c r="L3949" s="148" t="s">
        <v>150</v>
      </c>
    </row>
    <row r="3950" spans="11:12" ht="316.5" x14ac:dyDescent="0.25">
      <c r="K3950" s="146" t="s">
        <v>210</v>
      </c>
      <c r="L3950" s="148" t="s">
        <v>150</v>
      </c>
    </row>
    <row r="3951" spans="11:12" ht="316.5" x14ac:dyDescent="0.25">
      <c r="K3951" s="146" t="s">
        <v>210</v>
      </c>
      <c r="L3951" s="148" t="s">
        <v>150</v>
      </c>
    </row>
    <row r="3952" spans="11:12" ht="316.5" x14ac:dyDescent="0.25">
      <c r="K3952" s="146" t="s">
        <v>210</v>
      </c>
      <c r="L3952" s="148" t="s">
        <v>150</v>
      </c>
    </row>
    <row r="3953" spans="11:12" ht="316.5" x14ac:dyDescent="0.25">
      <c r="K3953" s="146" t="s">
        <v>210</v>
      </c>
      <c r="L3953" s="148" t="s">
        <v>150</v>
      </c>
    </row>
    <row r="3954" spans="11:12" ht="316.5" x14ac:dyDescent="0.25">
      <c r="K3954" s="146" t="s">
        <v>210</v>
      </c>
      <c r="L3954" s="148" t="s">
        <v>150</v>
      </c>
    </row>
    <row r="3955" spans="11:12" ht="316.5" x14ac:dyDescent="0.25">
      <c r="K3955" s="146" t="s">
        <v>210</v>
      </c>
      <c r="L3955" s="148" t="s">
        <v>150</v>
      </c>
    </row>
    <row r="3956" spans="11:12" ht="316.5" x14ac:dyDescent="0.25">
      <c r="K3956" s="146" t="s">
        <v>210</v>
      </c>
      <c r="L3956" s="148" t="s">
        <v>150</v>
      </c>
    </row>
    <row r="3957" spans="11:12" ht="316.5" x14ac:dyDescent="0.25">
      <c r="K3957" s="146" t="s">
        <v>210</v>
      </c>
      <c r="L3957" s="148" t="s">
        <v>150</v>
      </c>
    </row>
    <row r="3958" spans="11:12" ht="316.5" x14ac:dyDescent="0.25">
      <c r="K3958" s="146" t="s">
        <v>210</v>
      </c>
      <c r="L3958" s="148" t="s">
        <v>150</v>
      </c>
    </row>
    <row r="3959" spans="11:12" ht="316.5" x14ac:dyDescent="0.25">
      <c r="K3959" s="146" t="s">
        <v>210</v>
      </c>
      <c r="L3959" s="148" t="s">
        <v>150</v>
      </c>
    </row>
    <row r="3960" spans="11:12" ht="316.5" x14ac:dyDescent="0.25">
      <c r="K3960" s="146" t="s">
        <v>210</v>
      </c>
      <c r="L3960" s="148" t="s">
        <v>150</v>
      </c>
    </row>
    <row r="3961" spans="11:12" ht="316.5" x14ac:dyDescent="0.25">
      <c r="K3961" s="146" t="s">
        <v>210</v>
      </c>
      <c r="L3961" s="148" t="s">
        <v>150</v>
      </c>
    </row>
    <row r="3962" spans="11:12" ht="316.5" x14ac:dyDescent="0.25">
      <c r="K3962" s="146" t="s">
        <v>210</v>
      </c>
      <c r="L3962" s="148" t="s">
        <v>150</v>
      </c>
    </row>
    <row r="3963" spans="11:12" ht="316.5" x14ac:dyDescent="0.25">
      <c r="K3963" s="146" t="s">
        <v>210</v>
      </c>
      <c r="L3963" s="148" t="s">
        <v>150</v>
      </c>
    </row>
    <row r="3964" spans="11:12" ht="316.5" x14ac:dyDescent="0.25">
      <c r="K3964" s="146" t="s">
        <v>210</v>
      </c>
      <c r="L3964" s="148" t="s">
        <v>150</v>
      </c>
    </row>
    <row r="3965" spans="11:12" ht="316.5" x14ac:dyDescent="0.25">
      <c r="K3965" s="146" t="s">
        <v>210</v>
      </c>
      <c r="L3965" s="148" t="s">
        <v>150</v>
      </c>
    </row>
    <row r="3966" spans="11:12" ht="316.5" x14ac:dyDescent="0.25">
      <c r="K3966" s="146" t="s">
        <v>210</v>
      </c>
      <c r="L3966" s="148" t="s">
        <v>150</v>
      </c>
    </row>
    <row r="3967" spans="11:12" ht="316.5" x14ac:dyDescent="0.25">
      <c r="K3967" s="146" t="s">
        <v>210</v>
      </c>
      <c r="L3967" s="148" t="s">
        <v>150</v>
      </c>
    </row>
    <row r="3968" spans="11:12" ht="316.5" x14ac:dyDescent="0.25">
      <c r="K3968" s="146" t="s">
        <v>210</v>
      </c>
      <c r="L3968" s="148" t="s">
        <v>150</v>
      </c>
    </row>
    <row r="3969" spans="11:12" ht="316.5" x14ac:dyDescent="0.25">
      <c r="K3969" s="146" t="s">
        <v>210</v>
      </c>
      <c r="L3969" s="148" t="s">
        <v>150</v>
      </c>
    </row>
    <row r="3970" spans="11:12" ht="316.5" x14ac:dyDescent="0.25">
      <c r="K3970" s="146" t="s">
        <v>210</v>
      </c>
      <c r="L3970" s="148" t="s">
        <v>150</v>
      </c>
    </row>
    <row r="3971" spans="11:12" ht="316.5" x14ac:dyDescent="0.25">
      <c r="K3971" s="146" t="s">
        <v>210</v>
      </c>
      <c r="L3971" s="148" t="s">
        <v>150</v>
      </c>
    </row>
    <row r="3972" spans="11:12" ht="316.5" x14ac:dyDescent="0.25">
      <c r="K3972" s="146" t="s">
        <v>210</v>
      </c>
      <c r="L3972" s="148" t="s">
        <v>150</v>
      </c>
    </row>
    <row r="3973" spans="11:12" ht="316.5" x14ac:dyDescent="0.25">
      <c r="K3973" s="146" t="s">
        <v>210</v>
      </c>
      <c r="L3973" s="148" t="s">
        <v>150</v>
      </c>
    </row>
    <row r="3974" spans="11:12" ht="316.5" x14ac:dyDescent="0.25">
      <c r="K3974" s="146" t="s">
        <v>210</v>
      </c>
      <c r="L3974" s="148" t="s">
        <v>150</v>
      </c>
    </row>
    <row r="3975" spans="11:12" ht="316.5" x14ac:dyDescent="0.25">
      <c r="K3975" s="146" t="s">
        <v>210</v>
      </c>
      <c r="L3975" s="148" t="s">
        <v>150</v>
      </c>
    </row>
    <row r="3976" spans="11:12" ht="316.5" x14ac:dyDescent="0.25">
      <c r="K3976" s="146" t="s">
        <v>210</v>
      </c>
      <c r="L3976" s="148" t="s">
        <v>150</v>
      </c>
    </row>
    <row r="3977" spans="11:12" ht="316.5" x14ac:dyDescent="0.25">
      <c r="K3977" s="146" t="s">
        <v>210</v>
      </c>
      <c r="L3977" s="148" t="s">
        <v>150</v>
      </c>
    </row>
    <row r="3978" spans="11:12" ht="316.5" x14ac:dyDescent="0.25">
      <c r="K3978" s="146" t="s">
        <v>210</v>
      </c>
      <c r="L3978" s="148" t="s">
        <v>150</v>
      </c>
    </row>
    <row r="3979" spans="11:12" ht="316.5" x14ac:dyDescent="0.25">
      <c r="K3979" s="146" t="s">
        <v>210</v>
      </c>
      <c r="L3979" s="148" t="s">
        <v>150</v>
      </c>
    </row>
    <row r="3980" spans="11:12" ht="316.5" x14ac:dyDescent="0.25">
      <c r="K3980" s="146" t="s">
        <v>210</v>
      </c>
      <c r="L3980" s="148" t="s">
        <v>150</v>
      </c>
    </row>
    <row r="3981" spans="11:12" ht="316.5" x14ac:dyDescent="0.25">
      <c r="K3981" s="146" t="s">
        <v>210</v>
      </c>
      <c r="L3981" s="148" t="s">
        <v>150</v>
      </c>
    </row>
    <row r="3982" spans="11:12" ht="316.5" x14ac:dyDescent="0.25">
      <c r="K3982" s="146" t="s">
        <v>210</v>
      </c>
      <c r="L3982" s="148" t="s">
        <v>150</v>
      </c>
    </row>
    <row r="3983" spans="11:12" ht="316.5" x14ac:dyDescent="0.25">
      <c r="K3983" s="146" t="s">
        <v>210</v>
      </c>
      <c r="L3983" s="148" t="s">
        <v>150</v>
      </c>
    </row>
    <row r="3984" spans="11:12" ht="316.5" x14ac:dyDescent="0.25">
      <c r="K3984" s="146" t="s">
        <v>210</v>
      </c>
      <c r="L3984" s="148" t="s">
        <v>150</v>
      </c>
    </row>
    <row r="3985" spans="11:12" ht="316.5" x14ac:dyDescent="0.25">
      <c r="K3985" s="146" t="s">
        <v>210</v>
      </c>
      <c r="L3985" s="148" t="s">
        <v>150</v>
      </c>
    </row>
    <row r="3986" spans="11:12" ht="316.5" x14ac:dyDescent="0.25">
      <c r="K3986" s="146" t="s">
        <v>210</v>
      </c>
      <c r="L3986" s="148" t="s">
        <v>150</v>
      </c>
    </row>
    <row r="3987" spans="11:12" ht="316.5" x14ac:dyDescent="0.25">
      <c r="K3987" s="146" t="s">
        <v>210</v>
      </c>
      <c r="L3987" s="148" t="s">
        <v>150</v>
      </c>
    </row>
    <row r="3988" spans="11:12" ht="316.5" x14ac:dyDescent="0.25">
      <c r="K3988" s="146" t="s">
        <v>210</v>
      </c>
      <c r="L3988" s="148" t="s">
        <v>150</v>
      </c>
    </row>
    <row r="3989" spans="11:12" ht="316.5" x14ac:dyDescent="0.25">
      <c r="K3989" s="146" t="s">
        <v>210</v>
      </c>
      <c r="L3989" s="148" t="s">
        <v>150</v>
      </c>
    </row>
    <row r="3990" spans="11:12" ht="316.5" x14ac:dyDescent="0.25">
      <c r="K3990" s="146" t="s">
        <v>210</v>
      </c>
      <c r="L3990" s="148" t="s">
        <v>150</v>
      </c>
    </row>
    <row r="3991" spans="11:12" ht="316.5" x14ac:dyDescent="0.25">
      <c r="K3991" s="146" t="s">
        <v>210</v>
      </c>
      <c r="L3991" s="148" t="s">
        <v>150</v>
      </c>
    </row>
    <row r="3992" spans="11:12" ht="316.5" x14ac:dyDescent="0.25">
      <c r="K3992" s="146" t="s">
        <v>210</v>
      </c>
      <c r="L3992" s="148" t="s">
        <v>150</v>
      </c>
    </row>
    <row r="3993" spans="11:12" ht="316.5" x14ac:dyDescent="0.25">
      <c r="K3993" s="146" t="s">
        <v>210</v>
      </c>
      <c r="L3993" s="148" t="s">
        <v>150</v>
      </c>
    </row>
    <row r="3994" spans="11:12" ht="316.5" x14ac:dyDescent="0.25">
      <c r="K3994" s="146" t="s">
        <v>210</v>
      </c>
      <c r="L3994" s="148" t="s">
        <v>150</v>
      </c>
    </row>
    <row r="3995" spans="11:12" ht="316.5" x14ac:dyDescent="0.25">
      <c r="K3995" s="146" t="s">
        <v>210</v>
      </c>
      <c r="L3995" s="148" t="s">
        <v>150</v>
      </c>
    </row>
    <row r="3996" spans="11:12" ht="316.5" x14ac:dyDescent="0.25">
      <c r="K3996" s="146" t="s">
        <v>210</v>
      </c>
      <c r="L3996" s="148" t="s">
        <v>150</v>
      </c>
    </row>
    <row r="3997" spans="11:12" ht="316.5" x14ac:dyDescent="0.25">
      <c r="K3997" s="146" t="s">
        <v>210</v>
      </c>
      <c r="L3997" s="148" t="s">
        <v>150</v>
      </c>
    </row>
    <row r="3998" spans="11:12" ht="316.5" x14ac:dyDescent="0.25">
      <c r="K3998" s="146" t="s">
        <v>210</v>
      </c>
      <c r="L3998" s="148" t="s">
        <v>150</v>
      </c>
    </row>
    <row r="3999" spans="11:12" ht="316.5" x14ac:dyDescent="0.25">
      <c r="K3999" s="146" t="s">
        <v>210</v>
      </c>
      <c r="L3999" s="148" t="s">
        <v>150</v>
      </c>
    </row>
    <row r="4000" spans="11:12" ht="316.5" x14ac:dyDescent="0.25">
      <c r="K4000" s="146" t="s">
        <v>210</v>
      </c>
      <c r="L4000" s="148" t="s">
        <v>150</v>
      </c>
    </row>
    <row r="4001" spans="11:12" ht="316.5" x14ac:dyDescent="0.25">
      <c r="K4001" s="146" t="s">
        <v>210</v>
      </c>
      <c r="L4001" s="148" t="s">
        <v>150</v>
      </c>
    </row>
    <row r="4002" spans="11:12" ht="316.5" x14ac:dyDescent="0.25">
      <c r="K4002" s="146" t="s">
        <v>210</v>
      </c>
      <c r="L4002" s="148" t="s">
        <v>150</v>
      </c>
    </row>
    <row r="4003" spans="11:12" ht="316.5" x14ac:dyDescent="0.25">
      <c r="K4003" s="146" t="s">
        <v>210</v>
      </c>
      <c r="L4003" s="148" t="s">
        <v>150</v>
      </c>
    </row>
    <row r="4004" spans="11:12" ht="316.5" x14ac:dyDescent="0.25">
      <c r="K4004" s="146" t="s">
        <v>210</v>
      </c>
      <c r="L4004" s="148" t="s">
        <v>150</v>
      </c>
    </row>
    <row r="4005" spans="11:12" ht="316.5" x14ac:dyDescent="0.25">
      <c r="K4005" s="146" t="s">
        <v>210</v>
      </c>
      <c r="L4005" s="148" t="s">
        <v>150</v>
      </c>
    </row>
    <row r="4006" spans="11:12" ht="316.5" x14ac:dyDescent="0.25">
      <c r="K4006" s="146" t="s">
        <v>210</v>
      </c>
      <c r="L4006" s="148" t="s">
        <v>150</v>
      </c>
    </row>
    <row r="4007" spans="11:12" ht="316.5" x14ac:dyDescent="0.25">
      <c r="K4007" s="146" t="s">
        <v>210</v>
      </c>
      <c r="L4007" s="148" t="s">
        <v>150</v>
      </c>
    </row>
    <row r="4008" spans="11:12" ht="316.5" x14ac:dyDescent="0.25">
      <c r="K4008" s="146" t="s">
        <v>210</v>
      </c>
      <c r="L4008" s="148" t="s">
        <v>150</v>
      </c>
    </row>
    <row r="4009" spans="11:12" ht="316.5" x14ac:dyDescent="0.25">
      <c r="K4009" s="146" t="s">
        <v>210</v>
      </c>
      <c r="L4009" s="148" t="s">
        <v>150</v>
      </c>
    </row>
    <row r="4010" spans="11:12" ht="316.5" x14ac:dyDescent="0.25">
      <c r="K4010" s="146" t="s">
        <v>210</v>
      </c>
      <c r="L4010" s="148" t="s">
        <v>150</v>
      </c>
    </row>
    <row r="4011" spans="11:12" ht="316.5" x14ac:dyDescent="0.25">
      <c r="K4011" s="146" t="s">
        <v>210</v>
      </c>
      <c r="L4011" s="148" t="s">
        <v>150</v>
      </c>
    </row>
    <row r="4012" spans="11:12" ht="316.5" x14ac:dyDescent="0.25">
      <c r="K4012" s="146" t="s">
        <v>210</v>
      </c>
      <c r="L4012" s="148" t="s">
        <v>150</v>
      </c>
    </row>
    <row r="4013" spans="11:12" ht="316.5" x14ac:dyDescent="0.25">
      <c r="K4013" s="146" t="s">
        <v>210</v>
      </c>
      <c r="L4013" s="148" t="s">
        <v>150</v>
      </c>
    </row>
    <row r="4014" spans="11:12" ht="316.5" x14ac:dyDescent="0.25">
      <c r="K4014" s="146" t="s">
        <v>210</v>
      </c>
      <c r="L4014" s="148" t="s">
        <v>150</v>
      </c>
    </row>
    <row r="4015" spans="11:12" ht="316.5" x14ac:dyDescent="0.25">
      <c r="K4015" s="146" t="s">
        <v>210</v>
      </c>
      <c r="L4015" s="148" t="s">
        <v>150</v>
      </c>
    </row>
    <row r="4016" spans="11:12" ht="316.5" x14ac:dyDescent="0.25">
      <c r="K4016" s="146" t="s">
        <v>210</v>
      </c>
      <c r="L4016" s="148" t="s">
        <v>150</v>
      </c>
    </row>
    <row r="4017" spans="11:12" ht="316.5" x14ac:dyDescent="0.25">
      <c r="K4017" s="146" t="s">
        <v>210</v>
      </c>
      <c r="L4017" s="148" t="s">
        <v>150</v>
      </c>
    </row>
    <row r="4018" spans="11:12" ht="316.5" x14ac:dyDescent="0.25">
      <c r="K4018" s="146" t="s">
        <v>210</v>
      </c>
      <c r="L4018" s="148" t="s">
        <v>150</v>
      </c>
    </row>
    <row r="4019" spans="11:12" ht="316.5" x14ac:dyDescent="0.25">
      <c r="K4019" s="146" t="s">
        <v>210</v>
      </c>
      <c r="L4019" s="148" t="s">
        <v>150</v>
      </c>
    </row>
    <row r="4020" spans="11:12" ht="316.5" x14ac:dyDescent="0.25">
      <c r="K4020" s="146" t="s">
        <v>210</v>
      </c>
      <c r="L4020" s="148" t="s">
        <v>150</v>
      </c>
    </row>
    <row r="4021" spans="11:12" ht="316.5" x14ac:dyDescent="0.25">
      <c r="K4021" s="146" t="s">
        <v>210</v>
      </c>
      <c r="L4021" s="148" t="s">
        <v>150</v>
      </c>
    </row>
    <row r="4022" spans="11:12" ht="316.5" x14ac:dyDescent="0.25">
      <c r="K4022" s="146" t="s">
        <v>210</v>
      </c>
      <c r="L4022" s="148" t="s">
        <v>150</v>
      </c>
    </row>
    <row r="4023" spans="11:12" ht="316.5" x14ac:dyDescent="0.25">
      <c r="K4023" s="146" t="s">
        <v>210</v>
      </c>
      <c r="L4023" s="148" t="s">
        <v>150</v>
      </c>
    </row>
    <row r="4024" spans="11:12" ht="316.5" x14ac:dyDescent="0.25">
      <c r="K4024" s="146" t="s">
        <v>210</v>
      </c>
      <c r="L4024" s="148" t="s">
        <v>150</v>
      </c>
    </row>
    <row r="4025" spans="11:12" ht="316.5" x14ac:dyDescent="0.25">
      <c r="K4025" s="146" t="s">
        <v>210</v>
      </c>
      <c r="L4025" s="148" t="s">
        <v>150</v>
      </c>
    </row>
    <row r="4026" spans="11:12" ht="316.5" x14ac:dyDescent="0.25">
      <c r="K4026" s="146" t="s">
        <v>210</v>
      </c>
      <c r="L4026" s="148" t="s">
        <v>150</v>
      </c>
    </row>
    <row r="4027" spans="11:12" ht="316.5" x14ac:dyDescent="0.25">
      <c r="K4027" s="146" t="s">
        <v>210</v>
      </c>
      <c r="L4027" s="148" t="s">
        <v>150</v>
      </c>
    </row>
    <row r="4028" spans="11:12" ht="316.5" x14ac:dyDescent="0.25">
      <c r="K4028" s="146" t="s">
        <v>210</v>
      </c>
      <c r="L4028" s="148" t="s">
        <v>150</v>
      </c>
    </row>
    <row r="4029" spans="11:12" ht="316.5" x14ac:dyDescent="0.25">
      <c r="K4029" s="146" t="s">
        <v>210</v>
      </c>
      <c r="L4029" s="148" t="s">
        <v>150</v>
      </c>
    </row>
    <row r="4030" spans="11:12" ht="316.5" x14ac:dyDescent="0.25">
      <c r="K4030" s="146" t="s">
        <v>210</v>
      </c>
      <c r="L4030" s="148" t="s">
        <v>150</v>
      </c>
    </row>
    <row r="4031" spans="11:12" ht="316.5" x14ac:dyDescent="0.25">
      <c r="K4031" s="146" t="s">
        <v>210</v>
      </c>
      <c r="L4031" s="148" t="s">
        <v>150</v>
      </c>
    </row>
    <row r="4032" spans="11:12" ht="316.5" x14ac:dyDescent="0.25">
      <c r="K4032" s="146" t="s">
        <v>210</v>
      </c>
      <c r="L4032" s="148" t="s">
        <v>150</v>
      </c>
    </row>
    <row r="4033" spans="11:12" ht="316.5" x14ac:dyDescent="0.25">
      <c r="K4033" s="146" t="s">
        <v>210</v>
      </c>
      <c r="L4033" s="148" t="s">
        <v>150</v>
      </c>
    </row>
    <row r="4034" spans="11:12" ht="316.5" x14ac:dyDescent="0.25">
      <c r="K4034" s="146" t="s">
        <v>210</v>
      </c>
      <c r="L4034" s="148" t="s">
        <v>150</v>
      </c>
    </row>
    <row r="4035" spans="11:12" ht="316.5" x14ac:dyDescent="0.25">
      <c r="K4035" s="146" t="s">
        <v>210</v>
      </c>
      <c r="L4035" s="148" t="s">
        <v>150</v>
      </c>
    </row>
    <row r="4036" spans="11:12" ht="316.5" x14ac:dyDescent="0.25">
      <c r="K4036" s="146" t="s">
        <v>210</v>
      </c>
      <c r="L4036" s="148" t="s">
        <v>150</v>
      </c>
    </row>
    <row r="4037" spans="11:12" ht="316.5" x14ac:dyDescent="0.25">
      <c r="K4037" s="146" t="s">
        <v>210</v>
      </c>
      <c r="L4037" s="148" t="s">
        <v>150</v>
      </c>
    </row>
    <row r="4038" spans="11:12" ht="316.5" x14ac:dyDescent="0.25">
      <c r="K4038" s="146" t="s">
        <v>210</v>
      </c>
      <c r="L4038" s="148" t="s">
        <v>150</v>
      </c>
    </row>
    <row r="4039" spans="11:12" ht="316.5" x14ac:dyDescent="0.25">
      <c r="K4039" s="146" t="s">
        <v>210</v>
      </c>
      <c r="L4039" s="148" t="s">
        <v>150</v>
      </c>
    </row>
    <row r="4040" spans="11:12" ht="316.5" x14ac:dyDescent="0.25">
      <c r="K4040" s="146" t="s">
        <v>210</v>
      </c>
      <c r="L4040" s="148" t="s">
        <v>150</v>
      </c>
    </row>
    <row r="4041" spans="11:12" ht="316.5" x14ac:dyDescent="0.25">
      <c r="K4041" s="146" t="s">
        <v>210</v>
      </c>
      <c r="L4041" s="148" t="s">
        <v>150</v>
      </c>
    </row>
    <row r="4042" spans="11:12" ht="316.5" x14ac:dyDescent="0.25">
      <c r="K4042" s="146" t="s">
        <v>210</v>
      </c>
      <c r="L4042" s="148" t="s">
        <v>150</v>
      </c>
    </row>
    <row r="4043" spans="11:12" ht="316.5" x14ac:dyDescent="0.25">
      <c r="K4043" s="146" t="s">
        <v>210</v>
      </c>
      <c r="L4043" s="148" t="s">
        <v>150</v>
      </c>
    </row>
    <row r="4044" spans="11:12" ht="316.5" x14ac:dyDescent="0.25">
      <c r="K4044" s="146" t="s">
        <v>210</v>
      </c>
      <c r="L4044" s="148" t="s">
        <v>150</v>
      </c>
    </row>
    <row r="4045" spans="11:12" ht="316.5" x14ac:dyDescent="0.25">
      <c r="K4045" s="146" t="s">
        <v>210</v>
      </c>
      <c r="L4045" s="148" t="s">
        <v>150</v>
      </c>
    </row>
    <row r="4046" spans="11:12" ht="316.5" x14ac:dyDescent="0.25">
      <c r="K4046" s="146" t="s">
        <v>210</v>
      </c>
      <c r="L4046" s="148" t="s">
        <v>150</v>
      </c>
    </row>
    <row r="4047" spans="11:12" ht="316.5" x14ac:dyDescent="0.25">
      <c r="K4047" s="146" t="s">
        <v>210</v>
      </c>
      <c r="L4047" s="148" t="s">
        <v>150</v>
      </c>
    </row>
    <row r="4048" spans="11:12" ht="316.5" x14ac:dyDescent="0.25">
      <c r="K4048" s="146" t="s">
        <v>210</v>
      </c>
      <c r="L4048" s="148" t="s">
        <v>150</v>
      </c>
    </row>
    <row r="4049" spans="11:12" ht="316.5" x14ac:dyDescent="0.25">
      <c r="K4049" s="146" t="s">
        <v>210</v>
      </c>
      <c r="L4049" s="148" t="s">
        <v>150</v>
      </c>
    </row>
    <row r="4050" spans="11:12" ht="316.5" x14ac:dyDescent="0.25">
      <c r="K4050" s="146" t="s">
        <v>210</v>
      </c>
      <c r="L4050" s="148" t="s">
        <v>150</v>
      </c>
    </row>
    <row r="4051" spans="11:12" ht="316.5" x14ac:dyDescent="0.25">
      <c r="K4051" s="146" t="s">
        <v>210</v>
      </c>
      <c r="L4051" s="148" t="s">
        <v>150</v>
      </c>
    </row>
    <row r="4052" spans="11:12" ht="316.5" x14ac:dyDescent="0.25">
      <c r="K4052" s="146" t="s">
        <v>210</v>
      </c>
      <c r="L4052" s="148" t="s">
        <v>150</v>
      </c>
    </row>
    <row r="4053" spans="11:12" ht="316.5" x14ac:dyDescent="0.25">
      <c r="K4053" s="146" t="s">
        <v>210</v>
      </c>
      <c r="L4053" s="148" t="s">
        <v>150</v>
      </c>
    </row>
    <row r="4054" spans="11:12" ht="316.5" x14ac:dyDescent="0.25">
      <c r="K4054" s="146" t="s">
        <v>210</v>
      </c>
      <c r="L4054" s="148" t="s">
        <v>150</v>
      </c>
    </row>
    <row r="4055" spans="11:12" ht="316.5" x14ac:dyDescent="0.25">
      <c r="K4055" s="146" t="s">
        <v>210</v>
      </c>
      <c r="L4055" s="148" t="s">
        <v>150</v>
      </c>
    </row>
    <row r="4056" spans="11:12" ht="316.5" x14ac:dyDescent="0.25">
      <c r="K4056" s="146" t="s">
        <v>210</v>
      </c>
      <c r="L4056" s="148" t="s">
        <v>150</v>
      </c>
    </row>
    <row r="4057" spans="11:12" ht="316.5" x14ac:dyDescent="0.25">
      <c r="K4057" s="146" t="s">
        <v>210</v>
      </c>
      <c r="L4057" s="148" t="s">
        <v>150</v>
      </c>
    </row>
    <row r="4058" spans="11:12" ht="316.5" x14ac:dyDescent="0.25">
      <c r="K4058" s="146" t="s">
        <v>210</v>
      </c>
      <c r="L4058" s="148" t="s">
        <v>150</v>
      </c>
    </row>
    <row r="4059" spans="11:12" ht="316.5" x14ac:dyDescent="0.25">
      <c r="K4059" s="146" t="s">
        <v>210</v>
      </c>
      <c r="L4059" s="148" t="s">
        <v>150</v>
      </c>
    </row>
    <row r="4060" spans="11:12" ht="316.5" x14ac:dyDescent="0.25">
      <c r="K4060" s="146" t="s">
        <v>210</v>
      </c>
      <c r="L4060" s="148" t="s">
        <v>150</v>
      </c>
    </row>
    <row r="4061" spans="11:12" ht="316.5" x14ac:dyDescent="0.25">
      <c r="K4061" s="146" t="s">
        <v>210</v>
      </c>
      <c r="L4061" s="148" t="s">
        <v>150</v>
      </c>
    </row>
    <row r="4062" spans="11:12" ht="316.5" x14ac:dyDescent="0.25">
      <c r="K4062" s="146" t="s">
        <v>210</v>
      </c>
      <c r="L4062" s="148" t="s">
        <v>150</v>
      </c>
    </row>
    <row r="4063" spans="11:12" ht="316.5" x14ac:dyDescent="0.25">
      <c r="K4063" s="146" t="s">
        <v>210</v>
      </c>
      <c r="L4063" s="148" t="s">
        <v>150</v>
      </c>
    </row>
    <row r="4064" spans="11:12" ht="316.5" x14ac:dyDescent="0.25">
      <c r="K4064" s="146" t="s">
        <v>210</v>
      </c>
      <c r="L4064" s="148" t="s">
        <v>150</v>
      </c>
    </row>
    <row r="4065" spans="11:12" ht="316.5" x14ac:dyDescent="0.25">
      <c r="K4065" s="146" t="s">
        <v>210</v>
      </c>
      <c r="L4065" s="148" t="s">
        <v>150</v>
      </c>
    </row>
    <row r="4066" spans="11:12" ht="316.5" x14ac:dyDescent="0.25">
      <c r="K4066" s="146" t="s">
        <v>210</v>
      </c>
      <c r="L4066" s="148" t="s">
        <v>150</v>
      </c>
    </row>
    <row r="4067" spans="11:12" ht="316.5" x14ac:dyDescent="0.25">
      <c r="K4067" s="146" t="s">
        <v>210</v>
      </c>
      <c r="L4067" s="148" t="s">
        <v>150</v>
      </c>
    </row>
    <row r="4068" spans="11:12" ht="316.5" x14ac:dyDescent="0.25">
      <c r="K4068" s="146" t="s">
        <v>210</v>
      </c>
      <c r="L4068" s="148" t="s">
        <v>150</v>
      </c>
    </row>
    <row r="4069" spans="11:12" ht="316.5" x14ac:dyDescent="0.25">
      <c r="K4069" s="146" t="s">
        <v>210</v>
      </c>
      <c r="L4069" s="148" t="s">
        <v>150</v>
      </c>
    </row>
    <row r="4070" spans="11:12" ht="316.5" x14ac:dyDescent="0.25">
      <c r="K4070" s="146" t="s">
        <v>210</v>
      </c>
      <c r="L4070" s="148" t="s">
        <v>150</v>
      </c>
    </row>
    <row r="4071" spans="11:12" ht="316.5" x14ac:dyDescent="0.25">
      <c r="K4071" s="146" t="s">
        <v>210</v>
      </c>
      <c r="L4071" s="148" t="s">
        <v>150</v>
      </c>
    </row>
    <row r="4072" spans="11:12" ht="316.5" x14ac:dyDescent="0.25">
      <c r="K4072" s="146" t="s">
        <v>210</v>
      </c>
      <c r="L4072" s="148" t="s">
        <v>150</v>
      </c>
    </row>
    <row r="4073" spans="11:12" ht="316.5" x14ac:dyDescent="0.25">
      <c r="K4073" s="146" t="s">
        <v>210</v>
      </c>
      <c r="L4073" s="148" t="s">
        <v>150</v>
      </c>
    </row>
    <row r="4074" spans="11:12" ht="316.5" x14ac:dyDescent="0.25">
      <c r="K4074" s="146" t="s">
        <v>210</v>
      </c>
      <c r="L4074" s="148" t="s">
        <v>150</v>
      </c>
    </row>
    <row r="4075" spans="11:12" ht="316.5" x14ac:dyDescent="0.25">
      <c r="K4075" s="146" t="s">
        <v>210</v>
      </c>
      <c r="L4075" s="148" t="s">
        <v>150</v>
      </c>
    </row>
    <row r="4076" spans="11:12" ht="316.5" x14ac:dyDescent="0.25">
      <c r="K4076" s="146" t="s">
        <v>210</v>
      </c>
      <c r="L4076" s="148" t="s">
        <v>150</v>
      </c>
    </row>
    <row r="4077" spans="11:12" ht="316.5" x14ac:dyDescent="0.25">
      <c r="K4077" s="146" t="s">
        <v>210</v>
      </c>
      <c r="L4077" s="148" t="s">
        <v>150</v>
      </c>
    </row>
    <row r="4078" spans="11:12" ht="316.5" x14ac:dyDescent="0.25">
      <c r="K4078" s="146" t="s">
        <v>210</v>
      </c>
      <c r="L4078" s="148" t="s">
        <v>150</v>
      </c>
    </row>
    <row r="4079" spans="11:12" ht="316.5" x14ac:dyDescent="0.25">
      <c r="K4079" s="146" t="s">
        <v>210</v>
      </c>
      <c r="L4079" s="148" t="s">
        <v>150</v>
      </c>
    </row>
    <row r="4080" spans="11:12" ht="316.5" x14ac:dyDescent="0.25">
      <c r="K4080" s="146" t="s">
        <v>210</v>
      </c>
      <c r="L4080" s="148" t="s">
        <v>150</v>
      </c>
    </row>
    <row r="4081" spans="11:12" ht="316.5" x14ac:dyDescent="0.25">
      <c r="K4081" s="146" t="s">
        <v>210</v>
      </c>
      <c r="L4081" s="148" t="s">
        <v>150</v>
      </c>
    </row>
    <row r="4082" spans="11:12" ht="316.5" x14ac:dyDescent="0.25">
      <c r="K4082" s="146" t="s">
        <v>210</v>
      </c>
      <c r="L4082" s="148" t="s">
        <v>150</v>
      </c>
    </row>
    <row r="4083" spans="11:12" ht="316.5" x14ac:dyDescent="0.25">
      <c r="K4083" s="146" t="s">
        <v>210</v>
      </c>
      <c r="L4083" s="148" t="s">
        <v>150</v>
      </c>
    </row>
    <row r="4084" spans="11:12" ht="316.5" x14ac:dyDescent="0.25">
      <c r="K4084" s="146" t="s">
        <v>210</v>
      </c>
      <c r="L4084" s="148" t="s">
        <v>150</v>
      </c>
    </row>
    <row r="4085" spans="11:12" ht="316.5" x14ac:dyDescent="0.25">
      <c r="K4085" s="146" t="s">
        <v>210</v>
      </c>
      <c r="L4085" s="148" t="s">
        <v>150</v>
      </c>
    </row>
    <row r="4086" spans="11:12" ht="316.5" x14ac:dyDescent="0.25">
      <c r="K4086" s="146" t="s">
        <v>210</v>
      </c>
      <c r="L4086" s="148" t="s">
        <v>150</v>
      </c>
    </row>
    <row r="4087" spans="11:12" ht="316.5" x14ac:dyDescent="0.25">
      <c r="K4087" s="146" t="s">
        <v>210</v>
      </c>
      <c r="L4087" s="148" t="s">
        <v>150</v>
      </c>
    </row>
    <row r="4088" spans="11:12" ht="316.5" x14ac:dyDescent="0.25">
      <c r="K4088" s="146" t="s">
        <v>210</v>
      </c>
      <c r="L4088" s="148" t="s">
        <v>150</v>
      </c>
    </row>
    <row r="4089" spans="11:12" ht="316.5" x14ac:dyDescent="0.25">
      <c r="K4089" s="146" t="s">
        <v>210</v>
      </c>
      <c r="L4089" s="148" t="s">
        <v>150</v>
      </c>
    </row>
    <row r="4090" spans="11:12" ht="316.5" x14ac:dyDescent="0.25">
      <c r="K4090" s="146" t="s">
        <v>210</v>
      </c>
      <c r="L4090" s="148" t="s">
        <v>150</v>
      </c>
    </row>
    <row r="4091" spans="11:12" ht="316.5" x14ac:dyDescent="0.25">
      <c r="K4091" s="146" t="s">
        <v>210</v>
      </c>
      <c r="L4091" s="148" t="s">
        <v>150</v>
      </c>
    </row>
    <row r="4092" spans="11:12" ht="316.5" x14ac:dyDescent="0.25">
      <c r="K4092" s="146" t="s">
        <v>210</v>
      </c>
      <c r="L4092" s="148" t="s">
        <v>150</v>
      </c>
    </row>
    <row r="4093" spans="11:12" ht="316.5" x14ac:dyDescent="0.25">
      <c r="K4093" s="146" t="s">
        <v>210</v>
      </c>
      <c r="L4093" s="148" t="s">
        <v>150</v>
      </c>
    </row>
    <row r="4094" spans="11:12" ht="316.5" x14ac:dyDescent="0.25">
      <c r="K4094" s="146" t="s">
        <v>210</v>
      </c>
      <c r="L4094" s="148" t="s">
        <v>150</v>
      </c>
    </row>
    <row r="4095" spans="11:12" ht="316.5" x14ac:dyDescent="0.25">
      <c r="K4095" s="146" t="s">
        <v>210</v>
      </c>
      <c r="L4095" s="148" t="s">
        <v>150</v>
      </c>
    </row>
    <row r="4096" spans="11:12" ht="316.5" x14ac:dyDescent="0.25">
      <c r="K4096" s="146" t="s">
        <v>210</v>
      </c>
      <c r="L4096" s="148" t="s">
        <v>150</v>
      </c>
    </row>
    <row r="4097" spans="11:12" ht="316.5" x14ac:dyDescent="0.25">
      <c r="K4097" s="146" t="s">
        <v>210</v>
      </c>
      <c r="L4097" s="148" t="s">
        <v>150</v>
      </c>
    </row>
    <row r="4098" spans="11:12" ht="316.5" x14ac:dyDescent="0.25">
      <c r="K4098" s="146" t="s">
        <v>210</v>
      </c>
      <c r="L4098" s="148" t="s">
        <v>150</v>
      </c>
    </row>
    <row r="4099" spans="11:12" ht="316.5" x14ac:dyDescent="0.25">
      <c r="K4099" s="146" t="s">
        <v>210</v>
      </c>
      <c r="L4099" s="148" t="s">
        <v>150</v>
      </c>
    </row>
    <row r="4100" spans="11:12" ht="316.5" x14ac:dyDescent="0.25">
      <c r="K4100" s="146" t="s">
        <v>210</v>
      </c>
      <c r="L4100" s="148" t="s">
        <v>150</v>
      </c>
    </row>
    <row r="4101" spans="11:12" ht="316.5" x14ac:dyDescent="0.25">
      <c r="K4101" s="146" t="s">
        <v>210</v>
      </c>
      <c r="L4101" s="148" t="s">
        <v>150</v>
      </c>
    </row>
    <row r="4102" spans="11:12" ht="316.5" x14ac:dyDescent="0.25">
      <c r="K4102" s="146" t="s">
        <v>210</v>
      </c>
      <c r="L4102" s="148" t="s">
        <v>150</v>
      </c>
    </row>
    <row r="4103" spans="11:12" ht="316.5" x14ac:dyDescent="0.25">
      <c r="K4103" s="146" t="s">
        <v>210</v>
      </c>
      <c r="L4103" s="148" t="s">
        <v>150</v>
      </c>
    </row>
    <row r="4104" spans="11:12" ht="316.5" x14ac:dyDescent="0.25">
      <c r="K4104" s="146" t="s">
        <v>210</v>
      </c>
      <c r="L4104" s="148" t="s">
        <v>150</v>
      </c>
    </row>
    <row r="4105" spans="11:12" ht="316.5" x14ac:dyDescent="0.25">
      <c r="K4105" s="146" t="s">
        <v>210</v>
      </c>
      <c r="L4105" s="148" t="s">
        <v>150</v>
      </c>
    </row>
    <row r="4106" spans="11:12" ht="316.5" x14ac:dyDescent="0.25">
      <c r="K4106" s="146" t="s">
        <v>210</v>
      </c>
      <c r="L4106" s="148" t="s">
        <v>150</v>
      </c>
    </row>
    <row r="4107" spans="11:12" ht="316.5" x14ac:dyDescent="0.25">
      <c r="K4107" s="146" t="s">
        <v>210</v>
      </c>
      <c r="L4107" s="148" t="s">
        <v>150</v>
      </c>
    </row>
    <row r="4108" spans="11:12" ht="316.5" x14ac:dyDescent="0.25">
      <c r="K4108" s="146" t="s">
        <v>210</v>
      </c>
      <c r="L4108" s="148" t="s">
        <v>150</v>
      </c>
    </row>
    <row r="4109" spans="11:12" ht="316.5" x14ac:dyDescent="0.25">
      <c r="K4109" s="146" t="s">
        <v>210</v>
      </c>
      <c r="L4109" s="148" t="s">
        <v>150</v>
      </c>
    </row>
    <row r="4110" spans="11:12" ht="316.5" x14ac:dyDescent="0.25">
      <c r="K4110" s="146" t="s">
        <v>210</v>
      </c>
      <c r="L4110" s="148" t="s">
        <v>150</v>
      </c>
    </row>
    <row r="4111" spans="11:12" ht="316.5" x14ac:dyDescent="0.25">
      <c r="K4111" s="146" t="s">
        <v>210</v>
      </c>
      <c r="L4111" s="148" t="s">
        <v>150</v>
      </c>
    </row>
    <row r="4112" spans="11:12" ht="316.5" x14ac:dyDescent="0.25">
      <c r="K4112" s="146" t="s">
        <v>210</v>
      </c>
      <c r="L4112" s="148" t="s">
        <v>150</v>
      </c>
    </row>
    <row r="4113" spans="11:12" ht="316.5" x14ac:dyDescent="0.25">
      <c r="K4113" s="146" t="s">
        <v>210</v>
      </c>
      <c r="L4113" s="148" t="s">
        <v>150</v>
      </c>
    </row>
    <row r="4114" spans="11:12" ht="316.5" x14ac:dyDescent="0.25">
      <c r="K4114" s="146" t="s">
        <v>210</v>
      </c>
      <c r="L4114" s="148" t="s">
        <v>150</v>
      </c>
    </row>
    <row r="4115" spans="11:12" ht="316.5" x14ac:dyDescent="0.25">
      <c r="K4115" s="146" t="s">
        <v>210</v>
      </c>
      <c r="L4115" s="148" t="s">
        <v>150</v>
      </c>
    </row>
    <row r="4116" spans="11:12" ht="316.5" x14ac:dyDescent="0.25">
      <c r="K4116" s="146" t="s">
        <v>210</v>
      </c>
      <c r="L4116" s="148" t="s">
        <v>150</v>
      </c>
    </row>
    <row r="4117" spans="11:12" ht="316.5" x14ac:dyDescent="0.25">
      <c r="K4117" s="146" t="s">
        <v>210</v>
      </c>
      <c r="L4117" s="148" t="s">
        <v>150</v>
      </c>
    </row>
    <row r="4118" spans="11:12" ht="316.5" x14ac:dyDescent="0.25">
      <c r="K4118" s="146" t="s">
        <v>210</v>
      </c>
      <c r="L4118" s="148" t="s">
        <v>150</v>
      </c>
    </row>
    <row r="4119" spans="11:12" ht="316.5" x14ac:dyDescent="0.25">
      <c r="K4119" s="146" t="s">
        <v>210</v>
      </c>
      <c r="L4119" s="148" t="s">
        <v>150</v>
      </c>
    </row>
    <row r="4120" spans="11:12" ht="316.5" x14ac:dyDescent="0.25">
      <c r="K4120" s="146" t="s">
        <v>210</v>
      </c>
      <c r="L4120" s="148" t="s">
        <v>150</v>
      </c>
    </row>
    <row r="4121" spans="11:12" ht="316.5" x14ac:dyDescent="0.25">
      <c r="K4121" s="146" t="s">
        <v>210</v>
      </c>
      <c r="L4121" s="148" t="s">
        <v>150</v>
      </c>
    </row>
    <row r="4122" spans="11:12" ht="316.5" x14ac:dyDescent="0.25">
      <c r="K4122" s="146" t="s">
        <v>210</v>
      </c>
      <c r="L4122" s="148" t="s">
        <v>150</v>
      </c>
    </row>
    <row r="4123" spans="11:12" ht="316.5" x14ac:dyDescent="0.25">
      <c r="K4123" s="146" t="s">
        <v>210</v>
      </c>
      <c r="L4123" s="148" t="s">
        <v>150</v>
      </c>
    </row>
    <row r="4124" spans="11:12" ht="316.5" x14ac:dyDescent="0.25">
      <c r="K4124" s="146" t="s">
        <v>210</v>
      </c>
      <c r="L4124" s="148" t="s">
        <v>150</v>
      </c>
    </row>
    <row r="4125" spans="11:12" ht="316.5" x14ac:dyDescent="0.25">
      <c r="K4125" s="146" t="s">
        <v>210</v>
      </c>
      <c r="L4125" s="148" t="s">
        <v>150</v>
      </c>
    </row>
    <row r="4126" spans="11:12" ht="316.5" x14ac:dyDescent="0.25">
      <c r="K4126" s="146" t="s">
        <v>210</v>
      </c>
      <c r="L4126" s="148" t="s">
        <v>150</v>
      </c>
    </row>
    <row r="4127" spans="11:12" ht="316.5" x14ac:dyDescent="0.25">
      <c r="K4127" s="146" t="s">
        <v>210</v>
      </c>
      <c r="L4127" s="148" t="s">
        <v>150</v>
      </c>
    </row>
    <row r="4128" spans="11:12" ht="316.5" x14ac:dyDescent="0.25">
      <c r="K4128" s="146" t="s">
        <v>210</v>
      </c>
      <c r="L4128" s="148" t="s">
        <v>150</v>
      </c>
    </row>
    <row r="4129" spans="11:12" ht="316.5" x14ac:dyDescent="0.25">
      <c r="K4129" s="146" t="s">
        <v>210</v>
      </c>
      <c r="L4129" s="148" t="s">
        <v>150</v>
      </c>
    </row>
    <row r="4130" spans="11:12" ht="316.5" x14ac:dyDescent="0.25">
      <c r="K4130" s="146" t="s">
        <v>210</v>
      </c>
      <c r="L4130" s="148" t="s">
        <v>150</v>
      </c>
    </row>
    <row r="4131" spans="11:12" ht="316.5" x14ac:dyDescent="0.25">
      <c r="K4131" s="146" t="s">
        <v>210</v>
      </c>
      <c r="L4131" s="148" t="s">
        <v>150</v>
      </c>
    </row>
    <row r="4132" spans="11:12" ht="316.5" x14ac:dyDescent="0.25">
      <c r="K4132" s="146" t="s">
        <v>210</v>
      </c>
      <c r="L4132" s="148" t="s">
        <v>150</v>
      </c>
    </row>
    <row r="4133" spans="11:12" ht="316.5" x14ac:dyDescent="0.25">
      <c r="K4133" s="146" t="s">
        <v>210</v>
      </c>
      <c r="L4133" s="148" t="s">
        <v>150</v>
      </c>
    </row>
    <row r="4134" spans="11:12" ht="316.5" x14ac:dyDescent="0.25">
      <c r="K4134" s="146" t="s">
        <v>210</v>
      </c>
      <c r="L4134" s="148" t="s">
        <v>150</v>
      </c>
    </row>
    <row r="4135" spans="11:12" ht="316.5" x14ac:dyDescent="0.25">
      <c r="K4135" s="146" t="s">
        <v>210</v>
      </c>
      <c r="L4135" s="148" t="s">
        <v>150</v>
      </c>
    </row>
    <row r="4136" spans="11:12" ht="316.5" x14ac:dyDescent="0.25">
      <c r="K4136" s="146" t="s">
        <v>210</v>
      </c>
      <c r="L4136" s="148" t="s">
        <v>150</v>
      </c>
    </row>
    <row r="4137" spans="11:12" ht="316.5" x14ac:dyDescent="0.25">
      <c r="K4137" s="146" t="s">
        <v>210</v>
      </c>
      <c r="L4137" s="148" t="s">
        <v>150</v>
      </c>
    </row>
    <row r="4138" spans="11:12" ht="316.5" x14ac:dyDescent="0.25">
      <c r="K4138" s="146" t="s">
        <v>210</v>
      </c>
      <c r="L4138" s="148" t="s">
        <v>150</v>
      </c>
    </row>
    <row r="4139" spans="11:12" ht="316.5" x14ac:dyDescent="0.25">
      <c r="K4139" s="146" t="s">
        <v>210</v>
      </c>
      <c r="L4139" s="148" t="s">
        <v>150</v>
      </c>
    </row>
    <row r="4140" spans="11:12" ht="316.5" x14ac:dyDescent="0.25">
      <c r="K4140" s="146" t="s">
        <v>210</v>
      </c>
      <c r="L4140" s="148" t="s">
        <v>150</v>
      </c>
    </row>
    <row r="4141" spans="11:12" ht="316.5" x14ac:dyDescent="0.25">
      <c r="K4141" s="146" t="s">
        <v>210</v>
      </c>
      <c r="L4141" s="148" t="s">
        <v>150</v>
      </c>
    </row>
    <row r="4142" spans="11:12" ht="316.5" x14ac:dyDescent="0.25">
      <c r="K4142" s="146" t="s">
        <v>210</v>
      </c>
      <c r="L4142" s="148" t="s">
        <v>150</v>
      </c>
    </row>
    <row r="4143" spans="11:12" ht="316.5" x14ac:dyDescent="0.25">
      <c r="K4143" s="146" t="s">
        <v>210</v>
      </c>
      <c r="L4143" s="148" t="s">
        <v>150</v>
      </c>
    </row>
    <row r="4144" spans="11:12" ht="316.5" x14ac:dyDescent="0.25">
      <c r="K4144" s="146" t="s">
        <v>210</v>
      </c>
      <c r="L4144" s="148" t="s">
        <v>150</v>
      </c>
    </row>
    <row r="4145" spans="11:12" ht="316.5" x14ac:dyDescent="0.25">
      <c r="K4145" s="146" t="s">
        <v>210</v>
      </c>
      <c r="L4145" s="148" t="s">
        <v>150</v>
      </c>
    </row>
    <row r="4146" spans="11:12" ht="316.5" x14ac:dyDescent="0.25">
      <c r="K4146" s="146" t="s">
        <v>210</v>
      </c>
      <c r="L4146" s="148" t="s">
        <v>150</v>
      </c>
    </row>
    <row r="4147" spans="11:12" ht="316.5" x14ac:dyDescent="0.25">
      <c r="K4147" s="146" t="s">
        <v>210</v>
      </c>
      <c r="L4147" s="148" t="s">
        <v>150</v>
      </c>
    </row>
    <row r="4148" spans="11:12" ht="316.5" x14ac:dyDescent="0.25">
      <c r="K4148" s="146" t="s">
        <v>210</v>
      </c>
      <c r="L4148" s="148" t="s">
        <v>150</v>
      </c>
    </row>
    <row r="4149" spans="11:12" ht="316.5" x14ac:dyDescent="0.25">
      <c r="K4149" s="146" t="s">
        <v>210</v>
      </c>
      <c r="L4149" s="148" t="s">
        <v>150</v>
      </c>
    </row>
    <row r="4150" spans="11:12" ht="316.5" x14ac:dyDescent="0.25">
      <c r="K4150" s="146" t="s">
        <v>210</v>
      </c>
      <c r="L4150" s="148" t="s">
        <v>150</v>
      </c>
    </row>
    <row r="4151" spans="11:12" ht="316.5" x14ac:dyDescent="0.25">
      <c r="K4151" s="146" t="s">
        <v>210</v>
      </c>
      <c r="L4151" s="148" t="s">
        <v>150</v>
      </c>
    </row>
    <row r="4152" spans="11:12" ht="316.5" x14ac:dyDescent="0.25">
      <c r="K4152" s="146" t="s">
        <v>210</v>
      </c>
      <c r="L4152" s="148" t="s">
        <v>150</v>
      </c>
    </row>
    <row r="4153" spans="11:12" ht="316.5" x14ac:dyDescent="0.25">
      <c r="K4153" s="146" t="s">
        <v>210</v>
      </c>
      <c r="L4153" s="148" t="s">
        <v>150</v>
      </c>
    </row>
    <row r="4154" spans="11:12" ht="316.5" x14ac:dyDescent="0.25">
      <c r="K4154" s="146" t="s">
        <v>210</v>
      </c>
      <c r="L4154" s="148" t="s">
        <v>150</v>
      </c>
    </row>
    <row r="4155" spans="11:12" ht="316.5" x14ac:dyDescent="0.25">
      <c r="K4155" s="146" t="s">
        <v>210</v>
      </c>
      <c r="L4155" s="148" t="s">
        <v>150</v>
      </c>
    </row>
    <row r="4156" spans="11:12" ht="316.5" x14ac:dyDescent="0.25">
      <c r="K4156" s="146" t="s">
        <v>210</v>
      </c>
      <c r="L4156" s="148" t="s">
        <v>150</v>
      </c>
    </row>
    <row r="4157" spans="11:12" ht="316.5" x14ac:dyDescent="0.25">
      <c r="K4157" s="146" t="s">
        <v>210</v>
      </c>
      <c r="L4157" s="148" t="s">
        <v>150</v>
      </c>
    </row>
    <row r="4158" spans="11:12" ht="316.5" x14ac:dyDescent="0.25">
      <c r="K4158" s="146" t="s">
        <v>210</v>
      </c>
      <c r="L4158" s="148" t="s">
        <v>150</v>
      </c>
    </row>
    <row r="4159" spans="11:12" ht="316.5" x14ac:dyDescent="0.25">
      <c r="K4159" s="146" t="s">
        <v>210</v>
      </c>
      <c r="L4159" s="148" t="s">
        <v>150</v>
      </c>
    </row>
    <row r="4160" spans="11:12" ht="316.5" x14ac:dyDescent="0.25">
      <c r="K4160" s="146" t="s">
        <v>210</v>
      </c>
      <c r="L4160" s="148" t="s">
        <v>150</v>
      </c>
    </row>
    <row r="4161" spans="11:12" ht="316.5" x14ac:dyDescent="0.25">
      <c r="K4161" s="146" t="s">
        <v>210</v>
      </c>
      <c r="L4161" s="148" t="s">
        <v>150</v>
      </c>
    </row>
    <row r="4162" spans="11:12" ht="316.5" x14ac:dyDescent="0.25">
      <c r="K4162" s="146" t="s">
        <v>210</v>
      </c>
      <c r="L4162" s="148" t="s">
        <v>150</v>
      </c>
    </row>
    <row r="4163" spans="11:12" ht="316.5" x14ac:dyDescent="0.25">
      <c r="K4163" s="146" t="s">
        <v>210</v>
      </c>
      <c r="L4163" s="148" t="s">
        <v>150</v>
      </c>
    </row>
    <row r="4164" spans="11:12" ht="316.5" x14ac:dyDescent="0.25">
      <c r="K4164" s="146" t="s">
        <v>210</v>
      </c>
      <c r="L4164" s="148" t="s">
        <v>150</v>
      </c>
    </row>
    <row r="4165" spans="11:12" ht="316.5" x14ac:dyDescent="0.25">
      <c r="K4165" s="146" t="s">
        <v>210</v>
      </c>
      <c r="L4165" s="148" t="s">
        <v>150</v>
      </c>
    </row>
    <row r="4166" spans="11:12" ht="316.5" x14ac:dyDescent="0.25">
      <c r="K4166" s="146" t="s">
        <v>210</v>
      </c>
      <c r="L4166" s="148" t="s">
        <v>150</v>
      </c>
    </row>
    <row r="4167" spans="11:12" ht="316.5" x14ac:dyDescent="0.25">
      <c r="K4167" s="146" t="s">
        <v>210</v>
      </c>
      <c r="L4167" s="148" t="s">
        <v>150</v>
      </c>
    </row>
    <row r="4168" spans="11:12" ht="316.5" x14ac:dyDescent="0.25">
      <c r="K4168" s="146" t="s">
        <v>210</v>
      </c>
      <c r="L4168" s="148" t="s">
        <v>150</v>
      </c>
    </row>
    <row r="4169" spans="11:12" ht="316.5" x14ac:dyDescent="0.25">
      <c r="K4169" s="146" t="s">
        <v>210</v>
      </c>
      <c r="L4169" s="148" t="s">
        <v>150</v>
      </c>
    </row>
    <row r="4170" spans="11:12" ht="316.5" x14ac:dyDescent="0.25">
      <c r="K4170" s="146" t="s">
        <v>210</v>
      </c>
      <c r="L4170" s="148" t="s">
        <v>150</v>
      </c>
    </row>
    <row r="4171" spans="11:12" ht="316.5" x14ac:dyDescent="0.25">
      <c r="K4171" s="146" t="s">
        <v>210</v>
      </c>
      <c r="L4171" s="148" t="s">
        <v>150</v>
      </c>
    </row>
    <row r="4172" spans="11:12" ht="316.5" x14ac:dyDescent="0.25">
      <c r="K4172" s="146" t="s">
        <v>210</v>
      </c>
      <c r="L4172" s="148" t="s">
        <v>150</v>
      </c>
    </row>
    <row r="4173" spans="11:12" ht="316.5" x14ac:dyDescent="0.25">
      <c r="K4173" s="146" t="s">
        <v>210</v>
      </c>
      <c r="L4173" s="148" t="s">
        <v>150</v>
      </c>
    </row>
    <row r="4174" spans="11:12" ht="316.5" x14ac:dyDescent="0.25">
      <c r="K4174" s="146" t="s">
        <v>210</v>
      </c>
      <c r="L4174" s="148" t="s">
        <v>150</v>
      </c>
    </row>
    <row r="4175" spans="11:12" ht="316.5" x14ac:dyDescent="0.25">
      <c r="K4175" s="146" t="s">
        <v>210</v>
      </c>
      <c r="L4175" s="148" t="s">
        <v>150</v>
      </c>
    </row>
    <row r="4176" spans="11:12" ht="316.5" x14ac:dyDescent="0.25">
      <c r="K4176" s="146" t="s">
        <v>210</v>
      </c>
      <c r="L4176" s="148" t="s">
        <v>150</v>
      </c>
    </row>
    <row r="4177" spans="11:12" ht="316.5" x14ac:dyDescent="0.25">
      <c r="K4177" s="146" t="s">
        <v>210</v>
      </c>
      <c r="L4177" s="148" t="s">
        <v>150</v>
      </c>
    </row>
    <row r="4178" spans="11:12" ht="316.5" x14ac:dyDescent="0.25">
      <c r="K4178" s="146" t="s">
        <v>210</v>
      </c>
      <c r="L4178" s="148" t="s">
        <v>150</v>
      </c>
    </row>
    <row r="4179" spans="11:12" ht="316.5" x14ac:dyDescent="0.25">
      <c r="K4179" s="146" t="s">
        <v>210</v>
      </c>
      <c r="L4179" s="148" t="s">
        <v>150</v>
      </c>
    </row>
    <row r="4180" spans="11:12" ht="316.5" x14ac:dyDescent="0.25">
      <c r="K4180" s="146" t="s">
        <v>210</v>
      </c>
      <c r="L4180" s="148" t="s">
        <v>150</v>
      </c>
    </row>
    <row r="4181" spans="11:12" ht="316.5" x14ac:dyDescent="0.25">
      <c r="K4181" s="146" t="s">
        <v>210</v>
      </c>
      <c r="L4181" s="148" t="s">
        <v>150</v>
      </c>
    </row>
    <row r="4182" spans="11:12" ht="316.5" x14ac:dyDescent="0.25">
      <c r="K4182" s="146" t="s">
        <v>210</v>
      </c>
      <c r="L4182" s="148" t="s">
        <v>150</v>
      </c>
    </row>
    <row r="4183" spans="11:12" ht="316.5" x14ac:dyDescent="0.25">
      <c r="K4183" s="146" t="s">
        <v>210</v>
      </c>
      <c r="L4183" s="148" t="s">
        <v>150</v>
      </c>
    </row>
    <row r="4184" spans="11:12" ht="316.5" x14ac:dyDescent="0.25">
      <c r="K4184" s="146" t="s">
        <v>210</v>
      </c>
      <c r="L4184" s="148" t="s">
        <v>150</v>
      </c>
    </row>
    <row r="4185" spans="11:12" ht="316.5" x14ac:dyDescent="0.25">
      <c r="K4185" s="146" t="s">
        <v>210</v>
      </c>
      <c r="L4185" s="148" t="s">
        <v>150</v>
      </c>
    </row>
    <row r="4186" spans="11:12" ht="316.5" x14ac:dyDescent="0.25">
      <c r="K4186" s="146" t="s">
        <v>210</v>
      </c>
      <c r="L4186" s="148" t="s">
        <v>150</v>
      </c>
    </row>
    <row r="4187" spans="11:12" ht="316.5" x14ac:dyDescent="0.25">
      <c r="K4187" s="146" t="s">
        <v>210</v>
      </c>
      <c r="L4187" s="148" t="s">
        <v>150</v>
      </c>
    </row>
    <row r="4188" spans="11:12" ht="316.5" x14ac:dyDescent="0.25">
      <c r="K4188" s="146" t="s">
        <v>210</v>
      </c>
      <c r="L4188" s="148" t="s">
        <v>150</v>
      </c>
    </row>
    <row r="4189" spans="11:12" ht="316.5" x14ac:dyDescent="0.25">
      <c r="K4189" s="146" t="s">
        <v>210</v>
      </c>
      <c r="L4189" s="148" t="s">
        <v>150</v>
      </c>
    </row>
    <row r="4190" spans="11:12" ht="316.5" x14ac:dyDescent="0.25">
      <c r="K4190" s="146" t="s">
        <v>210</v>
      </c>
      <c r="L4190" s="148" t="s">
        <v>150</v>
      </c>
    </row>
    <row r="4191" spans="11:12" ht="316.5" x14ac:dyDescent="0.25">
      <c r="K4191" s="146" t="s">
        <v>210</v>
      </c>
      <c r="L4191" s="148" t="s">
        <v>150</v>
      </c>
    </row>
    <row r="4192" spans="11:12" ht="316.5" x14ac:dyDescent="0.25">
      <c r="K4192" s="146" t="s">
        <v>210</v>
      </c>
      <c r="L4192" s="148" t="s">
        <v>150</v>
      </c>
    </row>
    <row r="4193" spans="11:12" ht="316.5" x14ac:dyDescent="0.25">
      <c r="K4193" s="146" t="s">
        <v>210</v>
      </c>
      <c r="L4193" s="148" t="s">
        <v>150</v>
      </c>
    </row>
    <row r="4194" spans="11:12" ht="316.5" x14ac:dyDescent="0.25">
      <c r="K4194" s="146" t="s">
        <v>210</v>
      </c>
      <c r="L4194" s="148" t="s">
        <v>150</v>
      </c>
    </row>
    <row r="4195" spans="11:12" ht="316.5" x14ac:dyDescent="0.25">
      <c r="K4195" s="146" t="s">
        <v>210</v>
      </c>
      <c r="L4195" s="148" t="s">
        <v>150</v>
      </c>
    </row>
    <row r="4196" spans="11:12" ht="316.5" x14ac:dyDescent="0.25">
      <c r="K4196" s="146" t="s">
        <v>210</v>
      </c>
      <c r="L4196" s="148" t="s">
        <v>150</v>
      </c>
    </row>
    <row r="4197" spans="11:12" ht="316.5" x14ac:dyDescent="0.25">
      <c r="K4197" s="146" t="s">
        <v>210</v>
      </c>
      <c r="L4197" s="148" t="s">
        <v>150</v>
      </c>
    </row>
    <row r="4198" spans="11:12" ht="316.5" x14ac:dyDescent="0.25">
      <c r="K4198" s="146" t="s">
        <v>210</v>
      </c>
      <c r="L4198" s="148" t="s">
        <v>150</v>
      </c>
    </row>
    <row r="4199" spans="11:12" ht="316.5" x14ac:dyDescent="0.25">
      <c r="K4199" s="146" t="s">
        <v>210</v>
      </c>
      <c r="L4199" s="148" t="s">
        <v>150</v>
      </c>
    </row>
    <row r="4200" spans="11:12" ht="316.5" x14ac:dyDescent="0.25">
      <c r="K4200" s="146" t="s">
        <v>210</v>
      </c>
      <c r="L4200" s="148" t="s">
        <v>150</v>
      </c>
    </row>
    <row r="4201" spans="11:12" ht="316.5" x14ac:dyDescent="0.25">
      <c r="K4201" s="146" t="s">
        <v>210</v>
      </c>
      <c r="L4201" s="148" t="s">
        <v>150</v>
      </c>
    </row>
    <row r="4202" spans="11:12" ht="316.5" x14ac:dyDescent="0.25">
      <c r="K4202" s="146" t="s">
        <v>210</v>
      </c>
      <c r="L4202" s="148" t="s">
        <v>150</v>
      </c>
    </row>
    <row r="4203" spans="11:12" ht="316.5" x14ac:dyDescent="0.25">
      <c r="K4203" s="146" t="s">
        <v>210</v>
      </c>
      <c r="L4203" s="148" t="s">
        <v>150</v>
      </c>
    </row>
    <row r="4204" spans="11:12" ht="316.5" x14ac:dyDescent="0.25">
      <c r="K4204" s="146" t="s">
        <v>210</v>
      </c>
      <c r="L4204" s="148" t="s">
        <v>150</v>
      </c>
    </row>
    <row r="4205" spans="11:12" ht="316.5" x14ac:dyDescent="0.25">
      <c r="K4205" s="146" t="s">
        <v>210</v>
      </c>
      <c r="L4205" s="148" t="s">
        <v>150</v>
      </c>
    </row>
    <row r="4206" spans="11:12" ht="316.5" x14ac:dyDescent="0.25">
      <c r="K4206" s="146" t="s">
        <v>210</v>
      </c>
      <c r="L4206" s="148" t="s">
        <v>150</v>
      </c>
    </row>
    <row r="4207" spans="11:12" ht="316.5" x14ac:dyDescent="0.25">
      <c r="K4207" s="146" t="s">
        <v>210</v>
      </c>
      <c r="L4207" s="148" t="s">
        <v>150</v>
      </c>
    </row>
    <row r="4208" spans="11:12" ht="316.5" x14ac:dyDescent="0.25">
      <c r="K4208" s="146" t="s">
        <v>210</v>
      </c>
      <c r="L4208" s="148" t="s">
        <v>150</v>
      </c>
    </row>
    <row r="4209" spans="11:12" ht="316.5" x14ac:dyDescent="0.25">
      <c r="K4209" s="146" t="s">
        <v>210</v>
      </c>
      <c r="L4209" s="148" t="s">
        <v>150</v>
      </c>
    </row>
    <row r="4210" spans="11:12" ht="316.5" x14ac:dyDescent="0.25">
      <c r="K4210" s="146" t="s">
        <v>210</v>
      </c>
      <c r="L4210" s="148" t="s">
        <v>150</v>
      </c>
    </row>
    <row r="4211" spans="11:12" ht="316.5" x14ac:dyDescent="0.25">
      <c r="K4211" s="146" t="s">
        <v>210</v>
      </c>
      <c r="L4211" s="148" t="s">
        <v>150</v>
      </c>
    </row>
    <row r="4212" spans="11:12" ht="316.5" x14ac:dyDescent="0.25">
      <c r="K4212" s="146" t="s">
        <v>210</v>
      </c>
      <c r="L4212" s="148" t="s">
        <v>150</v>
      </c>
    </row>
    <row r="4213" spans="11:12" ht="316.5" x14ac:dyDescent="0.25">
      <c r="K4213" s="146" t="s">
        <v>210</v>
      </c>
      <c r="L4213" s="148" t="s">
        <v>150</v>
      </c>
    </row>
    <row r="4214" spans="11:12" ht="316.5" x14ac:dyDescent="0.25">
      <c r="K4214" s="146" t="s">
        <v>210</v>
      </c>
      <c r="L4214" s="148" t="s">
        <v>150</v>
      </c>
    </row>
    <row r="4215" spans="11:12" ht="316.5" x14ac:dyDescent="0.25">
      <c r="K4215" s="146" t="s">
        <v>210</v>
      </c>
      <c r="L4215" s="148" t="s">
        <v>150</v>
      </c>
    </row>
    <row r="4216" spans="11:12" ht="316.5" x14ac:dyDescent="0.25">
      <c r="K4216" s="146" t="s">
        <v>210</v>
      </c>
      <c r="L4216" s="148" t="s">
        <v>150</v>
      </c>
    </row>
    <row r="4217" spans="11:12" ht="316.5" x14ac:dyDescent="0.25">
      <c r="K4217" s="146" t="s">
        <v>210</v>
      </c>
      <c r="L4217" s="148" t="s">
        <v>150</v>
      </c>
    </row>
    <row r="4218" spans="11:12" ht="316.5" x14ac:dyDescent="0.25">
      <c r="K4218" s="146" t="s">
        <v>210</v>
      </c>
      <c r="L4218" s="148" t="s">
        <v>150</v>
      </c>
    </row>
    <row r="4219" spans="11:12" ht="316.5" x14ac:dyDescent="0.25">
      <c r="K4219" s="146" t="s">
        <v>210</v>
      </c>
      <c r="L4219" s="148" t="s">
        <v>150</v>
      </c>
    </row>
    <row r="4220" spans="11:12" ht="316.5" x14ac:dyDescent="0.25">
      <c r="K4220" s="146" t="s">
        <v>210</v>
      </c>
      <c r="L4220" s="148" t="s">
        <v>150</v>
      </c>
    </row>
    <row r="4221" spans="11:12" ht="316.5" x14ac:dyDescent="0.25">
      <c r="K4221" s="146" t="s">
        <v>210</v>
      </c>
      <c r="L4221" s="148" t="s">
        <v>150</v>
      </c>
    </row>
    <row r="4222" spans="11:12" ht="316.5" x14ac:dyDescent="0.25">
      <c r="K4222" s="146" t="s">
        <v>210</v>
      </c>
      <c r="L4222" s="148" t="s">
        <v>150</v>
      </c>
    </row>
    <row r="4223" spans="11:12" ht="316.5" x14ac:dyDescent="0.25">
      <c r="K4223" s="146" t="s">
        <v>210</v>
      </c>
      <c r="L4223" s="148" t="s">
        <v>150</v>
      </c>
    </row>
    <row r="4224" spans="11:12" ht="316.5" x14ac:dyDescent="0.25">
      <c r="K4224" s="146" t="s">
        <v>210</v>
      </c>
      <c r="L4224" s="148" t="s">
        <v>150</v>
      </c>
    </row>
    <row r="4225" spans="11:12" ht="316.5" x14ac:dyDescent="0.25">
      <c r="K4225" s="146" t="s">
        <v>210</v>
      </c>
      <c r="L4225" s="148" t="s">
        <v>150</v>
      </c>
    </row>
    <row r="4226" spans="11:12" ht="316.5" x14ac:dyDescent="0.25">
      <c r="K4226" s="146" t="s">
        <v>210</v>
      </c>
      <c r="L4226" s="148" t="s">
        <v>150</v>
      </c>
    </row>
    <row r="4227" spans="11:12" ht="316.5" x14ac:dyDescent="0.25">
      <c r="K4227" s="146" t="s">
        <v>210</v>
      </c>
      <c r="L4227" s="148" t="s">
        <v>150</v>
      </c>
    </row>
    <row r="4228" spans="11:12" ht="316.5" x14ac:dyDescent="0.25">
      <c r="K4228" s="146" t="s">
        <v>210</v>
      </c>
      <c r="L4228" s="148" t="s">
        <v>150</v>
      </c>
    </row>
    <row r="4229" spans="11:12" ht="316.5" x14ac:dyDescent="0.25">
      <c r="K4229" s="146" t="s">
        <v>210</v>
      </c>
      <c r="L4229" s="148" t="s">
        <v>150</v>
      </c>
    </row>
    <row r="4230" spans="11:12" ht="316.5" x14ac:dyDescent="0.25">
      <c r="K4230" s="146" t="s">
        <v>210</v>
      </c>
      <c r="L4230" s="148" t="s">
        <v>150</v>
      </c>
    </row>
    <row r="4231" spans="11:12" ht="316.5" x14ac:dyDescent="0.25">
      <c r="K4231" s="146" t="s">
        <v>210</v>
      </c>
      <c r="L4231" s="148" t="s">
        <v>150</v>
      </c>
    </row>
    <row r="4232" spans="11:12" ht="316.5" x14ac:dyDescent="0.25">
      <c r="K4232" s="146" t="s">
        <v>210</v>
      </c>
      <c r="L4232" s="148" t="s">
        <v>150</v>
      </c>
    </row>
    <row r="4233" spans="11:12" ht="316.5" x14ac:dyDescent="0.25">
      <c r="K4233" s="146" t="s">
        <v>210</v>
      </c>
      <c r="L4233" s="148" t="s">
        <v>150</v>
      </c>
    </row>
    <row r="4234" spans="11:12" ht="316.5" x14ac:dyDescent="0.25">
      <c r="K4234" s="146" t="s">
        <v>210</v>
      </c>
      <c r="L4234" s="148" t="s">
        <v>150</v>
      </c>
    </row>
    <row r="4235" spans="11:12" ht="316.5" x14ac:dyDescent="0.25">
      <c r="K4235" s="146" t="s">
        <v>210</v>
      </c>
      <c r="L4235" s="148" t="s">
        <v>150</v>
      </c>
    </row>
    <row r="4236" spans="11:12" ht="316.5" x14ac:dyDescent="0.25">
      <c r="K4236" s="146" t="s">
        <v>210</v>
      </c>
      <c r="L4236" s="148" t="s">
        <v>150</v>
      </c>
    </row>
    <row r="4237" spans="11:12" ht="316.5" x14ac:dyDescent="0.25">
      <c r="K4237" s="146" t="s">
        <v>210</v>
      </c>
      <c r="L4237" s="148" t="s">
        <v>150</v>
      </c>
    </row>
    <row r="4238" spans="11:12" ht="316.5" x14ac:dyDescent="0.25">
      <c r="K4238" s="146" t="s">
        <v>210</v>
      </c>
      <c r="L4238" s="148" t="s">
        <v>150</v>
      </c>
    </row>
    <row r="4239" spans="11:12" ht="316.5" x14ac:dyDescent="0.25">
      <c r="K4239" s="146" t="s">
        <v>210</v>
      </c>
      <c r="L4239" s="148" t="s">
        <v>150</v>
      </c>
    </row>
    <row r="4240" spans="11:12" ht="316.5" x14ac:dyDescent="0.25">
      <c r="K4240" s="146" t="s">
        <v>210</v>
      </c>
      <c r="L4240" s="148" t="s">
        <v>150</v>
      </c>
    </row>
    <row r="4241" spans="11:12" ht="316.5" x14ac:dyDescent="0.25">
      <c r="K4241" s="146" t="s">
        <v>210</v>
      </c>
      <c r="L4241" s="148" t="s">
        <v>150</v>
      </c>
    </row>
    <row r="4242" spans="11:12" ht="316.5" x14ac:dyDescent="0.25">
      <c r="K4242" s="146" t="s">
        <v>210</v>
      </c>
      <c r="L4242" s="148" t="s">
        <v>150</v>
      </c>
    </row>
    <row r="4243" spans="11:12" ht="316.5" x14ac:dyDescent="0.25">
      <c r="K4243" s="146" t="s">
        <v>210</v>
      </c>
      <c r="L4243" s="148" t="s">
        <v>150</v>
      </c>
    </row>
    <row r="4244" spans="11:12" ht="316.5" x14ac:dyDescent="0.25">
      <c r="K4244" s="146" t="s">
        <v>210</v>
      </c>
      <c r="L4244" s="148" t="s">
        <v>150</v>
      </c>
    </row>
    <row r="4245" spans="11:12" ht="316.5" x14ac:dyDescent="0.25">
      <c r="K4245" s="146" t="s">
        <v>210</v>
      </c>
      <c r="L4245" s="148" t="s">
        <v>150</v>
      </c>
    </row>
    <row r="4246" spans="11:12" ht="316.5" x14ac:dyDescent="0.25">
      <c r="K4246" s="146" t="s">
        <v>210</v>
      </c>
      <c r="L4246" s="148" t="s">
        <v>150</v>
      </c>
    </row>
    <row r="4247" spans="11:12" ht="316.5" x14ac:dyDescent="0.25">
      <c r="K4247" s="146" t="s">
        <v>210</v>
      </c>
      <c r="L4247" s="148" t="s">
        <v>150</v>
      </c>
    </row>
    <row r="4248" spans="11:12" ht="316.5" x14ac:dyDescent="0.25">
      <c r="K4248" s="146" t="s">
        <v>210</v>
      </c>
      <c r="L4248" s="148" t="s">
        <v>150</v>
      </c>
    </row>
    <row r="4249" spans="11:12" ht="316.5" x14ac:dyDescent="0.25">
      <c r="K4249" s="146" t="s">
        <v>210</v>
      </c>
      <c r="L4249" s="148" t="s">
        <v>150</v>
      </c>
    </row>
    <row r="4250" spans="11:12" ht="316.5" x14ac:dyDescent="0.25">
      <c r="K4250" s="146" t="s">
        <v>210</v>
      </c>
      <c r="L4250" s="148" t="s">
        <v>150</v>
      </c>
    </row>
    <row r="4251" spans="11:12" ht="316.5" x14ac:dyDescent="0.25">
      <c r="K4251" s="146" t="s">
        <v>210</v>
      </c>
      <c r="L4251" s="148" t="s">
        <v>150</v>
      </c>
    </row>
    <row r="4252" spans="11:12" ht="316.5" x14ac:dyDescent="0.25">
      <c r="K4252" s="146" t="s">
        <v>210</v>
      </c>
      <c r="L4252" s="148" t="s">
        <v>150</v>
      </c>
    </row>
    <row r="4253" spans="11:12" ht="316.5" x14ac:dyDescent="0.25">
      <c r="K4253" s="146" t="s">
        <v>210</v>
      </c>
      <c r="L4253" s="148" t="s">
        <v>150</v>
      </c>
    </row>
    <row r="4254" spans="11:12" ht="316.5" x14ac:dyDescent="0.25">
      <c r="K4254" s="146" t="s">
        <v>210</v>
      </c>
      <c r="L4254" s="148" t="s">
        <v>150</v>
      </c>
    </row>
    <row r="4255" spans="11:12" ht="316.5" x14ac:dyDescent="0.25">
      <c r="K4255" s="146" t="s">
        <v>210</v>
      </c>
      <c r="L4255" s="148" t="s">
        <v>150</v>
      </c>
    </row>
    <row r="4256" spans="11:12" ht="316.5" x14ac:dyDescent="0.25">
      <c r="K4256" s="146" t="s">
        <v>210</v>
      </c>
      <c r="L4256" s="148" t="s">
        <v>150</v>
      </c>
    </row>
    <row r="4257" spans="11:12" ht="316.5" x14ac:dyDescent="0.25">
      <c r="K4257" s="146" t="s">
        <v>210</v>
      </c>
      <c r="L4257" s="148" t="s">
        <v>150</v>
      </c>
    </row>
    <row r="4258" spans="11:12" ht="316.5" x14ac:dyDescent="0.25">
      <c r="K4258" s="146" t="s">
        <v>210</v>
      </c>
      <c r="L4258" s="148" t="s">
        <v>150</v>
      </c>
    </row>
    <row r="4259" spans="11:12" ht="316.5" x14ac:dyDescent="0.25">
      <c r="K4259" s="146" t="s">
        <v>210</v>
      </c>
      <c r="L4259" s="148" t="s">
        <v>150</v>
      </c>
    </row>
    <row r="4260" spans="11:12" ht="316.5" x14ac:dyDescent="0.25">
      <c r="K4260" s="146" t="s">
        <v>210</v>
      </c>
      <c r="L4260" s="148" t="s">
        <v>150</v>
      </c>
    </row>
    <row r="4261" spans="11:12" ht="316.5" x14ac:dyDescent="0.25">
      <c r="K4261" s="146" t="s">
        <v>210</v>
      </c>
      <c r="L4261" s="148" t="s">
        <v>150</v>
      </c>
    </row>
    <row r="4262" spans="11:12" ht="316.5" x14ac:dyDescent="0.25">
      <c r="K4262" s="146" t="s">
        <v>210</v>
      </c>
      <c r="L4262" s="148" t="s">
        <v>150</v>
      </c>
    </row>
    <row r="4263" spans="11:12" ht="316.5" x14ac:dyDescent="0.25">
      <c r="K4263" s="146" t="s">
        <v>210</v>
      </c>
      <c r="L4263" s="148" t="s">
        <v>150</v>
      </c>
    </row>
    <row r="4264" spans="11:12" ht="316.5" x14ac:dyDescent="0.25">
      <c r="K4264" s="146" t="s">
        <v>210</v>
      </c>
      <c r="L4264" s="148" t="s">
        <v>150</v>
      </c>
    </row>
    <row r="4265" spans="11:12" ht="316.5" x14ac:dyDescent="0.25">
      <c r="K4265" s="146" t="s">
        <v>210</v>
      </c>
      <c r="L4265" s="148" t="s">
        <v>150</v>
      </c>
    </row>
    <row r="4266" spans="11:12" ht="316.5" x14ac:dyDescent="0.25">
      <c r="K4266" s="146" t="s">
        <v>210</v>
      </c>
      <c r="L4266" s="148" t="s">
        <v>150</v>
      </c>
    </row>
    <row r="4267" spans="11:12" ht="316.5" x14ac:dyDescent="0.25">
      <c r="K4267" s="146" t="s">
        <v>210</v>
      </c>
      <c r="L4267" s="148" t="s">
        <v>150</v>
      </c>
    </row>
    <row r="4268" spans="11:12" ht="316.5" x14ac:dyDescent="0.25">
      <c r="K4268" s="146" t="s">
        <v>210</v>
      </c>
      <c r="L4268" s="148" t="s">
        <v>150</v>
      </c>
    </row>
    <row r="4269" spans="11:12" ht="316.5" x14ac:dyDescent="0.25">
      <c r="K4269" s="146" t="s">
        <v>210</v>
      </c>
      <c r="L4269" s="148" t="s">
        <v>150</v>
      </c>
    </row>
    <row r="4270" spans="11:12" ht="316.5" x14ac:dyDescent="0.25">
      <c r="K4270" s="146" t="s">
        <v>210</v>
      </c>
      <c r="L4270" s="148" t="s">
        <v>150</v>
      </c>
    </row>
    <row r="4271" spans="11:12" ht="316.5" x14ac:dyDescent="0.25">
      <c r="K4271" s="146" t="s">
        <v>210</v>
      </c>
      <c r="L4271" s="148" t="s">
        <v>150</v>
      </c>
    </row>
    <row r="4272" spans="11:12" ht="316.5" x14ac:dyDescent="0.25">
      <c r="K4272" s="146" t="s">
        <v>210</v>
      </c>
      <c r="L4272" s="148" t="s">
        <v>150</v>
      </c>
    </row>
    <row r="4273" spans="11:12" ht="316.5" x14ac:dyDescent="0.25">
      <c r="K4273" s="146" t="s">
        <v>210</v>
      </c>
      <c r="L4273" s="148" t="s">
        <v>150</v>
      </c>
    </row>
    <row r="4274" spans="11:12" ht="316.5" x14ac:dyDescent="0.25">
      <c r="K4274" s="146" t="s">
        <v>210</v>
      </c>
      <c r="L4274" s="148" t="s">
        <v>150</v>
      </c>
    </row>
    <row r="4275" spans="11:12" ht="316.5" x14ac:dyDescent="0.25">
      <c r="K4275" s="146" t="s">
        <v>210</v>
      </c>
      <c r="L4275" s="148" t="s">
        <v>150</v>
      </c>
    </row>
    <row r="4276" spans="11:12" ht="316.5" x14ac:dyDescent="0.25">
      <c r="K4276" s="146" t="s">
        <v>210</v>
      </c>
      <c r="L4276" s="148" t="s">
        <v>150</v>
      </c>
    </row>
    <row r="4277" spans="11:12" ht="316.5" x14ac:dyDescent="0.25">
      <c r="K4277" s="146" t="s">
        <v>210</v>
      </c>
      <c r="L4277" s="148" t="s">
        <v>150</v>
      </c>
    </row>
    <row r="4278" spans="11:12" ht="316.5" x14ac:dyDescent="0.25">
      <c r="K4278" s="146" t="s">
        <v>210</v>
      </c>
      <c r="L4278" s="148" t="s">
        <v>150</v>
      </c>
    </row>
    <row r="4279" spans="11:12" ht="316.5" x14ac:dyDescent="0.25">
      <c r="K4279" s="146" t="s">
        <v>210</v>
      </c>
      <c r="L4279" s="148" t="s">
        <v>150</v>
      </c>
    </row>
    <row r="4280" spans="11:12" ht="316.5" x14ac:dyDescent="0.25">
      <c r="K4280" s="146" t="s">
        <v>210</v>
      </c>
      <c r="L4280" s="148" t="s">
        <v>150</v>
      </c>
    </row>
    <row r="4281" spans="11:12" ht="316.5" x14ac:dyDescent="0.25">
      <c r="K4281" s="146" t="s">
        <v>210</v>
      </c>
      <c r="L4281" s="148" t="s">
        <v>150</v>
      </c>
    </row>
    <row r="4282" spans="11:12" ht="316.5" x14ac:dyDescent="0.25">
      <c r="K4282" s="146" t="s">
        <v>210</v>
      </c>
      <c r="L4282" s="148" t="s">
        <v>150</v>
      </c>
    </row>
    <row r="4283" spans="11:12" ht="316.5" x14ac:dyDescent="0.25">
      <c r="K4283" s="146" t="s">
        <v>210</v>
      </c>
      <c r="L4283" s="148" t="s">
        <v>150</v>
      </c>
    </row>
    <row r="4284" spans="11:12" ht="316.5" x14ac:dyDescent="0.25">
      <c r="K4284" s="146" t="s">
        <v>210</v>
      </c>
      <c r="L4284" s="148" t="s">
        <v>150</v>
      </c>
    </row>
    <row r="4285" spans="11:12" ht="316.5" x14ac:dyDescent="0.25">
      <c r="K4285" s="146" t="s">
        <v>210</v>
      </c>
      <c r="L4285" s="148" t="s">
        <v>150</v>
      </c>
    </row>
    <row r="4286" spans="11:12" ht="316.5" x14ac:dyDescent="0.25">
      <c r="K4286" s="146" t="s">
        <v>210</v>
      </c>
      <c r="L4286" s="148" t="s">
        <v>150</v>
      </c>
    </row>
    <row r="4287" spans="11:12" ht="316.5" x14ac:dyDescent="0.25">
      <c r="K4287" s="146" t="s">
        <v>210</v>
      </c>
      <c r="L4287" s="148" t="s">
        <v>150</v>
      </c>
    </row>
    <row r="4288" spans="11:12" ht="316.5" x14ac:dyDescent="0.25">
      <c r="K4288" s="146" t="s">
        <v>210</v>
      </c>
      <c r="L4288" s="148" t="s">
        <v>150</v>
      </c>
    </row>
    <row r="4289" spans="11:12" ht="316.5" x14ac:dyDescent="0.25">
      <c r="K4289" s="146" t="s">
        <v>210</v>
      </c>
      <c r="L4289" s="148" t="s">
        <v>150</v>
      </c>
    </row>
    <row r="4290" spans="11:12" ht="316.5" x14ac:dyDescent="0.25">
      <c r="K4290" s="146" t="s">
        <v>210</v>
      </c>
      <c r="L4290" s="148" t="s">
        <v>150</v>
      </c>
    </row>
    <row r="4291" spans="11:12" ht="316.5" x14ac:dyDescent="0.25">
      <c r="K4291" s="146" t="s">
        <v>210</v>
      </c>
      <c r="L4291" s="148" t="s">
        <v>150</v>
      </c>
    </row>
    <row r="4292" spans="11:12" ht="316.5" x14ac:dyDescent="0.25">
      <c r="K4292" s="146" t="s">
        <v>210</v>
      </c>
      <c r="L4292" s="148" t="s">
        <v>150</v>
      </c>
    </row>
    <row r="4293" spans="11:12" ht="316.5" x14ac:dyDescent="0.25">
      <c r="K4293" s="146" t="s">
        <v>210</v>
      </c>
      <c r="L4293" s="148" t="s">
        <v>150</v>
      </c>
    </row>
    <row r="4294" spans="11:12" ht="316.5" x14ac:dyDescent="0.25">
      <c r="K4294" s="146" t="s">
        <v>210</v>
      </c>
      <c r="L4294" s="148" t="s">
        <v>150</v>
      </c>
    </row>
    <row r="4295" spans="11:12" ht="316.5" x14ac:dyDescent="0.25">
      <c r="K4295" s="146" t="s">
        <v>210</v>
      </c>
      <c r="L4295" s="148" t="s">
        <v>150</v>
      </c>
    </row>
    <row r="4296" spans="11:12" ht="316.5" x14ac:dyDescent="0.25">
      <c r="K4296" s="146" t="s">
        <v>210</v>
      </c>
      <c r="L4296" s="148" t="s">
        <v>150</v>
      </c>
    </row>
    <row r="4297" spans="11:12" ht="316.5" x14ac:dyDescent="0.25">
      <c r="K4297" s="146" t="s">
        <v>210</v>
      </c>
      <c r="L4297" s="148" t="s">
        <v>150</v>
      </c>
    </row>
    <row r="4298" spans="11:12" ht="316.5" x14ac:dyDescent="0.25">
      <c r="K4298" s="146" t="s">
        <v>210</v>
      </c>
      <c r="L4298" s="148" t="s">
        <v>150</v>
      </c>
    </row>
    <row r="4299" spans="11:12" ht="316.5" x14ac:dyDescent="0.25">
      <c r="K4299" s="146" t="s">
        <v>210</v>
      </c>
      <c r="L4299" s="148" t="s">
        <v>150</v>
      </c>
    </row>
    <row r="4300" spans="11:12" ht="316.5" x14ac:dyDescent="0.25">
      <c r="K4300" s="146" t="s">
        <v>210</v>
      </c>
      <c r="L4300" s="148" t="s">
        <v>150</v>
      </c>
    </row>
    <row r="4301" spans="11:12" ht="316.5" x14ac:dyDescent="0.25">
      <c r="K4301" s="146" t="s">
        <v>210</v>
      </c>
      <c r="L4301" s="148" t="s">
        <v>150</v>
      </c>
    </row>
    <row r="4302" spans="11:12" ht="316.5" x14ac:dyDescent="0.25">
      <c r="K4302" s="146" t="s">
        <v>210</v>
      </c>
      <c r="L4302" s="148" t="s">
        <v>150</v>
      </c>
    </row>
    <row r="4303" spans="11:12" ht="316.5" x14ac:dyDescent="0.25">
      <c r="K4303" s="146" t="s">
        <v>210</v>
      </c>
      <c r="L4303" s="148" t="s">
        <v>150</v>
      </c>
    </row>
    <row r="4304" spans="11:12" ht="316.5" x14ac:dyDescent="0.25">
      <c r="K4304" s="146" t="s">
        <v>210</v>
      </c>
      <c r="L4304" s="148" t="s">
        <v>150</v>
      </c>
    </row>
    <row r="4305" spans="11:12" ht="316.5" x14ac:dyDescent="0.25">
      <c r="K4305" s="146" t="s">
        <v>210</v>
      </c>
      <c r="L4305" s="148" t="s">
        <v>150</v>
      </c>
    </row>
    <row r="4306" spans="11:12" ht="316.5" x14ac:dyDescent="0.25">
      <c r="K4306" s="146" t="s">
        <v>210</v>
      </c>
      <c r="L4306" s="148" t="s">
        <v>150</v>
      </c>
    </row>
    <row r="4307" spans="11:12" ht="316.5" x14ac:dyDescent="0.25">
      <c r="K4307" s="146" t="s">
        <v>210</v>
      </c>
      <c r="L4307" s="148" t="s">
        <v>150</v>
      </c>
    </row>
    <row r="4308" spans="11:12" ht="316.5" x14ac:dyDescent="0.25">
      <c r="K4308" s="146" t="s">
        <v>210</v>
      </c>
      <c r="L4308" s="148" t="s">
        <v>150</v>
      </c>
    </row>
    <row r="4309" spans="11:12" ht="316.5" x14ac:dyDescent="0.25">
      <c r="K4309" s="146" t="s">
        <v>210</v>
      </c>
      <c r="L4309" s="148" t="s">
        <v>150</v>
      </c>
    </row>
    <row r="4310" spans="11:12" ht="316.5" x14ac:dyDescent="0.25">
      <c r="K4310" s="146" t="s">
        <v>210</v>
      </c>
      <c r="L4310" s="148" t="s">
        <v>150</v>
      </c>
    </row>
    <row r="4311" spans="11:12" ht="316.5" x14ac:dyDescent="0.25">
      <c r="K4311" s="146" t="s">
        <v>210</v>
      </c>
      <c r="L4311" s="148" t="s">
        <v>150</v>
      </c>
    </row>
    <row r="4312" spans="11:12" ht="316.5" x14ac:dyDescent="0.25">
      <c r="K4312" s="146" t="s">
        <v>210</v>
      </c>
      <c r="L4312" s="148" t="s">
        <v>150</v>
      </c>
    </row>
    <row r="4313" spans="11:12" ht="316.5" x14ac:dyDescent="0.25">
      <c r="K4313" s="146" t="s">
        <v>210</v>
      </c>
      <c r="L4313" s="148" t="s">
        <v>150</v>
      </c>
    </row>
    <row r="4314" spans="11:12" ht="316.5" x14ac:dyDescent="0.25">
      <c r="K4314" s="146" t="s">
        <v>210</v>
      </c>
      <c r="L4314" s="148" t="s">
        <v>150</v>
      </c>
    </row>
    <row r="4315" spans="11:12" ht="316.5" x14ac:dyDescent="0.25">
      <c r="K4315" s="146" t="s">
        <v>210</v>
      </c>
      <c r="L4315" s="148" t="s">
        <v>150</v>
      </c>
    </row>
    <row r="4316" spans="11:12" ht="316.5" x14ac:dyDescent="0.25">
      <c r="K4316" s="146" t="s">
        <v>210</v>
      </c>
      <c r="L4316" s="148" t="s">
        <v>150</v>
      </c>
    </row>
    <row r="4317" spans="11:12" ht="316.5" x14ac:dyDescent="0.25">
      <c r="K4317" s="146" t="s">
        <v>210</v>
      </c>
      <c r="L4317" s="148" t="s">
        <v>150</v>
      </c>
    </row>
    <row r="4318" spans="11:12" ht="316.5" x14ac:dyDescent="0.25">
      <c r="K4318" s="146" t="s">
        <v>210</v>
      </c>
      <c r="L4318" s="148" t="s">
        <v>150</v>
      </c>
    </row>
    <row r="4319" spans="11:12" ht="316.5" x14ac:dyDescent="0.25">
      <c r="K4319" s="146" t="s">
        <v>210</v>
      </c>
      <c r="L4319" s="148" t="s">
        <v>150</v>
      </c>
    </row>
    <row r="4320" spans="11:12" ht="316.5" x14ac:dyDescent="0.25">
      <c r="K4320" s="146" t="s">
        <v>210</v>
      </c>
      <c r="L4320" s="148" t="s">
        <v>150</v>
      </c>
    </row>
    <row r="4321" spans="11:12" ht="316.5" x14ac:dyDescent="0.25">
      <c r="K4321" s="146" t="s">
        <v>210</v>
      </c>
      <c r="L4321" s="148" t="s">
        <v>150</v>
      </c>
    </row>
    <row r="4322" spans="11:12" ht="316.5" x14ac:dyDescent="0.25">
      <c r="K4322" s="146" t="s">
        <v>210</v>
      </c>
      <c r="L4322" s="148" t="s">
        <v>150</v>
      </c>
    </row>
    <row r="4323" spans="11:12" ht="316.5" x14ac:dyDescent="0.25">
      <c r="K4323" s="146" t="s">
        <v>210</v>
      </c>
      <c r="L4323" s="148" t="s">
        <v>150</v>
      </c>
    </row>
    <row r="4324" spans="11:12" ht="316.5" x14ac:dyDescent="0.25">
      <c r="K4324" s="146" t="s">
        <v>210</v>
      </c>
      <c r="L4324" s="148" t="s">
        <v>150</v>
      </c>
    </row>
    <row r="4325" spans="11:12" ht="316.5" x14ac:dyDescent="0.25">
      <c r="K4325" s="146" t="s">
        <v>210</v>
      </c>
      <c r="L4325" s="148" t="s">
        <v>150</v>
      </c>
    </row>
    <row r="4326" spans="11:12" ht="316.5" x14ac:dyDescent="0.25">
      <c r="K4326" s="146" t="s">
        <v>210</v>
      </c>
      <c r="L4326" s="148" t="s">
        <v>150</v>
      </c>
    </row>
    <row r="4327" spans="11:12" ht="316.5" x14ac:dyDescent="0.25">
      <c r="K4327" s="146" t="s">
        <v>210</v>
      </c>
      <c r="L4327" s="148" t="s">
        <v>150</v>
      </c>
    </row>
    <row r="4328" spans="11:12" ht="316.5" x14ac:dyDescent="0.25">
      <c r="K4328" s="146" t="s">
        <v>210</v>
      </c>
      <c r="L4328" s="148" t="s">
        <v>150</v>
      </c>
    </row>
    <row r="4329" spans="11:12" ht="316.5" x14ac:dyDescent="0.25">
      <c r="K4329" s="146" t="s">
        <v>210</v>
      </c>
      <c r="L4329" s="148" t="s">
        <v>150</v>
      </c>
    </row>
    <row r="4330" spans="11:12" ht="316.5" x14ac:dyDescent="0.25">
      <c r="K4330" s="146" t="s">
        <v>210</v>
      </c>
      <c r="L4330" s="148" t="s">
        <v>150</v>
      </c>
    </row>
    <row r="4331" spans="11:12" ht="316.5" x14ac:dyDescent="0.25">
      <c r="K4331" s="146" t="s">
        <v>210</v>
      </c>
      <c r="L4331" s="148" t="s">
        <v>150</v>
      </c>
    </row>
    <row r="4332" spans="11:12" ht="316.5" x14ac:dyDescent="0.25">
      <c r="K4332" s="146" t="s">
        <v>210</v>
      </c>
      <c r="L4332" s="148" t="s">
        <v>150</v>
      </c>
    </row>
    <row r="4333" spans="11:12" ht="316.5" x14ac:dyDescent="0.25">
      <c r="K4333" s="146" t="s">
        <v>210</v>
      </c>
      <c r="L4333" s="148" t="s">
        <v>150</v>
      </c>
    </row>
    <row r="4334" spans="11:12" ht="316.5" x14ac:dyDescent="0.25">
      <c r="K4334" s="146" t="s">
        <v>210</v>
      </c>
      <c r="L4334" s="148" t="s">
        <v>150</v>
      </c>
    </row>
    <row r="4335" spans="11:12" ht="316.5" x14ac:dyDescent="0.25">
      <c r="K4335" s="146" t="s">
        <v>210</v>
      </c>
      <c r="L4335" s="148" t="s">
        <v>150</v>
      </c>
    </row>
    <row r="4336" spans="11:12" ht="316.5" x14ac:dyDescent="0.25">
      <c r="K4336" s="146" t="s">
        <v>210</v>
      </c>
      <c r="L4336" s="148" t="s">
        <v>150</v>
      </c>
    </row>
    <row r="4337" spans="11:12" ht="316.5" x14ac:dyDescent="0.25">
      <c r="K4337" s="146" t="s">
        <v>210</v>
      </c>
      <c r="L4337" s="148" t="s">
        <v>150</v>
      </c>
    </row>
    <row r="4338" spans="11:12" ht="316.5" x14ac:dyDescent="0.25">
      <c r="K4338" s="146" t="s">
        <v>210</v>
      </c>
      <c r="L4338" s="148" t="s">
        <v>150</v>
      </c>
    </row>
    <row r="4339" spans="11:12" ht="316.5" x14ac:dyDescent="0.25">
      <c r="K4339" s="146" t="s">
        <v>210</v>
      </c>
      <c r="L4339" s="148" t="s">
        <v>150</v>
      </c>
    </row>
    <row r="4340" spans="11:12" ht="316.5" x14ac:dyDescent="0.25">
      <c r="K4340" s="146" t="s">
        <v>210</v>
      </c>
      <c r="L4340" s="148" t="s">
        <v>150</v>
      </c>
    </row>
    <row r="4341" spans="11:12" ht="316.5" x14ac:dyDescent="0.25">
      <c r="K4341" s="146" t="s">
        <v>210</v>
      </c>
      <c r="L4341" s="148" t="s">
        <v>150</v>
      </c>
    </row>
    <row r="4342" spans="11:12" ht="316.5" x14ac:dyDescent="0.25">
      <c r="K4342" s="146" t="s">
        <v>210</v>
      </c>
      <c r="L4342" s="148" t="s">
        <v>150</v>
      </c>
    </row>
    <row r="4343" spans="11:12" ht="316.5" x14ac:dyDescent="0.25">
      <c r="K4343" s="146" t="s">
        <v>210</v>
      </c>
      <c r="L4343" s="148" t="s">
        <v>150</v>
      </c>
    </row>
    <row r="4344" spans="11:12" ht="316.5" x14ac:dyDescent="0.25">
      <c r="K4344" s="146" t="s">
        <v>210</v>
      </c>
      <c r="L4344" s="148" t="s">
        <v>150</v>
      </c>
    </row>
    <row r="4345" spans="11:12" ht="316.5" x14ac:dyDescent="0.25">
      <c r="K4345" s="146" t="s">
        <v>210</v>
      </c>
      <c r="L4345" s="148" t="s">
        <v>150</v>
      </c>
    </row>
    <row r="4346" spans="11:12" ht="316.5" x14ac:dyDescent="0.25">
      <c r="K4346" s="146" t="s">
        <v>210</v>
      </c>
      <c r="L4346" s="148" t="s">
        <v>150</v>
      </c>
    </row>
    <row r="4347" spans="11:12" ht="316.5" x14ac:dyDescent="0.25">
      <c r="K4347" s="146" t="s">
        <v>210</v>
      </c>
      <c r="L4347" s="148" t="s">
        <v>150</v>
      </c>
    </row>
    <row r="4348" spans="11:12" ht="316.5" x14ac:dyDescent="0.25">
      <c r="K4348" s="146" t="s">
        <v>210</v>
      </c>
      <c r="L4348" s="148" t="s">
        <v>150</v>
      </c>
    </row>
    <row r="4349" spans="11:12" ht="316.5" x14ac:dyDescent="0.25">
      <c r="K4349" s="146" t="s">
        <v>210</v>
      </c>
      <c r="L4349" s="148" t="s">
        <v>150</v>
      </c>
    </row>
    <row r="4350" spans="11:12" ht="316.5" x14ac:dyDescent="0.25">
      <c r="K4350" s="146" t="s">
        <v>210</v>
      </c>
      <c r="L4350" s="148" t="s">
        <v>150</v>
      </c>
    </row>
    <row r="4351" spans="11:12" ht="316.5" x14ac:dyDescent="0.25">
      <c r="K4351" s="146" t="s">
        <v>210</v>
      </c>
      <c r="L4351" s="148" t="s">
        <v>150</v>
      </c>
    </row>
    <row r="4352" spans="11:12" ht="316.5" x14ac:dyDescent="0.25">
      <c r="K4352" s="146" t="s">
        <v>210</v>
      </c>
      <c r="L4352" s="148" t="s">
        <v>150</v>
      </c>
    </row>
    <row r="4353" spans="11:12" ht="316.5" x14ac:dyDescent="0.25">
      <c r="K4353" s="146" t="s">
        <v>210</v>
      </c>
      <c r="L4353" s="148" t="s">
        <v>150</v>
      </c>
    </row>
    <row r="4354" spans="11:12" ht="316.5" x14ac:dyDescent="0.25">
      <c r="K4354" s="146" t="s">
        <v>210</v>
      </c>
      <c r="L4354" s="148" t="s">
        <v>150</v>
      </c>
    </row>
    <row r="4355" spans="11:12" ht="316.5" x14ac:dyDescent="0.25">
      <c r="K4355" s="146" t="s">
        <v>210</v>
      </c>
      <c r="L4355" s="148" t="s">
        <v>150</v>
      </c>
    </row>
    <row r="4356" spans="11:12" ht="316.5" x14ac:dyDescent="0.25">
      <c r="K4356" s="146" t="s">
        <v>210</v>
      </c>
      <c r="L4356" s="148" t="s">
        <v>150</v>
      </c>
    </row>
    <row r="4357" spans="11:12" ht="316.5" x14ac:dyDescent="0.25">
      <c r="K4357" s="146" t="s">
        <v>210</v>
      </c>
      <c r="L4357" s="148" t="s">
        <v>150</v>
      </c>
    </row>
    <row r="4358" spans="11:12" ht="316.5" x14ac:dyDescent="0.25">
      <c r="K4358" s="146" t="s">
        <v>210</v>
      </c>
      <c r="L4358" s="148" t="s">
        <v>150</v>
      </c>
    </row>
    <row r="4359" spans="11:12" ht="316.5" x14ac:dyDescent="0.25">
      <c r="K4359" s="146" t="s">
        <v>210</v>
      </c>
      <c r="L4359" s="148" t="s">
        <v>150</v>
      </c>
    </row>
    <row r="4360" spans="11:12" ht="316.5" x14ac:dyDescent="0.25">
      <c r="K4360" s="146" t="s">
        <v>210</v>
      </c>
      <c r="L4360" s="148" t="s">
        <v>150</v>
      </c>
    </row>
    <row r="4361" spans="11:12" ht="316.5" x14ac:dyDescent="0.25">
      <c r="K4361" s="146" t="s">
        <v>210</v>
      </c>
      <c r="L4361" s="148" t="s">
        <v>150</v>
      </c>
    </row>
    <row r="4362" spans="11:12" ht="316.5" x14ac:dyDescent="0.25">
      <c r="K4362" s="146" t="s">
        <v>210</v>
      </c>
      <c r="L4362" s="148" t="s">
        <v>150</v>
      </c>
    </row>
    <row r="4363" spans="11:12" ht="316.5" x14ac:dyDescent="0.25">
      <c r="K4363" s="146" t="s">
        <v>210</v>
      </c>
      <c r="L4363" s="148" t="s">
        <v>150</v>
      </c>
    </row>
    <row r="4364" spans="11:12" ht="316.5" x14ac:dyDescent="0.25">
      <c r="K4364" s="146" t="s">
        <v>210</v>
      </c>
      <c r="L4364" s="148" t="s">
        <v>150</v>
      </c>
    </row>
    <row r="4365" spans="11:12" ht="316.5" x14ac:dyDescent="0.25">
      <c r="K4365" s="146" t="s">
        <v>210</v>
      </c>
      <c r="L4365" s="148" t="s">
        <v>150</v>
      </c>
    </row>
    <row r="4366" spans="11:12" ht="316.5" x14ac:dyDescent="0.25">
      <c r="K4366" s="146" t="s">
        <v>210</v>
      </c>
      <c r="L4366" s="148" t="s">
        <v>150</v>
      </c>
    </row>
    <row r="4367" spans="11:12" ht="316.5" x14ac:dyDescent="0.25">
      <c r="K4367" s="146" t="s">
        <v>210</v>
      </c>
      <c r="L4367" s="148" t="s">
        <v>150</v>
      </c>
    </row>
    <row r="4368" spans="11:12" ht="316.5" x14ac:dyDescent="0.25">
      <c r="K4368" s="146" t="s">
        <v>210</v>
      </c>
      <c r="L4368" s="148" t="s">
        <v>150</v>
      </c>
    </row>
    <row r="4369" spans="11:12" ht="316.5" x14ac:dyDescent="0.25">
      <c r="K4369" s="146" t="s">
        <v>210</v>
      </c>
      <c r="L4369" s="148" t="s">
        <v>150</v>
      </c>
    </row>
    <row r="4370" spans="11:12" ht="316.5" x14ac:dyDescent="0.25">
      <c r="K4370" s="146" t="s">
        <v>210</v>
      </c>
      <c r="L4370" s="148" t="s">
        <v>150</v>
      </c>
    </row>
    <row r="4371" spans="11:12" ht="316.5" x14ac:dyDescent="0.25">
      <c r="K4371" s="146" t="s">
        <v>210</v>
      </c>
      <c r="L4371" s="148" t="s">
        <v>150</v>
      </c>
    </row>
    <row r="4372" spans="11:12" ht="316.5" x14ac:dyDescent="0.25">
      <c r="K4372" s="146" t="s">
        <v>210</v>
      </c>
      <c r="L4372" s="148" t="s">
        <v>150</v>
      </c>
    </row>
    <row r="4373" spans="11:12" ht="316.5" x14ac:dyDescent="0.25">
      <c r="K4373" s="146" t="s">
        <v>210</v>
      </c>
      <c r="L4373" s="148" t="s">
        <v>150</v>
      </c>
    </row>
    <row r="4374" spans="11:12" ht="316.5" x14ac:dyDescent="0.25">
      <c r="K4374" s="146" t="s">
        <v>210</v>
      </c>
      <c r="L4374" s="148" t="s">
        <v>150</v>
      </c>
    </row>
    <row r="4375" spans="11:12" ht="316.5" x14ac:dyDescent="0.25">
      <c r="K4375" s="146" t="s">
        <v>210</v>
      </c>
      <c r="L4375" s="148" t="s">
        <v>150</v>
      </c>
    </row>
    <row r="4376" spans="11:12" ht="316.5" x14ac:dyDescent="0.25">
      <c r="K4376" s="146" t="s">
        <v>210</v>
      </c>
      <c r="L4376" s="148" t="s">
        <v>150</v>
      </c>
    </row>
    <row r="4377" spans="11:12" ht="316.5" x14ac:dyDescent="0.25">
      <c r="K4377" s="146" t="s">
        <v>210</v>
      </c>
      <c r="L4377" s="148" t="s">
        <v>150</v>
      </c>
    </row>
    <row r="4378" spans="11:12" ht="316.5" x14ac:dyDescent="0.25">
      <c r="K4378" s="146" t="s">
        <v>210</v>
      </c>
      <c r="L4378" s="148" t="s">
        <v>150</v>
      </c>
    </row>
    <row r="4379" spans="11:12" ht="316.5" x14ac:dyDescent="0.25">
      <c r="K4379" s="146" t="s">
        <v>210</v>
      </c>
      <c r="L4379" s="148" t="s">
        <v>150</v>
      </c>
    </row>
    <row r="4380" spans="11:12" ht="316.5" x14ac:dyDescent="0.25">
      <c r="K4380" s="146" t="s">
        <v>210</v>
      </c>
      <c r="L4380" s="148" t="s">
        <v>150</v>
      </c>
    </row>
    <row r="4381" spans="11:12" ht="316.5" x14ac:dyDescent="0.25">
      <c r="K4381" s="146" t="s">
        <v>210</v>
      </c>
      <c r="L4381" s="148" t="s">
        <v>150</v>
      </c>
    </row>
    <row r="4382" spans="11:12" ht="316.5" x14ac:dyDescent="0.25">
      <c r="K4382" s="146" t="s">
        <v>210</v>
      </c>
      <c r="L4382" s="148" t="s">
        <v>150</v>
      </c>
    </row>
    <row r="4383" spans="11:12" ht="316.5" x14ac:dyDescent="0.25">
      <c r="K4383" s="146" t="s">
        <v>210</v>
      </c>
      <c r="L4383" s="148" t="s">
        <v>150</v>
      </c>
    </row>
    <row r="4384" spans="11:12" ht="316.5" x14ac:dyDescent="0.25">
      <c r="K4384" s="146" t="s">
        <v>210</v>
      </c>
      <c r="L4384" s="148" t="s">
        <v>150</v>
      </c>
    </row>
    <row r="4385" spans="11:12" ht="316.5" x14ac:dyDescent="0.25">
      <c r="K4385" s="146" t="s">
        <v>210</v>
      </c>
      <c r="L4385" s="148" t="s">
        <v>150</v>
      </c>
    </row>
    <row r="4386" spans="11:12" ht="316.5" x14ac:dyDescent="0.25">
      <c r="K4386" s="146" t="s">
        <v>210</v>
      </c>
      <c r="L4386" s="148" t="s">
        <v>150</v>
      </c>
    </row>
    <row r="4387" spans="11:12" ht="316.5" x14ac:dyDescent="0.25">
      <c r="K4387" s="146" t="s">
        <v>210</v>
      </c>
      <c r="L4387" s="148" t="s">
        <v>150</v>
      </c>
    </row>
    <row r="4388" spans="11:12" ht="316.5" x14ac:dyDescent="0.25">
      <c r="K4388" s="146" t="s">
        <v>210</v>
      </c>
      <c r="L4388" s="148" t="s">
        <v>150</v>
      </c>
    </row>
    <row r="4389" spans="11:12" ht="316.5" x14ac:dyDescent="0.25">
      <c r="K4389" s="146" t="s">
        <v>210</v>
      </c>
      <c r="L4389" s="148" t="s">
        <v>150</v>
      </c>
    </row>
    <row r="4390" spans="11:12" ht="316.5" x14ac:dyDescent="0.25">
      <c r="K4390" s="146" t="s">
        <v>210</v>
      </c>
      <c r="L4390" s="148" t="s">
        <v>150</v>
      </c>
    </row>
    <row r="4391" spans="11:12" ht="316.5" x14ac:dyDescent="0.25">
      <c r="K4391" s="146" t="s">
        <v>210</v>
      </c>
      <c r="L4391" s="148" t="s">
        <v>150</v>
      </c>
    </row>
    <row r="4392" spans="11:12" ht="316.5" x14ac:dyDescent="0.25">
      <c r="K4392" s="146" t="s">
        <v>210</v>
      </c>
      <c r="L4392" s="148" t="s">
        <v>150</v>
      </c>
    </row>
    <row r="4393" spans="11:12" ht="316.5" x14ac:dyDescent="0.25">
      <c r="K4393" s="146" t="s">
        <v>210</v>
      </c>
      <c r="L4393" s="148" t="s">
        <v>150</v>
      </c>
    </row>
    <row r="4394" spans="11:12" ht="316.5" x14ac:dyDescent="0.25">
      <c r="K4394" s="146" t="s">
        <v>210</v>
      </c>
      <c r="L4394" s="148" t="s">
        <v>150</v>
      </c>
    </row>
    <row r="4395" spans="11:12" ht="316.5" x14ac:dyDescent="0.25">
      <c r="K4395" s="146" t="s">
        <v>210</v>
      </c>
      <c r="L4395" s="148" t="s">
        <v>150</v>
      </c>
    </row>
    <row r="4396" spans="11:12" ht="316.5" x14ac:dyDescent="0.25">
      <c r="K4396" s="146" t="s">
        <v>210</v>
      </c>
      <c r="L4396" s="148" t="s">
        <v>150</v>
      </c>
    </row>
    <row r="4397" spans="11:12" ht="316.5" x14ac:dyDescent="0.25">
      <c r="K4397" s="146" t="s">
        <v>210</v>
      </c>
      <c r="L4397" s="148" t="s">
        <v>150</v>
      </c>
    </row>
    <row r="4398" spans="11:12" ht="316.5" x14ac:dyDescent="0.25">
      <c r="K4398" s="146" t="s">
        <v>210</v>
      </c>
      <c r="L4398" s="148" t="s">
        <v>150</v>
      </c>
    </row>
    <row r="4399" spans="11:12" ht="316.5" x14ac:dyDescent="0.25">
      <c r="K4399" s="146" t="s">
        <v>210</v>
      </c>
      <c r="L4399" s="148" t="s">
        <v>150</v>
      </c>
    </row>
    <row r="4400" spans="11:12" ht="316.5" x14ac:dyDescent="0.25">
      <c r="K4400" s="146" t="s">
        <v>210</v>
      </c>
      <c r="L4400" s="148" t="s">
        <v>150</v>
      </c>
    </row>
    <row r="4401" spans="11:12" ht="316.5" x14ac:dyDescent="0.25">
      <c r="K4401" s="146" t="s">
        <v>210</v>
      </c>
      <c r="L4401" s="148" t="s">
        <v>150</v>
      </c>
    </row>
    <row r="4402" spans="11:12" ht="316.5" x14ac:dyDescent="0.25">
      <c r="K4402" s="146" t="s">
        <v>210</v>
      </c>
      <c r="L4402" s="148" t="s">
        <v>150</v>
      </c>
    </row>
    <row r="4403" spans="11:12" ht="316.5" x14ac:dyDescent="0.25">
      <c r="K4403" s="146" t="s">
        <v>210</v>
      </c>
      <c r="L4403" s="148" t="s">
        <v>150</v>
      </c>
    </row>
    <row r="4404" spans="11:12" ht="316.5" x14ac:dyDescent="0.25">
      <c r="K4404" s="146" t="s">
        <v>210</v>
      </c>
      <c r="L4404" s="148" t="s">
        <v>150</v>
      </c>
    </row>
    <row r="4405" spans="11:12" ht="316.5" x14ac:dyDescent="0.25">
      <c r="K4405" s="146" t="s">
        <v>210</v>
      </c>
      <c r="L4405" s="148" t="s">
        <v>150</v>
      </c>
    </row>
    <row r="4406" spans="11:12" ht="316.5" x14ac:dyDescent="0.25">
      <c r="K4406" s="146" t="s">
        <v>210</v>
      </c>
      <c r="L4406" s="148" t="s">
        <v>150</v>
      </c>
    </row>
    <row r="4407" spans="11:12" ht="316.5" x14ac:dyDescent="0.25">
      <c r="K4407" s="146" t="s">
        <v>210</v>
      </c>
      <c r="L4407" s="148" t="s">
        <v>150</v>
      </c>
    </row>
    <row r="4408" spans="11:12" ht="316.5" x14ac:dyDescent="0.25">
      <c r="K4408" s="146" t="s">
        <v>210</v>
      </c>
      <c r="L4408" s="148" t="s">
        <v>150</v>
      </c>
    </row>
    <row r="4409" spans="11:12" ht="316.5" x14ac:dyDescent="0.25">
      <c r="K4409" s="146" t="s">
        <v>210</v>
      </c>
      <c r="L4409" s="148" t="s">
        <v>150</v>
      </c>
    </row>
    <row r="4410" spans="11:12" ht="316.5" x14ac:dyDescent="0.25">
      <c r="K4410" s="146" t="s">
        <v>210</v>
      </c>
      <c r="L4410" s="148" t="s">
        <v>150</v>
      </c>
    </row>
    <row r="4411" spans="11:12" ht="316.5" x14ac:dyDescent="0.25">
      <c r="K4411" s="146" t="s">
        <v>210</v>
      </c>
      <c r="L4411" s="148" t="s">
        <v>150</v>
      </c>
    </row>
    <row r="4412" spans="11:12" ht="316.5" x14ac:dyDescent="0.25">
      <c r="K4412" s="146" t="s">
        <v>210</v>
      </c>
      <c r="L4412" s="148" t="s">
        <v>150</v>
      </c>
    </row>
    <row r="4413" spans="11:12" ht="316.5" x14ac:dyDescent="0.25">
      <c r="K4413" s="146" t="s">
        <v>210</v>
      </c>
      <c r="L4413" s="148" t="s">
        <v>150</v>
      </c>
    </row>
    <row r="4414" spans="11:12" ht="316.5" x14ac:dyDescent="0.25">
      <c r="K4414" s="146" t="s">
        <v>210</v>
      </c>
      <c r="L4414" s="148" t="s">
        <v>150</v>
      </c>
    </row>
    <row r="4415" spans="11:12" ht="316.5" x14ac:dyDescent="0.25">
      <c r="K4415" s="146" t="s">
        <v>210</v>
      </c>
      <c r="L4415" s="148" t="s">
        <v>150</v>
      </c>
    </row>
    <row r="4416" spans="11:12" ht="316.5" x14ac:dyDescent="0.25">
      <c r="K4416" s="146" t="s">
        <v>210</v>
      </c>
      <c r="L4416" s="148" t="s">
        <v>150</v>
      </c>
    </row>
    <row r="4417" spans="11:12" ht="316.5" x14ac:dyDescent="0.25">
      <c r="K4417" s="146" t="s">
        <v>210</v>
      </c>
      <c r="L4417" s="148" t="s">
        <v>150</v>
      </c>
    </row>
    <row r="4418" spans="11:12" ht="316.5" x14ac:dyDescent="0.25">
      <c r="K4418" s="146" t="s">
        <v>210</v>
      </c>
      <c r="L4418" s="148" t="s">
        <v>150</v>
      </c>
    </row>
    <row r="4419" spans="11:12" ht="316.5" x14ac:dyDescent="0.25">
      <c r="K4419" s="146" t="s">
        <v>210</v>
      </c>
      <c r="L4419" s="148" t="s">
        <v>150</v>
      </c>
    </row>
    <row r="4420" spans="11:12" ht="316.5" x14ac:dyDescent="0.25">
      <c r="K4420" s="146" t="s">
        <v>210</v>
      </c>
      <c r="L4420" s="148" t="s">
        <v>150</v>
      </c>
    </row>
    <row r="4421" spans="11:12" ht="316.5" x14ac:dyDescent="0.25">
      <c r="K4421" s="146" t="s">
        <v>210</v>
      </c>
      <c r="L4421" s="148" t="s">
        <v>150</v>
      </c>
    </row>
    <row r="4422" spans="11:12" ht="316.5" x14ac:dyDescent="0.25">
      <c r="K4422" s="146" t="s">
        <v>210</v>
      </c>
      <c r="L4422" s="148" t="s">
        <v>150</v>
      </c>
    </row>
    <row r="4423" spans="11:12" ht="316.5" x14ac:dyDescent="0.25">
      <c r="K4423" s="146" t="s">
        <v>210</v>
      </c>
      <c r="L4423" s="148" t="s">
        <v>150</v>
      </c>
    </row>
    <row r="4424" spans="11:12" ht="316.5" x14ac:dyDescent="0.25">
      <c r="K4424" s="146" t="s">
        <v>210</v>
      </c>
      <c r="L4424" s="148" t="s">
        <v>150</v>
      </c>
    </row>
    <row r="4425" spans="11:12" ht="316.5" x14ac:dyDescent="0.25">
      <c r="K4425" s="146" t="s">
        <v>210</v>
      </c>
      <c r="L4425" s="148" t="s">
        <v>150</v>
      </c>
    </row>
    <row r="4426" spans="11:12" ht="316.5" x14ac:dyDescent="0.25">
      <c r="K4426" s="146" t="s">
        <v>210</v>
      </c>
      <c r="L4426" s="148" t="s">
        <v>150</v>
      </c>
    </row>
    <row r="4427" spans="11:12" ht="316.5" x14ac:dyDescent="0.25">
      <c r="K4427" s="146" t="s">
        <v>210</v>
      </c>
      <c r="L4427" s="148" t="s">
        <v>150</v>
      </c>
    </row>
    <row r="4428" spans="11:12" ht="316.5" x14ac:dyDescent="0.25">
      <c r="K4428" s="146" t="s">
        <v>210</v>
      </c>
      <c r="L4428" s="148" t="s">
        <v>150</v>
      </c>
    </row>
    <row r="4429" spans="11:12" ht="316.5" x14ac:dyDescent="0.25">
      <c r="K4429" s="146" t="s">
        <v>210</v>
      </c>
      <c r="L4429" s="148" t="s">
        <v>150</v>
      </c>
    </row>
    <row r="4430" spans="11:12" ht="316.5" x14ac:dyDescent="0.25">
      <c r="K4430" s="146" t="s">
        <v>210</v>
      </c>
      <c r="L4430" s="148" t="s">
        <v>150</v>
      </c>
    </row>
    <row r="4431" spans="11:12" ht="316.5" x14ac:dyDescent="0.25">
      <c r="K4431" s="146" t="s">
        <v>210</v>
      </c>
      <c r="L4431" s="148" t="s">
        <v>150</v>
      </c>
    </row>
    <row r="4432" spans="11:12" ht="316.5" x14ac:dyDescent="0.25">
      <c r="K4432" s="146" t="s">
        <v>210</v>
      </c>
      <c r="L4432" s="148" t="s">
        <v>150</v>
      </c>
    </row>
    <row r="4433" spans="11:12" ht="316.5" x14ac:dyDescent="0.25">
      <c r="K4433" s="146" t="s">
        <v>210</v>
      </c>
      <c r="L4433" s="148" t="s">
        <v>150</v>
      </c>
    </row>
    <row r="4434" spans="11:12" ht="316.5" x14ac:dyDescent="0.25">
      <c r="K4434" s="146" t="s">
        <v>210</v>
      </c>
      <c r="L4434" s="148" t="s">
        <v>150</v>
      </c>
    </row>
    <row r="4435" spans="11:12" ht="316.5" x14ac:dyDescent="0.25">
      <c r="K4435" s="146" t="s">
        <v>210</v>
      </c>
      <c r="L4435" s="148" t="s">
        <v>150</v>
      </c>
    </row>
    <row r="4436" spans="11:12" ht="316.5" x14ac:dyDescent="0.25">
      <c r="K4436" s="146" t="s">
        <v>210</v>
      </c>
      <c r="L4436" s="148" t="s">
        <v>150</v>
      </c>
    </row>
    <row r="4437" spans="11:12" ht="316.5" x14ac:dyDescent="0.25">
      <c r="K4437" s="146" t="s">
        <v>210</v>
      </c>
      <c r="L4437" s="148" t="s">
        <v>150</v>
      </c>
    </row>
    <row r="4438" spans="11:12" ht="316.5" x14ac:dyDescent="0.25">
      <c r="K4438" s="146" t="s">
        <v>210</v>
      </c>
      <c r="L4438" s="148" t="s">
        <v>150</v>
      </c>
    </row>
    <row r="4439" spans="11:12" ht="316.5" x14ac:dyDescent="0.25">
      <c r="K4439" s="146" t="s">
        <v>210</v>
      </c>
      <c r="L4439" s="148" t="s">
        <v>150</v>
      </c>
    </row>
    <row r="4440" spans="11:12" ht="316.5" x14ac:dyDescent="0.25">
      <c r="K4440" s="146" t="s">
        <v>210</v>
      </c>
      <c r="L4440" s="148" t="s">
        <v>150</v>
      </c>
    </row>
    <row r="4441" spans="11:12" ht="316.5" x14ac:dyDescent="0.25">
      <c r="K4441" s="146" t="s">
        <v>210</v>
      </c>
      <c r="L4441" s="148" t="s">
        <v>150</v>
      </c>
    </row>
    <row r="4442" spans="11:12" ht="316.5" x14ac:dyDescent="0.25">
      <c r="K4442" s="146" t="s">
        <v>210</v>
      </c>
      <c r="L4442" s="148" t="s">
        <v>150</v>
      </c>
    </row>
    <row r="4443" spans="11:12" ht="316.5" x14ac:dyDescent="0.25">
      <c r="K4443" s="146" t="s">
        <v>210</v>
      </c>
      <c r="L4443" s="148" t="s">
        <v>150</v>
      </c>
    </row>
    <row r="4444" spans="11:12" ht="316.5" x14ac:dyDescent="0.25">
      <c r="K4444" s="146" t="s">
        <v>210</v>
      </c>
      <c r="L4444" s="148" t="s">
        <v>150</v>
      </c>
    </row>
    <row r="4445" spans="11:12" ht="316.5" x14ac:dyDescent="0.25">
      <c r="K4445" s="146" t="s">
        <v>210</v>
      </c>
      <c r="L4445" s="148" t="s">
        <v>150</v>
      </c>
    </row>
    <row r="4446" spans="11:12" ht="316.5" x14ac:dyDescent="0.25">
      <c r="K4446" s="146" t="s">
        <v>210</v>
      </c>
      <c r="L4446" s="148" t="s">
        <v>150</v>
      </c>
    </row>
    <row r="4447" spans="11:12" ht="316.5" x14ac:dyDescent="0.25">
      <c r="K4447" s="146" t="s">
        <v>210</v>
      </c>
      <c r="L4447" s="148" t="s">
        <v>150</v>
      </c>
    </row>
    <row r="4448" spans="11:12" ht="316.5" x14ac:dyDescent="0.25">
      <c r="K4448" s="146" t="s">
        <v>210</v>
      </c>
      <c r="L4448" s="148" t="s">
        <v>150</v>
      </c>
    </row>
    <row r="4449" spans="11:12" ht="316.5" x14ac:dyDescent="0.25">
      <c r="K4449" s="146" t="s">
        <v>210</v>
      </c>
      <c r="L4449" s="148" t="s">
        <v>150</v>
      </c>
    </row>
    <row r="4450" spans="11:12" ht="316.5" x14ac:dyDescent="0.25">
      <c r="K4450" s="146" t="s">
        <v>210</v>
      </c>
      <c r="L4450" s="148" t="s">
        <v>150</v>
      </c>
    </row>
    <row r="4451" spans="11:12" ht="316.5" x14ac:dyDescent="0.25">
      <c r="K4451" s="146" t="s">
        <v>210</v>
      </c>
      <c r="L4451" s="148" t="s">
        <v>150</v>
      </c>
    </row>
    <row r="4452" spans="11:12" ht="316.5" x14ac:dyDescent="0.25">
      <c r="K4452" s="146" t="s">
        <v>210</v>
      </c>
      <c r="L4452" s="148" t="s">
        <v>150</v>
      </c>
    </row>
    <row r="4453" spans="11:12" ht="316.5" x14ac:dyDescent="0.25">
      <c r="K4453" s="146" t="s">
        <v>210</v>
      </c>
      <c r="L4453" s="148" t="s">
        <v>150</v>
      </c>
    </row>
    <row r="4454" spans="11:12" ht="316.5" x14ac:dyDescent="0.25">
      <c r="K4454" s="146" t="s">
        <v>210</v>
      </c>
      <c r="L4454" s="148" t="s">
        <v>150</v>
      </c>
    </row>
    <row r="4455" spans="11:12" ht="316.5" x14ac:dyDescent="0.25">
      <c r="K4455" s="146" t="s">
        <v>210</v>
      </c>
      <c r="L4455" s="148" t="s">
        <v>150</v>
      </c>
    </row>
    <row r="4456" spans="11:12" ht="316.5" x14ac:dyDescent="0.25">
      <c r="K4456" s="146" t="s">
        <v>210</v>
      </c>
      <c r="L4456" s="148" t="s">
        <v>150</v>
      </c>
    </row>
    <row r="4457" spans="11:12" ht="316.5" x14ac:dyDescent="0.25">
      <c r="K4457" s="146" t="s">
        <v>210</v>
      </c>
      <c r="L4457" s="148" t="s">
        <v>150</v>
      </c>
    </row>
    <row r="4458" spans="11:12" ht="316.5" x14ac:dyDescent="0.25">
      <c r="K4458" s="146" t="s">
        <v>210</v>
      </c>
      <c r="L4458" s="148" t="s">
        <v>150</v>
      </c>
    </row>
    <row r="4459" spans="11:12" ht="316.5" x14ac:dyDescent="0.25">
      <c r="K4459" s="146" t="s">
        <v>210</v>
      </c>
      <c r="L4459" s="148" t="s">
        <v>150</v>
      </c>
    </row>
    <row r="4460" spans="11:12" ht="316.5" x14ac:dyDescent="0.25">
      <c r="K4460" s="146" t="s">
        <v>210</v>
      </c>
      <c r="L4460" s="148" t="s">
        <v>150</v>
      </c>
    </row>
    <row r="4461" spans="11:12" ht="316.5" x14ac:dyDescent="0.25">
      <c r="K4461" s="146" t="s">
        <v>210</v>
      </c>
      <c r="L4461" s="148" t="s">
        <v>150</v>
      </c>
    </row>
    <row r="4462" spans="11:12" ht="316.5" x14ac:dyDescent="0.25">
      <c r="K4462" s="146" t="s">
        <v>210</v>
      </c>
      <c r="L4462" s="148" t="s">
        <v>150</v>
      </c>
    </row>
    <row r="4463" spans="11:12" ht="316.5" x14ac:dyDescent="0.25">
      <c r="K4463" s="146" t="s">
        <v>210</v>
      </c>
      <c r="L4463" s="148" t="s">
        <v>150</v>
      </c>
    </row>
    <row r="4464" spans="11:12" ht="316.5" x14ac:dyDescent="0.25">
      <c r="K4464" s="146" t="s">
        <v>210</v>
      </c>
      <c r="L4464" s="148" t="s">
        <v>150</v>
      </c>
    </row>
    <row r="4465" spans="11:12" ht="316.5" x14ac:dyDescent="0.25">
      <c r="K4465" s="146" t="s">
        <v>210</v>
      </c>
      <c r="L4465" s="148" t="s">
        <v>150</v>
      </c>
    </row>
    <row r="4466" spans="11:12" ht="316.5" x14ac:dyDescent="0.25">
      <c r="K4466" s="146" t="s">
        <v>210</v>
      </c>
      <c r="L4466" s="148" t="s">
        <v>150</v>
      </c>
    </row>
    <row r="4467" spans="11:12" ht="316.5" x14ac:dyDescent="0.25">
      <c r="K4467" s="146" t="s">
        <v>210</v>
      </c>
      <c r="L4467" s="148" t="s">
        <v>150</v>
      </c>
    </row>
    <row r="4468" spans="11:12" ht="316.5" x14ac:dyDescent="0.25">
      <c r="K4468" s="146" t="s">
        <v>210</v>
      </c>
      <c r="L4468" s="148" t="s">
        <v>150</v>
      </c>
    </row>
    <row r="4469" spans="11:12" ht="316.5" x14ac:dyDescent="0.25">
      <c r="K4469" s="146" t="s">
        <v>210</v>
      </c>
      <c r="L4469" s="148" t="s">
        <v>150</v>
      </c>
    </row>
    <row r="4470" spans="11:12" ht="316.5" x14ac:dyDescent="0.25">
      <c r="K4470" s="146" t="s">
        <v>210</v>
      </c>
      <c r="L4470" s="148" t="s">
        <v>150</v>
      </c>
    </row>
    <row r="4471" spans="11:12" ht="316.5" x14ac:dyDescent="0.25">
      <c r="K4471" s="146" t="s">
        <v>210</v>
      </c>
      <c r="L4471" s="148" t="s">
        <v>150</v>
      </c>
    </row>
    <row r="4472" spans="11:12" ht="316.5" x14ac:dyDescent="0.25">
      <c r="K4472" s="146" t="s">
        <v>210</v>
      </c>
      <c r="L4472" s="148" t="s">
        <v>150</v>
      </c>
    </row>
    <row r="4473" spans="11:12" ht="316.5" x14ac:dyDescent="0.25">
      <c r="K4473" s="146" t="s">
        <v>210</v>
      </c>
      <c r="L4473" s="148" t="s">
        <v>150</v>
      </c>
    </row>
    <row r="4474" spans="11:12" ht="316.5" x14ac:dyDescent="0.25">
      <c r="K4474" s="146" t="s">
        <v>210</v>
      </c>
      <c r="L4474" s="148" t="s">
        <v>150</v>
      </c>
    </row>
    <row r="4475" spans="11:12" ht="316.5" x14ac:dyDescent="0.25">
      <c r="K4475" s="146" t="s">
        <v>210</v>
      </c>
      <c r="L4475" s="148" t="s">
        <v>150</v>
      </c>
    </row>
    <row r="4476" spans="11:12" ht="316.5" x14ac:dyDescent="0.25">
      <c r="K4476" s="146" t="s">
        <v>210</v>
      </c>
      <c r="L4476" s="148" t="s">
        <v>150</v>
      </c>
    </row>
    <row r="4477" spans="11:12" ht="316.5" x14ac:dyDescent="0.25">
      <c r="K4477" s="146" t="s">
        <v>210</v>
      </c>
      <c r="L4477" s="148" t="s">
        <v>150</v>
      </c>
    </row>
    <row r="4478" spans="11:12" ht="316.5" x14ac:dyDescent="0.25">
      <c r="K4478" s="146" t="s">
        <v>210</v>
      </c>
      <c r="L4478" s="148" t="s">
        <v>150</v>
      </c>
    </row>
    <row r="4479" spans="11:12" ht="316.5" x14ac:dyDescent="0.25">
      <c r="K4479" s="146" t="s">
        <v>210</v>
      </c>
      <c r="L4479" s="148" t="s">
        <v>150</v>
      </c>
    </row>
    <row r="4480" spans="11:12" ht="316.5" x14ac:dyDescent="0.25">
      <c r="K4480" s="146" t="s">
        <v>210</v>
      </c>
      <c r="L4480" s="148" t="s">
        <v>150</v>
      </c>
    </row>
    <row r="4481" spans="11:12" ht="316.5" x14ac:dyDescent="0.25">
      <c r="K4481" s="146" t="s">
        <v>210</v>
      </c>
      <c r="L4481" s="148" t="s">
        <v>150</v>
      </c>
    </row>
    <row r="4482" spans="11:12" ht="316.5" x14ac:dyDescent="0.25">
      <c r="K4482" s="146" t="s">
        <v>210</v>
      </c>
      <c r="L4482" s="148" t="s">
        <v>150</v>
      </c>
    </row>
    <row r="4483" spans="11:12" ht="316.5" x14ac:dyDescent="0.25">
      <c r="K4483" s="146" t="s">
        <v>210</v>
      </c>
      <c r="L4483" s="148" t="s">
        <v>150</v>
      </c>
    </row>
    <row r="4484" spans="11:12" ht="316.5" x14ac:dyDescent="0.25">
      <c r="K4484" s="146" t="s">
        <v>210</v>
      </c>
      <c r="L4484" s="148" t="s">
        <v>150</v>
      </c>
    </row>
    <row r="4485" spans="11:12" ht="316.5" x14ac:dyDescent="0.25">
      <c r="K4485" s="146" t="s">
        <v>210</v>
      </c>
      <c r="L4485" s="148" t="s">
        <v>150</v>
      </c>
    </row>
    <row r="4486" spans="11:12" ht="316.5" x14ac:dyDescent="0.25">
      <c r="K4486" s="146" t="s">
        <v>210</v>
      </c>
      <c r="L4486" s="148" t="s">
        <v>150</v>
      </c>
    </row>
    <row r="4487" spans="11:12" ht="316.5" x14ac:dyDescent="0.25">
      <c r="K4487" s="146" t="s">
        <v>210</v>
      </c>
      <c r="L4487" s="148" t="s">
        <v>150</v>
      </c>
    </row>
    <row r="4488" spans="11:12" ht="316.5" x14ac:dyDescent="0.25">
      <c r="K4488" s="146" t="s">
        <v>210</v>
      </c>
      <c r="L4488" s="148" t="s">
        <v>150</v>
      </c>
    </row>
    <row r="4489" spans="11:12" ht="316.5" x14ac:dyDescent="0.25">
      <c r="K4489" s="146" t="s">
        <v>210</v>
      </c>
      <c r="L4489" s="148" t="s">
        <v>150</v>
      </c>
    </row>
    <row r="4490" spans="11:12" ht="316.5" x14ac:dyDescent="0.25">
      <c r="K4490" s="146" t="s">
        <v>210</v>
      </c>
      <c r="L4490" s="148" t="s">
        <v>150</v>
      </c>
    </row>
    <row r="4491" spans="11:12" ht="316.5" x14ac:dyDescent="0.25">
      <c r="K4491" s="146" t="s">
        <v>210</v>
      </c>
      <c r="L4491" s="148" t="s">
        <v>150</v>
      </c>
    </row>
    <row r="4492" spans="11:12" ht="316.5" x14ac:dyDescent="0.25">
      <c r="K4492" s="146" t="s">
        <v>210</v>
      </c>
      <c r="L4492" s="148" t="s">
        <v>150</v>
      </c>
    </row>
    <row r="4493" spans="11:12" ht="316.5" x14ac:dyDescent="0.25">
      <c r="K4493" s="146" t="s">
        <v>210</v>
      </c>
      <c r="L4493" s="148" t="s">
        <v>150</v>
      </c>
    </row>
    <row r="4494" spans="11:12" ht="316.5" x14ac:dyDescent="0.25">
      <c r="K4494" s="146" t="s">
        <v>210</v>
      </c>
      <c r="L4494" s="148" t="s">
        <v>150</v>
      </c>
    </row>
    <row r="4495" spans="11:12" ht="316.5" x14ac:dyDescent="0.25">
      <c r="K4495" s="146" t="s">
        <v>210</v>
      </c>
      <c r="L4495" s="148" t="s">
        <v>150</v>
      </c>
    </row>
    <row r="4496" spans="11:12" ht="316.5" x14ac:dyDescent="0.25">
      <c r="K4496" s="146" t="s">
        <v>210</v>
      </c>
      <c r="L4496" s="148" t="s">
        <v>150</v>
      </c>
    </row>
    <row r="4497" spans="11:12" ht="316.5" x14ac:dyDescent="0.25">
      <c r="K4497" s="146" t="s">
        <v>210</v>
      </c>
      <c r="L4497" s="148" t="s">
        <v>150</v>
      </c>
    </row>
    <row r="4498" spans="11:12" ht="316.5" x14ac:dyDescent="0.25">
      <c r="K4498" s="146" t="s">
        <v>210</v>
      </c>
      <c r="L4498" s="148" t="s">
        <v>150</v>
      </c>
    </row>
    <row r="4499" spans="11:12" ht="316.5" x14ac:dyDescent="0.25">
      <c r="K4499" s="146" t="s">
        <v>210</v>
      </c>
      <c r="L4499" s="148" t="s">
        <v>150</v>
      </c>
    </row>
    <row r="4500" spans="11:12" ht="316.5" x14ac:dyDescent="0.25">
      <c r="K4500" s="146" t="s">
        <v>210</v>
      </c>
      <c r="L4500" s="148" t="s">
        <v>150</v>
      </c>
    </row>
    <row r="4501" spans="11:12" ht="316.5" x14ac:dyDescent="0.25">
      <c r="K4501" s="146" t="s">
        <v>210</v>
      </c>
      <c r="L4501" s="148" t="s">
        <v>150</v>
      </c>
    </row>
    <row r="4502" spans="11:12" ht="316.5" x14ac:dyDescent="0.25">
      <c r="K4502" s="146" t="s">
        <v>210</v>
      </c>
      <c r="L4502" s="148" t="s">
        <v>150</v>
      </c>
    </row>
    <row r="4503" spans="11:12" ht="316.5" x14ac:dyDescent="0.25">
      <c r="K4503" s="146" t="s">
        <v>210</v>
      </c>
      <c r="L4503" s="148" t="s">
        <v>150</v>
      </c>
    </row>
    <row r="4504" spans="11:12" ht="316.5" x14ac:dyDescent="0.25">
      <c r="K4504" s="146" t="s">
        <v>210</v>
      </c>
      <c r="L4504" s="148" t="s">
        <v>150</v>
      </c>
    </row>
    <row r="4505" spans="11:12" ht="316.5" x14ac:dyDescent="0.25">
      <c r="K4505" s="146" t="s">
        <v>210</v>
      </c>
      <c r="L4505" s="148" t="s">
        <v>150</v>
      </c>
    </row>
    <row r="4506" spans="11:12" ht="316.5" x14ac:dyDescent="0.25">
      <c r="K4506" s="146" t="s">
        <v>210</v>
      </c>
      <c r="L4506" s="148" t="s">
        <v>150</v>
      </c>
    </row>
    <row r="4507" spans="11:12" ht="316.5" x14ac:dyDescent="0.25">
      <c r="K4507" s="146" t="s">
        <v>210</v>
      </c>
      <c r="L4507" s="148" t="s">
        <v>150</v>
      </c>
    </row>
    <row r="4508" spans="11:12" ht="316.5" x14ac:dyDescent="0.25">
      <c r="K4508" s="146" t="s">
        <v>210</v>
      </c>
      <c r="L4508" s="148" t="s">
        <v>150</v>
      </c>
    </row>
    <row r="4509" spans="11:12" ht="316.5" x14ac:dyDescent="0.25">
      <c r="K4509" s="146" t="s">
        <v>210</v>
      </c>
      <c r="L4509" s="148" t="s">
        <v>150</v>
      </c>
    </row>
    <row r="4510" spans="11:12" ht="316.5" x14ac:dyDescent="0.25">
      <c r="K4510" s="146" t="s">
        <v>210</v>
      </c>
      <c r="L4510" s="148" t="s">
        <v>150</v>
      </c>
    </row>
    <row r="4511" spans="11:12" ht="316.5" x14ac:dyDescent="0.25">
      <c r="K4511" s="146" t="s">
        <v>210</v>
      </c>
      <c r="L4511" s="148" t="s">
        <v>150</v>
      </c>
    </row>
    <row r="4512" spans="11:12" ht="316.5" x14ac:dyDescent="0.25">
      <c r="K4512" s="146" t="s">
        <v>210</v>
      </c>
      <c r="L4512" s="148" t="s">
        <v>150</v>
      </c>
    </row>
    <row r="4513" spans="11:12" ht="316.5" x14ac:dyDescent="0.25">
      <c r="K4513" s="146" t="s">
        <v>210</v>
      </c>
      <c r="L4513" s="148" t="s">
        <v>150</v>
      </c>
    </row>
    <row r="4514" spans="11:12" ht="316.5" x14ac:dyDescent="0.25">
      <c r="K4514" s="146" t="s">
        <v>210</v>
      </c>
      <c r="L4514" s="148" t="s">
        <v>150</v>
      </c>
    </row>
    <row r="4515" spans="11:12" ht="316.5" x14ac:dyDescent="0.25">
      <c r="K4515" s="146" t="s">
        <v>210</v>
      </c>
      <c r="L4515" s="148" t="s">
        <v>150</v>
      </c>
    </row>
    <row r="4516" spans="11:12" ht="316.5" x14ac:dyDescent="0.25">
      <c r="K4516" s="146" t="s">
        <v>210</v>
      </c>
      <c r="L4516" s="148" t="s">
        <v>150</v>
      </c>
    </row>
    <row r="4517" spans="11:12" ht="316.5" x14ac:dyDescent="0.25">
      <c r="K4517" s="146" t="s">
        <v>210</v>
      </c>
      <c r="L4517" s="148" t="s">
        <v>150</v>
      </c>
    </row>
    <row r="4518" spans="11:12" ht="316.5" x14ac:dyDescent="0.25">
      <c r="K4518" s="146" t="s">
        <v>210</v>
      </c>
      <c r="L4518" s="148" t="s">
        <v>150</v>
      </c>
    </row>
    <row r="4519" spans="11:12" ht="316.5" x14ac:dyDescent="0.25">
      <c r="K4519" s="146" t="s">
        <v>210</v>
      </c>
      <c r="L4519" s="148" t="s">
        <v>150</v>
      </c>
    </row>
    <row r="4520" spans="11:12" ht="316.5" x14ac:dyDescent="0.25">
      <c r="K4520" s="146" t="s">
        <v>210</v>
      </c>
      <c r="L4520" s="148" t="s">
        <v>150</v>
      </c>
    </row>
    <row r="4521" spans="11:12" ht="316.5" x14ac:dyDescent="0.25">
      <c r="K4521" s="146" t="s">
        <v>210</v>
      </c>
      <c r="L4521" s="148" t="s">
        <v>150</v>
      </c>
    </row>
    <row r="4522" spans="11:12" ht="316.5" x14ac:dyDescent="0.25">
      <c r="K4522" s="146" t="s">
        <v>210</v>
      </c>
      <c r="L4522" s="148" t="s">
        <v>150</v>
      </c>
    </row>
    <row r="4523" spans="11:12" ht="316.5" x14ac:dyDescent="0.25">
      <c r="K4523" s="146" t="s">
        <v>210</v>
      </c>
      <c r="L4523" s="148" t="s">
        <v>150</v>
      </c>
    </row>
    <row r="4524" spans="11:12" ht="316.5" x14ac:dyDescent="0.25">
      <c r="K4524" s="146" t="s">
        <v>210</v>
      </c>
      <c r="L4524" s="148" t="s">
        <v>150</v>
      </c>
    </row>
    <row r="4525" spans="11:12" ht="316.5" x14ac:dyDescent="0.25">
      <c r="K4525" s="146" t="s">
        <v>210</v>
      </c>
      <c r="L4525" s="148" t="s">
        <v>150</v>
      </c>
    </row>
    <row r="4526" spans="11:12" ht="316.5" x14ac:dyDescent="0.25">
      <c r="K4526" s="146" t="s">
        <v>210</v>
      </c>
      <c r="L4526" s="148" t="s">
        <v>150</v>
      </c>
    </row>
    <row r="4527" spans="11:12" ht="316.5" x14ac:dyDescent="0.25">
      <c r="K4527" s="146" t="s">
        <v>210</v>
      </c>
      <c r="L4527" s="148" t="s">
        <v>150</v>
      </c>
    </row>
    <row r="4528" spans="11:12" ht="316.5" x14ac:dyDescent="0.25">
      <c r="K4528" s="146" t="s">
        <v>210</v>
      </c>
      <c r="L4528" s="148" t="s">
        <v>150</v>
      </c>
    </row>
    <row r="4529" spans="11:12" ht="316.5" x14ac:dyDescent="0.25">
      <c r="K4529" s="146" t="s">
        <v>210</v>
      </c>
      <c r="L4529" s="148" t="s">
        <v>150</v>
      </c>
    </row>
    <row r="4530" spans="11:12" ht="316.5" x14ac:dyDescent="0.25">
      <c r="K4530" s="146" t="s">
        <v>210</v>
      </c>
      <c r="L4530" s="148" t="s">
        <v>150</v>
      </c>
    </row>
    <row r="4531" spans="11:12" ht="316.5" x14ac:dyDescent="0.25">
      <c r="K4531" s="146" t="s">
        <v>210</v>
      </c>
      <c r="L4531" s="148" t="s">
        <v>150</v>
      </c>
    </row>
    <row r="4532" spans="11:12" ht="316.5" x14ac:dyDescent="0.25">
      <c r="K4532" s="146" t="s">
        <v>210</v>
      </c>
      <c r="L4532" s="148" t="s">
        <v>150</v>
      </c>
    </row>
    <row r="4533" spans="11:12" ht="316.5" x14ac:dyDescent="0.25">
      <c r="K4533" s="146" t="s">
        <v>210</v>
      </c>
      <c r="L4533" s="148" t="s">
        <v>150</v>
      </c>
    </row>
    <row r="4534" spans="11:12" ht="316.5" x14ac:dyDescent="0.25">
      <c r="K4534" s="146" t="s">
        <v>210</v>
      </c>
      <c r="L4534" s="148" t="s">
        <v>150</v>
      </c>
    </row>
    <row r="4535" spans="11:12" ht="316.5" x14ac:dyDescent="0.25">
      <c r="K4535" s="146" t="s">
        <v>210</v>
      </c>
      <c r="L4535" s="148" t="s">
        <v>150</v>
      </c>
    </row>
    <row r="4536" spans="11:12" ht="316.5" x14ac:dyDescent="0.25">
      <c r="K4536" s="146" t="s">
        <v>210</v>
      </c>
      <c r="L4536" s="148" t="s">
        <v>150</v>
      </c>
    </row>
    <row r="4537" spans="11:12" ht="316.5" x14ac:dyDescent="0.25">
      <c r="K4537" s="146" t="s">
        <v>210</v>
      </c>
      <c r="L4537" s="148" t="s">
        <v>150</v>
      </c>
    </row>
    <row r="4538" spans="11:12" ht="316.5" x14ac:dyDescent="0.25">
      <c r="K4538" s="146" t="s">
        <v>210</v>
      </c>
      <c r="L4538" s="148" t="s">
        <v>150</v>
      </c>
    </row>
    <row r="4539" spans="11:12" ht="316.5" x14ac:dyDescent="0.25">
      <c r="K4539" s="146" t="s">
        <v>210</v>
      </c>
      <c r="L4539" s="148" t="s">
        <v>150</v>
      </c>
    </row>
    <row r="4540" spans="11:12" ht="316.5" x14ac:dyDescent="0.25">
      <c r="K4540" s="146" t="s">
        <v>210</v>
      </c>
      <c r="L4540" s="148" t="s">
        <v>150</v>
      </c>
    </row>
    <row r="4541" spans="11:12" ht="316.5" x14ac:dyDescent="0.25">
      <c r="K4541" s="146" t="s">
        <v>210</v>
      </c>
      <c r="L4541" s="148" t="s">
        <v>150</v>
      </c>
    </row>
    <row r="4542" spans="11:12" ht="316.5" x14ac:dyDescent="0.25">
      <c r="K4542" s="146" t="s">
        <v>210</v>
      </c>
      <c r="L4542" s="148" t="s">
        <v>150</v>
      </c>
    </row>
    <row r="4543" spans="11:12" ht="316.5" x14ac:dyDescent="0.25">
      <c r="K4543" s="146" t="s">
        <v>210</v>
      </c>
      <c r="L4543" s="148" t="s">
        <v>150</v>
      </c>
    </row>
    <row r="4544" spans="11:12" ht="316.5" x14ac:dyDescent="0.25">
      <c r="K4544" s="146" t="s">
        <v>210</v>
      </c>
      <c r="L4544" s="148" t="s">
        <v>150</v>
      </c>
    </row>
    <row r="4545" spans="11:12" ht="316.5" x14ac:dyDescent="0.25">
      <c r="K4545" s="146" t="s">
        <v>210</v>
      </c>
      <c r="L4545" s="148" t="s">
        <v>150</v>
      </c>
    </row>
    <row r="4546" spans="11:12" ht="316.5" x14ac:dyDescent="0.25">
      <c r="K4546" s="146" t="s">
        <v>210</v>
      </c>
      <c r="L4546" s="148" t="s">
        <v>150</v>
      </c>
    </row>
    <row r="4547" spans="11:12" ht="316.5" x14ac:dyDescent="0.25">
      <c r="K4547" s="146" t="s">
        <v>210</v>
      </c>
      <c r="L4547" s="148" t="s">
        <v>150</v>
      </c>
    </row>
    <row r="4548" spans="11:12" ht="316.5" x14ac:dyDescent="0.25">
      <c r="K4548" s="146" t="s">
        <v>210</v>
      </c>
      <c r="L4548" s="148" t="s">
        <v>150</v>
      </c>
    </row>
    <row r="4549" spans="11:12" ht="316.5" x14ac:dyDescent="0.25">
      <c r="K4549" s="146" t="s">
        <v>210</v>
      </c>
      <c r="L4549" s="148" t="s">
        <v>150</v>
      </c>
    </row>
    <row r="4550" spans="11:12" ht="316.5" x14ac:dyDescent="0.25">
      <c r="K4550" s="146" t="s">
        <v>210</v>
      </c>
      <c r="L4550" s="148" t="s">
        <v>150</v>
      </c>
    </row>
    <row r="4551" spans="11:12" ht="316.5" x14ac:dyDescent="0.25">
      <c r="K4551" s="146" t="s">
        <v>210</v>
      </c>
      <c r="L4551" s="148" t="s">
        <v>150</v>
      </c>
    </row>
    <row r="4552" spans="11:12" ht="316.5" x14ac:dyDescent="0.25">
      <c r="K4552" s="146" t="s">
        <v>210</v>
      </c>
      <c r="L4552" s="148" t="s">
        <v>150</v>
      </c>
    </row>
    <row r="4553" spans="11:12" ht="316.5" x14ac:dyDescent="0.25">
      <c r="K4553" s="146" t="s">
        <v>210</v>
      </c>
      <c r="L4553" s="148" t="s">
        <v>150</v>
      </c>
    </row>
    <row r="4554" spans="11:12" ht="316.5" x14ac:dyDescent="0.25">
      <c r="K4554" s="146" t="s">
        <v>210</v>
      </c>
      <c r="L4554" s="148" t="s">
        <v>150</v>
      </c>
    </row>
    <row r="4555" spans="11:12" ht="316.5" x14ac:dyDescent="0.25">
      <c r="K4555" s="146" t="s">
        <v>210</v>
      </c>
      <c r="L4555" s="148" t="s">
        <v>150</v>
      </c>
    </row>
    <row r="4556" spans="11:12" ht="316.5" x14ac:dyDescent="0.25">
      <c r="K4556" s="146" t="s">
        <v>210</v>
      </c>
      <c r="L4556" s="148" t="s">
        <v>150</v>
      </c>
    </row>
    <row r="4557" spans="11:12" ht="316.5" x14ac:dyDescent="0.25">
      <c r="K4557" s="146" t="s">
        <v>210</v>
      </c>
      <c r="L4557" s="148" t="s">
        <v>150</v>
      </c>
    </row>
    <row r="4558" spans="11:12" ht="316.5" x14ac:dyDescent="0.25">
      <c r="K4558" s="146" t="s">
        <v>210</v>
      </c>
      <c r="L4558" s="148" t="s">
        <v>150</v>
      </c>
    </row>
    <row r="4559" spans="11:12" ht="316.5" x14ac:dyDescent="0.25">
      <c r="K4559" s="146" t="s">
        <v>210</v>
      </c>
      <c r="L4559" s="148" t="s">
        <v>150</v>
      </c>
    </row>
    <row r="4560" spans="11:12" ht="316.5" x14ac:dyDescent="0.25">
      <c r="K4560" s="146" t="s">
        <v>210</v>
      </c>
      <c r="L4560" s="148" t="s">
        <v>150</v>
      </c>
    </row>
    <row r="4561" spans="11:12" ht="316.5" x14ac:dyDescent="0.25">
      <c r="K4561" s="146" t="s">
        <v>210</v>
      </c>
      <c r="L4561" s="148" t="s">
        <v>150</v>
      </c>
    </row>
    <row r="4562" spans="11:12" ht="316.5" x14ac:dyDescent="0.25">
      <c r="K4562" s="146" t="s">
        <v>210</v>
      </c>
      <c r="L4562" s="148" t="s">
        <v>150</v>
      </c>
    </row>
    <row r="4563" spans="11:12" ht="316.5" x14ac:dyDescent="0.25">
      <c r="K4563" s="146" t="s">
        <v>210</v>
      </c>
      <c r="L4563" s="148" t="s">
        <v>150</v>
      </c>
    </row>
    <row r="4564" spans="11:12" ht="316.5" x14ac:dyDescent="0.25">
      <c r="K4564" s="146" t="s">
        <v>210</v>
      </c>
      <c r="L4564" s="148" t="s">
        <v>150</v>
      </c>
    </row>
    <row r="4565" spans="11:12" ht="316.5" x14ac:dyDescent="0.25">
      <c r="K4565" s="146" t="s">
        <v>210</v>
      </c>
      <c r="L4565" s="148" t="s">
        <v>150</v>
      </c>
    </row>
    <row r="4566" spans="11:12" ht="316.5" x14ac:dyDescent="0.25">
      <c r="K4566" s="146" t="s">
        <v>210</v>
      </c>
      <c r="L4566" s="148" t="s">
        <v>150</v>
      </c>
    </row>
    <row r="4567" spans="11:12" ht="316.5" x14ac:dyDescent="0.25">
      <c r="K4567" s="146" t="s">
        <v>210</v>
      </c>
      <c r="L4567" s="148" t="s">
        <v>150</v>
      </c>
    </row>
    <row r="4568" spans="11:12" ht="316.5" x14ac:dyDescent="0.25">
      <c r="K4568" s="146" t="s">
        <v>210</v>
      </c>
      <c r="L4568" s="148" t="s">
        <v>150</v>
      </c>
    </row>
    <row r="4569" spans="11:12" ht="316.5" x14ac:dyDescent="0.25">
      <c r="K4569" s="146" t="s">
        <v>210</v>
      </c>
      <c r="L4569" s="148" t="s">
        <v>150</v>
      </c>
    </row>
    <row r="4570" spans="11:12" ht="316.5" x14ac:dyDescent="0.25">
      <c r="K4570" s="146" t="s">
        <v>210</v>
      </c>
      <c r="L4570" s="148" t="s">
        <v>150</v>
      </c>
    </row>
    <row r="4571" spans="11:12" ht="316.5" x14ac:dyDescent="0.25">
      <c r="K4571" s="146" t="s">
        <v>210</v>
      </c>
      <c r="L4571" s="148" t="s">
        <v>150</v>
      </c>
    </row>
    <row r="4572" spans="11:12" ht="316.5" x14ac:dyDescent="0.25">
      <c r="K4572" s="146" t="s">
        <v>210</v>
      </c>
      <c r="L4572" s="148" t="s">
        <v>150</v>
      </c>
    </row>
    <row r="4573" spans="11:12" ht="316.5" x14ac:dyDescent="0.25">
      <c r="K4573" s="146" t="s">
        <v>210</v>
      </c>
      <c r="L4573" s="148" t="s">
        <v>150</v>
      </c>
    </row>
    <row r="4574" spans="11:12" ht="316.5" x14ac:dyDescent="0.25">
      <c r="K4574" s="146" t="s">
        <v>210</v>
      </c>
      <c r="L4574" s="148" t="s">
        <v>150</v>
      </c>
    </row>
    <row r="4575" spans="11:12" ht="316.5" x14ac:dyDescent="0.25">
      <c r="K4575" s="146" t="s">
        <v>210</v>
      </c>
      <c r="L4575" s="148" t="s">
        <v>150</v>
      </c>
    </row>
    <row r="4576" spans="11:12" ht="316.5" x14ac:dyDescent="0.25">
      <c r="K4576" s="146" t="s">
        <v>210</v>
      </c>
      <c r="L4576" s="148" t="s">
        <v>150</v>
      </c>
    </row>
    <row r="4577" spans="11:12" ht="316.5" x14ac:dyDescent="0.25">
      <c r="K4577" s="146" t="s">
        <v>210</v>
      </c>
      <c r="L4577" s="148" t="s">
        <v>150</v>
      </c>
    </row>
    <row r="4578" spans="11:12" ht="316.5" x14ac:dyDescent="0.25">
      <c r="K4578" s="146" t="s">
        <v>210</v>
      </c>
      <c r="L4578" s="148" t="s">
        <v>150</v>
      </c>
    </row>
    <row r="4579" spans="11:12" ht="316.5" x14ac:dyDescent="0.25">
      <c r="K4579" s="146" t="s">
        <v>210</v>
      </c>
      <c r="L4579" s="148" t="s">
        <v>150</v>
      </c>
    </row>
    <row r="4580" spans="11:12" ht="316.5" x14ac:dyDescent="0.25">
      <c r="K4580" s="146" t="s">
        <v>210</v>
      </c>
      <c r="L4580" s="148" t="s">
        <v>150</v>
      </c>
    </row>
    <row r="4581" spans="11:12" ht="316.5" x14ac:dyDescent="0.25">
      <c r="K4581" s="146" t="s">
        <v>210</v>
      </c>
      <c r="L4581" s="148" t="s">
        <v>150</v>
      </c>
    </row>
    <row r="4582" spans="11:12" ht="316.5" x14ac:dyDescent="0.25">
      <c r="K4582" s="146" t="s">
        <v>210</v>
      </c>
      <c r="L4582" s="148" t="s">
        <v>150</v>
      </c>
    </row>
    <row r="4583" spans="11:12" ht="316.5" x14ac:dyDescent="0.25">
      <c r="K4583" s="146" t="s">
        <v>210</v>
      </c>
      <c r="L4583" s="148" t="s">
        <v>150</v>
      </c>
    </row>
    <row r="4584" spans="11:12" ht="316.5" x14ac:dyDescent="0.25">
      <c r="K4584" s="146" t="s">
        <v>210</v>
      </c>
      <c r="L4584" s="148" t="s">
        <v>150</v>
      </c>
    </row>
    <row r="4585" spans="11:12" ht="316.5" x14ac:dyDescent="0.25">
      <c r="K4585" s="146" t="s">
        <v>210</v>
      </c>
      <c r="L4585" s="148" t="s">
        <v>150</v>
      </c>
    </row>
    <row r="4586" spans="11:12" ht="316.5" x14ac:dyDescent="0.25">
      <c r="K4586" s="146" t="s">
        <v>210</v>
      </c>
      <c r="L4586" s="148" t="s">
        <v>150</v>
      </c>
    </row>
    <row r="4587" spans="11:12" ht="316.5" x14ac:dyDescent="0.25">
      <c r="K4587" s="146" t="s">
        <v>210</v>
      </c>
      <c r="L4587" s="148" t="s">
        <v>150</v>
      </c>
    </row>
    <row r="4588" spans="11:12" ht="316.5" x14ac:dyDescent="0.25">
      <c r="K4588" s="146" t="s">
        <v>210</v>
      </c>
      <c r="L4588" s="148" t="s">
        <v>150</v>
      </c>
    </row>
    <row r="4589" spans="11:12" ht="316.5" x14ac:dyDescent="0.25">
      <c r="K4589" s="146" t="s">
        <v>210</v>
      </c>
      <c r="L4589" s="148" t="s">
        <v>150</v>
      </c>
    </row>
    <row r="4590" spans="11:12" ht="316.5" x14ac:dyDescent="0.25">
      <c r="K4590" s="146" t="s">
        <v>210</v>
      </c>
      <c r="L4590" s="148" t="s">
        <v>150</v>
      </c>
    </row>
    <row r="4591" spans="11:12" ht="316.5" x14ac:dyDescent="0.25">
      <c r="K4591" s="146" t="s">
        <v>210</v>
      </c>
      <c r="L4591" s="148" t="s">
        <v>150</v>
      </c>
    </row>
    <row r="4592" spans="11:12" ht="316.5" x14ac:dyDescent="0.25">
      <c r="K4592" s="146" t="s">
        <v>210</v>
      </c>
      <c r="L4592" s="148" t="s">
        <v>150</v>
      </c>
    </row>
    <row r="4593" spans="11:12" ht="316.5" x14ac:dyDescent="0.25">
      <c r="K4593" s="146" t="s">
        <v>210</v>
      </c>
      <c r="L4593" s="148" t="s">
        <v>150</v>
      </c>
    </row>
    <row r="4594" spans="11:12" ht="316.5" x14ac:dyDescent="0.25">
      <c r="K4594" s="146" t="s">
        <v>210</v>
      </c>
      <c r="L4594" s="148" t="s">
        <v>150</v>
      </c>
    </row>
    <row r="4595" spans="11:12" ht="316.5" x14ac:dyDescent="0.25">
      <c r="K4595" s="146" t="s">
        <v>210</v>
      </c>
      <c r="L4595" s="148" t="s">
        <v>150</v>
      </c>
    </row>
    <row r="4596" spans="11:12" ht="316.5" x14ac:dyDescent="0.25">
      <c r="K4596" s="146" t="s">
        <v>210</v>
      </c>
      <c r="L4596" s="148" t="s">
        <v>150</v>
      </c>
    </row>
    <row r="4597" spans="11:12" ht="316.5" x14ac:dyDescent="0.25">
      <c r="K4597" s="146" t="s">
        <v>210</v>
      </c>
      <c r="L4597" s="148" t="s">
        <v>150</v>
      </c>
    </row>
    <row r="4598" spans="11:12" ht="316.5" x14ac:dyDescent="0.25">
      <c r="K4598" s="146" t="s">
        <v>210</v>
      </c>
      <c r="L4598" s="148" t="s">
        <v>150</v>
      </c>
    </row>
    <row r="4599" spans="11:12" ht="316.5" x14ac:dyDescent="0.25">
      <c r="K4599" s="146" t="s">
        <v>210</v>
      </c>
      <c r="L4599" s="148" t="s">
        <v>150</v>
      </c>
    </row>
    <row r="4600" spans="11:12" ht="316.5" x14ac:dyDescent="0.25">
      <c r="K4600" s="146" t="s">
        <v>210</v>
      </c>
      <c r="L4600" s="148" t="s">
        <v>150</v>
      </c>
    </row>
    <row r="4601" spans="11:12" ht="316.5" x14ac:dyDescent="0.25">
      <c r="K4601" s="146" t="s">
        <v>210</v>
      </c>
      <c r="L4601" s="148" t="s">
        <v>150</v>
      </c>
    </row>
    <row r="4602" spans="11:12" ht="316.5" x14ac:dyDescent="0.25">
      <c r="K4602" s="146" t="s">
        <v>210</v>
      </c>
      <c r="L4602" s="148" t="s">
        <v>150</v>
      </c>
    </row>
    <row r="4603" spans="11:12" ht="316.5" x14ac:dyDescent="0.25">
      <c r="K4603" s="146" t="s">
        <v>210</v>
      </c>
      <c r="L4603" s="148" t="s">
        <v>150</v>
      </c>
    </row>
    <row r="4604" spans="11:12" ht="316.5" x14ac:dyDescent="0.25">
      <c r="K4604" s="146" t="s">
        <v>210</v>
      </c>
      <c r="L4604" s="148" t="s">
        <v>150</v>
      </c>
    </row>
    <row r="4605" spans="11:12" ht="316.5" x14ac:dyDescent="0.25">
      <c r="K4605" s="146" t="s">
        <v>210</v>
      </c>
      <c r="L4605" s="148" t="s">
        <v>150</v>
      </c>
    </row>
    <row r="4606" spans="11:12" ht="316.5" x14ac:dyDescent="0.25">
      <c r="K4606" s="146" t="s">
        <v>210</v>
      </c>
      <c r="L4606" s="148" t="s">
        <v>150</v>
      </c>
    </row>
    <row r="4607" spans="11:12" ht="316.5" x14ac:dyDescent="0.25">
      <c r="K4607" s="146" t="s">
        <v>210</v>
      </c>
      <c r="L4607" s="148" t="s">
        <v>150</v>
      </c>
    </row>
    <row r="4608" spans="11:12" ht="316.5" x14ac:dyDescent="0.25">
      <c r="K4608" s="146" t="s">
        <v>210</v>
      </c>
      <c r="L4608" s="148" t="s">
        <v>150</v>
      </c>
    </row>
    <row r="4609" spans="11:12" ht="316.5" x14ac:dyDescent="0.25">
      <c r="K4609" s="146" t="s">
        <v>210</v>
      </c>
      <c r="L4609" s="148" t="s">
        <v>150</v>
      </c>
    </row>
    <row r="4610" spans="11:12" ht="316.5" x14ac:dyDescent="0.25">
      <c r="K4610" s="146" t="s">
        <v>210</v>
      </c>
      <c r="L4610" s="148" t="s">
        <v>150</v>
      </c>
    </row>
    <row r="4611" spans="11:12" ht="316.5" x14ac:dyDescent="0.25">
      <c r="K4611" s="146" t="s">
        <v>210</v>
      </c>
      <c r="L4611" s="148" t="s">
        <v>150</v>
      </c>
    </row>
    <row r="4612" spans="11:12" ht="316.5" x14ac:dyDescent="0.25">
      <c r="K4612" s="146" t="s">
        <v>210</v>
      </c>
      <c r="L4612" s="148" t="s">
        <v>150</v>
      </c>
    </row>
    <row r="4613" spans="11:12" ht="316.5" x14ac:dyDescent="0.25">
      <c r="K4613" s="146" t="s">
        <v>210</v>
      </c>
      <c r="L4613" s="148" t="s">
        <v>150</v>
      </c>
    </row>
    <row r="4614" spans="11:12" ht="316.5" x14ac:dyDescent="0.25">
      <c r="K4614" s="146" t="s">
        <v>210</v>
      </c>
      <c r="L4614" s="148" t="s">
        <v>150</v>
      </c>
    </row>
    <row r="4615" spans="11:12" ht="316.5" x14ac:dyDescent="0.25">
      <c r="K4615" s="146" t="s">
        <v>210</v>
      </c>
      <c r="L4615" s="148" t="s">
        <v>150</v>
      </c>
    </row>
    <row r="4616" spans="11:12" ht="316.5" x14ac:dyDescent="0.25">
      <c r="K4616" s="146" t="s">
        <v>210</v>
      </c>
      <c r="L4616" s="148" t="s">
        <v>150</v>
      </c>
    </row>
    <row r="4617" spans="11:12" ht="316.5" x14ac:dyDescent="0.25">
      <c r="K4617" s="146" t="s">
        <v>210</v>
      </c>
      <c r="L4617" s="148" t="s">
        <v>150</v>
      </c>
    </row>
    <row r="4618" spans="11:12" ht="316.5" x14ac:dyDescent="0.25">
      <c r="K4618" s="146" t="s">
        <v>210</v>
      </c>
      <c r="L4618" s="148" t="s">
        <v>150</v>
      </c>
    </row>
    <row r="4619" spans="11:12" ht="316.5" x14ac:dyDescent="0.25">
      <c r="K4619" s="146" t="s">
        <v>210</v>
      </c>
      <c r="L4619" s="148" t="s">
        <v>150</v>
      </c>
    </row>
    <row r="4620" spans="11:12" ht="316.5" x14ac:dyDescent="0.25">
      <c r="K4620" s="146" t="s">
        <v>210</v>
      </c>
      <c r="L4620" s="148" t="s">
        <v>150</v>
      </c>
    </row>
    <row r="4621" spans="11:12" ht="316.5" x14ac:dyDescent="0.25">
      <c r="K4621" s="146" t="s">
        <v>210</v>
      </c>
      <c r="L4621" s="148" t="s">
        <v>150</v>
      </c>
    </row>
    <row r="4622" spans="11:12" ht="316.5" x14ac:dyDescent="0.25">
      <c r="K4622" s="146" t="s">
        <v>210</v>
      </c>
      <c r="L4622" s="148" t="s">
        <v>150</v>
      </c>
    </row>
    <row r="4623" spans="11:12" ht="316.5" x14ac:dyDescent="0.25">
      <c r="K4623" s="146" t="s">
        <v>210</v>
      </c>
      <c r="L4623" s="148" t="s">
        <v>150</v>
      </c>
    </row>
    <row r="4624" spans="11:12" ht="316.5" x14ac:dyDescent="0.25">
      <c r="K4624" s="146" t="s">
        <v>210</v>
      </c>
      <c r="L4624" s="148" t="s">
        <v>150</v>
      </c>
    </row>
    <row r="4625" spans="11:12" ht="316.5" x14ac:dyDescent="0.25">
      <c r="K4625" s="146" t="s">
        <v>210</v>
      </c>
      <c r="L4625" s="148" t="s">
        <v>150</v>
      </c>
    </row>
    <row r="4626" spans="11:12" ht="316.5" x14ac:dyDescent="0.25">
      <c r="K4626" s="146" t="s">
        <v>210</v>
      </c>
      <c r="L4626" s="148" t="s">
        <v>150</v>
      </c>
    </row>
    <row r="4627" spans="11:12" ht="316.5" x14ac:dyDescent="0.25">
      <c r="K4627" s="146" t="s">
        <v>210</v>
      </c>
      <c r="L4627" s="148" t="s">
        <v>150</v>
      </c>
    </row>
    <row r="4628" spans="11:12" ht="316.5" x14ac:dyDescent="0.25">
      <c r="K4628" s="146" t="s">
        <v>210</v>
      </c>
      <c r="L4628" s="148" t="s">
        <v>150</v>
      </c>
    </row>
    <row r="4629" spans="11:12" ht="316.5" x14ac:dyDescent="0.25">
      <c r="K4629" s="146" t="s">
        <v>210</v>
      </c>
      <c r="L4629" s="148" t="s">
        <v>150</v>
      </c>
    </row>
    <row r="4630" spans="11:12" ht="316.5" x14ac:dyDescent="0.25">
      <c r="K4630" s="146" t="s">
        <v>210</v>
      </c>
      <c r="L4630" s="148" t="s">
        <v>150</v>
      </c>
    </row>
    <row r="4631" spans="11:12" ht="316.5" x14ac:dyDescent="0.25">
      <c r="K4631" s="146" t="s">
        <v>210</v>
      </c>
      <c r="L4631" s="148" t="s">
        <v>150</v>
      </c>
    </row>
    <row r="4632" spans="11:12" ht="316.5" x14ac:dyDescent="0.25">
      <c r="K4632" s="146" t="s">
        <v>210</v>
      </c>
      <c r="L4632" s="148" t="s">
        <v>150</v>
      </c>
    </row>
    <row r="4633" spans="11:12" ht="316.5" x14ac:dyDescent="0.25">
      <c r="K4633" s="146" t="s">
        <v>210</v>
      </c>
      <c r="L4633" s="148" t="s">
        <v>150</v>
      </c>
    </row>
    <row r="4634" spans="11:12" ht="316.5" x14ac:dyDescent="0.25">
      <c r="K4634" s="146" t="s">
        <v>210</v>
      </c>
      <c r="L4634" s="148" t="s">
        <v>150</v>
      </c>
    </row>
    <row r="4635" spans="11:12" ht="316.5" x14ac:dyDescent="0.25">
      <c r="K4635" s="146" t="s">
        <v>210</v>
      </c>
      <c r="L4635" s="148" t="s">
        <v>150</v>
      </c>
    </row>
    <row r="4636" spans="11:12" ht="316.5" x14ac:dyDescent="0.25">
      <c r="K4636" s="146" t="s">
        <v>210</v>
      </c>
      <c r="L4636" s="148" t="s">
        <v>150</v>
      </c>
    </row>
    <row r="4637" spans="11:12" ht="316.5" x14ac:dyDescent="0.25">
      <c r="K4637" s="146" t="s">
        <v>210</v>
      </c>
      <c r="L4637" s="148" t="s">
        <v>150</v>
      </c>
    </row>
    <row r="4638" spans="11:12" ht="316.5" x14ac:dyDescent="0.25">
      <c r="K4638" s="146" t="s">
        <v>210</v>
      </c>
      <c r="L4638" s="148" t="s">
        <v>150</v>
      </c>
    </row>
    <row r="4639" spans="11:12" ht="316.5" x14ac:dyDescent="0.25">
      <c r="K4639" s="146" t="s">
        <v>210</v>
      </c>
      <c r="L4639" s="148" t="s">
        <v>150</v>
      </c>
    </row>
    <row r="4640" spans="11:12" ht="316.5" x14ac:dyDescent="0.25">
      <c r="K4640" s="146" t="s">
        <v>210</v>
      </c>
      <c r="L4640" s="148" t="s">
        <v>150</v>
      </c>
    </row>
    <row r="4641" spans="11:12" ht="316.5" x14ac:dyDescent="0.25">
      <c r="K4641" s="146" t="s">
        <v>210</v>
      </c>
      <c r="L4641" s="148" t="s">
        <v>150</v>
      </c>
    </row>
    <row r="4642" spans="11:12" ht="316.5" x14ac:dyDescent="0.25">
      <c r="K4642" s="146" t="s">
        <v>210</v>
      </c>
      <c r="L4642" s="148" t="s">
        <v>150</v>
      </c>
    </row>
    <row r="4643" spans="11:12" ht="316.5" x14ac:dyDescent="0.25">
      <c r="K4643" s="146" t="s">
        <v>210</v>
      </c>
      <c r="L4643" s="148" t="s">
        <v>150</v>
      </c>
    </row>
    <row r="4644" spans="11:12" ht="316.5" x14ac:dyDescent="0.25">
      <c r="K4644" s="146" t="s">
        <v>210</v>
      </c>
      <c r="L4644" s="148" t="s">
        <v>150</v>
      </c>
    </row>
    <row r="4645" spans="11:12" ht="316.5" x14ac:dyDescent="0.25">
      <c r="K4645" s="146" t="s">
        <v>210</v>
      </c>
      <c r="L4645" s="148" t="s">
        <v>150</v>
      </c>
    </row>
    <row r="4646" spans="11:12" ht="316.5" x14ac:dyDescent="0.25">
      <c r="K4646" s="146" t="s">
        <v>210</v>
      </c>
      <c r="L4646" s="148" t="s">
        <v>150</v>
      </c>
    </row>
    <row r="4647" spans="11:12" ht="316.5" x14ac:dyDescent="0.25">
      <c r="K4647" s="146" t="s">
        <v>210</v>
      </c>
      <c r="L4647" s="148" t="s">
        <v>150</v>
      </c>
    </row>
    <row r="4648" spans="11:12" ht="316.5" x14ac:dyDescent="0.25">
      <c r="K4648" s="146" t="s">
        <v>210</v>
      </c>
      <c r="L4648" s="148" t="s">
        <v>150</v>
      </c>
    </row>
    <row r="4649" spans="11:12" ht="316.5" x14ac:dyDescent="0.25">
      <c r="K4649" s="146" t="s">
        <v>210</v>
      </c>
      <c r="L4649" s="148" t="s">
        <v>150</v>
      </c>
    </row>
    <row r="4650" spans="11:12" ht="316.5" x14ac:dyDescent="0.25">
      <c r="K4650" s="146" t="s">
        <v>210</v>
      </c>
      <c r="L4650" s="148" t="s">
        <v>150</v>
      </c>
    </row>
    <row r="4651" spans="11:12" ht="316.5" x14ac:dyDescent="0.25">
      <c r="K4651" s="146" t="s">
        <v>210</v>
      </c>
      <c r="L4651" s="148" t="s">
        <v>150</v>
      </c>
    </row>
    <row r="4652" spans="11:12" ht="316.5" x14ac:dyDescent="0.25">
      <c r="K4652" s="146" t="s">
        <v>210</v>
      </c>
      <c r="L4652" s="148" t="s">
        <v>150</v>
      </c>
    </row>
    <row r="4653" spans="11:12" ht="316.5" x14ac:dyDescent="0.25">
      <c r="K4653" s="146" t="s">
        <v>210</v>
      </c>
      <c r="L4653" s="148" t="s">
        <v>150</v>
      </c>
    </row>
    <row r="4654" spans="11:12" ht="316.5" x14ac:dyDescent="0.25">
      <c r="K4654" s="146" t="s">
        <v>210</v>
      </c>
      <c r="L4654" s="148" t="s">
        <v>150</v>
      </c>
    </row>
    <row r="4655" spans="11:12" ht="316.5" x14ac:dyDescent="0.25">
      <c r="K4655" s="146" t="s">
        <v>210</v>
      </c>
      <c r="L4655" s="148" t="s">
        <v>150</v>
      </c>
    </row>
    <row r="4656" spans="11:12" ht="316.5" x14ac:dyDescent="0.25">
      <c r="K4656" s="146" t="s">
        <v>210</v>
      </c>
      <c r="L4656" s="148" t="s">
        <v>150</v>
      </c>
    </row>
    <row r="4657" spans="11:12" ht="316.5" x14ac:dyDescent="0.25">
      <c r="K4657" s="146" t="s">
        <v>210</v>
      </c>
      <c r="L4657" s="148" t="s">
        <v>150</v>
      </c>
    </row>
    <row r="4658" spans="11:12" ht="316.5" x14ac:dyDescent="0.25">
      <c r="K4658" s="146" t="s">
        <v>210</v>
      </c>
      <c r="L4658" s="148" t="s">
        <v>150</v>
      </c>
    </row>
    <row r="4659" spans="11:12" ht="316.5" x14ac:dyDescent="0.25">
      <c r="K4659" s="146" t="s">
        <v>210</v>
      </c>
      <c r="L4659" s="148" t="s">
        <v>150</v>
      </c>
    </row>
    <row r="4660" spans="11:12" ht="316.5" x14ac:dyDescent="0.25">
      <c r="K4660" s="146" t="s">
        <v>210</v>
      </c>
      <c r="L4660" s="148" t="s">
        <v>150</v>
      </c>
    </row>
    <row r="4661" spans="11:12" ht="316.5" x14ac:dyDescent="0.25">
      <c r="K4661" s="146" t="s">
        <v>210</v>
      </c>
      <c r="L4661" s="148" t="s">
        <v>150</v>
      </c>
    </row>
    <row r="4662" spans="11:12" ht="316.5" x14ac:dyDescent="0.25">
      <c r="K4662" s="146" t="s">
        <v>210</v>
      </c>
      <c r="L4662" s="148" t="s">
        <v>150</v>
      </c>
    </row>
    <row r="4663" spans="11:12" ht="316.5" x14ac:dyDescent="0.25">
      <c r="K4663" s="146" t="s">
        <v>210</v>
      </c>
      <c r="L4663" s="148" t="s">
        <v>150</v>
      </c>
    </row>
    <row r="4664" spans="11:12" ht="316.5" x14ac:dyDescent="0.25">
      <c r="K4664" s="146" t="s">
        <v>210</v>
      </c>
      <c r="L4664" s="148" t="s">
        <v>150</v>
      </c>
    </row>
    <row r="4665" spans="11:12" ht="316.5" x14ac:dyDescent="0.25">
      <c r="K4665" s="146" t="s">
        <v>210</v>
      </c>
      <c r="L4665" s="148" t="s">
        <v>150</v>
      </c>
    </row>
    <row r="4666" spans="11:12" ht="316.5" x14ac:dyDescent="0.25">
      <c r="K4666" s="146" t="s">
        <v>210</v>
      </c>
      <c r="L4666" s="148" t="s">
        <v>150</v>
      </c>
    </row>
    <row r="4667" spans="11:12" ht="316.5" x14ac:dyDescent="0.25">
      <c r="K4667" s="146" t="s">
        <v>210</v>
      </c>
      <c r="L4667" s="148" t="s">
        <v>150</v>
      </c>
    </row>
    <row r="4668" spans="11:12" ht="316.5" x14ac:dyDescent="0.25">
      <c r="K4668" s="146" t="s">
        <v>210</v>
      </c>
      <c r="L4668" s="148" t="s">
        <v>150</v>
      </c>
    </row>
    <row r="4669" spans="11:12" ht="316.5" x14ac:dyDescent="0.25">
      <c r="K4669" s="146" t="s">
        <v>210</v>
      </c>
      <c r="L4669" s="148" t="s">
        <v>150</v>
      </c>
    </row>
    <row r="4670" spans="11:12" ht="316.5" x14ac:dyDescent="0.25">
      <c r="K4670" s="146" t="s">
        <v>210</v>
      </c>
      <c r="L4670" s="148" t="s">
        <v>150</v>
      </c>
    </row>
    <row r="4671" spans="11:12" ht="316.5" x14ac:dyDescent="0.25">
      <c r="K4671" s="146" t="s">
        <v>210</v>
      </c>
      <c r="L4671" s="148" t="s">
        <v>150</v>
      </c>
    </row>
    <row r="4672" spans="11:12" ht="316.5" x14ac:dyDescent="0.25">
      <c r="K4672" s="146" t="s">
        <v>210</v>
      </c>
      <c r="L4672" s="148" t="s">
        <v>150</v>
      </c>
    </row>
    <row r="4673" spans="11:12" ht="316.5" x14ac:dyDescent="0.25">
      <c r="K4673" s="146" t="s">
        <v>210</v>
      </c>
      <c r="L4673" s="148" t="s">
        <v>150</v>
      </c>
    </row>
    <row r="4674" spans="11:12" ht="316.5" x14ac:dyDescent="0.25">
      <c r="K4674" s="146" t="s">
        <v>210</v>
      </c>
      <c r="L4674" s="148" t="s">
        <v>150</v>
      </c>
    </row>
    <row r="4675" spans="11:12" ht="316.5" x14ac:dyDescent="0.25">
      <c r="K4675" s="146" t="s">
        <v>210</v>
      </c>
      <c r="L4675" s="148" t="s">
        <v>150</v>
      </c>
    </row>
    <row r="4676" spans="11:12" ht="316.5" x14ac:dyDescent="0.25">
      <c r="K4676" s="146" t="s">
        <v>210</v>
      </c>
      <c r="L4676" s="148" t="s">
        <v>150</v>
      </c>
    </row>
    <row r="4677" spans="11:12" ht="316.5" x14ac:dyDescent="0.25">
      <c r="K4677" s="146" t="s">
        <v>210</v>
      </c>
      <c r="L4677" s="148" t="s">
        <v>150</v>
      </c>
    </row>
    <row r="4678" spans="11:12" ht="316.5" x14ac:dyDescent="0.25">
      <c r="K4678" s="146" t="s">
        <v>210</v>
      </c>
      <c r="L4678" s="148" t="s">
        <v>150</v>
      </c>
    </row>
    <row r="4679" spans="11:12" ht="316.5" x14ac:dyDescent="0.25">
      <c r="K4679" s="146" t="s">
        <v>210</v>
      </c>
      <c r="L4679" s="148" t="s">
        <v>150</v>
      </c>
    </row>
    <row r="4680" spans="11:12" ht="316.5" x14ac:dyDescent="0.25">
      <c r="K4680" s="146" t="s">
        <v>210</v>
      </c>
      <c r="L4680" s="148" t="s">
        <v>150</v>
      </c>
    </row>
    <row r="4681" spans="11:12" ht="316.5" x14ac:dyDescent="0.25">
      <c r="K4681" s="146" t="s">
        <v>210</v>
      </c>
      <c r="L4681" s="148" t="s">
        <v>150</v>
      </c>
    </row>
    <row r="4682" spans="11:12" ht="316.5" x14ac:dyDescent="0.25">
      <c r="K4682" s="146" t="s">
        <v>210</v>
      </c>
      <c r="L4682" s="148" t="s">
        <v>150</v>
      </c>
    </row>
    <row r="4683" spans="11:12" ht="316.5" x14ac:dyDescent="0.25">
      <c r="K4683" s="146" t="s">
        <v>210</v>
      </c>
      <c r="L4683" s="148" t="s">
        <v>150</v>
      </c>
    </row>
    <row r="4684" spans="11:12" ht="316.5" x14ac:dyDescent="0.25">
      <c r="K4684" s="146" t="s">
        <v>210</v>
      </c>
      <c r="L4684" s="148" t="s">
        <v>150</v>
      </c>
    </row>
    <row r="4685" spans="11:12" ht="316.5" x14ac:dyDescent="0.25">
      <c r="K4685" s="146" t="s">
        <v>210</v>
      </c>
      <c r="L4685" s="148" t="s">
        <v>150</v>
      </c>
    </row>
    <row r="4686" spans="11:12" ht="316.5" x14ac:dyDescent="0.25">
      <c r="K4686" s="146" t="s">
        <v>210</v>
      </c>
      <c r="L4686" s="148" t="s">
        <v>150</v>
      </c>
    </row>
    <row r="4687" spans="11:12" ht="316.5" x14ac:dyDescent="0.25">
      <c r="K4687" s="146" t="s">
        <v>210</v>
      </c>
      <c r="L4687" s="148" t="s">
        <v>150</v>
      </c>
    </row>
    <row r="4688" spans="11:12" ht="316.5" x14ac:dyDescent="0.25">
      <c r="K4688" s="146" t="s">
        <v>210</v>
      </c>
      <c r="L4688" s="148" t="s">
        <v>150</v>
      </c>
    </row>
    <row r="4689" spans="11:12" ht="316.5" x14ac:dyDescent="0.25">
      <c r="K4689" s="146" t="s">
        <v>210</v>
      </c>
      <c r="L4689" s="148" t="s">
        <v>150</v>
      </c>
    </row>
    <row r="4690" spans="11:12" ht="316.5" x14ac:dyDescent="0.25">
      <c r="K4690" s="146" t="s">
        <v>210</v>
      </c>
      <c r="L4690" s="148" t="s">
        <v>150</v>
      </c>
    </row>
    <row r="4691" spans="11:12" ht="316.5" x14ac:dyDescent="0.25">
      <c r="K4691" s="146" t="s">
        <v>210</v>
      </c>
      <c r="L4691" s="148" t="s">
        <v>150</v>
      </c>
    </row>
    <row r="4692" spans="11:12" ht="316.5" x14ac:dyDescent="0.25">
      <c r="K4692" s="146" t="s">
        <v>210</v>
      </c>
      <c r="L4692" s="148" t="s">
        <v>150</v>
      </c>
    </row>
    <row r="4693" spans="11:12" ht="316.5" x14ac:dyDescent="0.25">
      <c r="K4693" s="146" t="s">
        <v>210</v>
      </c>
      <c r="L4693" s="148" t="s">
        <v>150</v>
      </c>
    </row>
    <row r="4694" spans="11:12" ht="316.5" x14ac:dyDescent="0.25">
      <c r="K4694" s="146" t="s">
        <v>210</v>
      </c>
      <c r="L4694" s="148" t="s">
        <v>150</v>
      </c>
    </row>
    <row r="4695" spans="11:12" ht="316.5" x14ac:dyDescent="0.25">
      <c r="K4695" s="146" t="s">
        <v>210</v>
      </c>
      <c r="L4695" s="148" t="s">
        <v>150</v>
      </c>
    </row>
    <row r="4696" spans="11:12" ht="316.5" x14ac:dyDescent="0.25">
      <c r="K4696" s="146" t="s">
        <v>210</v>
      </c>
      <c r="L4696" s="148" t="s">
        <v>150</v>
      </c>
    </row>
    <row r="4697" spans="11:12" ht="316.5" x14ac:dyDescent="0.25">
      <c r="K4697" s="146" t="s">
        <v>210</v>
      </c>
      <c r="L4697" s="148" t="s">
        <v>150</v>
      </c>
    </row>
    <row r="4698" spans="11:12" ht="316.5" x14ac:dyDescent="0.25">
      <c r="K4698" s="146" t="s">
        <v>210</v>
      </c>
      <c r="L4698" s="148" t="s">
        <v>150</v>
      </c>
    </row>
    <row r="4699" spans="11:12" ht="316.5" x14ac:dyDescent="0.25">
      <c r="K4699" s="146" t="s">
        <v>210</v>
      </c>
      <c r="L4699" s="148" t="s">
        <v>150</v>
      </c>
    </row>
    <row r="4700" spans="11:12" ht="316.5" x14ac:dyDescent="0.25">
      <c r="K4700" s="146" t="s">
        <v>210</v>
      </c>
      <c r="L4700" s="148" t="s">
        <v>150</v>
      </c>
    </row>
    <row r="4701" spans="11:12" ht="316.5" x14ac:dyDescent="0.25">
      <c r="K4701" s="146" t="s">
        <v>210</v>
      </c>
      <c r="L4701" s="148" t="s">
        <v>150</v>
      </c>
    </row>
    <row r="4702" spans="11:12" ht="316.5" x14ac:dyDescent="0.25">
      <c r="K4702" s="146" t="s">
        <v>210</v>
      </c>
      <c r="L4702" s="148" t="s">
        <v>150</v>
      </c>
    </row>
    <row r="4703" spans="11:12" ht="316.5" x14ac:dyDescent="0.25">
      <c r="K4703" s="146" t="s">
        <v>210</v>
      </c>
      <c r="L4703" s="148" t="s">
        <v>150</v>
      </c>
    </row>
    <row r="4704" spans="11:12" ht="316.5" x14ac:dyDescent="0.25">
      <c r="K4704" s="146" t="s">
        <v>210</v>
      </c>
      <c r="L4704" s="148" t="s">
        <v>150</v>
      </c>
    </row>
    <row r="4705" spans="11:12" ht="316.5" x14ac:dyDescent="0.25">
      <c r="K4705" s="146" t="s">
        <v>210</v>
      </c>
      <c r="L4705" s="148" t="s">
        <v>150</v>
      </c>
    </row>
    <row r="4706" spans="11:12" ht="316.5" x14ac:dyDescent="0.25">
      <c r="K4706" s="146" t="s">
        <v>210</v>
      </c>
      <c r="L4706" s="148" t="s">
        <v>150</v>
      </c>
    </row>
    <row r="4707" spans="11:12" ht="316.5" x14ac:dyDescent="0.25">
      <c r="K4707" s="146" t="s">
        <v>210</v>
      </c>
      <c r="L4707" s="148" t="s">
        <v>150</v>
      </c>
    </row>
    <row r="4708" spans="11:12" ht="316.5" x14ac:dyDescent="0.25">
      <c r="K4708" s="146" t="s">
        <v>210</v>
      </c>
      <c r="L4708" s="148" t="s">
        <v>150</v>
      </c>
    </row>
    <row r="4709" spans="11:12" ht="316.5" x14ac:dyDescent="0.25">
      <c r="K4709" s="146" t="s">
        <v>210</v>
      </c>
      <c r="L4709" s="148" t="s">
        <v>150</v>
      </c>
    </row>
    <row r="4710" spans="11:12" ht="316.5" x14ac:dyDescent="0.25">
      <c r="K4710" s="146" t="s">
        <v>210</v>
      </c>
      <c r="L4710" s="148" t="s">
        <v>150</v>
      </c>
    </row>
    <row r="4711" spans="11:12" ht="316.5" x14ac:dyDescent="0.25">
      <c r="K4711" s="146" t="s">
        <v>210</v>
      </c>
      <c r="L4711" s="148" t="s">
        <v>150</v>
      </c>
    </row>
    <row r="4712" spans="11:12" ht="316.5" x14ac:dyDescent="0.25">
      <c r="K4712" s="146" t="s">
        <v>210</v>
      </c>
      <c r="L4712" s="148" t="s">
        <v>150</v>
      </c>
    </row>
    <row r="4713" spans="11:12" ht="316.5" x14ac:dyDescent="0.25">
      <c r="K4713" s="146" t="s">
        <v>210</v>
      </c>
      <c r="L4713" s="148" t="s">
        <v>150</v>
      </c>
    </row>
    <row r="4714" spans="11:12" ht="316.5" x14ac:dyDescent="0.25">
      <c r="K4714" s="146" t="s">
        <v>210</v>
      </c>
      <c r="L4714" s="148" t="s">
        <v>150</v>
      </c>
    </row>
    <row r="4715" spans="11:12" ht="316.5" x14ac:dyDescent="0.25">
      <c r="K4715" s="146" t="s">
        <v>210</v>
      </c>
      <c r="L4715" s="148" t="s">
        <v>150</v>
      </c>
    </row>
    <row r="4716" spans="11:12" ht="316.5" x14ac:dyDescent="0.25">
      <c r="K4716" s="146" t="s">
        <v>210</v>
      </c>
      <c r="L4716" s="148" t="s">
        <v>150</v>
      </c>
    </row>
    <row r="4717" spans="11:12" ht="316.5" x14ac:dyDescent="0.25">
      <c r="K4717" s="146" t="s">
        <v>210</v>
      </c>
      <c r="L4717" s="148" t="s">
        <v>150</v>
      </c>
    </row>
    <row r="4718" spans="11:12" ht="316.5" x14ac:dyDescent="0.25">
      <c r="K4718" s="146" t="s">
        <v>210</v>
      </c>
      <c r="L4718" s="148" t="s">
        <v>150</v>
      </c>
    </row>
    <row r="4719" spans="11:12" ht="316.5" x14ac:dyDescent="0.25">
      <c r="K4719" s="146" t="s">
        <v>210</v>
      </c>
      <c r="L4719" s="148" t="s">
        <v>150</v>
      </c>
    </row>
    <row r="4720" spans="11:12" ht="316.5" x14ac:dyDescent="0.25">
      <c r="K4720" s="146" t="s">
        <v>210</v>
      </c>
      <c r="L4720" s="148" t="s">
        <v>150</v>
      </c>
    </row>
    <row r="4721" spans="11:12" ht="316.5" x14ac:dyDescent="0.25">
      <c r="K4721" s="146" t="s">
        <v>210</v>
      </c>
      <c r="L4721" s="148" t="s">
        <v>150</v>
      </c>
    </row>
    <row r="4722" spans="11:12" ht="316.5" x14ac:dyDescent="0.25">
      <c r="K4722" s="146" t="s">
        <v>210</v>
      </c>
      <c r="L4722" s="148" t="s">
        <v>150</v>
      </c>
    </row>
    <row r="4723" spans="11:12" ht="316.5" x14ac:dyDescent="0.25">
      <c r="K4723" s="146" t="s">
        <v>210</v>
      </c>
      <c r="L4723" s="148" t="s">
        <v>150</v>
      </c>
    </row>
    <row r="4724" spans="11:12" ht="316.5" x14ac:dyDescent="0.25">
      <c r="K4724" s="146" t="s">
        <v>210</v>
      </c>
      <c r="L4724" s="148" t="s">
        <v>150</v>
      </c>
    </row>
    <row r="4725" spans="11:12" ht="316.5" x14ac:dyDescent="0.25">
      <c r="K4725" s="146" t="s">
        <v>210</v>
      </c>
      <c r="L4725" s="148" t="s">
        <v>150</v>
      </c>
    </row>
    <row r="4726" spans="11:12" ht="316.5" x14ac:dyDescent="0.25">
      <c r="K4726" s="146" t="s">
        <v>210</v>
      </c>
      <c r="L4726" s="148" t="s">
        <v>150</v>
      </c>
    </row>
    <row r="4727" spans="11:12" ht="316.5" x14ac:dyDescent="0.25">
      <c r="K4727" s="146" t="s">
        <v>210</v>
      </c>
      <c r="L4727" s="148" t="s">
        <v>150</v>
      </c>
    </row>
    <row r="4728" spans="11:12" ht="316.5" x14ac:dyDescent="0.25">
      <c r="K4728" s="146" t="s">
        <v>210</v>
      </c>
      <c r="L4728" s="148" t="s">
        <v>150</v>
      </c>
    </row>
    <row r="4729" spans="11:12" ht="316.5" x14ac:dyDescent="0.25">
      <c r="K4729" s="146" t="s">
        <v>210</v>
      </c>
      <c r="L4729" s="148" t="s">
        <v>150</v>
      </c>
    </row>
    <row r="4730" spans="11:12" ht="316.5" x14ac:dyDescent="0.25">
      <c r="K4730" s="146" t="s">
        <v>210</v>
      </c>
      <c r="L4730" s="148" t="s">
        <v>150</v>
      </c>
    </row>
    <row r="4731" spans="11:12" ht="316.5" x14ac:dyDescent="0.25">
      <c r="K4731" s="146" t="s">
        <v>210</v>
      </c>
      <c r="L4731" s="148" t="s">
        <v>150</v>
      </c>
    </row>
    <row r="4732" spans="11:12" ht="316.5" x14ac:dyDescent="0.25">
      <c r="K4732" s="146" t="s">
        <v>210</v>
      </c>
      <c r="L4732" s="148" t="s">
        <v>150</v>
      </c>
    </row>
    <row r="4733" spans="11:12" ht="316.5" x14ac:dyDescent="0.25">
      <c r="K4733" s="146" t="s">
        <v>210</v>
      </c>
      <c r="L4733" s="148" t="s">
        <v>150</v>
      </c>
    </row>
    <row r="4734" spans="11:12" ht="316.5" x14ac:dyDescent="0.25">
      <c r="K4734" s="146" t="s">
        <v>210</v>
      </c>
      <c r="L4734" s="148" t="s">
        <v>150</v>
      </c>
    </row>
    <row r="4735" spans="11:12" ht="316.5" x14ac:dyDescent="0.25">
      <c r="K4735" s="146" t="s">
        <v>210</v>
      </c>
      <c r="L4735" s="148" t="s">
        <v>150</v>
      </c>
    </row>
    <row r="4736" spans="11:12" ht="316.5" x14ac:dyDescent="0.25">
      <c r="K4736" s="146" t="s">
        <v>210</v>
      </c>
      <c r="L4736" s="148" t="s">
        <v>150</v>
      </c>
    </row>
    <row r="4737" spans="11:12" ht="316.5" x14ac:dyDescent="0.25">
      <c r="K4737" s="146" t="s">
        <v>210</v>
      </c>
      <c r="L4737" s="148" t="s">
        <v>150</v>
      </c>
    </row>
    <row r="4738" spans="11:12" ht="316.5" x14ac:dyDescent="0.25">
      <c r="K4738" s="146" t="s">
        <v>210</v>
      </c>
      <c r="L4738" s="148" t="s">
        <v>150</v>
      </c>
    </row>
    <row r="4739" spans="11:12" ht="316.5" x14ac:dyDescent="0.25">
      <c r="K4739" s="146" t="s">
        <v>210</v>
      </c>
      <c r="L4739" s="148" t="s">
        <v>150</v>
      </c>
    </row>
    <row r="4740" spans="11:12" ht="316.5" x14ac:dyDescent="0.25">
      <c r="K4740" s="146" t="s">
        <v>210</v>
      </c>
      <c r="L4740" s="148" t="s">
        <v>150</v>
      </c>
    </row>
    <row r="4741" spans="11:12" ht="316.5" x14ac:dyDescent="0.25">
      <c r="K4741" s="146" t="s">
        <v>210</v>
      </c>
      <c r="L4741" s="148" t="s">
        <v>150</v>
      </c>
    </row>
    <row r="4742" spans="11:12" ht="316.5" x14ac:dyDescent="0.25">
      <c r="K4742" s="146" t="s">
        <v>210</v>
      </c>
      <c r="L4742" s="148" t="s">
        <v>150</v>
      </c>
    </row>
    <row r="4743" spans="11:12" ht="316.5" x14ac:dyDescent="0.25">
      <c r="K4743" s="146" t="s">
        <v>210</v>
      </c>
      <c r="L4743" s="148" t="s">
        <v>150</v>
      </c>
    </row>
    <row r="4744" spans="11:12" ht="316.5" x14ac:dyDescent="0.25">
      <c r="K4744" s="146" t="s">
        <v>210</v>
      </c>
      <c r="L4744" s="148" t="s">
        <v>150</v>
      </c>
    </row>
    <row r="4745" spans="11:12" ht="316.5" x14ac:dyDescent="0.25">
      <c r="K4745" s="146" t="s">
        <v>210</v>
      </c>
      <c r="L4745" s="148" t="s">
        <v>150</v>
      </c>
    </row>
    <row r="4746" spans="11:12" ht="316.5" x14ac:dyDescent="0.25">
      <c r="K4746" s="146" t="s">
        <v>210</v>
      </c>
      <c r="L4746" s="148" t="s">
        <v>150</v>
      </c>
    </row>
    <row r="4747" spans="11:12" ht="316.5" x14ac:dyDescent="0.25">
      <c r="K4747" s="146" t="s">
        <v>210</v>
      </c>
      <c r="L4747" s="148" t="s">
        <v>150</v>
      </c>
    </row>
    <row r="4748" spans="11:12" ht="316.5" x14ac:dyDescent="0.25">
      <c r="K4748" s="146" t="s">
        <v>210</v>
      </c>
      <c r="L4748" s="148" t="s">
        <v>150</v>
      </c>
    </row>
    <row r="4749" spans="11:12" ht="316.5" x14ac:dyDescent="0.25">
      <c r="K4749" s="146" t="s">
        <v>210</v>
      </c>
      <c r="L4749" s="148" t="s">
        <v>150</v>
      </c>
    </row>
    <row r="4750" spans="11:12" ht="316.5" x14ac:dyDescent="0.25">
      <c r="K4750" s="146" t="s">
        <v>210</v>
      </c>
      <c r="L4750" s="148" t="s">
        <v>150</v>
      </c>
    </row>
    <row r="4751" spans="11:12" ht="316.5" x14ac:dyDescent="0.25">
      <c r="K4751" s="146" t="s">
        <v>210</v>
      </c>
      <c r="L4751" s="148" t="s">
        <v>150</v>
      </c>
    </row>
    <row r="4752" spans="11:12" ht="316.5" x14ac:dyDescent="0.25">
      <c r="K4752" s="146" t="s">
        <v>210</v>
      </c>
      <c r="L4752" s="148" t="s">
        <v>150</v>
      </c>
    </row>
    <row r="4753" spans="11:12" ht="316.5" x14ac:dyDescent="0.25">
      <c r="K4753" s="146" t="s">
        <v>210</v>
      </c>
      <c r="L4753" s="148" t="s">
        <v>150</v>
      </c>
    </row>
    <row r="4754" spans="11:12" ht="316.5" x14ac:dyDescent="0.25">
      <c r="K4754" s="146" t="s">
        <v>210</v>
      </c>
      <c r="L4754" s="148" t="s">
        <v>150</v>
      </c>
    </row>
    <row r="4755" spans="11:12" ht="316.5" x14ac:dyDescent="0.25">
      <c r="K4755" s="146" t="s">
        <v>210</v>
      </c>
      <c r="L4755" s="148" t="s">
        <v>150</v>
      </c>
    </row>
    <row r="4756" spans="11:12" ht="316.5" x14ac:dyDescent="0.25">
      <c r="K4756" s="146" t="s">
        <v>210</v>
      </c>
      <c r="L4756" s="148" t="s">
        <v>150</v>
      </c>
    </row>
    <row r="4757" spans="11:12" ht="316.5" x14ac:dyDescent="0.25">
      <c r="K4757" s="146" t="s">
        <v>210</v>
      </c>
      <c r="L4757" s="148" t="s">
        <v>150</v>
      </c>
    </row>
    <row r="4758" spans="11:12" ht="316.5" x14ac:dyDescent="0.25">
      <c r="K4758" s="146" t="s">
        <v>210</v>
      </c>
      <c r="L4758" s="148" t="s">
        <v>150</v>
      </c>
    </row>
    <row r="4759" spans="11:12" ht="316.5" x14ac:dyDescent="0.25">
      <c r="K4759" s="146" t="s">
        <v>210</v>
      </c>
      <c r="L4759" s="148" t="s">
        <v>150</v>
      </c>
    </row>
    <row r="4760" spans="11:12" ht="316.5" x14ac:dyDescent="0.25">
      <c r="K4760" s="146" t="s">
        <v>210</v>
      </c>
      <c r="L4760" s="148" t="s">
        <v>150</v>
      </c>
    </row>
    <row r="4761" spans="11:12" ht="316.5" x14ac:dyDescent="0.25">
      <c r="K4761" s="146" t="s">
        <v>210</v>
      </c>
      <c r="L4761" s="148" t="s">
        <v>150</v>
      </c>
    </row>
    <row r="4762" spans="11:12" ht="316.5" x14ac:dyDescent="0.25">
      <c r="K4762" s="146" t="s">
        <v>210</v>
      </c>
      <c r="L4762" s="148" t="s">
        <v>150</v>
      </c>
    </row>
    <row r="4763" spans="11:12" ht="316.5" x14ac:dyDescent="0.25">
      <c r="K4763" s="146" t="s">
        <v>210</v>
      </c>
      <c r="L4763" s="148" t="s">
        <v>150</v>
      </c>
    </row>
    <row r="4764" spans="11:12" ht="316.5" x14ac:dyDescent="0.25">
      <c r="K4764" s="146" t="s">
        <v>210</v>
      </c>
      <c r="L4764" s="148" t="s">
        <v>150</v>
      </c>
    </row>
    <row r="4765" spans="11:12" ht="316.5" x14ac:dyDescent="0.25">
      <c r="K4765" s="146" t="s">
        <v>210</v>
      </c>
      <c r="L4765" s="148" t="s">
        <v>150</v>
      </c>
    </row>
    <row r="4766" spans="11:12" ht="316.5" x14ac:dyDescent="0.25">
      <c r="K4766" s="146" t="s">
        <v>210</v>
      </c>
      <c r="L4766" s="148" t="s">
        <v>150</v>
      </c>
    </row>
    <row r="4767" spans="11:12" ht="316.5" x14ac:dyDescent="0.25">
      <c r="K4767" s="146" t="s">
        <v>210</v>
      </c>
      <c r="L4767" s="148" t="s">
        <v>150</v>
      </c>
    </row>
    <row r="4768" spans="11:12" ht="316.5" x14ac:dyDescent="0.25">
      <c r="K4768" s="146" t="s">
        <v>210</v>
      </c>
      <c r="L4768" s="148" t="s">
        <v>150</v>
      </c>
    </row>
    <row r="4769" spans="11:12" ht="316.5" x14ac:dyDescent="0.25">
      <c r="K4769" s="146" t="s">
        <v>210</v>
      </c>
      <c r="L4769" s="148" t="s">
        <v>150</v>
      </c>
    </row>
    <row r="4770" spans="11:12" ht="316.5" x14ac:dyDescent="0.25">
      <c r="K4770" s="146" t="s">
        <v>210</v>
      </c>
      <c r="L4770" s="148" t="s">
        <v>150</v>
      </c>
    </row>
    <row r="4771" spans="11:12" ht="316.5" x14ac:dyDescent="0.25">
      <c r="K4771" s="146" t="s">
        <v>210</v>
      </c>
      <c r="L4771" s="148" t="s">
        <v>150</v>
      </c>
    </row>
    <row r="4772" spans="11:12" ht="316.5" x14ac:dyDescent="0.25">
      <c r="K4772" s="146" t="s">
        <v>210</v>
      </c>
      <c r="L4772" s="148" t="s">
        <v>150</v>
      </c>
    </row>
    <row r="4773" spans="11:12" ht="316.5" x14ac:dyDescent="0.25">
      <c r="K4773" s="146" t="s">
        <v>210</v>
      </c>
      <c r="L4773" s="148" t="s">
        <v>150</v>
      </c>
    </row>
    <row r="4774" spans="11:12" ht="316.5" x14ac:dyDescent="0.25">
      <c r="K4774" s="146" t="s">
        <v>210</v>
      </c>
      <c r="L4774" s="148" t="s">
        <v>150</v>
      </c>
    </row>
    <row r="4775" spans="11:12" ht="316.5" x14ac:dyDescent="0.25">
      <c r="K4775" s="146" t="s">
        <v>210</v>
      </c>
      <c r="L4775" s="148" t="s">
        <v>150</v>
      </c>
    </row>
    <row r="4776" spans="11:12" ht="316.5" x14ac:dyDescent="0.25">
      <c r="K4776" s="146" t="s">
        <v>210</v>
      </c>
      <c r="L4776" s="148" t="s">
        <v>150</v>
      </c>
    </row>
    <row r="4777" spans="11:12" ht="316.5" x14ac:dyDescent="0.25">
      <c r="K4777" s="146" t="s">
        <v>210</v>
      </c>
      <c r="L4777" s="148" t="s">
        <v>150</v>
      </c>
    </row>
    <row r="4778" spans="11:12" ht="316.5" x14ac:dyDescent="0.25">
      <c r="K4778" s="146" t="s">
        <v>210</v>
      </c>
      <c r="L4778" s="148" t="s">
        <v>150</v>
      </c>
    </row>
    <row r="4779" spans="11:12" ht="316.5" x14ac:dyDescent="0.25">
      <c r="K4779" s="146" t="s">
        <v>210</v>
      </c>
      <c r="L4779" s="148" t="s">
        <v>150</v>
      </c>
    </row>
    <row r="4780" spans="11:12" ht="316.5" x14ac:dyDescent="0.25">
      <c r="K4780" s="146" t="s">
        <v>210</v>
      </c>
      <c r="L4780" s="148" t="s">
        <v>150</v>
      </c>
    </row>
    <row r="4781" spans="11:12" ht="316.5" x14ac:dyDescent="0.25">
      <c r="K4781" s="146" t="s">
        <v>210</v>
      </c>
      <c r="L4781" s="148" t="s">
        <v>150</v>
      </c>
    </row>
    <row r="4782" spans="11:12" ht="316.5" x14ac:dyDescent="0.25">
      <c r="K4782" s="146" t="s">
        <v>210</v>
      </c>
      <c r="L4782" s="148" t="s">
        <v>150</v>
      </c>
    </row>
    <row r="4783" spans="11:12" ht="316.5" x14ac:dyDescent="0.25">
      <c r="K4783" s="146" t="s">
        <v>210</v>
      </c>
      <c r="L4783" s="148" t="s">
        <v>150</v>
      </c>
    </row>
    <row r="4784" spans="11:12" ht="316.5" x14ac:dyDescent="0.25">
      <c r="K4784" s="146" t="s">
        <v>210</v>
      </c>
      <c r="L4784" s="148" t="s">
        <v>150</v>
      </c>
    </row>
    <row r="4785" spans="11:12" ht="316.5" x14ac:dyDescent="0.25">
      <c r="K4785" s="146" t="s">
        <v>210</v>
      </c>
      <c r="L4785" s="148" t="s">
        <v>150</v>
      </c>
    </row>
    <row r="4786" spans="11:12" ht="316.5" x14ac:dyDescent="0.25">
      <c r="K4786" s="146" t="s">
        <v>210</v>
      </c>
      <c r="L4786" s="148" t="s">
        <v>150</v>
      </c>
    </row>
    <row r="4787" spans="11:12" ht="316.5" x14ac:dyDescent="0.25">
      <c r="K4787" s="146" t="s">
        <v>210</v>
      </c>
      <c r="L4787" s="148" t="s">
        <v>150</v>
      </c>
    </row>
    <row r="4788" spans="11:12" ht="316.5" x14ac:dyDescent="0.25">
      <c r="K4788" s="146" t="s">
        <v>210</v>
      </c>
      <c r="L4788" s="148" t="s">
        <v>150</v>
      </c>
    </row>
    <row r="4789" spans="11:12" ht="316.5" x14ac:dyDescent="0.25">
      <c r="K4789" s="146" t="s">
        <v>210</v>
      </c>
      <c r="L4789" s="148" t="s">
        <v>150</v>
      </c>
    </row>
    <row r="4790" spans="11:12" ht="316.5" x14ac:dyDescent="0.25">
      <c r="K4790" s="146" t="s">
        <v>210</v>
      </c>
      <c r="L4790" s="148" t="s">
        <v>150</v>
      </c>
    </row>
    <row r="4791" spans="11:12" ht="316.5" x14ac:dyDescent="0.25">
      <c r="K4791" s="146" t="s">
        <v>210</v>
      </c>
      <c r="L4791" s="148" t="s">
        <v>150</v>
      </c>
    </row>
    <row r="4792" spans="11:12" ht="316.5" x14ac:dyDescent="0.25">
      <c r="K4792" s="146" t="s">
        <v>210</v>
      </c>
      <c r="L4792" s="148" t="s">
        <v>150</v>
      </c>
    </row>
    <row r="4793" spans="11:12" ht="316.5" x14ac:dyDescent="0.25">
      <c r="K4793" s="146" t="s">
        <v>210</v>
      </c>
      <c r="L4793" s="148" t="s">
        <v>150</v>
      </c>
    </row>
    <row r="4794" spans="11:12" ht="316.5" x14ac:dyDescent="0.25">
      <c r="K4794" s="146" t="s">
        <v>210</v>
      </c>
      <c r="L4794" s="148" t="s">
        <v>150</v>
      </c>
    </row>
    <row r="4795" spans="11:12" ht="316.5" x14ac:dyDescent="0.25">
      <c r="K4795" s="146" t="s">
        <v>210</v>
      </c>
      <c r="L4795" s="148" t="s">
        <v>150</v>
      </c>
    </row>
    <row r="4796" spans="11:12" ht="316.5" x14ac:dyDescent="0.25">
      <c r="K4796" s="146" t="s">
        <v>210</v>
      </c>
      <c r="L4796" s="148" t="s">
        <v>150</v>
      </c>
    </row>
    <row r="4797" spans="11:12" ht="316.5" x14ac:dyDescent="0.25">
      <c r="K4797" s="146" t="s">
        <v>210</v>
      </c>
      <c r="L4797" s="148" t="s">
        <v>150</v>
      </c>
    </row>
    <row r="4798" spans="11:12" ht="316.5" x14ac:dyDescent="0.25">
      <c r="K4798" s="146" t="s">
        <v>210</v>
      </c>
      <c r="L4798" s="148" t="s">
        <v>150</v>
      </c>
    </row>
    <row r="4799" spans="11:12" ht="316.5" x14ac:dyDescent="0.25">
      <c r="K4799" s="146" t="s">
        <v>210</v>
      </c>
      <c r="L4799" s="148" t="s">
        <v>150</v>
      </c>
    </row>
    <row r="4800" spans="11:12" ht="316.5" x14ac:dyDescent="0.25">
      <c r="K4800" s="146" t="s">
        <v>210</v>
      </c>
      <c r="L4800" s="148" t="s">
        <v>150</v>
      </c>
    </row>
    <row r="4801" spans="11:12" ht="316.5" x14ac:dyDescent="0.25">
      <c r="K4801" s="146" t="s">
        <v>210</v>
      </c>
      <c r="L4801" s="148" t="s">
        <v>150</v>
      </c>
    </row>
    <row r="4802" spans="11:12" ht="316.5" x14ac:dyDescent="0.25">
      <c r="K4802" s="146" t="s">
        <v>210</v>
      </c>
      <c r="L4802" s="148" t="s">
        <v>150</v>
      </c>
    </row>
    <row r="4803" spans="11:12" ht="316.5" x14ac:dyDescent="0.25">
      <c r="K4803" s="146" t="s">
        <v>210</v>
      </c>
      <c r="L4803" s="148" t="s">
        <v>150</v>
      </c>
    </row>
    <row r="4804" spans="11:12" ht="316.5" x14ac:dyDescent="0.25">
      <c r="K4804" s="146" t="s">
        <v>210</v>
      </c>
      <c r="L4804" s="148" t="s">
        <v>150</v>
      </c>
    </row>
    <row r="4805" spans="11:12" ht="316.5" x14ac:dyDescent="0.25">
      <c r="K4805" s="146" t="s">
        <v>210</v>
      </c>
      <c r="L4805" s="148" t="s">
        <v>150</v>
      </c>
    </row>
    <row r="4806" spans="11:12" ht="316.5" x14ac:dyDescent="0.25">
      <c r="K4806" s="146" t="s">
        <v>210</v>
      </c>
      <c r="L4806" s="148" t="s">
        <v>150</v>
      </c>
    </row>
    <row r="4807" spans="11:12" ht="316.5" x14ac:dyDescent="0.25">
      <c r="K4807" s="146" t="s">
        <v>210</v>
      </c>
      <c r="L4807" s="148" t="s">
        <v>150</v>
      </c>
    </row>
    <row r="4808" spans="11:12" ht="316.5" x14ac:dyDescent="0.25">
      <c r="K4808" s="146" t="s">
        <v>210</v>
      </c>
      <c r="L4808" s="148" t="s">
        <v>150</v>
      </c>
    </row>
    <row r="4809" spans="11:12" ht="316.5" x14ac:dyDescent="0.25">
      <c r="K4809" s="146" t="s">
        <v>210</v>
      </c>
      <c r="L4809" s="148" t="s">
        <v>150</v>
      </c>
    </row>
    <row r="4810" spans="11:12" ht="316.5" x14ac:dyDescent="0.25">
      <c r="K4810" s="146" t="s">
        <v>210</v>
      </c>
      <c r="L4810" s="148" t="s">
        <v>150</v>
      </c>
    </row>
    <row r="4811" spans="11:12" ht="316.5" x14ac:dyDescent="0.25">
      <c r="K4811" s="146" t="s">
        <v>210</v>
      </c>
      <c r="L4811" s="148" t="s">
        <v>150</v>
      </c>
    </row>
    <row r="4812" spans="11:12" ht="316.5" x14ac:dyDescent="0.25">
      <c r="K4812" s="146" t="s">
        <v>210</v>
      </c>
      <c r="L4812" s="148" t="s">
        <v>150</v>
      </c>
    </row>
    <row r="4813" spans="11:12" ht="316.5" x14ac:dyDescent="0.25">
      <c r="K4813" s="146" t="s">
        <v>210</v>
      </c>
      <c r="L4813" s="148" t="s">
        <v>150</v>
      </c>
    </row>
    <row r="4814" spans="11:12" ht="316.5" x14ac:dyDescent="0.25">
      <c r="K4814" s="146" t="s">
        <v>210</v>
      </c>
      <c r="L4814" s="148" t="s">
        <v>150</v>
      </c>
    </row>
    <row r="4815" spans="11:12" ht="316.5" x14ac:dyDescent="0.25">
      <c r="K4815" s="146" t="s">
        <v>210</v>
      </c>
      <c r="L4815" s="148" t="s">
        <v>150</v>
      </c>
    </row>
    <row r="4816" spans="11:12" ht="316.5" x14ac:dyDescent="0.25">
      <c r="K4816" s="146" t="s">
        <v>210</v>
      </c>
      <c r="L4816" s="148" t="s">
        <v>150</v>
      </c>
    </row>
    <row r="4817" spans="11:12" ht="316.5" x14ac:dyDescent="0.25">
      <c r="K4817" s="146" t="s">
        <v>210</v>
      </c>
      <c r="L4817" s="148" t="s">
        <v>150</v>
      </c>
    </row>
    <row r="4818" spans="11:12" ht="316.5" x14ac:dyDescent="0.25">
      <c r="K4818" s="146" t="s">
        <v>210</v>
      </c>
      <c r="L4818" s="148" t="s">
        <v>150</v>
      </c>
    </row>
    <row r="4819" spans="11:12" ht="316.5" x14ac:dyDescent="0.25">
      <c r="K4819" s="146" t="s">
        <v>210</v>
      </c>
      <c r="L4819" s="148" t="s">
        <v>150</v>
      </c>
    </row>
    <row r="4820" spans="11:12" ht="316.5" x14ac:dyDescent="0.25">
      <c r="K4820" s="146" t="s">
        <v>210</v>
      </c>
      <c r="L4820" s="148" t="s">
        <v>150</v>
      </c>
    </row>
    <row r="4821" spans="11:12" ht="316.5" x14ac:dyDescent="0.25">
      <c r="K4821" s="146" t="s">
        <v>210</v>
      </c>
      <c r="L4821" s="148" t="s">
        <v>150</v>
      </c>
    </row>
    <row r="4822" spans="11:12" ht="316.5" x14ac:dyDescent="0.25">
      <c r="K4822" s="146" t="s">
        <v>210</v>
      </c>
      <c r="L4822" s="148" t="s">
        <v>150</v>
      </c>
    </row>
    <row r="4823" spans="11:12" ht="316.5" x14ac:dyDescent="0.25">
      <c r="K4823" s="146" t="s">
        <v>210</v>
      </c>
      <c r="L4823" s="148" t="s">
        <v>150</v>
      </c>
    </row>
    <row r="4824" spans="11:12" ht="316.5" x14ac:dyDescent="0.25">
      <c r="K4824" s="146" t="s">
        <v>210</v>
      </c>
      <c r="L4824" s="148" t="s">
        <v>150</v>
      </c>
    </row>
    <row r="4825" spans="11:12" ht="316.5" x14ac:dyDescent="0.25">
      <c r="K4825" s="146" t="s">
        <v>210</v>
      </c>
      <c r="L4825" s="148" t="s">
        <v>150</v>
      </c>
    </row>
    <row r="4826" spans="11:12" ht="316.5" x14ac:dyDescent="0.25">
      <c r="K4826" s="146" t="s">
        <v>210</v>
      </c>
      <c r="L4826" s="148" t="s">
        <v>150</v>
      </c>
    </row>
    <row r="4827" spans="11:12" ht="316.5" x14ac:dyDescent="0.25">
      <c r="K4827" s="146" t="s">
        <v>210</v>
      </c>
      <c r="L4827" s="148" t="s">
        <v>150</v>
      </c>
    </row>
    <row r="4828" spans="11:12" ht="316.5" x14ac:dyDescent="0.25">
      <c r="K4828" s="146" t="s">
        <v>210</v>
      </c>
      <c r="L4828" s="148" t="s">
        <v>150</v>
      </c>
    </row>
    <row r="4829" spans="11:12" ht="316.5" x14ac:dyDescent="0.25">
      <c r="K4829" s="146" t="s">
        <v>210</v>
      </c>
      <c r="L4829" s="148" t="s">
        <v>150</v>
      </c>
    </row>
    <row r="4830" spans="11:12" ht="316.5" x14ac:dyDescent="0.25">
      <c r="K4830" s="146" t="s">
        <v>210</v>
      </c>
      <c r="L4830" s="148" t="s">
        <v>150</v>
      </c>
    </row>
    <row r="4831" spans="11:12" ht="316.5" x14ac:dyDescent="0.25">
      <c r="K4831" s="146" t="s">
        <v>210</v>
      </c>
      <c r="L4831" s="148" t="s">
        <v>150</v>
      </c>
    </row>
    <row r="4832" spans="11:12" ht="316.5" x14ac:dyDescent="0.25">
      <c r="K4832" s="146" t="s">
        <v>210</v>
      </c>
      <c r="L4832" s="148" t="s">
        <v>150</v>
      </c>
    </row>
    <row r="4833" spans="11:12" ht="316.5" x14ac:dyDescent="0.25">
      <c r="K4833" s="146" t="s">
        <v>210</v>
      </c>
      <c r="L4833" s="148" t="s">
        <v>150</v>
      </c>
    </row>
    <row r="4834" spans="11:12" ht="316.5" x14ac:dyDescent="0.25">
      <c r="K4834" s="146" t="s">
        <v>210</v>
      </c>
      <c r="L4834" s="148" t="s">
        <v>150</v>
      </c>
    </row>
    <row r="4835" spans="11:12" ht="316.5" x14ac:dyDescent="0.25">
      <c r="K4835" s="146" t="s">
        <v>210</v>
      </c>
      <c r="L4835" s="148" t="s">
        <v>150</v>
      </c>
    </row>
    <row r="4836" spans="11:12" ht="316.5" x14ac:dyDescent="0.25">
      <c r="K4836" s="146" t="s">
        <v>210</v>
      </c>
      <c r="L4836" s="148" t="s">
        <v>150</v>
      </c>
    </row>
    <row r="4837" spans="11:12" ht="316.5" x14ac:dyDescent="0.25">
      <c r="K4837" s="146" t="s">
        <v>210</v>
      </c>
      <c r="L4837" s="148" t="s">
        <v>150</v>
      </c>
    </row>
    <row r="4838" spans="11:12" ht="316.5" x14ac:dyDescent="0.25">
      <c r="K4838" s="146" t="s">
        <v>210</v>
      </c>
      <c r="L4838" s="148" t="s">
        <v>150</v>
      </c>
    </row>
    <row r="4839" spans="11:12" ht="316.5" x14ac:dyDescent="0.25">
      <c r="K4839" s="146" t="s">
        <v>210</v>
      </c>
      <c r="L4839" s="148" t="s">
        <v>150</v>
      </c>
    </row>
    <row r="4840" spans="11:12" ht="316.5" x14ac:dyDescent="0.25">
      <c r="K4840" s="146" t="s">
        <v>210</v>
      </c>
      <c r="L4840" s="148" t="s">
        <v>150</v>
      </c>
    </row>
    <row r="4841" spans="11:12" ht="316.5" x14ac:dyDescent="0.25">
      <c r="K4841" s="146" t="s">
        <v>210</v>
      </c>
      <c r="L4841" s="148" t="s">
        <v>150</v>
      </c>
    </row>
    <row r="4842" spans="11:12" ht="316.5" x14ac:dyDescent="0.25">
      <c r="K4842" s="146" t="s">
        <v>210</v>
      </c>
      <c r="L4842" s="148" t="s">
        <v>150</v>
      </c>
    </row>
    <row r="4843" spans="11:12" ht="316.5" x14ac:dyDescent="0.25">
      <c r="K4843" s="146" t="s">
        <v>210</v>
      </c>
      <c r="L4843" s="148" t="s">
        <v>150</v>
      </c>
    </row>
    <row r="4844" spans="11:12" ht="316.5" x14ac:dyDescent="0.25">
      <c r="K4844" s="146" t="s">
        <v>210</v>
      </c>
      <c r="L4844" s="148" t="s">
        <v>150</v>
      </c>
    </row>
    <row r="4845" spans="11:12" ht="316.5" x14ac:dyDescent="0.25">
      <c r="K4845" s="146" t="s">
        <v>210</v>
      </c>
      <c r="L4845" s="148" t="s">
        <v>150</v>
      </c>
    </row>
    <row r="4846" spans="11:12" ht="316.5" x14ac:dyDescent="0.25">
      <c r="K4846" s="146" t="s">
        <v>210</v>
      </c>
      <c r="L4846" s="148" t="s">
        <v>150</v>
      </c>
    </row>
    <row r="4847" spans="11:12" ht="316.5" x14ac:dyDescent="0.25">
      <c r="K4847" s="146" t="s">
        <v>210</v>
      </c>
      <c r="L4847" s="148" t="s">
        <v>150</v>
      </c>
    </row>
    <row r="4848" spans="11:12" ht="316.5" x14ac:dyDescent="0.25">
      <c r="K4848" s="146" t="s">
        <v>210</v>
      </c>
      <c r="L4848" s="148" t="s">
        <v>150</v>
      </c>
    </row>
    <row r="4849" spans="11:12" ht="316.5" x14ac:dyDescent="0.25">
      <c r="K4849" s="146" t="s">
        <v>210</v>
      </c>
      <c r="L4849" s="148" t="s">
        <v>150</v>
      </c>
    </row>
    <row r="4850" spans="11:12" ht="316.5" x14ac:dyDescent="0.25">
      <c r="K4850" s="146" t="s">
        <v>210</v>
      </c>
      <c r="L4850" s="148" t="s">
        <v>150</v>
      </c>
    </row>
    <row r="4851" spans="11:12" ht="316.5" x14ac:dyDescent="0.25">
      <c r="K4851" s="146" t="s">
        <v>210</v>
      </c>
      <c r="L4851" s="148" t="s">
        <v>150</v>
      </c>
    </row>
    <row r="4852" spans="11:12" ht="316.5" x14ac:dyDescent="0.25">
      <c r="K4852" s="146" t="s">
        <v>210</v>
      </c>
      <c r="L4852" s="148" t="s">
        <v>150</v>
      </c>
    </row>
    <row r="4853" spans="11:12" ht="316.5" x14ac:dyDescent="0.25">
      <c r="K4853" s="146" t="s">
        <v>210</v>
      </c>
      <c r="L4853" s="148" t="s">
        <v>150</v>
      </c>
    </row>
    <row r="4854" spans="11:12" ht="316.5" x14ac:dyDescent="0.25">
      <c r="K4854" s="146" t="s">
        <v>210</v>
      </c>
      <c r="L4854" s="148" t="s">
        <v>150</v>
      </c>
    </row>
    <row r="4855" spans="11:12" ht="316.5" x14ac:dyDescent="0.25">
      <c r="K4855" s="146" t="s">
        <v>210</v>
      </c>
      <c r="L4855" s="148" t="s">
        <v>150</v>
      </c>
    </row>
    <row r="4856" spans="11:12" ht="316.5" x14ac:dyDescent="0.25">
      <c r="K4856" s="146" t="s">
        <v>210</v>
      </c>
      <c r="L4856" s="148" t="s">
        <v>150</v>
      </c>
    </row>
    <row r="4857" spans="11:12" ht="316.5" x14ac:dyDescent="0.25">
      <c r="K4857" s="146" t="s">
        <v>210</v>
      </c>
      <c r="L4857" s="148" t="s">
        <v>150</v>
      </c>
    </row>
    <row r="4858" spans="11:12" ht="316.5" x14ac:dyDescent="0.25">
      <c r="K4858" s="146" t="s">
        <v>210</v>
      </c>
      <c r="L4858" s="148" t="s">
        <v>150</v>
      </c>
    </row>
    <row r="4859" spans="11:12" ht="316.5" x14ac:dyDescent="0.25">
      <c r="K4859" s="146" t="s">
        <v>210</v>
      </c>
      <c r="L4859" s="148" t="s">
        <v>150</v>
      </c>
    </row>
    <row r="4860" spans="11:12" ht="316.5" x14ac:dyDescent="0.25">
      <c r="K4860" s="146" t="s">
        <v>210</v>
      </c>
      <c r="L4860" s="148" t="s">
        <v>150</v>
      </c>
    </row>
    <row r="4861" spans="11:12" ht="316.5" x14ac:dyDescent="0.25">
      <c r="K4861" s="146" t="s">
        <v>210</v>
      </c>
      <c r="L4861" s="148" t="s">
        <v>150</v>
      </c>
    </row>
    <row r="4862" spans="11:12" ht="316.5" x14ac:dyDescent="0.25">
      <c r="K4862" s="146" t="s">
        <v>210</v>
      </c>
      <c r="L4862" s="148" t="s">
        <v>150</v>
      </c>
    </row>
    <row r="4863" spans="11:12" ht="316.5" x14ac:dyDescent="0.25">
      <c r="K4863" s="146" t="s">
        <v>210</v>
      </c>
      <c r="L4863" s="148" t="s">
        <v>150</v>
      </c>
    </row>
    <row r="4864" spans="11:12" ht="316.5" x14ac:dyDescent="0.25">
      <c r="K4864" s="146" t="s">
        <v>210</v>
      </c>
      <c r="L4864" s="148" t="s">
        <v>150</v>
      </c>
    </row>
    <row r="4865" spans="11:12" ht="316.5" x14ac:dyDescent="0.25">
      <c r="K4865" s="146" t="s">
        <v>210</v>
      </c>
      <c r="L4865" s="148" t="s">
        <v>150</v>
      </c>
    </row>
    <row r="4866" spans="11:12" ht="316.5" x14ac:dyDescent="0.25">
      <c r="K4866" s="146" t="s">
        <v>210</v>
      </c>
      <c r="L4866" s="148" t="s">
        <v>150</v>
      </c>
    </row>
    <row r="4867" spans="11:12" ht="316.5" x14ac:dyDescent="0.25">
      <c r="K4867" s="146" t="s">
        <v>210</v>
      </c>
      <c r="L4867" s="148" t="s">
        <v>150</v>
      </c>
    </row>
    <row r="4868" spans="11:12" ht="316.5" x14ac:dyDescent="0.25">
      <c r="K4868" s="146" t="s">
        <v>210</v>
      </c>
      <c r="L4868" s="148" t="s">
        <v>150</v>
      </c>
    </row>
    <row r="4869" spans="11:12" ht="316.5" x14ac:dyDescent="0.25">
      <c r="K4869" s="146" t="s">
        <v>210</v>
      </c>
      <c r="L4869" s="148" t="s">
        <v>150</v>
      </c>
    </row>
    <row r="4870" spans="11:12" ht="316.5" x14ac:dyDescent="0.25">
      <c r="K4870" s="146" t="s">
        <v>210</v>
      </c>
      <c r="L4870" s="148" t="s">
        <v>150</v>
      </c>
    </row>
    <row r="4871" spans="11:12" ht="316.5" x14ac:dyDescent="0.25">
      <c r="K4871" s="146" t="s">
        <v>210</v>
      </c>
      <c r="L4871" s="148" t="s">
        <v>150</v>
      </c>
    </row>
    <row r="4872" spans="11:12" ht="316.5" x14ac:dyDescent="0.25">
      <c r="K4872" s="146" t="s">
        <v>210</v>
      </c>
      <c r="L4872" s="148" t="s">
        <v>150</v>
      </c>
    </row>
    <row r="4873" spans="11:12" ht="316.5" x14ac:dyDescent="0.25">
      <c r="K4873" s="146" t="s">
        <v>210</v>
      </c>
      <c r="L4873" s="148" t="s">
        <v>150</v>
      </c>
    </row>
    <row r="4874" spans="11:12" ht="316.5" x14ac:dyDescent="0.25">
      <c r="K4874" s="146" t="s">
        <v>210</v>
      </c>
      <c r="L4874" s="148" t="s">
        <v>150</v>
      </c>
    </row>
    <row r="4875" spans="11:12" ht="316.5" x14ac:dyDescent="0.25">
      <c r="K4875" s="146" t="s">
        <v>210</v>
      </c>
      <c r="L4875" s="148" t="s">
        <v>150</v>
      </c>
    </row>
    <row r="4876" spans="11:12" ht="316.5" x14ac:dyDescent="0.25">
      <c r="K4876" s="146" t="s">
        <v>210</v>
      </c>
      <c r="L4876" s="148" t="s">
        <v>150</v>
      </c>
    </row>
    <row r="4877" spans="11:12" ht="316.5" x14ac:dyDescent="0.25">
      <c r="K4877" s="146" t="s">
        <v>210</v>
      </c>
      <c r="L4877" s="148" t="s">
        <v>150</v>
      </c>
    </row>
    <row r="4878" spans="11:12" ht="316.5" x14ac:dyDescent="0.25">
      <c r="K4878" s="146" t="s">
        <v>210</v>
      </c>
      <c r="L4878" s="148" t="s">
        <v>150</v>
      </c>
    </row>
    <row r="4879" spans="11:12" ht="316.5" x14ac:dyDescent="0.25">
      <c r="K4879" s="146" t="s">
        <v>210</v>
      </c>
      <c r="L4879" s="148" t="s">
        <v>150</v>
      </c>
    </row>
    <row r="4880" spans="11:12" ht="316.5" x14ac:dyDescent="0.25">
      <c r="K4880" s="146" t="s">
        <v>210</v>
      </c>
      <c r="L4880" s="148" t="s">
        <v>150</v>
      </c>
    </row>
    <row r="4881" spans="11:12" ht="316.5" x14ac:dyDescent="0.25">
      <c r="K4881" s="146" t="s">
        <v>210</v>
      </c>
      <c r="L4881" s="148" t="s">
        <v>150</v>
      </c>
    </row>
    <row r="4882" spans="11:12" ht="316.5" x14ac:dyDescent="0.25">
      <c r="K4882" s="146" t="s">
        <v>210</v>
      </c>
      <c r="L4882" s="148" t="s">
        <v>150</v>
      </c>
    </row>
    <row r="4883" spans="11:12" ht="316.5" x14ac:dyDescent="0.25">
      <c r="K4883" s="146" t="s">
        <v>210</v>
      </c>
      <c r="L4883" s="148" t="s">
        <v>150</v>
      </c>
    </row>
    <row r="4884" spans="11:12" ht="316.5" x14ac:dyDescent="0.25">
      <c r="K4884" s="146" t="s">
        <v>210</v>
      </c>
      <c r="L4884" s="148" t="s">
        <v>150</v>
      </c>
    </row>
    <row r="4885" spans="11:12" ht="316.5" x14ac:dyDescent="0.25">
      <c r="K4885" s="146" t="s">
        <v>210</v>
      </c>
      <c r="L4885" s="148" t="s">
        <v>150</v>
      </c>
    </row>
    <row r="4886" spans="11:12" ht="316.5" x14ac:dyDescent="0.25">
      <c r="K4886" s="146" t="s">
        <v>210</v>
      </c>
      <c r="L4886" s="148" t="s">
        <v>150</v>
      </c>
    </row>
    <row r="4887" spans="11:12" ht="316.5" x14ac:dyDescent="0.25">
      <c r="K4887" s="146" t="s">
        <v>210</v>
      </c>
      <c r="L4887" s="148" t="s">
        <v>150</v>
      </c>
    </row>
    <row r="4888" spans="11:12" ht="316.5" x14ac:dyDescent="0.25">
      <c r="K4888" s="146" t="s">
        <v>210</v>
      </c>
      <c r="L4888" s="148" t="s">
        <v>150</v>
      </c>
    </row>
    <row r="4889" spans="11:12" ht="316.5" x14ac:dyDescent="0.25">
      <c r="K4889" s="146" t="s">
        <v>210</v>
      </c>
      <c r="L4889" s="148" t="s">
        <v>150</v>
      </c>
    </row>
    <row r="4890" spans="11:12" ht="316.5" x14ac:dyDescent="0.25">
      <c r="K4890" s="146" t="s">
        <v>210</v>
      </c>
      <c r="L4890" s="148" t="s">
        <v>150</v>
      </c>
    </row>
    <row r="4891" spans="11:12" ht="316.5" x14ac:dyDescent="0.25">
      <c r="K4891" s="146" t="s">
        <v>210</v>
      </c>
      <c r="L4891" s="148" t="s">
        <v>150</v>
      </c>
    </row>
    <row r="4892" spans="11:12" ht="316.5" x14ac:dyDescent="0.25">
      <c r="K4892" s="146" t="s">
        <v>210</v>
      </c>
      <c r="L4892" s="148" t="s">
        <v>150</v>
      </c>
    </row>
    <row r="4893" spans="11:12" ht="316.5" x14ac:dyDescent="0.25">
      <c r="K4893" s="146" t="s">
        <v>210</v>
      </c>
      <c r="L4893" s="148" t="s">
        <v>150</v>
      </c>
    </row>
    <row r="4894" spans="11:12" ht="316.5" x14ac:dyDescent="0.25">
      <c r="K4894" s="146" t="s">
        <v>210</v>
      </c>
      <c r="L4894" s="148" t="s">
        <v>150</v>
      </c>
    </row>
    <row r="4895" spans="11:12" ht="316.5" x14ac:dyDescent="0.25">
      <c r="K4895" s="146" t="s">
        <v>210</v>
      </c>
      <c r="L4895" s="148" t="s">
        <v>150</v>
      </c>
    </row>
    <row r="4896" spans="11:12" ht="316.5" x14ac:dyDescent="0.25">
      <c r="K4896" s="146" t="s">
        <v>210</v>
      </c>
      <c r="L4896" s="148" t="s">
        <v>150</v>
      </c>
    </row>
    <row r="4897" spans="11:12" ht="316.5" x14ac:dyDescent="0.25">
      <c r="K4897" s="146" t="s">
        <v>210</v>
      </c>
      <c r="L4897" s="148" t="s">
        <v>150</v>
      </c>
    </row>
    <row r="4898" spans="11:12" ht="316.5" x14ac:dyDescent="0.25">
      <c r="K4898" s="146" t="s">
        <v>210</v>
      </c>
      <c r="L4898" s="148" t="s">
        <v>150</v>
      </c>
    </row>
    <row r="4899" spans="11:12" ht="316.5" x14ac:dyDescent="0.25">
      <c r="K4899" s="146" t="s">
        <v>210</v>
      </c>
      <c r="L4899" s="148" t="s">
        <v>150</v>
      </c>
    </row>
    <row r="4900" spans="11:12" ht="316.5" x14ac:dyDescent="0.25">
      <c r="K4900" s="146" t="s">
        <v>210</v>
      </c>
      <c r="L4900" s="148" t="s">
        <v>150</v>
      </c>
    </row>
    <row r="4901" spans="11:12" ht="316.5" x14ac:dyDescent="0.25">
      <c r="K4901" s="146" t="s">
        <v>210</v>
      </c>
      <c r="L4901" s="148" t="s">
        <v>150</v>
      </c>
    </row>
    <row r="4902" spans="11:12" ht="316.5" x14ac:dyDescent="0.25">
      <c r="K4902" s="146" t="s">
        <v>210</v>
      </c>
      <c r="L4902" s="148" t="s">
        <v>150</v>
      </c>
    </row>
    <row r="4903" spans="11:12" ht="316.5" x14ac:dyDescent="0.25">
      <c r="K4903" s="146" t="s">
        <v>210</v>
      </c>
      <c r="L4903" s="148" t="s">
        <v>150</v>
      </c>
    </row>
    <row r="4904" spans="11:12" ht="316.5" x14ac:dyDescent="0.25">
      <c r="K4904" s="146" t="s">
        <v>210</v>
      </c>
      <c r="L4904" s="148" t="s">
        <v>150</v>
      </c>
    </row>
    <row r="4905" spans="11:12" ht="316.5" x14ac:dyDescent="0.25">
      <c r="K4905" s="146" t="s">
        <v>210</v>
      </c>
      <c r="L4905" s="148" t="s">
        <v>150</v>
      </c>
    </row>
    <row r="4906" spans="11:12" ht="316.5" x14ac:dyDescent="0.25">
      <c r="K4906" s="146" t="s">
        <v>210</v>
      </c>
      <c r="L4906" s="148" t="s">
        <v>150</v>
      </c>
    </row>
    <row r="4907" spans="11:12" ht="316.5" x14ac:dyDescent="0.25">
      <c r="K4907" s="146" t="s">
        <v>210</v>
      </c>
      <c r="L4907" s="148" t="s">
        <v>150</v>
      </c>
    </row>
    <row r="4908" spans="11:12" ht="316.5" x14ac:dyDescent="0.25">
      <c r="K4908" s="146" t="s">
        <v>210</v>
      </c>
      <c r="L4908" s="148" t="s">
        <v>150</v>
      </c>
    </row>
    <row r="4909" spans="11:12" ht="316.5" x14ac:dyDescent="0.25">
      <c r="K4909" s="146" t="s">
        <v>210</v>
      </c>
      <c r="L4909" s="148" t="s">
        <v>150</v>
      </c>
    </row>
    <row r="4910" spans="11:12" ht="316.5" x14ac:dyDescent="0.25">
      <c r="K4910" s="146" t="s">
        <v>210</v>
      </c>
      <c r="L4910" s="148" t="s">
        <v>150</v>
      </c>
    </row>
    <row r="4911" spans="11:12" ht="316.5" x14ac:dyDescent="0.25">
      <c r="K4911" s="146" t="s">
        <v>210</v>
      </c>
      <c r="L4911" s="148" t="s">
        <v>150</v>
      </c>
    </row>
    <row r="4912" spans="11:12" ht="316.5" x14ac:dyDescent="0.25">
      <c r="K4912" s="146" t="s">
        <v>210</v>
      </c>
      <c r="L4912" s="148" t="s">
        <v>150</v>
      </c>
    </row>
    <row r="4913" spans="11:12" ht="316.5" x14ac:dyDescent="0.25">
      <c r="K4913" s="146" t="s">
        <v>210</v>
      </c>
      <c r="L4913" s="148" t="s">
        <v>150</v>
      </c>
    </row>
    <row r="4914" spans="11:12" ht="316.5" x14ac:dyDescent="0.25">
      <c r="K4914" s="146" t="s">
        <v>210</v>
      </c>
      <c r="L4914" s="148" t="s">
        <v>150</v>
      </c>
    </row>
    <row r="4915" spans="11:12" ht="316.5" x14ac:dyDescent="0.25">
      <c r="K4915" s="146" t="s">
        <v>210</v>
      </c>
      <c r="L4915" s="148" t="s">
        <v>150</v>
      </c>
    </row>
    <row r="4916" spans="11:12" ht="316.5" x14ac:dyDescent="0.25">
      <c r="K4916" s="146" t="s">
        <v>210</v>
      </c>
      <c r="L4916" s="148" t="s">
        <v>150</v>
      </c>
    </row>
    <row r="4917" spans="11:12" ht="316.5" x14ac:dyDescent="0.25">
      <c r="K4917" s="146" t="s">
        <v>210</v>
      </c>
      <c r="L4917" s="148" t="s">
        <v>150</v>
      </c>
    </row>
    <row r="4918" spans="11:12" ht="316.5" x14ac:dyDescent="0.25">
      <c r="K4918" s="146" t="s">
        <v>210</v>
      </c>
      <c r="L4918" s="148" t="s">
        <v>150</v>
      </c>
    </row>
    <row r="4919" spans="11:12" ht="316.5" x14ac:dyDescent="0.25">
      <c r="K4919" s="146" t="s">
        <v>210</v>
      </c>
      <c r="L4919" s="148" t="s">
        <v>150</v>
      </c>
    </row>
    <row r="4920" spans="11:12" ht="316.5" x14ac:dyDescent="0.25">
      <c r="K4920" s="146" t="s">
        <v>210</v>
      </c>
      <c r="L4920" s="148" t="s">
        <v>150</v>
      </c>
    </row>
    <row r="4921" spans="11:12" ht="316.5" x14ac:dyDescent="0.25">
      <c r="K4921" s="146" t="s">
        <v>210</v>
      </c>
      <c r="L4921" s="148" t="s">
        <v>150</v>
      </c>
    </row>
    <row r="4922" spans="11:12" ht="316.5" x14ac:dyDescent="0.25">
      <c r="K4922" s="146" t="s">
        <v>210</v>
      </c>
      <c r="L4922" s="148" t="s">
        <v>150</v>
      </c>
    </row>
    <row r="4923" spans="11:12" ht="316.5" x14ac:dyDescent="0.25">
      <c r="K4923" s="146" t="s">
        <v>210</v>
      </c>
      <c r="L4923" s="148" t="s">
        <v>150</v>
      </c>
    </row>
    <row r="4924" spans="11:12" ht="316.5" x14ac:dyDescent="0.25">
      <c r="K4924" s="146" t="s">
        <v>210</v>
      </c>
      <c r="L4924" s="148" t="s">
        <v>150</v>
      </c>
    </row>
    <row r="4925" spans="11:12" ht="316.5" x14ac:dyDescent="0.25">
      <c r="K4925" s="146" t="s">
        <v>210</v>
      </c>
      <c r="L4925" s="148" t="s">
        <v>150</v>
      </c>
    </row>
    <row r="4926" spans="11:12" ht="316.5" x14ac:dyDescent="0.25">
      <c r="K4926" s="146" t="s">
        <v>210</v>
      </c>
      <c r="L4926" s="148" t="s">
        <v>150</v>
      </c>
    </row>
    <row r="4927" spans="11:12" ht="316.5" x14ac:dyDescent="0.25">
      <c r="K4927" s="146" t="s">
        <v>210</v>
      </c>
      <c r="L4927" s="148" t="s">
        <v>150</v>
      </c>
    </row>
    <row r="4928" spans="11:12" ht="316.5" x14ac:dyDescent="0.25">
      <c r="K4928" s="146" t="s">
        <v>210</v>
      </c>
      <c r="L4928" s="148" t="s">
        <v>150</v>
      </c>
    </row>
    <row r="4929" spans="11:12" ht="316.5" x14ac:dyDescent="0.25">
      <c r="K4929" s="146" t="s">
        <v>210</v>
      </c>
      <c r="L4929" s="148" t="s">
        <v>150</v>
      </c>
    </row>
    <row r="4930" spans="11:12" ht="316.5" x14ac:dyDescent="0.25">
      <c r="K4930" s="146" t="s">
        <v>210</v>
      </c>
      <c r="L4930" s="148" t="s">
        <v>150</v>
      </c>
    </row>
    <row r="4931" spans="11:12" ht="316.5" x14ac:dyDescent="0.25">
      <c r="K4931" s="146" t="s">
        <v>210</v>
      </c>
      <c r="L4931" s="148" t="s">
        <v>150</v>
      </c>
    </row>
    <row r="4932" spans="11:12" ht="316.5" x14ac:dyDescent="0.25">
      <c r="K4932" s="146" t="s">
        <v>210</v>
      </c>
      <c r="L4932" s="148" t="s">
        <v>150</v>
      </c>
    </row>
    <row r="4933" spans="11:12" ht="316.5" x14ac:dyDescent="0.25">
      <c r="K4933" s="146" t="s">
        <v>210</v>
      </c>
      <c r="L4933" s="148" t="s">
        <v>150</v>
      </c>
    </row>
    <row r="4934" spans="11:12" ht="316.5" x14ac:dyDescent="0.25">
      <c r="K4934" s="146" t="s">
        <v>210</v>
      </c>
      <c r="L4934" s="148" t="s">
        <v>150</v>
      </c>
    </row>
    <row r="4935" spans="11:12" ht="316.5" x14ac:dyDescent="0.25">
      <c r="K4935" s="146" t="s">
        <v>210</v>
      </c>
      <c r="L4935" s="148" t="s">
        <v>150</v>
      </c>
    </row>
    <row r="4936" spans="11:12" ht="316.5" x14ac:dyDescent="0.25">
      <c r="K4936" s="146" t="s">
        <v>210</v>
      </c>
      <c r="L4936" s="148" t="s">
        <v>150</v>
      </c>
    </row>
    <row r="4937" spans="11:12" ht="316.5" x14ac:dyDescent="0.25">
      <c r="K4937" s="146" t="s">
        <v>210</v>
      </c>
      <c r="L4937" s="148" t="s">
        <v>150</v>
      </c>
    </row>
    <row r="4938" spans="11:12" ht="316.5" x14ac:dyDescent="0.25">
      <c r="K4938" s="146" t="s">
        <v>210</v>
      </c>
      <c r="L4938" s="148" t="s">
        <v>150</v>
      </c>
    </row>
    <row r="4939" spans="11:12" ht="316.5" x14ac:dyDescent="0.25">
      <c r="K4939" s="146" t="s">
        <v>210</v>
      </c>
      <c r="L4939" s="148" t="s">
        <v>150</v>
      </c>
    </row>
    <row r="4940" spans="11:12" ht="316.5" x14ac:dyDescent="0.25">
      <c r="K4940" s="146" t="s">
        <v>210</v>
      </c>
      <c r="L4940" s="148" t="s">
        <v>150</v>
      </c>
    </row>
    <row r="4941" spans="11:12" ht="316.5" x14ac:dyDescent="0.25">
      <c r="K4941" s="146" t="s">
        <v>210</v>
      </c>
      <c r="L4941" s="148" t="s">
        <v>150</v>
      </c>
    </row>
    <row r="4942" spans="11:12" ht="316.5" x14ac:dyDescent="0.25">
      <c r="K4942" s="146" t="s">
        <v>210</v>
      </c>
      <c r="L4942" s="148" t="s">
        <v>150</v>
      </c>
    </row>
    <row r="4943" spans="11:12" ht="316.5" x14ac:dyDescent="0.25">
      <c r="K4943" s="146" t="s">
        <v>210</v>
      </c>
      <c r="L4943" s="148" t="s">
        <v>150</v>
      </c>
    </row>
    <row r="4944" spans="11:12" ht="316.5" x14ac:dyDescent="0.25">
      <c r="K4944" s="146" t="s">
        <v>210</v>
      </c>
      <c r="L4944" s="148" t="s">
        <v>150</v>
      </c>
    </row>
    <row r="4945" spans="11:12" ht="316.5" x14ac:dyDescent="0.25">
      <c r="K4945" s="146" t="s">
        <v>210</v>
      </c>
      <c r="L4945" s="148" t="s">
        <v>150</v>
      </c>
    </row>
    <row r="4946" spans="11:12" ht="316.5" x14ac:dyDescent="0.25">
      <c r="K4946" s="146" t="s">
        <v>210</v>
      </c>
      <c r="L4946" s="148" t="s">
        <v>150</v>
      </c>
    </row>
    <row r="4947" spans="11:12" ht="316.5" x14ac:dyDescent="0.25">
      <c r="K4947" s="146" t="s">
        <v>210</v>
      </c>
      <c r="L4947" s="148" t="s">
        <v>150</v>
      </c>
    </row>
    <row r="4948" spans="11:12" ht="316.5" x14ac:dyDescent="0.25">
      <c r="K4948" s="146" t="s">
        <v>210</v>
      </c>
      <c r="L4948" s="148" t="s">
        <v>150</v>
      </c>
    </row>
    <row r="4949" spans="11:12" ht="316.5" x14ac:dyDescent="0.25">
      <c r="K4949" s="146" t="s">
        <v>210</v>
      </c>
      <c r="L4949" s="148" t="s">
        <v>150</v>
      </c>
    </row>
    <row r="4950" spans="11:12" ht="316.5" x14ac:dyDescent="0.25">
      <c r="K4950" s="146" t="s">
        <v>210</v>
      </c>
      <c r="L4950" s="148" t="s">
        <v>150</v>
      </c>
    </row>
    <row r="4951" spans="11:12" ht="316.5" x14ac:dyDescent="0.25">
      <c r="K4951" s="146" t="s">
        <v>210</v>
      </c>
      <c r="L4951" s="148" t="s">
        <v>150</v>
      </c>
    </row>
    <row r="4952" spans="11:12" ht="316.5" x14ac:dyDescent="0.25">
      <c r="K4952" s="146" t="s">
        <v>210</v>
      </c>
      <c r="L4952" s="148" t="s">
        <v>150</v>
      </c>
    </row>
    <row r="4953" spans="11:12" ht="316.5" x14ac:dyDescent="0.25">
      <c r="K4953" s="146" t="s">
        <v>210</v>
      </c>
      <c r="L4953" s="148" t="s">
        <v>150</v>
      </c>
    </row>
    <row r="4954" spans="11:12" ht="316.5" x14ac:dyDescent="0.25">
      <c r="K4954" s="146" t="s">
        <v>210</v>
      </c>
      <c r="L4954" s="148" t="s">
        <v>150</v>
      </c>
    </row>
    <row r="4955" spans="11:12" ht="316.5" x14ac:dyDescent="0.25">
      <c r="K4955" s="146" t="s">
        <v>210</v>
      </c>
      <c r="L4955" s="148" t="s">
        <v>150</v>
      </c>
    </row>
    <row r="4956" spans="11:12" ht="316.5" x14ac:dyDescent="0.25">
      <c r="K4956" s="146" t="s">
        <v>210</v>
      </c>
      <c r="L4956" s="148" t="s">
        <v>150</v>
      </c>
    </row>
    <row r="4957" spans="11:12" ht="316.5" x14ac:dyDescent="0.25">
      <c r="K4957" s="146" t="s">
        <v>210</v>
      </c>
      <c r="L4957" s="148" t="s">
        <v>150</v>
      </c>
    </row>
    <row r="4958" spans="11:12" ht="316.5" x14ac:dyDescent="0.25">
      <c r="K4958" s="146" t="s">
        <v>210</v>
      </c>
      <c r="L4958" s="148" t="s">
        <v>150</v>
      </c>
    </row>
    <row r="4959" spans="11:12" ht="316.5" x14ac:dyDescent="0.25">
      <c r="K4959" s="146" t="s">
        <v>210</v>
      </c>
      <c r="L4959" s="148" t="s">
        <v>150</v>
      </c>
    </row>
    <row r="4960" spans="11:12" ht="316.5" x14ac:dyDescent="0.25">
      <c r="K4960" s="146" t="s">
        <v>210</v>
      </c>
      <c r="L4960" s="148" t="s">
        <v>150</v>
      </c>
    </row>
    <row r="4961" spans="11:12" ht="316.5" x14ac:dyDescent="0.25">
      <c r="K4961" s="146" t="s">
        <v>210</v>
      </c>
      <c r="L4961" s="148" t="s">
        <v>150</v>
      </c>
    </row>
    <row r="4962" spans="11:12" ht="316.5" x14ac:dyDescent="0.25">
      <c r="K4962" s="146" t="s">
        <v>210</v>
      </c>
      <c r="L4962" s="148" t="s">
        <v>150</v>
      </c>
    </row>
    <row r="4963" spans="11:12" ht="316.5" x14ac:dyDescent="0.25">
      <c r="K4963" s="146" t="s">
        <v>210</v>
      </c>
      <c r="L4963" s="148" t="s">
        <v>150</v>
      </c>
    </row>
    <row r="4964" spans="11:12" ht="316.5" x14ac:dyDescent="0.25">
      <c r="K4964" s="146" t="s">
        <v>210</v>
      </c>
      <c r="L4964" s="148" t="s">
        <v>150</v>
      </c>
    </row>
    <row r="4965" spans="11:12" ht="316.5" x14ac:dyDescent="0.25">
      <c r="K4965" s="146" t="s">
        <v>210</v>
      </c>
      <c r="L4965" s="148" t="s">
        <v>150</v>
      </c>
    </row>
    <row r="4966" spans="11:12" ht="316.5" x14ac:dyDescent="0.25">
      <c r="K4966" s="146" t="s">
        <v>210</v>
      </c>
      <c r="L4966" s="148" t="s">
        <v>150</v>
      </c>
    </row>
    <row r="4967" spans="11:12" ht="316.5" x14ac:dyDescent="0.25">
      <c r="K4967" s="146" t="s">
        <v>210</v>
      </c>
      <c r="L4967" s="148" t="s">
        <v>150</v>
      </c>
    </row>
    <row r="4968" spans="11:12" ht="316.5" x14ac:dyDescent="0.25">
      <c r="K4968" s="146" t="s">
        <v>210</v>
      </c>
      <c r="L4968" s="148" t="s">
        <v>150</v>
      </c>
    </row>
    <row r="4969" spans="11:12" ht="316.5" x14ac:dyDescent="0.25">
      <c r="K4969" s="146" t="s">
        <v>210</v>
      </c>
      <c r="L4969" s="148" t="s">
        <v>150</v>
      </c>
    </row>
    <row r="4970" spans="11:12" ht="316.5" x14ac:dyDescent="0.25">
      <c r="K4970" s="146" t="s">
        <v>210</v>
      </c>
      <c r="L4970" s="148" t="s">
        <v>150</v>
      </c>
    </row>
    <row r="4971" spans="11:12" ht="316.5" x14ac:dyDescent="0.25">
      <c r="K4971" s="146" t="s">
        <v>210</v>
      </c>
      <c r="L4971" s="148" t="s">
        <v>150</v>
      </c>
    </row>
    <row r="4972" spans="11:12" ht="316.5" x14ac:dyDescent="0.25">
      <c r="K4972" s="146" t="s">
        <v>210</v>
      </c>
      <c r="L4972" s="148" t="s">
        <v>150</v>
      </c>
    </row>
    <row r="4973" spans="11:12" ht="316.5" x14ac:dyDescent="0.25">
      <c r="K4973" s="146" t="s">
        <v>210</v>
      </c>
      <c r="L4973" s="148" t="s">
        <v>150</v>
      </c>
    </row>
    <row r="4974" spans="11:12" ht="316.5" x14ac:dyDescent="0.25">
      <c r="K4974" s="146" t="s">
        <v>210</v>
      </c>
      <c r="L4974" s="148" t="s">
        <v>150</v>
      </c>
    </row>
    <row r="4975" spans="11:12" ht="316.5" x14ac:dyDescent="0.25">
      <c r="K4975" s="146" t="s">
        <v>210</v>
      </c>
      <c r="L4975" s="148" t="s">
        <v>150</v>
      </c>
    </row>
    <row r="4976" spans="11:12" ht="316.5" x14ac:dyDescent="0.25">
      <c r="K4976" s="146" t="s">
        <v>210</v>
      </c>
      <c r="L4976" s="148" t="s">
        <v>150</v>
      </c>
    </row>
    <row r="4977" spans="11:12" ht="316.5" x14ac:dyDescent="0.25">
      <c r="K4977" s="146" t="s">
        <v>210</v>
      </c>
      <c r="L4977" s="148" t="s">
        <v>150</v>
      </c>
    </row>
    <row r="4978" spans="11:12" ht="316.5" x14ac:dyDescent="0.25">
      <c r="K4978" s="146" t="s">
        <v>210</v>
      </c>
      <c r="L4978" s="148" t="s">
        <v>150</v>
      </c>
    </row>
    <row r="4979" spans="11:12" ht="316.5" x14ac:dyDescent="0.25">
      <c r="K4979" s="146" t="s">
        <v>210</v>
      </c>
      <c r="L4979" s="148" t="s">
        <v>150</v>
      </c>
    </row>
    <row r="4980" spans="11:12" ht="316.5" x14ac:dyDescent="0.25">
      <c r="K4980" s="146" t="s">
        <v>210</v>
      </c>
      <c r="L4980" s="148" t="s">
        <v>150</v>
      </c>
    </row>
    <row r="4981" spans="11:12" ht="316.5" x14ac:dyDescent="0.25">
      <c r="K4981" s="146" t="s">
        <v>210</v>
      </c>
      <c r="L4981" s="148" t="s">
        <v>150</v>
      </c>
    </row>
    <row r="4982" spans="11:12" ht="316.5" x14ac:dyDescent="0.25">
      <c r="K4982" s="146" t="s">
        <v>210</v>
      </c>
      <c r="L4982" s="148" t="s">
        <v>150</v>
      </c>
    </row>
    <row r="4983" spans="11:12" ht="316.5" x14ac:dyDescent="0.25">
      <c r="K4983" s="146" t="s">
        <v>210</v>
      </c>
      <c r="L4983" s="148" t="s">
        <v>150</v>
      </c>
    </row>
    <row r="4984" spans="11:12" ht="316.5" x14ac:dyDescent="0.25">
      <c r="K4984" s="146" t="s">
        <v>210</v>
      </c>
      <c r="L4984" s="148" t="s">
        <v>150</v>
      </c>
    </row>
    <row r="4985" spans="11:12" ht="316.5" x14ac:dyDescent="0.25">
      <c r="K4985" s="146" t="s">
        <v>210</v>
      </c>
      <c r="L4985" s="148" t="s">
        <v>150</v>
      </c>
    </row>
    <row r="4986" spans="11:12" ht="316.5" x14ac:dyDescent="0.25">
      <c r="K4986" s="146" t="s">
        <v>210</v>
      </c>
      <c r="L4986" s="148" t="s">
        <v>150</v>
      </c>
    </row>
    <row r="4987" spans="11:12" ht="316.5" x14ac:dyDescent="0.25">
      <c r="K4987" s="146" t="s">
        <v>210</v>
      </c>
      <c r="L4987" s="148" t="s">
        <v>150</v>
      </c>
    </row>
    <row r="4988" spans="11:12" ht="316.5" x14ac:dyDescent="0.25">
      <c r="K4988" s="146" t="s">
        <v>210</v>
      </c>
      <c r="L4988" s="148" t="s">
        <v>150</v>
      </c>
    </row>
    <row r="4989" spans="11:12" ht="316.5" x14ac:dyDescent="0.25">
      <c r="K4989" s="146" t="s">
        <v>210</v>
      </c>
      <c r="L4989" s="148" t="s">
        <v>150</v>
      </c>
    </row>
    <row r="4990" spans="11:12" ht="316.5" x14ac:dyDescent="0.25">
      <c r="K4990" s="146" t="s">
        <v>210</v>
      </c>
      <c r="L4990" s="148" t="s">
        <v>150</v>
      </c>
    </row>
    <row r="4991" spans="11:12" ht="316.5" x14ac:dyDescent="0.25">
      <c r="K4991" s="146" t="s">
        <v>210</v>
      </c>
      <c r="L4991" s="148" t="s">
        <v>150</v>
      </c>
    </row>
    <row r="4992" spans="11:12" ht="316.5" x14ac:dyDescent="0.25">
      <c r="K4992" s="146" t="s">
        <v>210</v>
      </c>
      <c r="L4992" s="148" t="s">
        <v>150</v>
      </c>
    </row>
    <row r="4993" spans="11:12" ht="316.5" x14ac:dyDescent="0.25">
      <c r="K4993" s="146" t="s">
        <v>210</v>
      </c>
      <c r="L4993" s="148" t="s">
        <v>150</v>
      </c>
    </row>
    <row r="4994" spans="11:12" ht="316.5" x14ac:dyDescent="0.25">
      <c r="K4994" s="146" t="s">
        <v>210</v>
      </c>
      <c r="L4994" s="148" t="s">
        <v>150</v>
      </c>
    </row>
    <row r="4995" spans="11:12" ht="316.5" x14ac:dyDescent="0.25">
      <c r="K4995" s="146" t="s">
        <v>210</v>
      </c>
      <c r="L4995" s="148" t="s">
        <v>150</v>
      </c>
    </row>
    <row r="4996" spans="11:12" ht="316.5" x14ac:dyDescent="0.25">
      <c r="K4996" s="146" t="s">
        <v>210</v>
      </c>
      <c r="L4996" s="148" t="s">
        <v>150</v>
      </c>
    </row>
    <row r="4997" spans="11:12" ht="316.5" x14ac:dyDescent="0.25">
      <c r="K4997" s="146" t="s">
        <v>210</v>
      </c>
      <c r="L4997" s="148" t="s">
        <v>150</v>
      </c>
    </row>
    <row r="4998" spans="11:12" ht="316.5" x14ac:dyDescent="0.25">
      <c r="K4998" s="146" t="s">
        <v>210</v>
      </c>
      <c r="L4998" s="148" t="s">
        <v>150</v>
      </c>
    </row>
    <row r="4999" spans="11:12" ht="316.5" x14ac:dyDescent="0.25">
      <c r="K4999" s="146" t="s">
        <v>210</v>
      </c>
      <c r="L4999" s="148" t="s">
        <v>150</v>
      </c>
    </row>
    <row r="5000" spans="11:12" ht="316.5" x14ac:dyDescent="0.25">
      <c r="K5000" s="146" t="s">
        <v>210</v>
      </c>
      <c r="L5000" s="148" t="s">
        <v>150</v>
      </c>
    </row>
    <row r="5001" spans="11:12" ht="316.5" x14ac:dyDescent="0.25">
      <c r="K5001" s="146" t="s">
        <v>210</v>
      </c>
      <c r="L5001" s="148" t="s">
        <v>150</v>
      </c>
    </row>
    <row r="5002" spans="11:12" ht="316.5" x14ac:dyDescent="0.25">
      <c r="K5002" s="146" t="s">
        <v>210</v>
      </c>
      <c r="L5002" s="148" t="s">
        <v>150</v>
      </c>
    </row>
    <row r="5003" spans="11:12" ht="316.5" x14ac:dyDescent="0.25">
      <c r="K5003" s="146" t="s">
        <v>210</v>
      </c>
      <c r="L5003" s="148" t="s">
        <v>150</v>
      </c>
    </row>
    <row r="5004" spans="11:12" ht="316.5" x14ac:dyDescent="0.25">
      <c r="K5004" s="146" t="s">
        <v>210</v>
      </c>
      <c r="L5004" s="148" t="s">
        <v>150</v>
      </c>
    </row>
    <row r="5005" spans="11:12" ht="316.5" x14ac:dyDescent="0.25">
      <c r="K5005" s="146" t="s">
        <v>210</v>
      </c>
      <c r="L5005" s="148" t="s">
        <v>150</v>
      </c>
    </row>
    <row r="5006" spans="11:12" ht="316.5" x14ac:dyDescent="0.25">
      <c r="K5006" s="146" t="s">
        <v>210</v>
      </c>
      <c r="L5006" s="148" t="s">
        <v>150</v>
      </c>
    </row>
    <row r="5007" spans="11:12" ht="316.5" x14ac:dyDescent="0.25">
      <c r="K5007" s="146" t="s">
        <v>210</v>
      </c>
      <c r="L5007" s="148" t="s">
        <v>150</v>
      </c>
    </row>
    <row r="5008" spans="11:12" ht="316.5" x14ac:dyDescent="0.25">
      <c r="K5008" s="146" t="s">
        <v>210</v>
      </c>
      <c r="L5008" s="148" t="s">
        <v>150</v>
      </c>
    </row>
    <row r="5009" spans="11:12" ht="316.5" x14ac:dyDescent="0.25">
      <c r="K5009" s="146" t="s">
        <v>210</v>
      </c>
      <c r="L5009" s="148" t="s">
        <v>150</v>
      </c>
    </row>
    <row r="5010" spans="11:12" ht="316.5" x14ac:dyDescent="0.25">
      <c r="K5010" s="146" t="s">
        <v>210</v>
      </c>
      <c r="L5010" s="148" t="s">
        <v>150</v>
      </c>
    </row>
    <row r="5011" spans="11:12" ht="316.5" x14ac:dyDescent="0.25">
      <c r="K5011" s="146" t="s">
        <v>210</v>
      </c>
      <c r="L5011" s="148" t="s">
        <v>150</v>
      </c>
    </row>
    <row r="5012" spans="11:12" ht="316.5" x14ac:dyDescent="0.25">
      <c r="K5012" s="146" t="s">
        <v>210</v>
      </c>
      <c r="L5012" s="148" t="s">
        <v>150</v>
      </c>
    </row>
    <row r="5013" spans="11:12" ht="316.5" x14ac:dyDescent="0.25">
      <c r="K5013" s="146" t="s">
        <v>210</v>
      </c>
      <c r="L5013" s="148" t="s">
        <v>150</v>
      </c>
    </row>
    <row r="5014" spans="11:12" ht="316.5" x14ac:dyDescent="0.25">
      <c r="K5014" s="146" t="s">
        <v>210</v>
      </c>
      <c r="L5014" s="148" t="s">
        <v>150</v>
      </c>
    </row>
    <row r="5015" spans="11:12" ht="316.5" x14ac:dyDescent="0.25">
      <c r="K5015" s="146" t="s">
        <v>210</v>
      </c>
      <c r="L5015" s="148" t="s">
        <v>150</v>
      </c>
    </row>
    <row r="5016" spans="11:12" ht="316.5" x14ac:dyDescent="0.25">
      <c r="K5016" s="146" t="s">
        <v>210</v>
      </c>
      <c r="L5016" s="148" t="s">
        <v>150</v>
      </c>
    </row>
    <row r="5017" spans="11:12" ht="316.5" x14ac:dyDescent="0.25">
      <c r="K5017" s="146" t="s">
        <v>210</v>
      </c>
      <c r="L5017" s="148" t="s">
        <v>150</v>
      </c>
    </row>
    <row r="5018" spans="11:12" ht="316.5" x14ac:dyDescent="0.25">
      <c r="K5018" s="146" t="s">
        <v>210</v>
      </c>
      <c r="L5018" s="148" t="s">
        <v>150</v>
      </c>
    </row>
    <row r="5019" spans="11:12" ht="316.5" x14ac:dyDescent="0.25">
      <c r="K5019" s="146" t="s">
        <v>210</v>
      </c>
      <c r="L5019" s="148" t="s">
        <v>150</v>
      </c>
    </row>
    <row r="5020" spans="11:12" ht="316.5" x14ac:dyDescent="0.25">
      <c r="K5020" s="146" t="s">
        <v>210</v>
      </c>
      <c r="L5020" s="148" t="s">
        <v>150</v>
      </c>
    </row>
    <row r="5021" spans="11:12" ht="316.5" x14ac:dyDescent="0.25">
      <c r="K5021" s="146" t="s">
        <v>210</v>
      </c>
      <c r="L5021" s="148" t="s">
        <v>150</v>
      </c>
    </row>
    <row r="5022" spans="11:12" ht="316.5" x14ac:dyDescent="0.25">
      <c r="K5022" s="146" t="s">
        <v>210</v>
      </c>
      <c r="L5022" s="148" t="s">
        <v>150</v>
      </c>
    </row>
    <row r="5023" spans="11:12" ht="316.5" x14ac:dyDescent="0.25">
      <c r="K5023" s="146" t="s">
        <v>210</v>
      </c>
      <c r="L5023" s="148" t="s">
        <v>150</v>
      </c>
    </row>
    <row r="5024" spans="11:12" ht="316.5" x14ac:dyDescent="0.25">
      <c r="K5024" s="146" t="s">
        <v>210</v>
      </c>
      <c r="L5024" s="148" t="s">
        <v>150</v>
      </c>
    </row>
    <row r="5025" spans="11:12" ht="316.5" x14ac:dyDescent="0.25">
      <c r="K5025" s="146" t="s">
        <v>210</v>
      </c>
      <c r="L5025" s="148" t="s">
        <v>150</v>
      </c>
    </row>
    <row r="5026" spans="11:12" ht="316.5" x14ac:dyDescent="0.25">
      <c r="K5026" s="146" t="s">
        <v>210</v>
      </c>
      <c r="L5026" s="148" t="s">
        <v>150</v>
      </c>
    </row>
    <row r="5027" spans="11:12" ht="316.5" x14ac:dyDescent="0.25">
      <c r="K5027" s="146" t="s">
        <v>210</v>
      </c>
      <c r="L5027" s="148" t="s">
        <v>150</v>
      </c>
    </row>
    <row r="5028" spans="11:12" ht="316.5" x14ac:dyDescent="0.25">
      <c r="K5028" s="146" t="s">
        <v>210</v>
      </c>
      <c r="L5028" s="148" t="s">
        <v>150</v>
      </c>
    </row>
    <row r="5029" spans="11:12" ht="316.5" x14ac:dyDescent="0.25">
      <c r="K5029" s="146" t="s">
        <v>210</v>
      </c>
      <c r="L5029" s="148" t="s">
        <v>150</v>
      </c>
    </row>
    <row r="5030" spans="11:12" ht="316.5" x14ac:dyDescent="0.25">
      <c r="K5030" s="146" t="s">
        <v>210</v>
      </c>
      <c r="L5030" s="148" t="s">
        <v>150</v>
      </c>
    </row>
    <row r="5031" spans="11:12" ht="316.5" x14ac:dyDescent="0.25">
      <c r="K5031" s="146" t="s">
        <v>210</v>
      </c>
      <c r="L5031" s="148" t="s">
        <v>150</v>
      </c>
    </row>
    <row r="5032" spans="11:12" ht="316.5" x14ac:dyDescent="0.25">
      <c r="K5032" s="146" t="s">
        <v>210</v>
      </c>
      <c r="L5032" s="148" t="s">
        <v>150</v>
      </c>
    </row>
    <row r="5033" spans="11:12" ht="316.5" x14ac:dyDescent="0.25">
      <c r="K5033" s="146" t="s">
        <v>210</v>
      </c>
      <c r="L5033" s="148" t="s">
        <v>150</v>
      </c>
    </row>
    <row r="5034" spans="11:12" ht="316.5" x14ac:dyDescent="0.25">
      <c r="K5034" s="146" t="s">
        <v>210</v>
      </c>
      <c r="L5034" s="148" t="s">
        <v>150</v>
      </c>
    </row>
    <row r="5035" spans="11:12" ht="316.5" x14ac:dyDescent="0.25">
      <c r="K5035" s="146" t="s">
        <v>210</v>
      </c>
      <c r="L5035" s="148" t="s">
        <v>150</v>
      </c>
    </row>
    <row r="5036" spans="11:12" ht="316.5" x14ac:dyDescent="0.25">
      <c r="K5036" s="146" t="s">
        <v>210</v>
      </c>
      <c r="L5036" s="148" t="s">
        <v>150</v>
      </c>
    </row>
    <row r="5037" spans="11:12" ht="316.5" x14ac:dyDescent="0.25">
      <c r="K5037" s="146" t="s">
        <v>210</v>
      </c>
      <c r="L5037" s="148" t="s">
        <v>150</v>
      </c>
    </row>
    <row r="5038" spans="11:12" ht="316.5" x14ac:dyDescent="0.25">
      <c r="K5038" s="146" t="s">
        <v>210</v>
      </c>
      <c r="L5038" s="148" t="s">
        <v>150</v>
      </c>
    </row>
    <row r="5039" spans="11:12" ht="316.5" x14ac:dyDescent="0.25">
      <c r="K5039" s="146" t="s">
        <v>210</v>
      </c>
      <c r="L5039" s="148" t="s">
        <v>150</v>
      </c>
    </row>
    <row r="5040" spans="11:12" ht="316.5" x14ac:dyDescent="0.25">
      <c r="K5040" s="146" t="s">
        <v>210</v>
      </c>
      <c r="L5040" s="148" t="s">
        <v>150</v>
      </c>
    </row>
    <row r="5041" spans="11:12" ht="316.5" x14ac:dyDescent="0.25">
      <c r="K5041" s="146" t="s">
        <v>210</v>
      </c>
      <c r="L5041" s="148" t="s">
        <v>150</v>
      </c>
    </row>
    <row r="5042" spans="11:12" ht="316.5" x14ac:dyDescent="0.25">
      <c r="K5042" s="146" t="s">
        <v>210</v>
      </c>
      <c r="L5042" s="148" t="s">
        <v>150</v>
      </c>
    </row>
    <row r="5043" spans="11:12" ht="316.5" x14ac:dyDescent="0.25">
      <c r="K5043" s="146" t="s">
        <v>210</v>
      </c>
      <c r="L5043" s="148" t="s">
        <v>150</v>
      </c>
    </row>
    <row r="5044" spans="11:12" ht="316.5" x14ac:dyDescent="0.25">
      <c r="K5044" s="146" t="s">
        <v>210</v>
      </c>
      <c r="L5044" s="148" t="s">
        <v>150</v>
      </c>
    </row>
    <row r="5045" spans="11:12" ht="316.5" x14ac:dyDescent="0.25">
      <c r="K5045" s="146" t="s">
        <v>210</v>
      </c>
      <c r="L5045" s="148" t="s">
        <v>150</v>
      </c>
    </row>
    <row r="5046" spans="11:12" ht="316.5" x14ac:dyDescent="0.25">
      <c r="K5046" s="146" t="s">
        <v>210</v>
      </c>
      <c r="L5046" s="148" t="s">
        <v>150</v>
      </c>
    </row>
    <row r="5047" spans="11:12" ht="316.5" x14ac:dyDescent="0.25">
      <c r="K5047" s="146" t="s">
        <v>210</v>
      </c>
      <c r="L5047" s="148" t="s">
        <v>150</v>
      </c>
    </row>
    <row r="5048" spans="11:12" ht="316.5" x14ac:dyDescent="0.25">
      <c r="K5048" s="146" t="s">
        <v>210</v>
      </c>
      <c r="L5048" s="148" t="s">
        <v>150</v>
      </c>
    </row>
    <row r="5049" spans="11:12" ht="316.5" x14ac:dyDescent="0.25">
      <c r="K5049" s="146" t="s">
        <v>210</v>
      </c>
      <c r="L5049" s="148" t="s">
        <v>150</v>
      </c>
    </row>
    <row r="5050" spans="11:12" ht="316.5" x14ac:dyDescent="0.25">
      <c r="K5050" s="146" t="s">
        <v>210</v>
      </c>
      <c r="L5050" s="148" t="s">
        <v>150</v>
      </c>
    </row>
    <row r="5051" spans="11:12" ht="316.5" x14ac:dyDescent="0.25">
      <c r="K5051" s="146" t="s">
        <v>210</v>
      </c>
      <c r="L5051" s="148" t="s">
        <v>150</v>
      </c>
    </row>
    <row r="5052" spans="11:12" ht="316.5" x14ac:dyDescent="0.25">
      <c r="K5052" s="146" t="s">
        <v>210</v>
      </c>
      <c r="L5052" s="148" t="s">
        <v>150</v>
      </c>
    </row>
    <row r="5053" spans="11:12" ht="316.5" x14ac:dyDescent="0.25">
      <c r="K5053" s="146" t="s">
        <v>210</v>
      </c>
      <c r="L5053" s="148" t="s">
        <v>150</v>
      </c>
    </row>
    <row r="5054" spans="11:12" ht="316.5" x14ac:dyDescent="0.25">
      <c r="K5054" s="146" t="s">
        <v>210</v>
      </c>
      <c r="L5054" s="148" t="s">
        <v>150</v>
      </c>
    </row>
    <row r="5055" spans="11:12" ht="316.5" x14ac:dyDescent="0.25">
      <c r="K5055" s="146" t="s">
        <v>210</v>
      </c>
      <c r="L5055" s="148" t="s">
        <v>150</v>
      </c>
    </row>
    <row r="5056" spans="11:12" ht="316.5" x14ac:dyDescent="0.25">
      <c r="K5056" s="146" t="s">
        <v>210</v>
      </c>
      <c r="L5056" s="148" t="s">
        <v>150</v>
      </c>
    </row>
    <row r="5057" spans="11:12" ht="316.5" x14ac:dyDescent="0.25">
      <c r="K5057" s="146" t="s">
        <v>210</v>
      </c>
      <c r="L5057" s="148" t="s">
        <v>150</v>
      </c>
    </row>
    <row r="5058" spans="11:12" ht="316.5" x14ac:dyDescent="0.25">
      <c r="K5058" s="146" t="s">
        <v>210</v>
      </c>
      <c r="L5058" s="148" t="s">
        <v>150</v>
      </c>
    </row>
    <row r="5059" spans="11:12" ht="316.5" x14ac:dyDescent="0.25">
      <c r="K5059" s="146" t="s">
        <v>210</v>
      </c>
      <c r="L5059" s="148" t="s">
        <v>150</v>
      </c>
    </row>
    <row r="5060" spans="11:12" ht="316.5" x14ac:dyDescent="0.25">
      <c r="K5060" s="146" t="s">
        <v>210</v>
      </c>
      <c r="L5060" s="148" t="s">
        <v>150</v>
      </c>
    </row>
    <row r="5061" spans="11:12" ht="316.5" x14ac:dyDescent="0.25">
      <c r="K5061" s="146" t="s">
        <v>210</v>
      </c>
      <c r="L5061" s="148" t="s">
        <v>150</v>
      </c>
    </row>
    <row r="5062" spans="11:12" ht="316.5" x14ac:dyDescent="0.25">
      <c r="K5062" s="146" t="s">
        <v>210</v>
      </c>
      <c r="L5062" s="148" t="s">
        <v>150</v>
      </c>
    </row>
    <row r="5063" spans="11:12" ht="316.5" x14ac:dyDescent="0.25">
      <c r="K5063" s="146" t="s">
        <v>210</v>
      </c>
      <c r="L5063" s="148" t="s">
        <v>150</v>
      </c>
    </row>
    <row r="5064" spans="11:12" ht="316.5" x14ac:dyDescent="0.25">
      <c r="K5064" s="146" t="s">
        <v>210</v>
      </c>
      <c r="L5064" s="148" t="s">
        <v>150</v>
      </c>
    </row>
    <row r="5065" spans="11:12" ht="316.5" x14ac:dyDescent="0.25">
      <c r="K5065" s="146" t="s">
        <v>210</v>
      </c>
      <c r="L5065" s="148" t="s">
        <v>150</v>
      </c>
    </row>
    <row r="5066" spans="11:12" ht="316.5" x14ac:dyDescent="0.25">
      <c r="K5066" s="146" t="s">
        <v>210</v>
      </c>
      <c r="L5066" s="148" t="s">
        <v>150</v>
      </c>
    </row>
    <row r="5067" spans="11:12" ht="316.5" x14ac:dyDescent="0.25">
      <c r="K5067" s="146" t="s">
        <v>210</v>
      </c>
      <c r="L5067" s="148" t="s">
        <v>150</v>
      </c>
    </row>
    <row r="5068" spans="11:12" ht="316.5" x14ac:dyDescent="0.25">
      <c r="K5068" s="146" t="s">
        <v>210</v>
      </c>
      <c r="L5068" s="148" t="s">
        <v>150</v>
      </c>
    </row>
    <row r="5069" spans="11:12" ht="316.5" x14ac:dyDescent="0.25">
      <c r="K5069" s="146" t="s">
        <v>210</v>
      </c>
      <c r="L5069" s="148" t="s">
        <v>150</v>
      </c>
    </row>
    <row r="5070" spans="11:12" ht="316.5" x14ac:dyDescent="0.25">
      <c r="K5070" s="146" t="s">
        <v>210</v>
      </c>
      <c r="L5070" s="148" t="s">
        <v>150</v>
      </c>
    </row>
    <row r="5071" spans="11:12" ht="316.5" x14ac:dyDescent="0.25">
      <c r="K5071" s="146" t="s">
        <v>210</v>
      </c>
      <c r="L5071" s="148" t="s">
        <v>150</v>
      </c>
    </row>
    <row r="5072" spans="11:12" ht="316.5" x14ac:dyDescent="0.25">
      <c r="K5072" s="146" t="s">
        <v>210</v>
      </c>
      <c r="L5072" s="148" t="s">
        <v>150</v>
      </c>
    </row>
    <row r="5073" spans="11:12" ht="316.5" x14ac:dyDescent="0.25">
      <c r="K5073" s="146" t="s">
        <v>210</v>
      </c>
      <c r="L5073" s="148" t="s">
        <v>150</v>
      </c>
    </row>
    <row r="5074" spans="11:12" ht="316.5" x14ac:dyDescent="0.25">
      <c r="K5074" s="146" t="s">
        <v>210</v>
      </c>
      <c r="L5074" s="148" t="s">
        <v>150</v>
      </c>
    </row>
    <row r="5075" spans="11:12" ht="316.5" x14ac:dyDescent="0.25">
      <c r="K5075" s="146" t="s">
        <v>210</v>
      </c>
      <c r="L5075" s="148" t="s">
        <v>150</v>
      </c>
    </row>
    <row r="5076" spans="11:12" ht="316.5" x14ac:dyDescent="0.25">
      <c r="K5076" s="146" t="s">
        <v>210</v>
      </c>
      <c r="L5076" s="148" t="s">
        <v>150</v>
      </c>
    </row>
    <row r="5077" spans="11:12" ht="316.5" x14ac:dyDescent="0.25">
      <c r="K5077" s="146" t="s">
        <v>210</v>
      </c>
      <c r="L5077" s="148" t="s">
        <v>150</v>
      </c>
    </row>
    <row r="5078" spans="11:12" ht="316.5" x14ac:dyDescent="0.25">
      <c r="K5078" s="146" t="s">
        <v>210</v>
      </c>
      <c r="L5078" s="148" t="s">
        <v>150</v>
      </c>
    </row>
    <row r="5079" spans="11:12" ht="316.5" x14ac:dyDescent="0.25">
      <c r="K5079" s="146" t="s">
        <v>210</v>
      </c>
      <c r="L5079" s="148" t="s">
        <v>150</v>
      </c>
    </row>
    <row r="5080" spans="11:12" ht="316.5" x14ac:dyDescent="0.25">
      <c r="K5080" s="146" t="s">
        <v>210</v>
      </c>
      <c r="L5080" s="148" t="s">
        <v>150</v>
      </c>
    </row>
    <row r="5081" spans="11:12" ht="316.5" x14ac:dyDescent="0.25">
      <c r="K5081" s="146" t="s">
        <v>210</v>
      </c>
      <c r="L5081" s="148" t="s">
        <v>150</v>
      </c>
    </row>
    <row r="5082" spans="11:12" ht="316.5" x14ac:dyDescent="0.25">
      <c r="K5082" s="146" t="s">
        <v>210</v>
      </c>
      <c r="L5082" s="148" t="s">
        <v>150</v>
      </c>
    </row>
    <row r="5083" spans="11:12" ht="316.5" x14ac:dyDescent="0.25">
      <c r="K5083" s="146" t="s">
        <v>210</v>
      </c>
      <c r="L5083" s="148" t="s">
        <v>150</v>
      </c>
    </row>
    <row r="5084" spans="11:12" ht="316.5" x14ac:dyDescent="0.25">
      <c r="K5084" s="146" t="s">
        <v>210</v>
      </c>
      <c r="L5084" s="148" t="s">
        <v>150</v>
      </c>
    </row>
    <row r="5085" spans="11:12" ht="316.5" x14ac:dyDescent="0.25">
      <c r="K5085" s="146" t="s">
        <v>210</v>
      </c>
      <c r="L5085" s="148" t="s">
        <v>150</v>
      </c>
    </row>
    <row r="5086" spans="11:12" ht="316.5" x14ac:dyDescent="0.25">
      <c r="K5086" s="146" t="s">
        <v>210</v>
      </c>
      <c r="L5086" s="148" t="s">
        <v>150</v>
      </c>
    </row>
    <row r="5087" spans="11:12" ht="316.5" x14ac:dyDescent="0.25">
      <c r="K5087" s="146" t="s">
        <v>210</v>
      </c>
      <c r="L5087" s="148" t="s">
        <v>150</v>
      </c>
    </row>
    <row r="5088" spans="11:12" ht="316.5" x14ac:dyDescent="0.25">
      <c r="K5088" s="146" t="s">
        <v>210</v>
      </c>
      <c r="L5088" s="148" t="s">
        <v>150</v>
      </c>
    </row>
    <row r="5089" spans="11:12" ht="316.5" x14ac:dyDescent="0.25">
      <c r="K5089" s="146" t="s">
        <v>210</v>
      </c>
      <c r="L5089" s="148" t="s">
        <v>150</v>
      </c>
    </row>
    <row r="5090" spans="11:12" ht="316.5" x14ac:dyDescent="0.25">
      <c r="K5090" s="146" t="s">
        <v>210</v>
      </c>
      <c r="L5090" s="148" t="s">
        <v>150</v>
      </c>
    </row>
    <row r="5091" spans="11:12" ht="316.5" x14ac:dyDescent="0.25">
      <c r="K5091" s="146" t="s">
        <v>210</v>
      </c>
      <c r="L5091" s="148" t="s">
        <v>150</v>
      </c>
    </row>
    <row r="5092" spans="11:12" ht="316.5" x14ac:dyDescent="0.25">
      <c r="K5092" s="146" t="s">
        <v>210</v>
      </c>
      <c r="L5092" s="148" t="s">
        <v>150</v>
      </c>
    </row>
    <row r="5093" spans="11:12" ht="316.5" x14ac:dyDescent="0.25">
      <c r="K5093" s="146" t="s">
        <v>210</v>
      </c>
      <c r="L5093" s="148" t="s">
        <v>150</v>
      </c>
    </row>
    <row r="5094" spans="11:12" ht="316.5" x14ac:dyDescent="0.25">
      <c r="K5094" s="146" t="s">
        <v>210</v>
      </c>
      <c r="L5094" s="148" t="s">
        <v>150</v>
      </c>
    </row>
    <row r="5095" spans="11:12" ht="316.5" x14ac:dyDescent="0.25">
      <c r="K5095" s="146" t="s">
        <v>210</v>
      </c>
      <c r="L5095" s="148" t="s">
        <v>150</v>
      </c>
    </row>
    <row r="5096" spans="11:12" ht="316.5" x14ac:dyDescent="0.25">
      <c r="K5096" s="146" t="s">
        <v>210</v>
      </c>
      <c r="L5096" s="148" t="s">
        <v>150</v>
      </c>
    </row>
    <row r="5097" spans="11:12" ht="316.5" x14ac:dyDescent="0.25">
      <c r="K5097" s="146" t="s">
        <v>210</v>
      </c>
      <c r="L5097" s="148" t="s">
        <v>150</v>
      </c>
    </row>
    <row r="5098" spans="11:12" ht="316.5" x14ac:dyDescent="0.25">
      <c r="K5098" s="146" t="s">
        <v>210</v>
      </c>
      <c r="L5098" s="148" t="s">
        <v>150</v>
      </c>
    </row>
    <row r="5099" spans="11:12" ht="316.5" x14ac:dyDescent="0.25">
      <c r="K5099" s="146" t="s">
        <v>210</v>
      </c>
      <c r="L5099" s="148" t="s">
        <v>150</v>
      </c>
    </row>
    <row r="5100" spans="11:12" ht="316.5" x14ac:dyDescent="0.25">
      <c r="K5100" s="146" t="s">
        <v>210</v>
      </c>
      <c r="L5100" s="148" t="s">
        <v>150</v>
      </c>
    </row>
    <row r="5101" spans="11:12" ht="316.5" x14ac:dyDescent="0.25">
      <c r="K5101" s="146" t="s">
        <v>210</v>
      </c>
      <c r="L5101" s="148" t="s">
        <v>150</v>
      </c>
    </row>
    <row r="5102" spans="11:12" ht="316.5" x14ac:dyDescent="0.25">
      <c r="K5102" s="146" t="s">
        <v>210</v>
      </c>
      <c r="L5102" s="148" t="s">
        <v>150</v>
      </c>
    </row>
    <row r="5103" spans="11:12" ht="316.5" x14ac:dyDescent="0.25">
      <c r="K5103" s="146" t="s">
        <v>210</v>
      </c>
      <c r="L5103" s="148" t="s">
        <v>150</v>
      </c>
    </row>
    <row r="5104" spans="11:12" ht="316.5" x14ac:dyDescent="0.25">
      <c r="K5104" s="146" t="s">
        <v>210</v>
      </c>
      <c r="L5104" s="148" t="s">
        <v>150</v>
      </c>
    </row>
    <row r="5105" spans="11:12" ht="316.5" x14ac:dyDescent="0.25">
      <c r="K5105" s="146" t="s">
        <v>210</v>
      </c>
      <c r="L5105" s="148" t="s">
        <v>150</v>
      </c>
    </row>
    <row r="5106" spans="11:12" ht="316.5" x14ac:dyDescent="0.25">
      <c r="K5106" s="146" t="s">
        <v>210</v>
      </c>
      <c r="L5106" s="148" t="s">
        <v>150</v>
      </c>
    </row>
    <row r="5107" spans="11:12" ht="316.5" x14ac:dyDescent="0.25">
      <c r="K5107" s="146" t="s">
        <v>210</v>
      </c>
      <c r="L5107" s="148" t="s">
        <v>150</v>
      </c>
    </row>
    <row r="5108" spans="11:12" ht="316.5" x14ac:dyDescent="0.25">
      <c r="K5108" s="146" t="s">
        <v>210</v>
      </c>
      <c r="L5108" s="148" t="s">
        <v>150</v>
      </c>
    </row>
    <row r="5109" spans="11:12" ht="316.5" x14ac:dyDescent="0.25">
      <c r="K5109" s="146" t="s">
        <v>210</v>
      </c>
      <c r="L5109" s="148" t="s">
        <v>150</v>
      </c>
    </row>
    <row r="5110" spans="11:12" ht="316.5" x14ac:dyDescent="0.25">
      <c r="K5110" s="146" t="s">
        <v>210</v>
      </c>
      <c r="L5110" s="148" t="s">
        <v>150</v>
      </c>
    </row>
    <row r="5111" spans="11:12" ht="316.5" x14ac:dyDescent="0.25">
      <c r="K5111" s="146" t="s">
        <v>210</v>
      </c>
      <c r="L5111" s="148" t="s">
        <v>150</v>
      </c>
    </row>
    <row r="5112" spans="11:12" ht="316.5" x14ac:dyDescent="0.25">
      <c r="K5112" s="146" t="s">
        <v>210</v>
      </c>
      <c r="L5112" s="148" t="s">
        <v>150</v>
      </c>
    </row>
    <row r="5113" spans="11:12" ht="316.5" x14ac:dyDescent="0.25">
      <c r="K5113" s="146" t="s">
        <v>210</v>
      </c>
      <c r="L5113" s="148" t="s">
        <v>150</v>
      </c>
    </row>
    <row r="5114" spans="11:12" ht="316.5" x14ac:dyDescent="0.25">
      <c r="K5114" s="146" t="s">
        <v>210</v>
      </c>
      <c r="L5114" s="148" t="s">
        <v>150</v>
      </c>
    </row>
    <row r="5115" spans="11:12" ht="316.5" x14ac:dyDescent="0.25">
      <c r="K5115" s="146" t="s">
        <v>210</v>
      </c>
      <c r="L5115" s="148" t="s">
        <v>150</v>
      </c>
    </row>
    <row r="5116" spans="11:12" ht="316.5" x14ac:dyDescent="0.25">
      <c r="K5116" s="146" t="s">
        <v>210</v>
      </c>
      <c r="L5116" s="148" t="s">
        <v>150</v>
      </c>
    </row>
    <row r="5117" spans="11:12" ht="316.5" x14ac:dyDescent="0.25">
      <c r="K5117" s="146" t="s">
        <v>210</v>
      </c>
      <c r="L5117" s="148" t="s">
        <v>150</v>
      </c>
    </row>
    <row r="5118" spans="11:12" ht="316.5" x14ac:dyDescent="0.25">
      <c r="K5118" s="146" t="s">
        <v>210</v>
      </c>
      <c r="L5118" s="148" t="s">
        <v>150</v>
      </c>
    </row>
    <row r="5119" spans="11:12" ht="316.5" x14ac:dyDescent="0.25">
      <c r="K5119" s="146" t="s">
        <v>210</v>
      </c>
      <c r="L5119" s="148" t="s">
        <v>150</v>
      </c>
    </row>
    <row r="5120" spans="11:12" ht="316.5" x14ac:dyDescent="0.25">
      <c r="K5120" s="146" t="s">
        <v>210</v>
      </c>
      <c r="L5120" s="148" t="s">
        <v>150</v>
      </c>
    </row>
    <row r="5121" spans="11:12" ht="316.5" x14ac:dyDescent="0.25">
      <c r="K5121" s="146" t="s">
        <v>210</v>
      </c>
      <c r="L5121" s="148" t="s">
        <v>150</v>
      </c>
    </row>
    <row r="5122" spans="11:12" ht="316.5" x14ac:dyDescent="0.25">
      <c r="K5122" s="146" t="s">
        <v>210</v>
      </c>
      <c r="L5122" s="148" t="s">
        <v>150</v>
      </c>
    </row>
    <row r="5123" spans="11:12" ht="316.5" x14ac:dyDescent="0.25">
      <c r="K5123" s="146" t="s">
        <v>210</v>
      </c>
      <c r="L5123" s="148" t="s">
        <v>150</v>
      </c>
    </row>
    <row r="5124" spans="11:12" ht="316.5" x14ac:dyDescent="0.25">
      <c r="K5124" s="146" t="s">
        <v>210</v>
      </c>
      <c r="L5124" s="148" t="s">
        <v>150</v>
      </c>
    </row>
    <row r="5125" spans="11:12" ht="316.5" x14ac:dyDescent="0.25">
      <c r="K5125" s="146" t="s">
        <v>210</v>
      </c>
      <c r="L5125" s="148" t="s">
        <v>150</v>
      </c>
    </row>
    <row r="5126" spans="11:12" ht="316.5" x14ac:dyDescent="0.25">
      <c r="K5126" s="146" t="s">
        <v>210</v>
      </c>
      <c r="L5126" s="148" t="s">
        <v>150</v>
      </c>
    </row>
    <row r="5127" spans="11:12" ht="316.5" x14ac:dyDescent="0.25">
      <c r="K5127" s="146" t="s">
        <v>210</v>
      </c>
      <c r="L5127" s="148" t="s">
        <v>150</v>
      </c>
    </row>
    <row r="5128" spans="11:12" ht="316.5" x14ac:dyDescent="0.25">
      <c r="K5128" s="146" t="s">
        <v>210</v>
      </c>
      <c r="L5128" s="148" t="s">
        <v>150</v>
      </c>
    </row>
    <row r="5129" spans="11:12" ht="316.5" x14ac:dyDescent="0.25">
      <c r="K5129" s="146" t="s">
        <v>210</v>
      </c>
      <c r="L5129" s="148" t="s">
        <v>150</v>
      </c>
    </row>
    <row r="5130" spans="11:12" ht="316.5" x14ac:dyDescent="0.25">
      <c r="K5130" s="146" t="s">
        <v>210</v>
      </c>
      <c r="L5130" s="148" t="s">
        <v>150</v>
      </c>
    </row>
    <row r="5131" spans="11:12" ht="316.5" x14ac:dyDescent="0.25">
      <c r="K5131" s="146" t="s">
        <v>210</v>
      </c>
      <c r="L5131" s="148" t="s">
        <v>150</v>
      </c>
    </row>
    <row r="5132" spans="11:12" ht="316.5" x14ac:dyDescent="0.25">
      <c r="K5132" s="146" t="s">
        <v>210</v>
      </c>
      <c r="L5132" s="148" t="s">
        <v>150</v>
      </c>
    </row>
    <row r="5133" spans="11:12" ht="316.5" x14ac:dyDescent="0.25">
      <c r="K5133" s="146" t="s">
        <v>210</v>
      </c>
      <c r="L5133" s="148" t="s">
        <v>150</v>
      </c>
    </row>
    <row r="5134" spans="11:12" ht="316.5" x14ac:dyDescent="0.25">
      <c r="K5134" s="146" t="s">
        <v>210</v>
      </c>
      <c r="L5134" s="148" t="s">
        <v>150</v>
      </c>
    </row>
    <row r="5135" spans="11:12" ht="316.5" x14ac:dyDescent="0.25">
      <c r="K5135" s="146" t="s">
        <v>210</v>
      </c>
      <c r="L5135" s="148" t="s">
        <v>150</v>
      </c>
    </row>
    <row r="5136" spans="11:12" ht="316.5" x14ac:dyDescent="0.25">
      <c r="K5136" s="146" t="s">
        <v>210</v>
      </c>
      <c r="L5136" s="148" t="s">
        <v>150</v>
      </c>
    </row>
    <row r="5137" spans="11:12" ht="316.5" x14ac:dyDescent="0.25">
      <c r="K5137" s="146" t="s">
        <v>210</v>
      </c>
      <c r="L5137" s="148" t="s">
        <v>150</v>
      </c>
    </row>
    <row r="5138" spans="11:12" ht="316.5" x14ac:dyDescent="0.25">
      <c r="K5138" s="146" t="s">
        <v>210</v>
      </c>
      <c r="L5138" s="148" t="s">
        <v>150</v>
      </c>
    </row>
    <row r="5139" spans="11:12" ht="316.5" x14ac:dyDescent="0.25">
      <c r="K5139" s="146" t="s">
        <v>210</v>
      </c>
      <c r="L5139" s="148" t="s">
        <v>150</v>
      </c>
    </row>
    <row r="5140" spans="11:12" ht="316.5" x14ac:dyDescent="0.25">
      <c r="K5140" s="146" t="s">
        <v>210</v>
      </c>
      <c r="L5140" s="148" t="s">
        <v>150</v>
      </c>
    </row>
    <row r="5141" spans="11:12" ht="316.5" x14ac:dyDescent="0.25">
      <c r="K5141" s="146" t="s">
        <v>210</v>
      </c>
      <c r="L5141" s="148" t="s">
        <v>150</v>
      </c>
    </row>
    <row r="5142" spans="11:12" ht="316.5" x14ac:dyDescent="0.25">
      <c r="K5142" s="146" t="s">
        <v>210</v>
      </c>
      <c r="L5142" s="148" t="s">
        <v>150</v>
      </c>
    </row>
    <row r="5143" spans="11:12" ht="316.5" x14ac:dyDescent="0.25">
      <c r="K5143" s="146" t="s">
        <v>210</v>
      </c>
      <c r="L5143" s="148" t="s">
        <v>150</v>
      </c>
    </row>
    <row r="5144" spans="11:12" ht="316.5" x14ac:dyDescent="0.25">
      <c r="K5144" s="146" t="s">
        <v>210</v>
      </c>
      <c r="L5144" s="148" t="s">
        <v>150</v>
      </c>
    </row>
    <row r="5145" spans="11:12" ht="316.5" x14ac:dyDescent="0.25">
      <c r="K5145" s="146" t="s">
        <v>210</v>
      </c>
      <c r="L5145" s="148" t="s">
        <v>150</v>
      </c>
    </row>
    <row r="5146" spans="11:12" ht="316.5" x14ac:dyDescent="0.25">
      <c r="K5146" s="146" t="s">
        <v>210</v>
      </c>
      <c r="L5146" s="148" t="s">
        <v>150</v>
      </c>
    </row>
    <row r="5147" spans="11:12" ht="316.5" x14ac:dyDescent="0.25">
      <c r="K5147" s="146" t="s">
        <v>210</v>
      </c>
      <c r="L5147" s="148" t="s">
        <v>150</v>
      </c>
    </row>
    <row r="5148" spans="11:12" ht="316.5" x14ac:dyDescent="0.25">
      <c r="K5148" s="146" t="s">
        <v>210</v>
      </c>
      <c r="L5148" s="148" t="s">
        <v>150</v>
      </c>
    </row>
    <row r="5149" spans="11:12" ht="316.5" x14ac:dyDescent="0.25">
      <c r="K5149" s="146" t="s">
        <v>210</v>
      </c>
      <c r="L5149" s="148" t="s">
        <v>150</v>
      </c>
    </row>
    <row r="5150" spans="11:12" ht="316.5" x14ac:dyDescent="0.25">
      <c r="K5150" s="146" t="s">
        <v>210</v>
      </c>
      <c r="L5150" s="148" t="s">
        <v>150</v>
      </c>
    </row>
    <row r="5151" spans="11:12" ht="316.5" x14ac:dyDescent="0.25">
      <c r="K5151" s="146" t="s">
        <v>210</v>
      </c>
      <c r="L5151" s="148" t="s">
        <v>150</v>
      </c>
    </row>
    <row r="5152" spans="11:12" ht="316.5" x14ac:dyDescent="0.25">
      <c r="K5152" s="146" t="s">
        <v>210</v>
      </c>
      <c r="L5152" s="148" t="s">
        <v>150</v>
      </c>
    </row>
    <row r="5153" spans="11:12" ht="316.5" x14ac:dyDescent="0.25">
      <c r="K5153" s="146" t="s">
        <v>210</v>
      </c>
      <c r="L5153" s="148" t="s">
        <v>150</v>
      </c>
    </row>
    <row r="5154" spans="11:12" ht="316.5" x14ac:dyDescent="0.25">
      <c r="K5154" s="146" t="s">
        <v>210</v>
      </c>
      <c r="L5154" s="148" t="s">
        <v>150</v>
      </c>
    </row>
    <row r="5155" spans="11:12" ht="316.5" x14ac:dyDescent="0.25">
      <c r="K5155" s="146" t="s">
        <v>210</v>
      </c>
      <c r="L5155" s="148" t="s">
        <v>150</v>
      </c>
    </row>
    <row r="5156" spans="11:12" ht="316.5" x14ac:dyDescent="0.25">
      <c r="K5156" s="146" t="s">
        <v>210</v>
      </c>
      <c r="L5156" s="148" t="s">
        <v>150</v>
      </c>
    </row>
    <row r="5157" spans="11:12" ht="316.5" x14ac:dyDescent="0.25">
      <c r="K5157" s="146" t="s">
        <v>210</v>
      </c>
      <c r="L5157" s="148" t="s">
        <v>150</v>
      </c>
    </row>
    <row r="5158" spans="11:12" ht="316.5" x14ac:dyDescent="0.25">
      <c r="K5158" s="146" t="s">
        <v>210</v>
      </c>
      <c r="L5158" s="148" t="s">
        <v>150</v>
      </c>
    </row>
    <row r="5159" spans="11:12" ht="316.5" x14ac:dyDescent="0.25">
      <c r="K5159" s="146" t="s">
        <v>210</v>
      </c>
      <c r="L5159" s="148" t="s">
        <v>150</v>
      </c>
    </row>
    <row r="5160" spans="11:12" ht="316.5" x14ac:dyDescent="0.25">
      <c r="K5160" s="146" t="s">
        <v>210</v>
      </c>
      <c r="L5160" s="148" t="s">
        <v>150</v>
      </c>
    </row>
    <row r="5161" spans="11:12" ht="316.5" x14ac:dyDescent="0.25">
      <c r="K5161" s="146" t="s">
        <v>210</v>
      </c>
      <c r="L5161" s="148" t="s">
        <v>150</v>
      </c>
    </row>
    <row r="5162" spans="11:12" ht="316.5" x14ac:dyDescent="0.25">
      <c r="K5162" s="146" t="s">
        <v>210</v>
      </c>
      <c r="L5162" s="148" t="s">
        <v>150</v>
      </c>
    </row>
    <row r="5163" spans="11:12" ht="316.5" x14ac:dyDescent="0.25">
      <c r="K5163" s="146" t="s">
        <v>210</v>
      </c>
      <c r="L5163" s="148" t="s">
        <v>150</v>
      </c>
    </row>
    <row r="5164" spans="11:12" ht="316.5" x14ac:dyDescent="0.25">
      <c r="K5164" s="146" t="s">
        <v>210</v>
      </c>
      <c r="L5164" s="148" t="s">
        <v>150</v>
      </c>
    </row>
    <row r="5165" spans="11:12" ht="316.5" x14ac:dyDescent="0.25">
      <c r="K5165" s="146" t="s">
        <v>210</v>
      </c>
      <c r="L5165" s="148" t="s">
        <v>150</v>
      </c>
    </row>
    <row r="5166" spans="11:12" ht="316.5" x14ac:dyDescent="0.25">
      <c r="K5166" s="146" t="s">
        <v>210</v>
      </c>
      <c r="L5166" s="148" t="s">
        <v>150</v>
      </c>
    </row>
    <row r="5167" spans="11:12" ht="316.5" x14ac:dyDescent="0.25">
      <c r="K5167" s="146" t="s">
        <v>210</v>
      </c>
      <c r="L5167" s="148" t="s">
        <v>150</v>
      </c>
    </row>
    <row r="5168" spans="11:12" ht="316.5" x14ac:dyDescent="0.25">
      <c r="K5168" s="146" t="s">
        <v>210</v>
      </c>
      <c r="L5168" s="148" t="s">
        <v>150</v>
      </c>
    </row>
    <row r="5169" spans="11:12" ht="316.5" x14ac:dyDescent="0.25">
      <c r="K5169" s="146" t="s">
        <v>210</v>
      </c>
      <c r="L5169" s="148" t="s">
        <v>150</v>
      </c>
    </row>
    <row r="5170" spans="11:12" ht="316.5" x14ac:dyDescent="0.25">
      <c r="K5170" s="146" t="s">
        <v>210</v>
      </c>
      <c r="L5170" s="148" t="s">
        <v>150</v>
      </c>
    </row>
    <row r="5171" spans="11:12" ht="316.5" x14ac:dyDescent="0.25">
      <c r="K5171" s="146" t="s">
        <v>210</v>
      </c>
      <c r="L5171" s="148" t="s">
        <v>150</v>
      </c>
    </row>
    <row r="5172" spans="11:12" ht="316.5" x14ac:dyDescent="0.25">
      <c r="K5172" s="146" t="s">
        <v>210</v>
      </c>
      <c r="L5172" s="148" t="s">
        <v>150</v>
      </c>
    </row>
    <row r="5173" spans="11:12" ht="316.5" x14ac:dyDescent="0.25">
      <c r="K5173" s="146" t="s">
        <v>210</v>
      </c>
      <c r="L5173" s="148" t="s">
        <v>150</v>
      </c>
    </row>
    <row r="5174" spans="11:12" ht="316.5" x14ac:dyDescent="0.25">
      <c r="K5174" s="146" t="s">
        <v>210</v>
      </c>
      <c r="L5174" s="148" t="s">
        <v>150</v>
      </c>
    </row>
    <row r="5175" spans="11:12" ht="316.5" x14ac:dyDescent="0.25">
      <c r="K5175" s="146" t="s">
        <v>210</v>
      </c>
      <c r="L5175" s="148" t="s">
        <v>150</v>
      </c>
    </row>
    <row r="5176" spans="11:12" ht="316.5" x14ac:dyDescent="0.25">
      <c r="K5176" s="146" t="s">
        <v>210</v>
      </c>
      <c r="L5176" s="148" t="s">
        <v>150</v>
      </c>
    </row>
    <row r="5177" spans="11:12" ht="316.5" x14ac:dyDescent="0.25">
      <c r="K5177" s="146" t="s">
        <v>210</v>
      </c>
      <c r="L5177" s="148" t="s">
        <v>150</v>
      </c>
    </row>
    <row r="5178" spans="11:12" ht="316.5" x14ac:dyDescent="0.25">
      <c r="K5178" s="146" t="s">
        <v>210</v>
      </c>
      <c r="L5178" s="148" t="s">
        <v>150</v>
      </c>
    </row>
    <row r="5179" spans="11:12" ht="316.5" x14ac:dyDescent="0.25">
      <c r="K5179" s="146" t="s">
        <v>210</v>
      </c>
      <c r="L5179" s="148" t="s">
        <v>150</v>
      </c>
    </row>
    <row r="5180" spans="11:12" ht="316.5" x14ac:dyDescent="0.25">
      <c r="K5180" s="146" t="s">
        <v>210</v>
      </c>
      <c r="L5180" s="148" t="s">
        <v>150</v>
      </c>
    </row>
    <row r="5181" spans="11:12" ht="316.5" x14ac:dyDescent="0.25">
      <c r="K5181" s="146" t="s">
        <v>210</v>
      </c>
      <c r="L5181" s="148" t="s">
        <v>150</v>
      </c>
    </row>
    <row r="5182" spans="11:12" ht="316.5" x14ac:dyDescent="0.25">
      <c r="K5182" s="146" t="s">
        <v>210</v>
      </c>
      <c r="L5182" s="148" t="s">
        <v>150</v>
      </c>
    </row>
    <row r="5183" spans="11:12" ht="316.5" x14ac:dyDescent="0.25">
      <c r="K5183" s="146" t="s">
        <v>210</v>
      </c>
      <c r="L5183" s="148" t="s">
        <v>150</v>
      </c>
    </row>
    <row r="5184" spans="11:12" ht="316.5" x14ac:dyDescent="0.25">
      <c r="K5184" s="146" t="s">
        <v>210</v>
      </c>
      <c r="L5184" s="148" t="s">
        <v>150</v>
      </c>
    </row>
    <row r="5185" spans="11:12" ht="316.5" x14ac:dyDescent="0.25">
      <c r="K5185" s="146" t="s">
        <v>210</v>
      </c>
      <c r="L5185" s="148" t="s">
        <v>150</v>
      </c>
    </row>
    <row r="5186" spans="11:12" ht="316.5" x14ac:dyDescent="0.25">
      <c r="K5186" s="146" t="s">
        <v>210</v>
      </c>
      <c r="L5186" s="148" t="s">
        <v>150</v>
      </c>
    </row>
    <row r="5187" spans="11:12" ht="316.5" x14ac:dyDescent="0.25">
      <c r="K5187" s="146" t="s">
        <v>210</v>
      </c>
      <c r="L5187" s="148" t="s">
        <v>150</v>
      </c>
    </row>
    <row r="5188" spans="11:12" ht="316.5" x14ac:dyDescent="0.25">
      <c r="K5188" s="146" t="s">
        <v>210</v>
      </c>
      <c r="L5188" s="148" t="s">
        <v>150</v>
      </c>
    </row>
    <row r="5189" spans="11:12" ht="316.5" x14ac:dyDescent="0.25">
      <c r="K5189" s="146" t="s">
        <v>210</v>
      </c>
      <c r="L5189" s="148" t="s">
        <v>150</v>
      </c>
    </row>
    <row r="5190" spans="11:12" ht="316.5" x14ac:dyDescent="0.25">
      <c r="K5190" s="146" t="s">
        <v>210</v>
      </c>
      <c r="L5190" s="148" t="s">
        <v>150</v>
      </c>
    </row>
    <row r="5191" spans="11:12" ht="316.5" x14ac:dyDescent="0.25">
      <c r="K5191" s="146" t="s">
        <v>210</v>
      </c>
      <c r="L5191" s="148" t="s">
        <v>150</v>
      </c>
    </row>
    <row r="5192" spans="11:12" ht="316.5" x14ac:dyDescent="0.25">
      <c r="K5192" s="146" t="s">
        <v>210</v>
      </c>
      <c r="L5192" s="148" t="s">
        <v>150</v>
      </c>
    </row>
    <row r="5193" spans="11:12" ht="316.5" x14ac:dyDescent="0.25">
      <c r="K5193" s="146" t="s">
        <v>210</v>
      </c>
      <c r="L5193" s="148" t="s">
        <v>150</v>
      </c>
    </row>
    <row r="5194" spans="11:12" ht="316.5" x14ac:dyDescent="0.25">
      <c r="K5194" s="146" t="s">
        <v>210</v>
      </c>
      <c r="L5194" s="148" t="s">
        <v>150</v>
      </c>
    </row>
    <row r="5195" spans="11:12" ht="316.5" x14ac:dyDescent="0.25">
      <c r="K5195" s="146" t="s">
        <v>210</v>
      </c>
      <c r="L5195" s="148" t="s">
        <v>150</v>
      </c>
    </row>
    <row r="5196" spans="11:12" ht="316.5" x14ac:dyDescent="0.25">
      <c r="K5196" s="146" t="s">
        <v>210</v>
      </c>
      <c r="L5196" s="148" t="s">
        <v>150</v>
      </c>
    </row>
    <row r="5197" spans="11:12" ht="316.5" x14ac:dyDescent="0.25">
      <c r="K5197" s="146" t="s">
        <v>210</v>
      </c>
      <c r="L5197" s="148" t="s">
        <v>150</v>
      </c>
    </row>
    <row r="5198" spans="11:12" ht="316.5" x14ac:dyDescent="0.25">
      <c r="K5198" s="146" t="s">
        <v>210</v>
      </c>
      <c r="L5198" s="148" t="s">
        <v>150</v>
      </c>
    </row>
    <row r="5199" spans="11:12" ht="316.5" x14ac:dyDescent="0.25">
      <c r="K5199" s="146" t="s">
        <v>210</v>
      </c>
      <c r="L5199" s="148" t="s">
        <v>150</v>
      </c>
    </row>
    <row r="5200" spans="11:12" ht="316.5" x14ac:dyDescent="0.25">
      <c r="K5200" s="146" t="s">
        <v>210</v>
      </c>
      <c r="L5200" s="148" t="s">
        <v>150</v>
      </c>
    </row>
    <row r="5201" spans="11:12" ht="316.5" x14ac:dyDescent="0.25">
      <c r="K5201" s="146" t="s">
        <v>210</v>
      </c>
      <c r="L5201" s="148" t="s">
        <v>150</v>
      </c>
    </row>
    <row r="5202" spans="11:12" ht="316.5" x14ac:dyDescent="0.25">
      <c r="K5202" s="146" t="s">
        <v>210</v>
      </c>
      <c r="L5202" s="148" t="s">
        <v>150</v>
      </c>
    </row>
    <row r="5203" spans="11:12" ht="316.5" x14ac:dyDescent="0.25">
      <c r="K5203" s="146" t="s">
        <v>210</v>
      </c>
      <c r="L5203" s="148" t="s">
        <v>150</v>
      </c>
    </row>
    <row r="5204" spans="11:12" ht="316.5" x14ac:dyDescent="0.25">
      <c r="K5204" s="146" t="s">
        <v>210</v>
      </c>
      <c r="L5204" s="148" t="s">
        <v>150</v>
      </c>
    </row>
    <row r="5205" spans="11:12" ht="316.5" x14ac:dyDescent="0.25">
      <c r="K5205" s="146" t="s">
        <v>210</v>
      </c>
      <c r="L5205" s="148" t="s">
        <v>150</v>
      </c>
    </row>
    <row r="5206" spans="11:12" ht="316.5" x14ac:dyDescent="0.25">
      <c r="K5206" s="146" t="s">
        <v>210</v>
      </c>
      <c r="L5206" s="148" t="s">
        <v>150</v>
      </c>
    </row>
    <row r="5207" spans="11:12" ht="316.5" x14ac:dyDescent="0.25">
      <c r="K5207" s="146" t="s">
        <v>210</v>
      </c>
      <c r="L5207" s="148" t="s">
        <v>150</v>
      </c>
    </row>
    <row r="5208" spans="11:12" ht="316.5" x14ac:dyDescent="0.25">
      <c r="K5208" s="146" t="s">
        <v>210</v>
      </c>
      <c r="L5208" s="148" t="s">
        <v>150</v>
      </c>
    </row>
    <row r="5209" spans="11:12" ht="316.5" x14ac:dyDescent="0.25">
      <c r="K5209" s="146" t="s">
        <v>210</v>
      </c>
      <c r="L5209" s="148" t="s">
        <v>150</v>
      </c>
    </row>
    <row r="5210" spans="11:12" ht="316.5" x14ac:dyDescent="0.25">
      <c r="K5210" s="146" t="s">
        <v>210</v>
      </c>
      <c r="L5210" s="148" t="s">
        <v>150</v>
      </c>
    </row>
    <row r="5211" spans="11:12" ht="316.5" x14ac:dyDescent="0.25">
      <c r="K5211" s="146" t="s">
        <v>210</v>
      </c>
      <c r="L5211" s="148" t="s">
        <v>150</v>
      </c>
    </row>
    <row r="5212" spans="11:12" ht="316.5" x14ac:dyDescent="0.25">
      <c r="K5212" s="146" t="s">
        <v>210</v>
      </c>
      <c r="L5212" s="148" t="s">
        <v>150</v>
      </c>
    </row>
    <row r="5213" spans="11:12" ht="316.5" x14ac:dyDescent="0.25">
      <c r="K5213" s="146" t="s">
        <v>210</v>
      </c>
      <c r="L5213" s="148" t="s">
        <v>150</v>
      </c>
    </row>
    <row r="5214" spans="11:12" ht="316.5" x14ac:dyDescent="0.25">
      <c r="K5214" s="146" t="s">
        <v>210</v>
      </c>
      <c r="L5214" s="148" t="s">
        <v>150</v>
      </c>
    </row>
    <row r="5215" spans="11:12" ht="316.5" x14ac:dyDescent="0.25">
      <c r="K5215" s="146" t="s">
        <v>210</v>
      </c>
      <c r="L5215" s="148" t="s">
        <v>150</v>
      </c>
    </row>
    <row r="5216" spans="11:12" ht="316.5" x14ac:dyDescent="0.25">
      <c r="K5216" s="146" t="s">
        <v>210</v>
      </c>
      <c r="L5216" s="148" t="s">
        <v>150</v>
      </c>
    </row>
    <row r="5217" spans="11:12" ht="316.5" x14ac:dyDescent="0.25">
      <c r="K5217" s="146" t="s">
        <v>210</v>
      </c>
      <c r="L5217" s="148" t="s">
        <v>150</v>
      </c>
    </row>
    <row r="5218" spans="11:12" ht="316.5" x14ac:dyDescent="0.25">
      <c r="K5218" s="146" t="s">
        <v>210</v>
      </c>
      <c r="L5218" s="148" t="s">
        <v>150</v>
      </c>
    </row>
    <row r="5219" spans="11:12" ht="316.5" x14ac:dyDescent="0.25">
      <c r="K5219" s="146" t="s">
        <v>210</v>
      </c>
      <c r="L5219" s="148" t="s">
        <v>150</v>
      </c>
    </row>
    <row r="5220" spans="11:12" ht="316.5" x14ac:dyDescent="0.25">
      <c r="K5220" s="146" t="s">
        <v>210</v>
      </c>
      <c r="L5220" s="148" t="s">
        <v>150</v>
      </c>
    </row>
    <row r="5221" spans="11:12" ht="316.5" x14ac:dyDescent="0.25">
      <c r="K5221" s="146" t="s">
        <v>210</v>
      </c>
      <c r="L5221" s="148" t="s">
        <v>150</v>
      </c>
    </row>
    <row r="5222" spans="11:12" ht="316.5" x14ac:dyDescent="0.25">
      <c r="K5222" s="146" t="s">
        <v>210</v>
      </c>
      <c r="L5222" s="148" t="s">
        <v>150</v>
      </c>
    </row>
    <row r="5223" spans="11:12" ht="316.5" x14ac:dyDescent="0.25">
      <c r="K5223" s="146" t="s">
        <v>210</v>
      </c>
      <c r="L5223" s="148" t="s">
        <v>150</v>
      </c>
    </row>
    <row r="5224" spans="11:12" ht="316.5" x14ac:dyDescent="0.25">
      <c r="K5224" s="146" t="s">
        <v>210</v>
      </c>
      <c r="L5224" s="148" t="s">
        <v>150</v>
      </c>
    </row>
    <row r="5225" spans="11:12" ht="316.5" x14ac:dyDescent="0.25">
      <c r="K5225" s="146" t="s">
        <v>210</v>
      </c>
      <c r="L5225" s="148" t="s">
        <v>150</v>
      </c>
    </row>
    <row r="5226" spans="11:12" ht="316.5" x14ac:dyDescent="0.25">
      <c r="K5226" s="146" t="s">
        <v>210</v>
      </c>
      <c r="L5226" s="148" t="s">
        <v>150</v>
      </c>
    </row>
    <row r="5227" spans="11:12" ht="316.5" x14ac:dyDescent="0.25">
      <c r="K5227" s="146" t="s">
        <v>210</v>
      </c>
      <c r="L5227" s="148" t="s">
        <v>150</v>
      </c>
    </row>
    <row r="5228" spans="11:12" ht="316.5" x14ac:dyDescent="0.25">
      <c r="K5228" s="146" t="s">
        <v>210</v>
      </c>
      <c r="L5228" s="148" t="s">
        <v>150</v>
      </c>
    </row>
    <row r="5229" spans="11:12" ht="316.5" x14ac:dyDescent="0.25">
      <c r="K5229" s="146" t="s">
        <v>210</v>
      </c>
      <c r="L5229" s="148" t="s">
        <v>150</v>
      </c>
    </row>
    <row r="5230" spans="11:12" ht="316.5" x14ac:dyDescent="0.25">
      <c r="K5230" s="146" t="s">
        <v>210</v>
      </c>
      <c r="L5230" s="148" t="s">
        <v>150</v>
      </c>
    </row>
    <row r="5231" spans="11:12" ht="316.5" x14ac:dyDescent="0.25">
      <c r="K5231" s="146" t="s">
        <v>210</v>
      </c>
      <c r="L5231" s="148" t="s">
        <v>150</v>
      </c>
    </row>
    <row r="5232" spans="11:12" ht="316.5" x14ac:dyDescent="0.25">
      <c r="K5232" s="146" t="s">
        <v>210</v>
      </c>
      <c r="L5232" s="148" t="s">
        <v>150</v>
      </c>
    </row>
    <row r="5233" spans="11:12" ht="316.5" x14ac:dyDescent="0.25">
      <c r="K5233" s="146" t="s">
        <v>210</v>
      </c>
      <c r="L5233" s="148" t="s">
        <v>150</v>
      </c>
    </row>
    <row r="5234" spans="11:12" ht="316.5" x14ac:dyDescent="0.25">
      <c r="K5234" s="146" t="s">
        <v>210</v>
      </c>
      <c r="L5234" s="148" t="s">
        <v>150</v>
      </c>
    </row>
    <row r="5235" spans="11:12" ht="316.5" x14ac:dyDescent="0.25">
      <c r="K5235" s="146" t="s">
        <v>210</v>
      </c>
      <c r="L5235" s="148" t="s">
        <v>150</v>
      </c>
    </row>
    <row r="5236" spans="11:12" ht="316.5" x14ac:dyDescent="0.25">
      <c r="K5236" s="146" t="s">
        <v>210</v>
      </c>
      <c r="L5236" s="148" t="s">
        <v>150</v>
      </c>
    </row>
    <row r="5237" spans="11:12" ht="316.5" x14ac:dyDescent="0.25">
      <c r="K5237" s="146" t="s">
        <v>210</v>
      </c>
      <c r="L5237" s="148" t="s">
        <v>150</v>
      </c>
    </row>
    <row r="5238" spans="11:12" ht="316.5" x14ac:dyDescent="0.25">
      <c r="K5238" s="146" t="s">
        <v>210</v>
      </c>
      <c r="L5238" s="148" t="s">
        <v>150</v>
      </c>
    </row>
    <row r="5239" spans="11:12" ht="316.5" x14ac:dyDescent="0.25">
      <c r="K5239" s="146" t="s">
        <v>210</v>
      </c>
      <c r="L5239" s="148" t="s">
        <v>150</v>
      </c>
    </row>
    <row r="5240" spans="11:12" ht="316.5" x14ac:dyDescent="0.25">
      <c r="K5240" s="146" t="s">
        <v>210</v>
      </c>
      <c r="L5240" s="148" t="s">
        <v>150</v>
      </c>
    </row>
    <row r="5241" spans="11:12" ht="316.5" x14ac:dyDescent="0.25">
      <c r="K5241" s="146" t="s">
        <v>210</v>
      </c>
      <c r="L5241" s="148" t="s">
        <v>150</v>
      </c>
    </row>
    <row r="5242" spans="11:12" ht="316.5" x14ac:dyDescent="0.25">
      <c r="K5242" s="146" t="s">
        <v>210</v>
      </c>
      <c r="L5242" s="148" t="s">
        <v>150</v>
      </c>
    </row>
    <row r="5243" spans="11:12" ht="316.5" x14ac:dyDescent="0.25">
      <c r="K5243" s="146" t="s">
        <v>210</v>
      </c>
      <c r="L5243" s="148" t="s">
        <v>150</v>
      </c>
    </row>
    <row r="5244" spans="11:12" ht="316.5" x14ac:dyDescent="0.25">
      <c r="K5244" s="146" t="s">
        <v>210</v>
      </c>
      <c r="L5244" s="148" t="s">
        <v>150</v>
      </c>
    </row>
    <row r="5245" spans="11:12" ht="316.5" x14ac:dyDescent="0.25">
      <c r="K5245" s="146" t="s">
        <v>210</v>
      </c>
      <c r="L5245" s="148" t="s">
        <v>150</v>
      </c>
    </row>
    <row r="5246" spans="11:12" ht="316.5" x14ac:dyDescent="0.25">
      <c r="K5246" s="146" t="s">
        <v>210</v>
      </c>
      <c r="L5246" s="148" t="s">
        <v>150</v>
      </c>
    </row>
    <row r="5247" spans="11:12" ht="316.5" x14ac:dyDescent="0.25">
      <c r="K5247" s="146" t="s">
        <v>210</v>
      </c>
      <c r="L5247" s="148" t="s">
        <v>150</v>
      </c>
    </row>
    <row r="5248" spans="11:12" ht="316.5" x14ac:dyDescent="0.25">
      <c r="K5248" s="146" t="s">
        <v>210</v>
      </c>
      <c r="L5248" s="148" t="s">
        <v>150</v>
      </c>
    </row>
    <row r="5249" spans="11:12" ht="316.5" x14ac:dyDescent="0.25">
      <c r="K5249" s="146" t="s">
        <v>210</v>
      </c>
      <c r="L5249" s="148" t="s">
        <v>150</v>
      </c>
    </row>
    <row r="5250" spans="11:12" ht="316.5" x14ac:dyDescent="0.25">
      <c r="K5250" s="146" t="s">
        <v>210</v>
      </c>
      <c r="L5250" s="148" t="s">
        <v>150</v>
      </c>
    </row>
    <row r="5251" spans="11:12" ht="316.5" x14ac:dyDescent="0.25">
      <c r="K5251" s="146" t="s">
        <v>210</v>
      </c>
      <c r="L5251" s="148" t="s">
        <v>150</v>
      </c>
    </row>
    <row r="5252" spans="11:12" ht="316.5" x14ac:dyDescent="0.25">
      <c r="K5252" s="146" t="s">
        <v>210</v>
      </c>
      <c r="L5252" s="148" t="s">
        <v>150</v>
      </c>
    </row>
    <row r="5253" spans="11:12" ht="316.5" x14ac:dyDescent="0.25">
      <c r="K5253" s="146" t="s">
        <v>210</v>
      </c>
      <c r="L5253" s="148" t="s">
        <v>150</v>
      </c>
    </row>
    <row r="5254" spans="11:12" ht="316.5" x14ac:dyDescent="0.25">
      <c r="K5254" s="146" t="s">
        <v>210</v>
      </c>
      <c r="L5254" s="148" t="s">
        <v>150</v>
      </c>
    </row>
    <row r="5255" spans="11:12" ht="316.5" x14ac:dyDescent="0.25">
      <c r="K5255" s="146" t="s">
        <v>210</v>
      </c>
      <c r="L5255" s="148" t="s">
        <v>150</v>
      </c>
    </row>
    <row r="5256" spans="11:12" ht="316.5" x14ac:dyDescent="0.25">
      <c r="K5256" s="146" t="s">
        <v>210</v>
      </c>
      <c r="L5256" s="148" t="s">
        <v>150</v>
      </c>
    </row>
    <row r="5257" spans="11:12" ht="316.5" x14ac:dyDescent="0.25">
      <c r="K5257" s="146" t="s">
        <v>210</v>
      </c>
      <c r="L5257" s="148" t="s">
        <v>150</v>
      </c>
    </row>
    <row r="5258" spans="11:12" ht="316.5" x14ac:dyDescent="0.25">
      <c r="K5258" s="146" t="s">
        <v>210</v>
      </c>
      <c r="L5258" s="148" t="s">
        <v>150</v>
      </c>
    </row>
    <row r="5259" spans="11:12" ht="316.5" x14ac:dyDescent="0.25">
      <c r="K5259" s="146" t="s">
        <v>210</v>
      </c>
      <c r="L5259" s="148" t="s">
        <v>150</v>
      </c>
    </row>
    <row r="5260" spans="11:12" ht="316.5" x14ac:dyDescent="0.25">
      <c r="K5260" s="146" t="s">
        <v>210</v>
      </c>
      <c r="L5260" s="148" t="s">
        <v>150</v>
      </c>
    </row>
    <row r="5261" spans="11:12" ht="316.5" x14ac:dyDescent="0.25">
      <c r="K5261" s="146" t="s">
        <v>210</v>
      </c>
      <c r="L5261" s="148" t="s">
        <v>150</v>
      </c>
    </row>
    <row r="5262" spans="11:12" ht="316.5" x14ac:dyDescent="0.25">
      <c r="K5262" s="146" t="s">
        <v>210</v>
      </c>
      <c r="L5262" s="148" t="s">
        <v>150</v>
      </c>
    </row>
    <row r="5263" spans="11:12" ht="316.5" x14ac:dyDescent="0.25">
      <c r="K5263" s="146" t="s">
        <v>210</v>
      </c>
      <c r="L5263" s="148" t="s">
        <v>150</v>
      </c>
    </row>
    <row r="5264" spans="11:12" ht="316.5" x14ac:dyDescent="0.25">
      <c r="K5264" s="146" t="s">
        <v>210</v>
      </c>
      <c r="L5264" s="148" t="s">
        <v>150</v>
      </c>
    </row>
    <row r="5265" spans="11:12" ht="316.5" x14ac:dyDescent="0.25">
      <c r="K5265" s="146" t="s">
        <v>210</v>
      </c>
      <c r="L5265" s="148" t="s">
        <v>150</v>
      </c>
    </row>
    <row r="5266" spans="11:12" ht="316.5" x14ac:dyDescent="0.25">
      <c r="K5266" s="146" t="s">
        <v>210</v>
      </c>
      <c r="L5266" s="148" t="s">
        <v>150</v>
      </c>
    </row>
    <row r="5267" spans="11:12" ht="316.5" x14ac:dyDescent="0.25">
      <c r="K5267" s="146" t="s">
        <v>210</v>
      </c>
      <c r="L5267" s="148" t="s">
        <v>150</v>
      </c>
    </row>
    <row r="5268" spans="11:12" ht="316.5" x14ac:dyDescent="0.25">
      <c r="K5268" s="146" t="s">
        <v>210</v>
      </c>
      <c r="L5268" s="148" t="s">
        <v>150</v>
      </c>
    </row>
    <row r="5269" spans="11:12" ht="316.5" x14ac:dyDescent="0.25">
      <c r="K5269" s="146" t="s">
        <v>210</v>
      </c>
      <c r="L5269" s="148" t="s">
        <v>150</v>
      </c>
    </row>
    <row r="5270" spans="11:12" ht="316.5" x14ac:dyDescent="0.25">
      <c r="K5270" s="146" t="s">
        <v>210</v>
      </c>
      <c r="L5270" s="148" t="s">
        <v>150</v>
      </c>
    </row>
    <row r="5271" spans="11:12" ht="316.5" x14ac:dyDescent="0.25">
      <c r="K5271" s="146" t="s">
        <v>210</v>
      </c>
      <c r="L5271" s="148" t="s">
        <v>150</v>
      </c>
    </row>
    <row r="5272" spans="11:12" ht="316.5" x14ac:dyDescent="0.25">
      <c r="K5272" s="146" t="s">
        <v>210</v>
      </c>
      <c r="L5272" s="148" t="s">
        <v>150</v>
      </c>
    </row>
    <row r="5273" spans="11:12" ht="316.5" x14ac:dyDescent="0.25">
      <c r="K5273" s="146" t="s">
        <v>210</v>
      </c>
      <c r="L5273" s="148" t="s">
        <v>150</v>
      </c>
    </row>
    <row r="5274" spans="11:12" ht="316.5" x14ac:dyDescent="0.25">
      <c r="K5274" s="146" t="s">
        <v>210</v>
      </c>
      <c r="L5274" s="148" t="s">
        <v>150</v>
      </c>
    </row>
    <row r="5275" spans="11:12" ht="316.5" x14ac:dyDescent="0.25">
      <c r="K5275" s="146" t="s">
        <v>210</v>
      </c>
      <c r="L5275" s="148" t="s">
        <v>150</v>
      </c>
    </row>
    <row r="5276" spans="11:12" ht="316.5" x14ac:dyDescent="0.25">
      <c r="K5276" s="146" t="s">
        <v>210</v>
      </c>
      <c r="L5276" s="148" t="s">
        <v>150</v>
      </c>
    </row>
    <row r="5277" spans="11:12" ht="316.5" x14ac:dyDescent="0.25">
      <c r="K5277" s="146" t="s">
        <v>210</v>
      </c>
      <c r="L5277" s="148" t="s">
        <v>150</v>
      </c>
    </row>
    <row r="5278" spans="11:12" ht="316.5" x14ac:dyDescent="0.25">
      <c r="K5278" s="146" t="s">
        <v>210</v>
      </c>
      <c r="L5278" s="148" t="s">
        <v>150</v>
      </c>
    </row>
    <row r="5279" spans="11:12" ht="316.5" x14ac:dyDescent="0.25">
      <c r="K5279" s="146" t="s">
        <v>210</v>
      </c>
      <c r="L5279" s="148" t="s">
        <v>150</v>
      </c>
    </row>
    <row r="5280" spans="11:12" ht="316.5" x14ac:dyDescent="0.25">
      <c r="K5280" s="146" t="s">
        <v>210</v>
      </c>
      <c r="L5280" s="148" t="s">
        <v>150</v>
      </c>
    </row>
    <row r="5281" spans="11:12" ht="316.5" x14ac:dyDescent="0.25">
      <c r="K5281" s="146" t="s">
        <v>210</v>
      </c>
      <c r="L5281" s="148" t="s">
        <v>150</v>
      </c>
    </row>
    <row r="5282" spans="11:12" ht="316.5" x14ac:dyDescent="0.25">
      <c r="K5282" s="146" t="s">
        <v>210</v>
      </c>
      <c r="L5282" s="148" t="s">
        <v>150</v>
      </c>
    </row>
    <row r="5283" spans="11:12" ht="316.5" x14ac:dyDescent="0.25">
      <c r="K5283" s="146" t="s">
        <v>210</v>
      </c>
      <c r="L5283" s="148" t="s">
        <v>150</v>
      </c>
    </row>
    <row r="5284" spans="11:12" ht="316.5" x14ac:dyDescent="0.25">
      <c r="K5284" s="146" t="s">
        <v>210</v>
      </c>
      <c r="L5284" s="148" t="s">
        <v>150</v>
      </c>
    </row>
    <row r="5285" spans="11:12" ht="316.5" x14ac:dyDescent="0.25">
      <c r="K5285" s="146" t="s">
        <v>210</v>
      </c>
      <c r="L5285" s="148" t="s">
        <v>150</v>
      </c>
    </row>
    <row r="5286" spans="11:12" ht="316.5" x14ac:dyDescent="0.25">
      <c r="K5286" s="146" t="s">
        <v>210</v>
      </c>
      <c r="L5286" s="148" t="s">
        <v>150</v>
      </c>
    </row>
    <row r="5287" spans="11:12" ht="316.5" x14ac:dyDescent="0.25">
      <c r="K5287" s="146" t="s">
        <v>210</v>
      </c>
      <c r="L5287" s="148" t="s">
        <v>150</v>
      </c>
    </row>
    <row r="5288" spans="11:12" ht="316.5" x14ac:dyDescent="0.25">
      <c r="K5288" s="146" t="s">
        <v>210</v>
      </c>
      <c r="L5288" s="148" t="s">
        <v>150</v>
      </c>
    </row>
    <row r="5289" spans="11:12" ht="316.5" x14ac:dyDescent="0.25">
      <c r="K5289" s="146" t="s">
        <v>210</v>
      </c>
      <c r="L5289" s="148" t="s">
        <v>150</v>
      </c>
    </row>
    <row r="5290" spans="11:12" ht="316.5" x14ac:dyDescent="0.25">
      <c r="K5290" s="146" t="s">
        <v>210</v>
      </c>
      <c r="L5290" s="148" t="s">
        <v>150</v>
      </c>
    </row>
    <row r="5291" spans="11:12" ht="316.5" x14ac:dyDescent="0.25">
      <c r="K5291" s="146" t="s">
        <v>210</v>
      </c>
      <c r="L5291" s="148" t="s">
        <v>150</v>
      </c>
    </row>
    <row r="5292" spans="11:12" ht="316.5" x14ac:dyDescent="0.25">
      <c r="K5292" s="146" t="s">
        <v>210</v>
      </c>
      <c r="L5292" s="148" t="s">
        <v>150</v>
      </c>
    </row>
    <row r="5293" spans="11:12" ht="316.5" x14ac:dyDescent="0.25">
      <c r="K5293" s="146" t="s">
        <v>210</v>
      </c>
      <c r="L5293" s="148" t="s">
        <v>150</v>
      </c>
    </row>
    <row r="5294" spans="11:12" ht="316.5" x14ac:dyDescent="0.25">
      <c r="K5294" s="146" t="s">
        <v>210</v>
      </c>
      <c r="L5294" s="148" t="s">
        <v>150</v>
      </c>
    </row>
    <row r="5295" spans="11:12" ht="316.5" x14ac:dyDescent="0.25">
      <c r="K5295" s="146" t="s">
        <v>210</v>
      </c>
      <c r="L5295" s="148" t="s">
        <v>150</v>
      </c>
    </row>
    <row r="5296" spans="11:12" ht="316.5" x14ac:dyDescent="0.25">
      <c r="K5296" s="146" t="s">
        <v>210</v>
      </c>
      <c r="L5296" s="148" t="s">
        <v>150</v>
      </c>
    </row>
    <row r="5297" spans="11:12" ht="316.5" x14ac:dyDescent="0.25">
      <c r="K5297" s="146" t="s">
        <v>210</v>
      </c>
      <c r="L5297" s="148" t="s">
        <v>150</v>
      </c>
    </row>
    <row r="5298" spans="11:12" ht="316.5" x14ac:dyDescent="0.25">
      <c r="K5298" s="146" t="s">
        <v>210</v>
      </c>
      <c r="L5298" s="148" t="s">
        <v>150</v>
      </c>
    </row>
    <row r="5299" spans="11:12" ht="316.5" x14ac:dyDescent="0.25">
      <c r="K5299" s="146" t="s">
        <v>210</v>
      </c>
      <c r="L5299" s="148" t="s">
        <v>150</v>
      </c>
    </row>
    <row r="5300" spans="11:12" ht="316.5" x14ac:dyDescent="0.25">
      <c r="K5300" s="146" t="s">
        <v>210</v>
      </c>
      <c r="L5300" s="148" t="s">
        <v>150</v>
      </c>
    </row>
    <row r="5301" spans="11:12" ht="316.5" x14ac:dyDescent="0.25">
      <c r="K5301" s="146" t="s">
        <v>210</v>
      </c>
      <c r="L5301" s="148" t="s">
        <v>150</v>
      </c>
    </row>
    <row r="5302" spans="11:12" ht="316.5" x14ac:dyDescent="0.25">
      <c r="K5302" s="146" t="s">
        <v>210</v>
      </c>
      <c r="L5302" s="148" t="s">
        <v>150</v>
      </c>
    </row>
    <row r="5303" spans="11:12" ht="316.5" x14ac:dyDescent="0.25">
      <c r="K5303" s="146" t="s">
        <v>210</v>
      </c>
      <c r="L5303" s="148" t="s">
        <v>150</v>
      </c>
    </row>
    <row r="5304" spans="11:12" ht="316.5" x14ac:dyDescent="0.25">
      <c r="K5304" s="146" t="s">
        <v>210</v>
      </c>
      <c r="L5304" s="148" t="s">
        <v>150</v>
      </c>
    </row>
    <row r="5305" spans="11:12" ht="316.5" x14ac:dyDescent="0.25">
      <c r="K5305" s="146" t="s">
        <v>210</v>
      </c>
      <c r="L5305" s="148" t="s">
        <v>150</v>
      </c>
    </row>
    <row r="5306" spans="11:12" ht="316.5" x14ac:dyDescent="0.25">
      <c r="K5306" s="146" t="s">
        <v>210</v>
      </c>
      <c r="L5306" s="148" t="s">
        <v>150</v>
      </c>
    </row>
    <row r="5307" spans="11:12" ht="316.5" x14ac:dyDescent="0.25">
      <c r="K5307" s="146" t="s">
        <v>210</v>
      </c>
      <c r="L5307" s="148" t="s">
        <v>150</v>
      </c>
    </row>
    <row r="5308" spans="11:12" ht="316.5" x14ac:dyDescent="0.25">
      <c r="K5308" s="146" t="s">
        <v>210</v>
      </c>
      <c r="L5308" s="148" t="s">
        <v>150</v>
      </c>
    </row>
    <row r="5309" spans="11:12" ht="316.5" x14ac:dyDescent="0.25">
      <c r="K5309" s="146" t="s">
        <v>210</v>
      </c>
      <c r="L5309" s="148" t="s">
        <v>150</v>
      </c>
    </row>
    <row r="5310" spans="11:12" ht="316.5" x14ac:dyDescent="0.25">
      <c r="K5310" s="146" t="s">
        <v>210</v>
      </c>
      <c r="L5310" s="148" t="s">
        <v>150</v>
      </c>
    </row>
    <row r="5311" spans="11:12" ht="316.5" x14ac:dyDescent="0.25">
      <c r="K5311" s="146" t="s">
        <v>210</v>
      </c>
      <c r="L5311" s="148" t="s">
        <v>150</v>
      </c>
    </row>
    <row r="5312" spans="11:12" ht="316.5" x14ac:dyDescent="0.25">
      <c r="K5312" s="146" t="s">
        <v>210</v>
      </c>
      <c r="L5312" s="148" t="s">
        <v>150</v>
      </c>
    </row>
    <row r="5313" spans="11:12" ht="316.5" x14ac:dyDescent="0.25">
      <c r="K5313" s="146" t="s">
        <v>210</v>
      </c>
      <c r="L5313" s="148" t="s">
        <v>150</v>
      </c>
    </row>
    <row r="5314" spans="11:12" ht="316.5" x14ac:dyDescent="0.25">
      <c r="K5314" s="146" t="s">
        <v>210</v>
      </c>
      <c r="L5314" s="148" t="s">
        <v>150</v>
      </c>
    </row>
    <row r="5315" spans="11:12" ht="316.5" x14ac:dyDescent="0.25">
      <c r="K5315" s="146" t="s">
        <v>210</v>
      </c>
      <c r="L5315" s="148" t="s">
        <v>150</v>
      </c>
    </row>
    <row r="5316" spans="11:12" ht="316.5" x14ac:dyDescent="0.25">
      <c r="K5316" s="146" t="s">
        <v>210</v>
      </c>
      <c r="L5316" s="148" t="s">
        <v>150</v>
      </c>
    </row>
    <row r="5317" spans="11:12" ht="316.5" x14ac:dyDescent="0.25">
      <c r="K5317" s="146" t="s">
        <v>210</v>
      </c>
      <c r="L5317" s="148" t="s">
        <v>150</v>
      </c>
    </row>
    <row r="5318" spans="11:12" ht="316.5" x14ac:dyDescent="0.25">
      <c r="K5318" s="146" t="s">
        <v>210</v>
      </c>
      <c r="L5318" s="148" t="s">
        <v>150</v>
      </c>
    </row>
    <row r="5319" spans="11:12" ht="316.5" x14ac:dyDescent="0.25">
      <c r="K5319" s="146" t="s">
        <v>210</v>
      </c>
      <c r="L5319" s="148" t="s">
        <v>150</v>
      </c>
    </row>
    <row r="5320" spans="11:12" ht="316.5" x14ac:dyDescent="0.25">
      <c r="K5320" s="146" t="s">
        <v>210</v>
      </c>
      <c r="L5320" s="148" t="s">
        <v>150</v>
      </c>
    </row>
    <row r="5321" spans="11:12" ht="316.5" x14ac:dyDescent="0.25">
      <c r="K5321" s="146" t="s">
        <v>210</v>
      </c>
      <c r="L5321" s="148" t="s">
        <v>150</v>
      </c>
    </row>
    <row r="5322" spans="11:12" ht="316.5" x14ac:dyDescent="0.25">
      <c r="K5322" s="146" t="s">
        <v>210</v>
      </c>
      <c r="L5322" s="148" t="s">
        <v>150</v>
      </c>
    </row>
    <row r="5323" spans="11:12" ht="316.5" x14ac:dyDescent="0.25">
      <c r="K5323" s="146" t="s">
        <v>210</v>
      </c>
      <c r="L5323" s="148" t="s">
        <v>150</v>
      </c>
    </row>
    <row r="5324" spans="11:12" ht="316.5" x14ac:dyDescent="0.25">
      <c r="K5324" s="146" t="s">
        <v>210</v>
      </c>
      <c r="L5324" s="148" t="s">
        <v>150</v>
      </c>
    </row>
    <row r="5325" spans="11:12" ht="316.5" x14ac:dyDescent="0.25">
      <c r="K5325" s="146" t="s">
        <v>210</v>
      </c>
      <c r="L5325" s="148" t="s">
        <v>150</v>
      </c>
    </row>
    <row r="5326" spans="11:12" ht="316.5" x14ac:dyDescent="0.25">
      <c r="K5326" s="146" t="s">
        <v>210</v>
      </c>
      <c r="L5326" s="148" t="s">
        <v>150</v>
      </c>
    </row>
    <row r="5327" spans="11:12" ht="316.5" x14ac:dyDescent="0.25">
      <c r="K5327" s="146" t="s">
        <v>210</v>
      </c>
      <c r="L5327" s="148" t="s">
        <v>150</v>
      </c>
    </row>
    <row r="5328" spans="11:12" ht="316.5" x14ac:dyDescent="0.25">
      <c r="K5328" s="146" t="s">
        <v>210</v>
      </c>
      <c r="L5328" s="148" t="s">
        <v>150</v>
      </c>
    </row>
    <row r="5329" spans="11:12" ht="316.5" x14ac:dyDescent="0.25">
      <c r="K5329" s="146" t="s">
        <v>210</v>
      </c>
      <c r="L5329" s="148" t="s">
        <v>150</v>
      </c>
    </row>
    <row r="5330" spans="11:12" ht="316.5" x14ac:dyDescent="0.25">
      <c r="K5330" s="146" t="s">
        <v>210</v>
      </c>
      <c r="L5330" s="148" t="s">
        <v>150</v>
      </c>
    </row>
    <row r="5331" spans="11:12" ht="316.5" x14ac:dyDescent="0.25">
      <c r="K5331" s="146" t="s">
        <v>210</v>
      </c>
      <c r="L5331" s="148" t="s">
        <v>150</v>
      </c>
    </row>
    <row r="5332" spans="11:12" ht="316.5" x14ac:dyDescent="0.25">
      <c r="K5332" s="146" t="s">
        <v>210</v>
      </c>
      <c r="L5332" s="148" t="s">
        <v>150</v>
      </c>
    </row>
    <row r="5333" spans="11:12" ht="316.5" x14ac:dyDescent="0.25">
      <c r="K5333" s="146" t="s">
        <v>210</v>
      </c>
      <c r="L5333" s="148" t="s">
        <v>150</v>
      </c>
    </row>
    <row r="5334" spans="11:12" ht="316.5" x14ac:dyDescent="0.25">
      <c r="K5334" s="146" t="s">
        <v>210</v>
      </c>
      <c r="L5334" s="148" t="s">
        <v>150</v>
      </c>
    </row>
    <row r="5335" spans="11:12" ht="316.5" x14ac:dyDescent="0.25">
      <c r="K5335" s="146" t="s">
        <v>210</v>
      </c>
      <c r="L5335" s="148" t="s">
        <v>150</v>
      </c>
    </row>
    <row r="5336" spans="11:12" ht="316.5" x14ac:dyDescent="0.25">
      <c r="K5336" s="146" t="s">
        <v>210</v>
      </c>
      <c r="L5336" s="148" t="s">
        <v>150</v>
      </c>
    </row>
    <row r="5337" spans="11:12" ht="316.5" x14ac:dyDescent="0.25">
      <c r="K5337" s="146" t="s">
        <v>210</v>
      </c>
      <c r="L5337" s="148" t="s">
        <v>150</v>
      </c>
    </row>
    <row r="5338" spans="11:12" ht="316.5" x14ac:dyDescent="0.25">
      <c r="K5338" s="146" t="s">
        <v>210</v>
      </c>
      <c r="L5338" s="148" t="s">
        <v>150</v>
      </c>
    </row>
    <row r="5339" spans="11:12" ht="316.5" x14ac:dyDescent="0.25">
      <c r="K5339" s="146" t="s">
        <v>210</v>
      </c>
      <c r="L5339" s="148" t="s">
        <v>150</v>
      </c>
    </row>
    <row r="5340" spans="11:12" ht="316.5" x14ac:dyDescent="0.25">
      <c r="K5340" s="146" t="s">
        <v>210</v>
      </c>
      <c r="L5340" s="148" t="s">
        <v>150</v>
      </c>
    </row>
    <row r="5341" spans="11:12" ht="316.5" x14ac:dyDescent="0.25">
      <c r="K5341" s="146" t="s">
        <v>210</v>
      </c>
      <c r="L5341" s="148" t="s">
        <v>150</v>
      </c>
    </row>
    <row r="5342" spans="11:12" ht="316.5" x14ac:dyDescent="0.25">
      <c r="K5342" s="146" t="s">
        <v>210</v>
      </c>
      <c r="L5342" s="148" t="s">
        <v>150</v>
      </c>
    </row>
    <row r="5343" spans="11:12" ht="316.5" x14ac:dyDescent="0.25">
      <c r="K5343" s="146" t="s">
        <v>210</v>
      </c>
      <c r="L5343" s="148" t="s">
        <v>150</v>
      </c>
    </row>
    <row r="5344" spans="11:12" ht="316.5" x14ac:dyDescent="0.25">
      <c r="K5344" s="146" t="s">
        <v>210</v>
      </c>
      <c r="L5344" s="148" t="s">
        <v>150</v>
      </c>
    </row>
    <row r="5345" spans="11:12" ht="316.5" x14ac:dyDescent="0.25">
      <c r="K5345" s="146" t="s">
        <v>210</v>
      </c>
      <c r="L5345" s="148" t="s">
        <v>150</v>
      </c>
    </row>
    <row r="5346" spans="11:12" ht="316.5" x14ac:dyDescent="0.25">
      <c r="K5346" s="146" t="s">
        <v>210</v>
      </c>
      <c r="L5346" s="148" t="s">
        <v>150</v>
      </c>
    </row>
    <row r="5347" spans="11:12" ht="316.5" x14ac:dyDescent="0.25">
      <c r="K5347" s="146" t="s">
        <v>210</v>
      </c>
      <c r="L5347" s="148" t="s">
        <v>150</v>
      </c>
    </row>
    <row r="5348" spans="11:12" ht="316.5" x14ac:dyDescent="0.25">
      <c r="K5348" s="146" t="s">
        <v>210</v>
      </c>
      <c r="L5348" s="148" t="s">
        <v>150</v>
      </c>
    </row>
    <row r="5349" spans="11:12" ht="316.5" x14ac:dyDescent="0.25">
      <c r="K5349" s="146" t="s">
        <v>210</v>
      </c>
      <c r="L5349" s="148" t="s">
        <v>150</v>
      </c>
    </row>
    <row r="5350" spans="11:12" ht="316.5" x14ac:dyDescent="0.25">
      <c r="K5350" s="146" t="s">
        <v>210</v>
      </c>
      <c r="L5350" s="148" t="s">
        <v>150</v>
      </c>
    </row>
    <row r="5351" spans="11:12" ht="316.5" x14ac:dyDescent="0.25">
      <c r="K5351" s="146" t="s">
        <v>210</v>
      </c>
      <c r="L5351" s="148" t="s">
        <v>150</v>
      </c>
    </row>
    <row r="5352" spans="11:12" ht="316.5" x14ac:dyDescent="0.25">
      <c r="K5352" s="146" t="s">
        <v>210</v>
      </c>
      <c r="L5352" s="148" t="s">
        <v>150</v>
      </c>
    </row>
    <row r="5353" spans="11:12" ht="316.5" x14ac:dyDescent="0.25">
      <c r="K5353" s="146" t="s">
        <v>210</v>
      </c>
      <c r="L5353" s="148" t="s">
        <v>150</v>
      </c>
    </row>
    <row r="5354" spans="11:12" ht="316.5" x14ac:dyDescent="0.25">
      <c r="K5354" s="146" t="s">
        <v>210</v>
      </c>
      <c r="L5354" s="148" t="s">
        <v>150</v>
      </c>
    </row>
    <row r="5355" spans="11:12" ht="316.5" x14ac:dyDescent="0.25">
      <c r="K5355" s="146" t="s">
        <v>210</v>
      </c>
      <c r="L5355" s="148" t="s">
        <v>150</v>
      </c>
    </row>
    <row r="5356" spans="11:12" ht="316.5" x14ac:dyDescent="0.25">
      <c r="K5356" s="146" t="s">
        <v>210</v>
      </c>
      <c r="L5356" s="148" t="s">
        <v>150</v>
      </c>
    </row>
    <row r="5357" spans="11:12" ht="316.5" x14ac:dyDescent="0.25">
      <c r="K5357" s="146" t="s">
        <v>210</v>
      </c>
      <c r="L5357" s="148" t="s">
        <v>150</v>
      </c>
    </row>
    <row r="5358" spans="11:12" ht="316.5" x14ac:dyDescent="0.25">
      <c r="K5358" s="146" t="s">
        <v>210</v>
      </c>
      <c r="L5358" s="148" t="s">
        <v>150</v>
      </c>
    </row>
    <row r="5359" spans="11:12" ht="316.5" x14ac:dyDescent="0.25">
      <c r="K5359" s="146" t="s">
        <v>210</v>
      </c>
      <c r="L5359" s="148" t="s">
        <v>150</v>
      </c>
    </row>
    <row r="5360" spans="11:12" ht="316.5" x14ac:dyDescent="0.25">
      <c r="K5360" s="146" t="s">
        <v>210</v>
      </c>
      <c r="L5360" s="148" t="s">
        <v>150</v>
      </c>
    </row>
    <row r="5361" spans="11:12" ht="316.5" x14ac:dyDescent="0.25">
      <c r="K5361" s="146" t="s">
        <v>210</v>
      </c>
      <c r="L5361" s="148" t="s">
        <v>150</v>
      </c>
    </row>
    <row r="5362" spans="11:12" ht="316.5" x14ac:dyDescent="0.25">
      <c r="K5362" s="146" t="s">
        <v>210</v>
      </c>
      <c r="L5362" s="148" t="s">
        <v>150</v>
      </c>
    </row>
    <row r="5363" spans="11:12" ht="316.5" x14ac:dyDescent="0.25">
      <c r="K5363" s="146" t="s">
        <v>210</v>
      </c>
      <c r="L5363" s="148" t="s">
        <v>150</v>
      </c>
    </row>
    <row r="5364" spans="11:12" ht="316.5" x14ac:dyDescent="0.25">
      <c r="K5364" s="146" t="s">
        <v>210</v>
      </c>
      <c r="L5364" s="148" t="s">
        <v>150</v>
      </c>
    </row>
    <row r="5365" spans="11:12" ht="316.5" x14ac:dyDescent="0.25">
      <c r="K5365" s="146" t="s">
        <v>210</v>
      </c>
      <c r="L5365" s="148" t="s">
        <v>150</v>
      </c>
    </row>
    <row r="5366" spans="11:12" ht="316.5" x14ac:dyDescent="0.25">
      <c r="K5366" s="146" t="s">
        <v>210</v>
      </c>
      <c r="L5366" s="148" t="s">
        <v>150</v>
      </c>
    </row>
    <row r="5367" spans="11:12" ht="316.5" x14ac:dyDescent="0.25">
      <c r="K5367" s="146" t="s">
        <v>210</v>
      </c>
      <c r="L5367" s="148" t="s">
        <v>150</v>
      </c>
    </row>
    <row r="5368" spans="11:12" ht="316.5" x14ac:dyDescent="0.25">
      <c r="K5368" s="146" t="s">
        <v>210</v>
      </c>
      <c r="L5368" s="148" t="s">
        <v>150</v>
      </c>
    </row>
    <row r="5369" spans="11:12" ht="316.5" x14ac:dyDescent="0.25">
      <c r="K5369" s="146" t="s">
        <v>210</v>
      </c>
      <c r="L5369" s="148" t="s">
        <v>150</v>
      </c>
    </row>
    <row r="5370" spans="11:12" ht="316.5" x14ac:dyDescent="0.25">
      <c r="K5370" s="146" t="s">
        <v>210</v>
      </c>
      <c r="L5370" s="148" t="s">
        <v>150</v>
      </c>
    </row>
    <row r="5371" spans="11:12" ht="316.5" x14ac:dyDescent="0.25">
      <c r="K5371" s="146" t="s">
        <v>210</v>
      </c>
      <c r="L5371" s="148" t="s">
        <v>150</v>
      </c>
    </row>
    <row r="5372" spans="11:12" ht="316.5" x14ac:dyDescent="0.25">
      <c r="K5372" s="146" t="s">
        <v>210</v>
      </c>
      <c r="L5372" s="148" t="s">
        <v>150</v>
      </c>
    </row>
    <row r="5373" spans="11:12" ht="316.5" x14ac:dyDescent="0.25">
      <c r="K5373" s="146" t="s">
        <v>210</v>
      </c>
      <c r="L5373" s="148" t="s">
        <v>150</v>
      </c>
    </row>
    <row r="5374" spans="11:12" ht="316.5" x14ac:dyDescent="0.25">
      <c r="K5374" s="146" t="s">
        <v>210</v>
      </c>
      <c r="L5374" s="148" t="s">
        <v>150</v>
      </c>
    </row>
    <row r="5375" spans="11:12" ht="316.5" x14ac:dyDescent="0.25">
      <c r="K5375" s="146" t="s">
        <v>210</v>
      </c>
      <c r="L5375" s="148" t="s">
        <v>150</v>
      </c>
    </row>
    <row r="5376" spans="11:12" ht="316.5" x14ac:dyDescent="0.25">
      <c r="K5376" s="146" t="s">
        <v>210</v>
      </c>
      <c r="L5376" s="148" t="s">
        <v>150</v>
      </c>
    </row>
    <row r="5377" spans="11:12" ht="316.5" x14ac:dyDescent="0.25">
      <c r="K5377" s="146" t="s">
        <v>210</v>
      </c>
      <c r="L5377" s="148" t="s">
        <v>150</v>
      </c>
    </row>
    <row r="5378" spans="11:12" ht="316.5" x14ac:dyDescent="0.25">
      <c r="K5378" s="146" t="s">
        <v>210</v>
      </c>
      <c r="L5378" s="148" t="s">
        <v>150</v>
      </c>
    </row>
    <row r="5379" spans="11:12" ht="316.5" x14ac:dyDescent="0.25">
      <c r="K5379" s="146" t="s">
        <v>210</v>
      </c>
      <c r="L5379" s="148" t="s">
        <v>150</v>
      </c>
    </row>
    <row r="5380" spans="11:12" ht="316.5" x14ac:dyDescent="0.25">
      <c r="K5380" s="146" t="s">
        <v>210</v>
      </c>
      <c r="L5380" s="148" t="s">
        <v>150</v>
      </c>
    </row>
    <row r="5381" spans="11:12" ht="316.5" x14ac:dyDescent="0.25">
      <c r="K5381" s="146" t="s">
        <v>210</v>
      </c>
      <c r="L5381" s="148" t="s">
        <v>150</v>
      </c>
    </row>
    <row r="5382" spans="11:12" ht="316.5" x14ac:dyDescent="0.25">
      <c r="K5382" s="146" t="s">
        <v>210</v>
      </c>
      <c r="L5382" s="148" t="s">
        <v>150</v>
      </c>
    </row>
    <row r="5383" spans="11:12" ht="316.5" x14ac:dyDescent="0.25">
      <c r="K5383" s="146" t="s">
        <v>210</v>
      </c>
      <c r="L5383" s="148" t="s">
        <v>150</v>
      </c>
    </row>
    <row r="5384" spans="11:12" ht="316.5" x14ac:dyDescent="0.25">
      <c r="K5384" s="146" t="s">
        <v>210</v>
      </c>
      <c r="L5384" s="148" t="s">
        <v>150</v>
      </c>
    </row>
    <row r="5385" spans="11:12" ht="316.5" x14ac:dyDescent="0.25">
      <c r="K5385" s="146" t="s">
        <v>210</v>
      </c>
      <c r="L5385" s="148" t="s">
        <v>150</v>
      </c>
    </row>
    <row r="5386" spans="11:12" ht="316.5" x14ac:dyDescent="0.25">
      <c r="K5386" s="146" t="s">
        <v>210</v>
      </c>
      <c r="L5386" s="148" t="s">
        <v>150</v>
      </c>
    </row>
    <row r="5387" spans="11:12" ht="316.5" x14ac:dyDescent="0.25">
      <c r="K5387" s="146" t="s">
        <v>210</v>
      </c>
      <c r="L5387" s="148" t="s">
        <v>150</v>
      </c>
    </row>
    <row r="5388" spans="11:12" ht="316.5" x14ac:dyDescent="0.25">
      <c r="K5388" s="146" t="s">
        <v>210</v>
      </c>
      <c r="L5388" s="148" t="s">
        <v>150</v>
      </c>
    </row>
    <row r="5389" spans="11:12" ht="316.5" x14ac:dyDescent="0.25">
      <c r="K5389" s="146" t="s">
        <v>210</v>
      </c>
      <c r="L5389" s="148" t="s">
        <v>150</v>
      </c>
    </row>
    <row r="5390" spans="11:12" ht="316.5" x14ac:dyDescent="0.25">
      <c r="K5390" s="146" t="s">
        <v>210</v>
      </c>
      <c r="L5390" s="148" t="s">
        <v>150</v>
      </c>
    </row>
    <row r="5391" spans="11:12" ht="316.5" x14ac:dyDescent="0.25">
      <c r="K5391" s="146" t="s">
        <v>210</v>
      </c>
      <c r="L5391" s="148" t="s">
        <v>150</v>
      </c>
    </row>
    <row r="5392" spans="11:12" ht="316.5" x14ac:dyDescent="0.25">
      <c r="K5392" s="146" t="s">
        <v>210</v>
      </c>
      <c r="L5392" s="148" t="s">
        <v>150</v>
      </c>
    </row>
    <row r="5393" spans="11:12" ht="316.5" x14ac:dyDescent="0.25">
      <c r="K5393" s="146" t="s">
        <v>210</v>
      </c>
      <c r="L5393" s="148" t="s">
        <v>150</v>
      </c>
    </row>
    <row r="5394" spans="11:12" ht="316.5" x14ac:dyDescent="0.25">
      <c r="K5394" s="146" t="s">
        <v>210</v>
      </c>
      <c r="L5394" s="148" t="s">
        <v>150</v>
      </c>
    </row>
    <row r="5395" spans="11:12" ht="316.5" x14ac:dyDescent="0.25">
      <c r="K5395" s="146" t="s">
        <v>210</v>
      </c>
      <c r="L5395" s="148" t="s">
        <v>150</v>
      </c>
    </row>
    <row r="5396" spans="11:12" ht="316.5" x14ac:dyDescent="0.25">
      <c r="K5396" s="146" t="s">
        <v>210</v>
      </c>
      <c r="L5396" s="148" t="s">
        <v>150</v>
      </c>
    </row>
    <row r="5397" spans="11:12" ht="316.5" x14ac:dyDescent="0.25">
      <c r="K5397" s="146" t="s">
        <v>210</v>
      </c>
      <c r="L5397" s="148" t="s">
        <v>150</v>
      </c>
    </row>
    <row r="5398" spans="11:12" ht="316.5" x14ac:dyDescent="0.25">
      <c r="K5398" s="146" t="s">
        <v>210</v>
      </c>
      <c r="L5398" s="148" t="s">
        <v>150</v>
      </c>
    </row>
    <row r="5399" spans="11:12" ht="316.5" x14ac:dyDescent="0.25">
      <c r="K5399" s="146" t="s">
        <v>210</v>
      </c>
      <c r="L5399" s="148" t="s">
        <v>150</v>
      </c>
    </row>
    <row r="5400" spans="11:12" ht="316.5" x14ac:dyDescent="0.25">
      <c r="K5400" s="146" t="s">
        <v>210</v>
      </c>
      <c r="L5400" s="148" t="s">
        <v>150</v>
      </c>
    </row>
    <row r="5401" spans="11:12" ht="316.5" x14ac:dyDescent="0.25">
      <c r="K5401" s="146" t="s">
        <v>210</v>
      </c>
      <c r="L5401" s="148" t="s">
        <v>150</v>
      </c>
    </row>
    <row r="5402" spans="11:12" ht="316.5" x14ac:dyDescent="0.25">
      <c r="K5402" s="146" t="s">
        <v>210</v>
      </c>
      <c r="L5402" s="148" t="s">
        <v>150</v>
      </c>
    </row>
    <row r="5403" spans="11:12" ht="316.5" x14ac:dyDescent="0.25">
      <c r="K5403" s="146" t="s">
        <v>210</v>
      </c>
      <c r="L5403" s="148" t="s">
        <v>150</v>
      </c>
    </row>
    <row r="5404" spans="11:12" ht="316.5" x14ac:dyDescent="0.25">
      <c r="K5404" s="146" t="s">
        <v>210</v>
      </c>
      <c r="L5404" s="148" t="s">
        <v>150</v>
      </c>
    </row>
    <row r="5405" spans="11:12" ht="316.5" x14ac:dyDescent="0.25">
      <c r="K5405" s="146" t="s">
        <v>210</v>
      </c>
      <c r="L5405" s="148" t="s">
        <v>150</v>
      </c>
    </row>
    <row r="5406" spans="11:12" ht="316.5" x14ac:dyDescent="0.25">
      <c r="K5406" s="146" t="s">
        <v>210</v>
      </c>
      <c r="L5406" s="148" t="s">
        <v>150</v>
      </c>
    </row>
    <row r="5407" spans="11:12" ht="316.5" x14ac:dyDescent="0.25">
      <c r="K5407" s="146" t="s">
        <v>210</v>
      </c>
      <c r="L5407" s="148" t="s">
        <v>150</v>
      </c>
    </row>
    <row r="5408" spans="11:12" ht="316.5" x14ac:dyDescent="0.25">
      <c r="K5408" s="146" t="s">
        <v>210</v>
      </c>
      <c r="L5408" s="148" t="s">
        <v>150</v>
      </c>
    </row>
    <row r="5409" spans="11:12" ht="316.5" x14ac:dyDescent="0.25">
      <c r="K5409" s="146" t="s">
        <v>210</v>
      </c>
      <c r="L5409" s="148" t="s">
        <v>150</v>
      </c>
    </row>
    <row r="5410" spans="11:12" ht="316.5" x14ac:dyDescent="0.25">
      <c r="K5410" s="146" t="s">
        <v>210</v>
      </c>
      <c r="L5410" s="148" t="s">
        <v>150</v>
      </c>
    </row>
    <row r="5411" spans="11:12" ht="316.5" x14ac:dyDescent="0.25">
      <c r="K5411" s="146" t="s">
        <v>210</v>
      </c>
      <c r="L5411" s="148" t="s">
        <v>150</v>
      </c>
    </row>
    <row r="5412" spans="11:12" ht="316.5" x14ac:dyDescent="0.25">
      <c r="K5412" s="146" t="s">
        <v>210</v>
      </c>
      <c r="L5412" s="148" t="s">
        <v>150</v>
      </c>
    </row>
    <row r="5413" spans="11:12" ht="316.5" x14ac:dyDescent="0.25">
      <c r="K5413" s="146" t="s">
        <v>210</v>
      </c>
      <c r="L5413" s="148" t="s">
        <v>150</v>
      </c>
    </row>
    <row r="5414" spans="11:12" ht="316.5" x14ac:dyDescent="0.25">
      <c r="K5414" s="146" t="s">
        <v>210</v>
      </c>
      <c r="L5414" s="148" t="s">
        <v>150</v>
      </c>
    </row>
    <row r="5415" spans="11:12" ht="316.5" x14ac:dyDescent="0.25">
      <c r="K5415" s="146" t="s">
        <v>210</v>
      </c>
      <c r="L5415" s="148" t="s">
        <v>150</v>
      </c>
    </row>
    <row r="5416" spans="11:12" ht="316.5" x14ac:dyDescent="0.25">
      <c r="K5416" s="146" t="s">
        <v>210</v>
      </c>
      <c r="L5416" s="148" t="s">
        <v>150</v>
      </c>
    </row>
    <row r="5417" spans="11:12" ht="316.5" x14ac:dyDescent="0.25">
      <c r="K5417" s="146" t="s">
        <v>210</v>
      </c>
      <c r="L5417" s="148" t="s">
        <v>150</v>
      </c>
    </row>
    <row r="5418" spans="11:12" ht="316.5" x14ac:dyDescent="0.25">
      <c r="K5418" s="146" t="s">
        <v>210</v>
      </c>
      <c r="L5418" s="148" t="s">
        <v>150</v>
      </c>
    </row>
    <row r="5419" spans="11:12" ht="316.5" x14ac:dyDescent="0.25">
      <c r="K5419" s="146" t="s">
        <v>210</v>
      </c>
      <c r="L5419" s="148" t="s">
        <v>150</v>
      </c>
    </row>
    <row r="5420" spans="11:12" ht="316.5" x14ac:dyDescent="0.25">
      <c r="K5420" s="146" t="s">
        <v>210</v>
      </c>
      <c r="L5420" s="148" t="s">
        <v>150</v>
      </c>
    </row>
    <row r="5421" spans="11:12" ht="316.5" x14ac:dyDescent="0.25">
      <c r="K5421" s="146" t="s">
        <v>210</v>
      </c>
      <c r="L5421" s="148" t="s">
        <v>150</v>
      </c>
    </row>
    <row r="5422" spans="11:12" ht="316.5" x14ac:dyDescent="0.25">
      <c r="K5422" s="146" t="s">
        <v>210</v>
      </c>
      <c r="L5422" s="148" t="s">
        <v>150</v>
      </c>
    </row>
    <row r="5423" spans="11:12" ht="316.5" x14ac:dyDescent="0.25">
      <c r="K5423" s="146" t="s">
        <v>210</v>
      </c>
      <c r="L5423" s="148" t="s">
        <v>150</v>
      </c>
    </row>
    <row r="5424" spans="11:12" ht="316.5" x14ac:dyDescent="0.25">
      <c r="K5424" s="146" t="s">
        <v>210</v>
      </c>
      <c r="L5424" s="148" t="s">
        <v>150</v>
      </c>
    </row>
    <row r="5425" spans="11:12" ht="316.5" x14ac:dyDescent="0.25">
      <c r="K5425" s="146" t="s">
        <v>210</v>
      </c>
      <c r="L5425" s="148" t="s">
        <v>150</v>
      </c>
    </row>
    <row r="5426" spans="11:12" ht="316.5" x14ac:dyDescent="0.25">
      <c r="K5426" s="146" t="s">
        <v>210</v>
      </c>
      <c r="L5426" s="148" t="s">
        <v>150</v>
      </c>
    </row>
    <row r="5427" spans="11:12" ht="316.5" x14ac:dyDescent="0.25">
      <c r="K5427" s="146" t="s">
        <v>210</v>
      </c>
      <c r="L5427" s="148" t="s">
        <v>150</v>
      </c>
    </row>
    <row r="5428" spans="11:12" ht="316.5" x14ac:dyDescent="0.25">
      <c r="K5428" s="146" t="s">
        <v>210</v>
      </c>
      <c r="L5428" s="148" t="s">
        <v>150</v>
      </c>
    </row>
    <row r="5429" spans="11:12" ht="316.5" x14ac:dyDescent="0.25">
      <c r="K5429" s="146" t="s">
        <v>210</v>
      </c>
      <c r="L5429" s="148" t="s">
        <v>150</v>
      </c>
    </row>
    <row r="5430" spans="11:12" ht="316.5" x14ac:dyDescent="0.25">
      <c r="K5430" s="146" t="s">
        <v>210</v>
      </c>
      <c r="L5430" s="148" t="s">
        <v>150</v>
      </c>
    </row>
    <row r="5431" spans="11:12" ht="316.5" x14ac:dyDescent="0.25">
      <c r="K5431" s="146" t="s">
        <v>210</v>
      </c>
      <c r="L5431" s="148" t="s">
        <v>150</v>
      </c>
    </row>
    <row r="5432" spans="11:12" ht="316.5" x14ac:dyDescent="0.25">
      <c r="K5432" s="146" t="s">
        <v>210</v>
      </c>
      <c r="L5432" s="148" t="s">
        <v>150</v>
      </c>
    </row>
    <row r="5433" spans="11:12" ht="316.5" x14ac:dyDescent="0.25">
      <c r="K5433" s="146" t="s">
        <v>210</v>
      </c>
      <c r="L5433" s="148" t="s">
        <v>150</v>
      </c>
    </row>
    <row r="5434" spans="11:12" ht="316.5" x14ac:dyDescent="0.25">
      <c r="K5434" s="146" t="s">
        <v>210</v>
      </c>
      <c r="L5434" s="148" t="s">
        <v>150</v>
      </c>
    </row>
    <row r="5435" spans="11:12" ht="316.5" x14ac:dyDescent="0.25">
      <c r="K5435" s="146" t="s">
        <v>210</v>
      </c>
      <c r="L5435" s="148" t="s">
        <v>150</v>
      </c>
    </row>
    <row r="5436" spans="11:12" ht="316.5" x14ac:dyDescent="0.25">
      <c r="K5436" s="146" t="s">
        <v>210</v>
      </c>
      <c r="L5436" s="148" t="s">
        <v>150</v>
      </c>
    </row>
    <row r="5437" spans="11:12" ht="316.5" x14ac:dyDescent="0.25">
      <c r="K5437" s="146" t="s">
        <v>210</v>
      </c>
      <c r="L5437" s="148" t="s">
        <v>150</v>
      </c>
    </row>
    <row r="5438" spans="11:12" ht="316.5" x14ac:dyDescent="0.25">
      <c r="K5438" s="146" t="s">
        <v>210</v>
      </c>
      <c r="L5438" s="148" t="s">
        <v>150</v>
      </c>
    </row>
    <row r="5439" spans="11:12" ht="316.5" x14ac:dyDescent="0.25">
      <c r="K5439" s="146" t="s">
        <v>210</v>
      </c>
      <c r="L5439" s="148" t="s">
        <v>150</v>
      </c>
    </row>
    <row r="5440" spans="11:12" ht="316.5" x14ac:dyDescent="0.25">
      <c r="K5440" s="146" t="s">
        <v>210</v>
      </c>
      <c r="L5440" s="148" t="s">
        <v>150</v>
      </c>
    </row>
    <row r="5441" spans="11:12" ht="316.5" x14ac:dyDescent="0.25">
      <c r="K5441" s="146" t="s">
        <v>210</v>
      </c>
      <c r="L5441" s="148" t="s">
        <v>150</v>
      </c>
    </row>
    <row r="5442" spans="11:12" ht="316.5" x14ac:dyDescent="0.25">
      <c r="K5442" s="146" t="s">
        <v>210</v>
      </c>
      <c r="L5442" s="148" t="s">
        <v>150</v>
      </c>
    </row>
    <row r="5443" spans="11:12" ht="316.5" x14ac:dyDescent="0.25">
      <c r="K5443" s="146" t="s">
        <v>210</v>
      </c>
      <c r="L5443" s="148" t="s">
        <v>150</v>
      </c>
    </row>
    <row r="5444" spans="11:12" ht="316.5" x14ac:dyDescent="0.25">
      <c r="K5444" s="146" t="s">
        <v>210</v>
      </c>
      <c r="L5444" s="148" t="s">
        <v>150</v>
      </c>
    </row>
    <row r="5445" spans="11:12" ht="316.5" x14ac:dyDescent="0.25">
      <c r="K5445" s="146" t="s">
        <v>210</v>
      </c>
      <c r="L5445" s="148" t="s">
        <v>150</v>
      </c>
    </row>
    <row r="5446" spans="11:12" ht="316.5" x14ac:dyDescent="0.25">
      <c r="K5446" s="146" t="s">
        <v>210</v>
      </c>
      <c r="L5446" s="148" t="s">
        <v>150</v>
      </c>
    </row>
    <row r="5447" spans="11:12" ht="316.5" x14ac:dyDescent="0.25">
      <c r="K5447" s="146" t="s">
        <v>210</v>
      </c>
      <c r="L5447" s="148" t="s">
        <v>150</v>
      </c>
    </row>
    <row r="5448" spans="11:12" ht="316.5" x14ac:dyDescent="0.25">
      <c r="K5448" s="146" t="s">
        <v>210</v>
      </c>
      <c r="L5448" s="148" t="s">
        <v>150</v>
      </c>
    </row>
    <row r="5449" spans="11:12" ht="316.5" x14ac:dyDescent="0.25">
      <c r="K5449" s="146" t="s">
        <v>210</v>
      </c>
      <c r="L5449" s="148" t="s">
        <v>150</v>
      </c>
    </row>
    <row r="5450" spans="11:12" ht="316.5" x14ac:dyDescent="0.25">
      <c r="K5450" s="146" t="s">
        <v>210</v>
      </c>
      <c r="L5450" s="148" t="s">
        <v>150</v>
      </c>
    </row>
    <row r="5451" spans="11:12" ht="316.5" x14ac:dyDescent="0.25">
      <c r="K5451" s="146" t="s">
        <v>210</v>
      </c>
      <c r="L5451" s="148" t="s">
        <v>150</v>
      </c>
    </row>
    <row r="5452" spans="11:12" ht="316.5" x14ac:dyDescent="0.25">
      <c r="K5452" s="146" t="s">
        <v>210</v>
      </c>
      <c r="L5452" s="148" t="s">
        <v>150</v>
      </c>
    </row>
    <row r="5453" spans="11:12" ht="316.5" x14ac:dyDescent="0.25">
      <c r="K5453" s="146" t="s">
        <v>210</v>
      </c>
      <c r="L5453" s="148" t="s">
        <v>150</v>
      </c>
    </row>
    <row r="5454" spans="11:12" ht="316.5" x14ac:dyDescent="0.25">
      <c r="K5454" s="146" t="s">
        <v>210</v>
      </c>
      <c r="L5454" s="148" t="s">
        <v>150</v>
      </c>
    </row>
    <row r="5455" spans="11:12" ht="316.5" x14ac:dyDescent="0.25">
      <c r="K5455" s="146" t="s">
        <v>210</v>
      </c>
      <c r="L5455" s="148" t="s">
        <v>150</v>
      </c>
    </row>
    <row r="5456" spans="11:12" ht="316.5" x14ac:dyDescent="0.25">
      <c r="K5456" s="146" t="s">
        <v>210</v>
      </c>
      <c r="L5456" s="148" t="s">
        <v>150</v>
      </c>
    </row>
    <row r="5457" spans="11:12" ht="316.5" x14ac:dyDescent="0.25">
      <c r="K5457" s="146" t="s">
        <v>210</v>
      </c>
      <c r="L5457" s="148" t="s">
        <v>150</v>
      </c>
    </row>
    <row r="5458" spans="11:12" ht="316.5" x14ac:dyDescent="0.25">
      <c r="K5458" s="146" t="s">
        <v>210</v>
      </c>
      <c r="L5458" s="148" t="s">
        <v>150</v>
      </c>
    </row>
    <row r="5459" spans="11:12" ht="316.5" x14ac:dyDescent="0.25">
      <c r="K5459" s="146" t="s">
        <v>210</v>
      </c>
      <c r="L5459" s="148" t="s">
        <v>150</v>
      </c>
    </row>
    <row r="5460" spans="11:12" ht="316.5" x14ac:dyDescent="0.25">
      <c r="K5460" s="146" t="s">
        <v>210</v>
      </c>
      <c r="L5460" s="148" t="s">
        <v>150</v>
      </c>
    </row>
    <row r="5461" spans="11:12" ht="316.5" x14ac:dyDescent="0.25">
      <c r="K5461" s="146" t="s">
        <v>210</v>
      </c>
      <c r="L5461" s="148" t="s">
        <v>150</v>
      </c>
    </row>
    <row r="5462" spans="11:12" ht="316.5" x14ac:dyDescent="0.25">
      <c r="K5462" s="146" t="s">
        <v>210</v>
      </c>
      <c r="L5462" s="148" t="s">
        <v>150</v>
      </c>
    </row>
    <row r="5463" spans="11:12" ht="316.5" x14ac:dyDescent="0.25">
      <c r="K5463" s="146" t="s">
        <v>210</v>
      </c>
      <c r="L5463" s="148" t="s">
        <v>150</v>
      </c>
    </row>
    <row r="5464" spans="11:12" ht="316.5" x14ac:dyDescent="0.25">
      <c r="K5464" s="146" t="s">
        <v>210</v>
      </c>
      <c r="L5464" s="148" t="s">
        <v>150</v>
      </c>
    </row>
    <row r="5465" spans="11:12" ht="316.5" x14ac:dyDescent="0.25">
      <c r="K5465" s="146" t="s">
        <v>210</v>
      </c>
      <c r="L5465" s="148" t="s">
        <v>150</v>
      </c>
    </row>
    <row r="5466" spans="11:12" ht="316.5" x14ac:dyDescent="0.25">
      <c r="K5466" s="146" t="s">
        <v>210</v>
      </c>
      <c r="L5466" s="148" t="s">
        <v>150</v>
      </c>
    </row>
    <row r="5467" spans="11:12" ht="316.5" x14ac:dyDescent="0.25">
      <c r="K5467" s="146" t="s">
        <v>210</v>
      </c>
      <c r="L5467" s="148" t="s">
        <v>150</v>
      </c>
    </row>
    <row r="5468" spans="11:12" ht="316.5" x14ac:dyDescent="0.25">
      <c r="K5468" s="146" t="s">
        <v>210</v>
      </c>
      <c r="L5468" s="148" t="s">
        <v>150</v>
      </c>
    </row>
    <row r="5469" spans="11:12" ht="316.5" x14ac:dyDescent="0.25">
      <c r="K5469" s="146" t="s">
        <v>210</v>
      </c>
      <c r="L5469" s="148" t="s">
        <v>150</v>
      </c>
    </row>
    <row r="5470" spans="11:12" ht="316.5" x14ac:dyDescent="0.25">
      <c r="K5470" s="146" t="s">
        <v>210</v>
      </c>
      <c r="L5470" s="148" t="s">
        <v>150</v>
      </c>
    </row>
    <row r="5471" spans="11:12" ht="316.5" x14ac:dyDescent="0.25">
      <c r="K5471" s="146" t="s">
        <v>210</v>
      </c>
      <c r="L5471" s="148" t="s">
        <v>150</v>
      </c>
    </row>
    <row r="5472" spans="11:12" ht="316.5" x14ac:dyDescent="0.25">
      <c r="K5472" s="146" t="s">
        <v>210</v>
      </c>
      <c r="L5472" s="148" t="s">
        <v>150</v>
      </c>
    </row>
    <row r="5473" spans="11:12" ht="316.5" x14ac:dyDescent="0.25">
      <c r="K5473" s="146" t="s">
        <v>210</v>
      </c>
      <c r="L5473" s="148" t="s">
        <v>150</v>
      </c>
    </row>
    <row r="5474" spans="11:12" ht="316.5" x14ac:dyDescent="0.25">
      <c r="K5474" s="146" t="s">
        <v>210</v>
      </c>
      <c r="L5474" s="148" t="s">
        <v>150</v>
      </c>
    </row>
    <row r="5475" spans="11:12" ht="316.5" x14ac:dyDescent="0.25">
      <c r="K5475" s="146" t="s">
        <v>210</v>
      </c>
      <c r="L5475" s="148" t="s">
        <v>150</v>
      </c>
    </row>
    <row r="5476" spans="11:12" ht="316.5" x14ac:dyDescent="0.25">
      <c r="K5476" s="146" t="s">
        <v>210</v>
      </c>
      <c r="L5476" s="148" t="s">
        <v>150</v>
      </c>
    </row>
    <row r="5477" spans="11:12" ht="316.5" x14ac:dyDescent="0.25">
      <c r="K5477" s="146" t="s">
        <v>210</v>
      </c>
      <c r="L5477" s="148" t="s">
        <v>150</v>
      </c>
    </row>
    <row r="5478" spans="11:12" ht="316.5" x14ac:dyDescent="0.25">
      <c r="K5478" s="146" t="s">
        <v>210</v>
      </c>
      <c r="L5478" s="148" t="s">
        <v>150</v>
      </c>
    </row>
    <row r="5479" spans="11:12" ht="316.5" x14ac:dyDescent="0.25">
      <c r="K5479" s="146" t="s">
        <v>210</v>
      </c>
      <c r="L5479" s="148" t="s">
        <v>150</v>
      </c>
    </row>
    <row r="5480" spans="11:12" ht="316.5" x14ac:dyDescent="0.25">
      <c r="K5480" s="146" t="s">
        <v>210</v>
      </c>
      <c r="L5480" s="148" t="s">
        <v>150</v>
      </c>
    </row>
    <row r="5481" spans="11:12" ht="316.5" x14ac:dyDescent="0.25">
      <c r="K5481" s="146" t="s">
        <v>210</v>
      </c>
      <c r="L5481" s="148" t="s">
        <v>150</v>
      </c>
    </row>
    <row r="5482" spans="11:12" ht="316.5" x14ac:dyDescent="0.25">
      <c r="K5482" s="146" t="s">
        <v>210</v>
      </c>
      <c r="L5482" s="148" t="s">
        <v>150</v>
      </c>
    </row>
    <row r="5483" spans="11:12" ht="316.5" x14ac:dyDescent="0.25">
      <c r="K5483" s="146" t="s">
        <v>210</v>
      </c>
      <c r="L5483" s="148" t="s">
        <v>150</v>
      </c>
    </row>
    <row r="5484" spans="11:12" ht="316.5" x14ac:dyDescent="0.25">
      <c r="K5484" s="146" t="s">
        <v>210</v>
      </c>
      <c r="L5484" s="148" t="s">
        <v>150</v>
      </c>
    </row>
    <row r="5485" spans="11:12" ht="316.5" x14ac:dyDescent="0.25">
      <c r="K5485" s="146" t="s">
        <v>210</v>
      </c>
      <c r="L5485" s="148" t="s">
        <v>150</v>
      </c>
    </row>
    <row r="5486" spans="11:12" ht="316.5" x14ac:dyDescent="0.25">
      <c r="K5486" s="146" t="s">
        <v>210</v>
      </c>
      <c r="L5486" s="148" t="s">
        <v>150</v>
      </c>
    </row>
    <row r="5487" spans="11:12" ht="316.5" x14ac:dyDescent="0.25">
      <c r="K5487" s="146" t="s">
        <v>210</v>
      </c>
      <c r="L5487" s="148" t="s">
        <v>150</v>
      </c>
    </row>
    <row r="5488" spans="11:12" ht="316.5" x14ac:dyDescent="0.25">
      <c r="K5488" s="146" t="s">
        <v>210</v>
      </c>
      <c r="L5488" s="148" t="s">
        <v>150</v>
      </c>
    </row>
    <row r="5489" spans="11:12" ht="316.5" x14ac:dyDescent="0.25">
      <c r="K5489" s="146" t="s">
        <v>210</v>
      </c>
      <c r="L5489" s="148" t="s">
        <v>150</v>
      </c>
    </row>
    <row r="5490" spans="11:12" ht="316.5" x14ac:dyDescent="0.25">
      <c r="K5490" s="146" t="s">
        <v>210</v>
      </c>
      <c r="L5490" s="148" t="s">
        <v>150</v>
      </c>
    </row>
    <row r="5491" spans="11:12" ht="316.5" x14ac:dyDescent="0.25">
      <c r="K5491" s="146" t="s">
        <v>210</v>
      </c>
      <c r="L5491" s="148" t="s">
        <v>150</v>
      </c>
    </row>
    <row r="5492" spans="11:12" ht="316.5" x14ac:dyDescent="0.25">
      <c r="K5492" s="146" t="s">
        <v>210</v>
      </c>
      <c r="L5492" s="148" t="s">
        <v>150</v>
      </c>
    </row>
    <row r="5493" spans="11:12" ht="316.5" x14ac:dyDescent="0.25">
      <c r="K5493" s="146" t="s">
        <v>210</v>
      </c>
      <c r="L5493" s="148" t="s">
        <v>150</v>
      </c>
    </row>
    <row r="5494" spans="11:12" ht="316.5" x14ac:dyDescent="0.25">
      <c r="K5494" s="146" t="s">
        <v>210</v>
      </c>
      <c r="L5494" s="148" t="s">
        <v>150</v>
      </c>
    </row>
    <row r="5495" spans="11:12" ht="316.5" x14ac:dyDescent="0.25">
      <c r="K5495" s="146" t="s">
        <v>210</v>
      </c>
      <c r="L5495" s="148" t="s">
        <v>150</v>
      </c>
    </row>
    <row r="5496" spans="11:12" ht="316.5" x14ac:dyDescent="0.25">
      <c r="K5496" s="146" t="s">
        <v>210</v>
      </c>
      <c r="L5496" s="148" t="s">
        <v>150</v>
      </c>
    </row>
    <row r="5497" spans="11:12" ht="316.5" x14ac:dyDescent="0.25">
      <c r="K5497" s="146" t="s">
        <v>210</v>
      </c>
      <c r="L5497" s="148" t="s">
        <v>150</v>
      </c>
    </row>
    <row r="5498" spans="11:12" ht="316.5" x14ac:dyDescent="0.25">
      <c r="K5498" s="146" t="s">
        <v>210</v>
      </c>
      <c r="L5498" s="148" t="s">
        <v>150</v>
      </c>
    </row>
    <row r="5499" spans="11:12" ht="316.5" x14ac:dyDescent="0.25">
      <c r="K5499" s="146" t="s">
        <v>210</v>
      </c>
      <c r="L5499" s="148" t="s">
        <v>150</v>
      </c>
    </row>
    <row r="5500" spans="11:12" ht="316.5" x14ac:dyDescent="0.25">
      <c r="K5500" s="146" t="s">
        <v>210</v>
      </c>
      <c r="L5500" s="148" t="s">
        <v>150</v>
      </c>
    </row>
    <row r="5501" spans="11:12" ht="316.5" x14ac:dyDescent="0.25">
      <c r="K5501" s="146" t="s">
        <v>210</v>
      </c>
      <c r="L5501" s="148" t="s">
        <v>150</v>
      </c>
    </row>
    <row r="5502" spans="11:12" ht="316.5" x14ac:dyDescent="0.25">
      <c r="K5502" s="146" t="s">
        <v>210</v>
      </c>
      <c r="L5502" s="148" t="s">
        <v>150</v>
      </c>
    </row>
    <row r="5503" spans="11:12" ht="316.5" x14ac:dyDescent="0.25">
      <c r="K5503" s="146" t="s">
        <v>210</v>
      </c>
      <c r="L5503" s="148" t="s">
        <v>150</v>
      </c>
    </row>
    <row r="5504" spans="11:12" ht="316.5" x14ac:dyDescent="0.25">
      <c r="K5504" s="146" t="s">
        <v>210</v>
      </c>
      <c r="L5504" s="148" t="s">
        <v>150</v>
      </c>
    </row>
    <row r="5505" spans="11:12" ht="316.5" x14ac:dyDescent="0.25">
      <c r="K5505" s="146" t="s">
        <v>210</v>
      </c>
      <c r="L5505" s="148" t="s">
        <v>150</v>
      </c>
    </row>
    <row r="5506" spans="11:12" ht="316.5" x14ac:dyDescent="0.25">
      <c r="K5506" s="146" t="s">
        <v>210</v>
      </c>
      <c r="L5506" s="148" t="s">
        <v>150</v>
      </c>
    </row>
    <row r="5507" spans="11:12" ht="316.5" x14ac:dyDescent="0.25">
      <c r="K5507" s="146" t="s">
        <v>210</v>
      </c>
      <c r="L5507" s="148" t="s">
        <v>150</v>
      </c>
    </row>
    <row r="5508" spans="11:12" ht="316.5" x14ac:dyDescent="0.25">
      <c r="K5508" s="146" t="s">
        <v>210</v>
      </c>
      <c r="L5508" s="148" t="s">
        <v>150</v>
      </c>
    </row>
    <row r="5509" spans="11:12" ht="316.5" x14ac:dyDescent="0.25">
      <c r="K5509" s="146" t="s">
        <v>210</v>
      </c>
      <c r="L5509" s="148" t="s">
        <v>150</v>
      </c>
    </row>
    <row r="5510" spans="11:12" ht="316.5" x14ac:dyDescent="0.25">
      <c r="K5510" s="146" t="s">
        <v>210</v>
      </c>
      <c r="L5510" s="148" t="s">
        <v>150</v>
      </c>
    </row>
    <row r="5511" spans="11:12" ht="316.5" x14ac:dyDescent="0.25">
      <c r="K5511" s="146" t="s">
        <v>210</v>
      </c>
      <c r="L5511" s="148" t="s">
        <v>150</v>
      </c>
    </row>
    <row r="5512" spans="11:12" ht="316.5" x14ac:dyDescent="0.25">
      <c r="K5512" s="146" t="s">
        <v>210</v>
      </c>
      <c r="L5512" s="148" t="s">
        <v>150</v>
      </c>
    </row>
    <row r="5513" spans="11:12" ht="316.5" x14ac:dyDescent="0.25">
      <c r="K5513" s="146" t="s">
        <v>210</v>
      </c>
      <c r="L5513" s="148" t="s">
        <v>150</v>
      </c>
    </row>
    <row r="5514" spans="11:12" ht="316.5" x14ac:dyDescent="0.25">
      <c r="K5514" s="146" t="s">
        <v>210</v>
      </c>
      <c r="L5514" s="148" t="s">
        <v>150</v>
      </c>
    </row>
    <row r="5515" spans="11:12" ht="316.5" x14ac:dyDescent="0.25">
      <c r="K5515" s="146" t="s">
        <v>210</v>
      </c>
      <c r="L5515" s="148" t="s">
        <v>150</v>
      </c>
    </row>
    <row r="5516" spans="11:12" ht="316.5" x14ac:dyDescent="0.25">
      <c r="K5516" s="146" t="s">
        <v>210</v>
      </c>
      <c r="L5516" s="148" t="s">
        <v>150</v>
      </c>
    </row>
    <row r="5517" spans="11:12" ht="316.5" x14ac:dyDescent="0.25">
      <c r="K5517" s="146" t="s">
        <v>210</v>
      </c>
      <c r="L5517" s="148" t="s">
        <v>150</v>
      </c>
    </row>
    <row r="5518" spans="11:12" ht="316.5" x14ac:dyDescent="0.25">
      <c r="K5518" s="146" t="s">
        <v>210</v>
      </c>
      <c r="L5518" s="148" t="s">
        <v>150</v>
      </c>
    </row>
    <row r="5519" spans="11:12" ht="316.5" x14ac:dyDescent="0.25">
      <c r="K5519" s="146" t="s">
        <v>210</v>
      </c>
      <c r="L5519" s="148" t="s">
        <v>150</v>
      </c>
    </row>
    <row r="5520" spans="11:12" ht="316.5" x14ac:dyDescent="0.25">
      <c r="K5520" s="146" t="s">
        <v>210</v>
      </c>
      <c r="L5520" s="148" t="s">
        <v>150</v>
      </c>
    </row>
    <row r="5521" spans="11:12" ht="316.5" x14ac:dyDescent="0.25">
      <c r="K5521" s="146" t="s">
        <v>210</v>
      </c>
      <c r="L5521" s="148" t="s">
        <v>150</v>
      </c>
    </row>
    <row r="5522" spans="11:12" ht="316.5" x14ac:dyDescent="0.25">
      <c r="K5522" s="146" t="s">
        <v>210</v>
      </c>
      <c r="L5522" s="148" t="s">
        <v>150</v>
      </c>
    </row>
    <row r="5523" spans="11:12" ht="316.5" x14ac:dyDescent="0.25">
      <c r="K5523" s="146" t="s">
        <v>210</v>
      </c>
      <c r="L5523" s="148" t="s">
        <v>150</v>
      </c>
    </row>
    <row r="5524" spans="11:12" ht="316.5" x14ac:dyDescent="0.25">
      <c r="K5524" s="146" t="s">
        <v>210</v>
      </c>
      <c r="L5524" s="148" t="s">
        <v>150</v>
      </c>
    </row>
    <row r="5525" spans="11:12" ht="316.5" x14ac:dyDescent="0.25">
      <c r="K5525" s="146" t="s">
        <v>210</v>
      </c>
      <c r="L5525" s="148" t="s">
        <v>150</v>
      </c>
    </row>
    <row r="5526" spans="11:12" ht="316.5" x14ac:dyDescent="0.25">
      <c r="K5526" s="146" t="s">
        <v>210</v>
      </c>
      <c r="L5526" s="148" t="s">
        <v>150</v>
      </c>
    </row>
    <row r="5527" spans="11:12" ht="316.5" x14ac:dyDescent="0.25">
      <c r="K5527" s="146" t="s">
        <v>210</v>
      </c>
      <c r="L5527" s="148" t="s">
        <v>150</v>
      </c>
    </row>
    <row r="5528" spans="11:12" ht="316.5" x14ac:dyDescent="0.25">
      <c r="K5528" s="146" t="s">
        <v>210</v>
      </c>
      <c r="L5528" s="148" t="s">
        <v>150</v>
      </c>
    </row>
    <row r="5529" spans="11:12" ht="316.5" x14ac:dyDescent="0.25">
      <c r="K5529" s="146" t="s">
        <v>210</v>
      </c>
      <c r="L5529" s="148" t="s">
        <v>150</v>
      </c>
    </row>
    <row r="5530" spans="11:12" ht="316.5" x14ac:dyDescent="0.25">
      <c r="K5530" s="146" t="s">
        <v>210</v>
      </c>
      <c r="L5530" s="148" t="s">
        <v>150</v>
      </c>
    </row>
    <row r="5531" spans="11:12" ht="316.5" x14ac:dyDescent="0.25">
      <c r="K5531" s="146" t="s">
        <v>210</v>
      </c>
      <c r="L5531" s="148" t="s">
        <v>150</v>
      </c>
    </row>
    <row r="5532" spans="11:12" ht="316.5" x14ac:dyDescent="0.25">
      <c r="K5532" s="146" t="s">
        <v>210</v>
      </c>
      <c r="L5532" s="148" t="s">
        <v>150</v>
      </c>
    </row>
    <row r="5533" spans="11:12" ht="316.5" x14ac:dyDescent="0.25">
      <c r="K5533" s="146" t="s">
        <v>210</v>
      </c>
      <c r="L5533" s="148" t="s">
        <v>150</v>
      </c>
    </row>
    <row r="5534" spans="11:12" ht="316.5" x14ac:dyDescent="0.25">
      <c r="K5534" s="146" t="s">
        <v>210</v>
      </c>
      <c r="L5534" s="148" t="s">
        <v>150</v>
      </c>
    </row>
    <row r="5535" spans="11:12" ht="316.5" x14ac:dyDescent="0.25">
      <c r="K5535" s="146" t="s">
        <v>210</v>
      </c>
      <c r="L5535" s="148" t="s">
        <v>150</v>
      </c>
    </row>
    <row r="5536" spans="11:12" ht="316.5" x14ac:dyDescent="0.25">
      <c r="K5536" s="146" t="s">
        <v>210</v>
      </c>
      <c r="L5536" s="148" t="s">
        <v>150</v>
      </c>
    </row>
    <row r="5537" spans="11:12" ht="316.5" x14ac:dyDescent="0.25">
      <c r="K5537" s="146" t="s">
        <v>210</v>
      </c>
      <c r="L5537" s="148" t="s">
        <v>150</v>
      </c>
    </row>
    <row r="5538" spans="11:12" ht="316.5" x14ac:dyDescent="0.25">
      <c r="K5538" s="146" t="s">
        <v>210</v>
      </c>
      <c r="L5538" s="148" t="s">
        <v>150</v>
      </c>
    </row>
    <row r="5539" spans="11:12" ht="316.5" x14ac:dyDescent="0.25">
      <c r="K5539" s="146" t="s">
        <v>210</v>
      </c>
      <c r="L5539" s="148" t="s">
        <v>150</v>
      </c>
    </row>
    <row r="5540" spans="11:12" ht="316.5" x14ac:dyDescent="0.25">
      <c r="K5540" s="146" t="s">
        <v>210</v>
      </c>
      <c r="L5540" s="148" t="s">
        <v>150</v>
      </c>
    </row>
    <row r="5541" spans="11:12" ht="316.5" x14ac:dyDescent="0.25">
      <c r="K5541" s="146" t="s">
        <v>210</v>
      </c>
      <c r="L5541" s="148" t="s">
        <v>150</v>
      </c>
    </row>
    <row r="5542" spans="11:12" ht="316.5" x14ac:dyDescent="0.25">
      <c r="K5542" s="146" t="s">
        <v>210</v>
      </c>
      <c r="L5542" s="148" t="s">
        <v>150</v>
      </c>
    </row>
    <row r="5543" spans="11:12" ht="316.5" x14ac:dyDescent="0.25">
      <c r="K5543" s="146" t="s">
        <v>210</v>
      </c>
      <c r="L5543" s="148" t="s">
        <v>150</v>
      </c>
    </row>
    <row r="5544" spans="11:12" ht="316.5" x14ac:dyDescent="0.25">
      <c r="K5544" s="146" t="s">
        <v>210</v>
      </c>
      <c r="L5544" s="148" t="s">
        <v>150</v>
      </c>
    </row>
    <row r="5545" spans="11:12" ht="316.5" x14ac:dyDescent="0.25">
      <c r="K5545" s="146" t="s">
        <v>210</v>
      </c>
      <c r="L5545" s="148" t="s">
        <v>150</v>
      </c>
    </row>
    <row r="5546" spans="11:12" ht="316.5" x14ac:dyDescent="0.25">
      <c r="K5546" s="146" t="s">
        <v>210</v>
      </c>
      <c r="L5546" s="148" t="s">
        <v>150</v>
      </c>
    </row>
    <row r="5547" spans="11:12" ht="316.5" x14ac:dyDescent="0.25">
      <c r="K5547" s="146" t="s">
        <v>210</v>
      </c>
      <c r="L5547" s="148" t="s">
        <v>150</v>
      </c>
    </row>
    <row r="5548" spans="11:12" ht="316.5" x14ac:dyDescent="0.25">
      <c r="K5548" s="146" t="s">
        <v>210</v>
      </c>
      <c r="L5548" s="148" t="s">
        <v>150</v>
      </c>
    </row>
    <row r="5549" spans="11:12" ht="316.5" x14ac:dyDescent="0.25">
      <c r="K5549" s="146" t="s">
        <v>210</v>
      </c>
      <c r="L5549" s="148" t="s">
        <v>150</v>
      </c>
    </row>
    <row r="5550" spans="11:12" ht="316.5" x14ac:dyDescent="0.25">
      <c r="K5550" s="146" t="s">
        <v>210</v>
      </c>
      <c r="L5550" s="148" t="s">
        <v>150</v>
      </c>
    </row>
    <row r="5551" spans="11:12" ht="316.5" x14ac:dyDescent="0.25">
      <c r="K5551" s="146" t="s">
        <v>210</v>
      </c>
      <c r="L5551" s="148" t="s">
        <v>150</v>
      </c>
    </row>
    <row r="5552" spans="11:12" ht="316.5" x14ac:dyDescent="0.25">
      <c r="K5552" s="146" t="s">
        <v>210</v>
      </c>
      <c r="L5552" s="148" t="s">
        <v>150</v>
      </c>
    </row>
    <row r="5553" spans="11:12" ht="316.5" x14ac:dyDescent="0.25">
      <c r="K5553" s="146" t="s">
        <v>210</v>
      </c>
      <c r="L5553" s="148" t="s">
        <v>150</v>
      </c>
    </row>
    <row r="5554" spans="11:12" ht="316.5" x14ac:dyDescent="0.25">
      <c r="K5554" s="146" t="s">
        <v>210</v>
      </c>
      <c r="L5554" s="148" t="s">
        <v>150</v>
      </c>
    </row>
    <row r="5555" spans="11:12" ht="316.5" x14ac:dyDescent="0.25">
      <c r="K5555" s="146" t="s">
        <v>210</v>
      </c>
      <c r="L5555" s="148" t="s">
        <v>150</v>
      </c>
    </row>
    <row r="5556" spans="11:12" ht="316.5" x14ac:dyDescent="0.25">
      <c r="K5556" s="146" t="s">
        <v>210</v>
      </c>
      <c r="L5556" s="148" t="s">
        <v>150</v>
      </c>
    </row>
    <row r="5557" spans="11:12" ht="316.5" x14ac:dyDescent="0.25">
      <c r="K5557" s="146" t="s">
        <v>210</v>
      </c>
      <c r="L5557" s="148" t="s">
        <v>150</v>
      </c>
    </row>
    <row r="5558" spans="11:12" ht="316.5" x14ac:dyDescent="0.25">
      <c r="K5558" s="146" t="s">
        <v>210</v>
      </c>
      <c r="L5558" s="148" t="s">
        <v>150</v>
      </c>
    </row>
    <row r="5559" spans="11:12" ht="316.5" x14ac:dyDescent="0.25">
      <c r="K5559" s="146" t="s">
        <v>210</v>
      </c>
      <c r="L5559" s="148" t="s">
        <v>150</v>
      </c>
    </row>
    <row r="5560" spans="11:12" ht="316.5" x14ac:dyDescent="0.25">
      <c r="K5560" s="146" t="s">
        <v>210</v>
      </c>
      <c r="L5560" s="148" t="s">
        <v>150</v>
      </c>
    </row>
    <row r="5561" spans="11:12" ht="316.5" x14ac:dyDescent="0.25">
      <c r="K5561" s="146" t="s">
        <v>210</v>
      </c>
      <c r="L5561" s="148" t="s">
        <v>150</v>
      </c>
    </row>
    <row r="5562" spans="11:12" ht="316.5" x14ac:dyDescent="0.25">
      <c r="K5562" s="146" t="s">
        <v>210</v>
      </c>
      <c r="L5562" s="148" t="s">
        <v>150</v>
      </c>
    </row>
    <row r="5563" spans="11:12" ht="316.5" x14ac:dyDescent="0.25">
      <c r="K5563" s="146" t="s">
        <v>210</v>
      </c>
      <c r="L5563" s="148" t="s">
        <v>150</v>
      </c>
    </row>
    <row r="5564" spans="11:12" ht="316.5" x14ac:dyDescent="0.25">
      <c r="K5564" s="146" t="s">
        <v>210</v>
      </c>
      <c r="L5564" s="148" t="s">
        <v>150</v>
      </c>
    </row>
    <row r="5565" spans="11:12" ht="316.5" x14ac:dyDescent="0.25">
      <c r="K5565" s="146" t="s">
        <v>210</v>
      </c>
      <c r="L5565" s="148" t="s">
        <v>150</v>
      </c>
    </row>
    <row r="5566" spans="11:12" ht="316.5" x14ac:dyDescent="0.25">
      <c r="K5566" s="146" t="s">
        <v>210</v>
      </c>
      <c r="L5566" s="148" t="s">
        <v>150</v>
      </c>
    </row>
    <row r="5567" spans="11:12" ht="316.5" x14ac:dyDescent="0.25">
      <c r="K5567" s="146" t="s">
        <v>210</v>
      </c>
      <c r="L5567" s="148" t="s">
        <v>150</v>
      </c>
    </row>
    <row r="5568" spans="11:12" ht="316.5" x14ac:dyDescent="0.25">
      <c r="K5568" s="146" t="s">
        <v>210</v>
      </c>
      <c r="L5568" s="148" t="s">
        <v>150</v>
      </c>
    </row>
    <row r="5569" spans="11:12" ht="316.5" x14ac:dyDescent="0.25">
      <c r="K5569" s="146" t="s">
        <v>210</v>
      </c>
      <c r="L5569" s="148" t="s">
        <v>150</v>
      </c>
    </row>
    <row r="5570" spans="11:12" ht="316.5" x14ac:dyDescent="0.25">
      <c r="K5570" s="146" t="s">
        <v>210</v>
      </c>
      <c r="L5570" s="148" t="s">
        <v>150</v>
      </c>
    </row>
    <row r="5571" spans="11:12" ht="316.5" x14ac:dyDescent="0.25">
      <c r="K5571" s="146" t="s">
        <v>210</v>
      </c>
      <c r="L5571" s="148" t="s">
        <v>150</v>
      </c>
    </row>
    <row r="5572" spans="11:12" ht="316.5" x14ac:dyDescent="0.25">
      <c r="K5572" s="146" t="s">
        <v>210</v>
      </c>
      <c r="L5572" s="148" t="s">
        <v>150</v>
      </c>
    </row>
    <row r="5573" spans="11:12" ht="316.5" x14ac:dyDescent="0.25">
      <c r="K5573" s="146" t="s">
        <v>210</v>
      </c>
      <c r="L5573" s="148" t="s">
        <v>150</v>
      </c>
    </row>
    <row r="5574" spans="11:12" ht="316.5" x14ac:dyDescent="0.25">
      <c r="K5574" s="146" t="s">
        <v>210</v>
      </c>
      <c r="L5574" s="148" t="s">
        <v>150</v>
      </c>
    </row>
    <row r="5575" spans="11:12" ht="316.5" x14ac:dyDescent="0.25">
      <c r="K5575" s="146" t="s">
        <v>210</v>
      </c>
      <c r="L5575" s="148" t="s">
        <v>150</v>
      </c>
    </row>
    <row r="5576" spans="11:12" ht="316.5" x14ac:dyDescent="0.25">
      <c r="K5576" s="146" t="s">
        <v>210</v>
      </c>
      <c r="L5576" s="148" t="s">
        <v>150</v>
      </c>
    </row>
    <row r="5577" spans="11:12" ht="316.5" x14ac:dyDescent="0.25">
      <c r="K5577" s="146" t="s">
        <v>210</v>
      </c>
      <c r="L5577" s="148" t="s">
        <v>150</v>
      </c>
    </row>
    <row r="5578" spans="11:12" ht="316.5" x14ac:dyDescent="0.25">
      <c r="K5578" s="146" t="s">
        <v>210</v>
      </c>
      <c r="L5578" s="148" t="s">
        <v>150</v>
      </c>
    </row>
    <row r="5579" spans="11:12" ht="316.5" x14ac:dyDescent="0.25">
      <c r="K5579" s="146" t="s">
        <v>210</v>
      </c>
      <c r="L5579" s="148" t="s">
        <v>150</v>
      </c>
    </row>
    <row r="5580" spans="11:12" ht="316.5" x14ac:dyDescent="0.25">
      <c r="K5580" s="146" t="s">
        <v>210</v>
      </c>
      <c r="L5580" s="148" t="s">
        <v>150</v>
      </c>
    </row>
    <row r="5581" spans="11:12" ht="316.5" x14ac:dyDescent="0.25">
      <c r="K5581" s="146" t="s">
        <v>210</v>
      </c>
      <c r="L5581" s="148" t="s">
        <v>150</v>
      </c>
    </row>
    <row r="5582" spans="11:12" ht="316.5" x14ac:dyDescent="0.25">
      <c r="K5582" s="146" t="s">
        <v>210</v>
      </c>
      <c r="L5582" s="148" t="s">
        <v>150</v>
      </c>
    </row>
    <row r="5583" spans="11:12" ht="316.5" x14ac:dyDescent="0.25">
      <c r="K5583" s="146" t="s">
        <v>210</v>
      </c>
      <c r="L5583" s="148" t="s">
        <v>150</v>
      </c>
    </row>
    <row r="5584" spans="11:12" ht="316.5" x14ac:dyDescent="0.25">
      <c r="K5584" s="146" t="s">
        <v>210</v>
      </c>
      <c r="L5584" s="148" t="s">
        <v>150</v>
      </c>
    </row>
    <row r="5585" spans="11:12" ht="316.5" x14ac:dyDescent="0.25">
      <c r="K5585" s="146" t="s">
        <v>210</v>
      </c>
      <c r="L5585" s="148" t="s">
        <v>150</v>
      </c>
    </row>
    <row r="5586" spans="11:12" ht="316.5" x14ac:dyDescent="0.25">
      <c r="K5586" s="146" t="s">
        <v>210</v>
      </c>
      <c r="L5586" s="148" t="s">
        <v>150</v>
      </c>
    </row>
    <row r="5587" spans="11:12" ht="316.5" x14ac:dyDescent="0.25">
      <c r="K5587" s="146" t="s">
        <v>210</v>
      </c>
      <c r="L5587" s="148" t="s">
        <v>150</v>
      </c>
    </row>
    <row r="5588" spans="11:12" ht="316.5" x14ac:dyDescent="0.25">
      <c r="K5588" s="146" t="s">
        <v>210</v>
      </c>
      <c r="L5588" s="148" t="s">
        <v>150</v>
      </c>
    </row>
    <row r="5589" spans="11:12" ht="316.5" x14ac:dyDescent="0.25">
      <c r="K5589" s="146" t="s">
        <v>210</v>
      </c>
      <c r="L5589" s="148" t="s">
        <v>150</v>
      </c>
    </row>
    <row r="5590" spans="11:12" ht="316.5" x14ac:dyDescent="0.25">
      <c r="K5590" s="146" t="s">
        <v>210</v>
      </c>
      <c r="L5590" s="148" t="s">
        <v>150</v>
      </c>
    </row>
    <row r="5591" spans="11:12" ht="316.5" x14ac:dyDescent="0.25">
      <c r="K5591" s="146" t="s">
        <v>210</v>
      </c>
      <c r="L5591" s="148" t="s">
        <v>150</v>
      </c>
    </row>
    <row r="5592" spans="11:12" ht="316.5" x14ac:dyDescent="0.25">
      <c r="K5592" s="146" t="s">
        <v>210</v>
      </c>
      <c r="L5592" s="148" t="s">
        <v>150</v>
      </c>
    </row>
    <row r="5593" spans="11:12" ht="316.5" x14ac:dyDescent="0.25">
      <c r="K5593" s="146" t="s">
        <v>210</v>
      </c>
      <c r="L5593" s="148" t="s">
        <v>150</v>
      </c>
    </row>
    <row r="5594" spans="11:12" ht="316.5" x14ac:dyDescent="0.25">
      <c r="K5594" s="146" t="s">
        <v>210</v>
      </c>
      <c r="L5594" s="148" t="s">
        <v>150</v>
      </c>
    </row>
    <row r="5595" spans="11:12" ht="316.5" x14ac:dyDescent="0.25">
      <c r="K5595" s="146" t="s">
        <v>210</v>
      </c>
      <c r="L5595" s="148" t="s">
        <v>150</v>
      </c>
    </row>
    <row r="5596" spans="11:12" ht="316.5" x14ac:dyDescent="0.25">
      <c r="K5596" s="146" t="s">
        <v>210</v>
      </c>
      <c r="L5596" s="148" t="s">
        <v>150</v>
      </c>
    </row>
    <row r="5597" spans="11:12" ht="316.5" x14ac:dyDescent="0.25">
      <c r="K5597" s="146" t="s">
        <v>210</v>
      </c>
      <c r="L5597" s="148" t="s">
        <v>150</v>
      </c>
    </row>
    <row r="5598" spans="11:12" ht="316.5" x14ac:dyDescent="0.25">
      <c r="K5598" s="146" t="s">
        <v>210</v>
      </c>
      <c r="L5598" s="148" t="s">
        <v>150</v>
      </c>
    </row>
    <row r="5599" spans="11:12" ht="316.5" x14ac:dyDescent="0.25">
      <c r="K5599" s="146" t="s">
        <v>210</v>
      </c>
      <c r="L5599" s="148" t="s">
        <v>150</v>
      </c>
    </row>
    <row r="5600" spans="11:12" ht="316.5" x14ac:dyDescent="0.25">
      <c r="K5600" s="146" t="s">
        <v>210</v>
      </c>
      <c r="L5600" s="148" t="s">
        <v>150</v>
      </c>
    </row>
    <row r="5601" spans="11:12" ht="316.5" x14ac:dyDescent="0.25">
      <c r="K5601" s="146" t="s">
        <v>210</v>
      </c>
      <c r="L5601" s="148" t="s">
        <v>150</v>
      </c>
    </row>
    <row r="5602" spans="11:12" ht="316.5" x14ac:dyDescent="0.25">
      <c r="K5602" s="146" t="s">
        <v>210</v>
      </c>
      <c r="L5602" s="148" t="s">
        <v>150</v>
      </c>
    </row>
    <row r="5603" spans="11:12" ht="316.5" x14ac:dyDescent="0.25">
      <c r="K5603" s="146" t="s">
        <v>210</v>
      </c>
      <c r="L5603" s="148" t="s">
        <v>150</v>
      </c>
    </row>
    <row r="5604" spans="11:12" ht="316.5" x14ac:dyDescent="0.25">
      <c r="K5604" s="146" t="s">
        <v>210</v>
      </c>
      <c r="L5604" s="148" t="s">
        <v>150</v>
      </c>
    </row>
    <row r="5605" spans="11:12" ht="316.5" x14ac:dyDescent="0.25">
      <c r="K5605" s="146" t="s">
        <v>210</v>
      </c>
      <c r="L5605" s="148" t="s">
        <v>150</v>
      </c>
    </row>
    <row r="5606" spans="11:12" ht="316.5" x14ac:dyDescent="0.25">
      <c r="K5606" s="146" t="s">
        <v>210</v>
      </c>
      <c r="L5606" s="148" t="s">
        <v>150</v>
      </c>
    </row>
    <row r="5607" spans="11:12" ht="316.5" x14ac:dyDescent="0.25">
      <c r="K5607" s="146" t="s">
        <v>210</v>
      </c>
      <c r="L5607" s="148" t="s">
        <v>150</v>
      </c>
    </row>
    <row r="5608" spans="11:12" ht="316.5" x14ac:dyDescent="0.25">
      <c r="K5608" s="146" t="s">
        <v>210</v>
      </c>
      <c r="L5608" s="148" t="s">
        <v>150</v>
      </c>
    </row>
    <row r="5609" spans="11:12" ht="316.5" x14ac:dyDescent="0.25">
      <c r="K5609" s="146" t="s">
        <v>210</v>
      </c>
      <c r="L5609" s="148" t="s">
        <v>150</v>
      </c>
    </row>
    <row r="5610" spans="11:12" ht="316.5" x14ac:dyDescent="0.25">
      <c r="K5610" s="146" t="s">
        <v>210</v>
      </c>
      <c r="L5610" s="148" t="s">
        <v>150</v>
      </c>
    </row>
    <row r="5611" spans="11:12" ht="316.5" x14ac:dyDescent="0.25">
      <c r="K5611" s="146" t="s">
        <v>210</v>
      </c>
      <c r="L5611" s="148" t="s">
        <v>150</v>
      </c>
    </row>
    <row r="5612" spans="11:12" ht="316.5" x14ac:dyDescent="0.25">
      <c r="K5612" s="146" t="s">
        <v>210</v>
      </c>
      <c r="L5612" s="148" t="s">
        <v>150</v>
      </c>
    </row>
    <row r="5613" spans="11:12" ht="316.5" x14ac:dyDescent="0.25">
      <c r="K5613" s="146" t="s">
        <v>210</v>
      </c>
      <c r="L5613" s="148" t="s">
        <v>150</v>
      </c>
    </row>
    <row r="5614" spans="11:12" ht="316.5" x14ac:dyDescent="0.25">
      <c r="K5614" s="146" t="s">
        <v>210</v>
      </c>
      <c r="L5614" s="148" t="s">
        <v>150</v>
      </c>
    </row>
    <row r="5615" spans="11:12" ht="316.5" x14ac:dyDescent="0.25">
      <c r="K5615" s="146" t="s">
        <v>210</v>
      </c>
      <c r="L5615" s="148" t="s">
        <v>150</v>
      </c>
    </row>
    <row r="5616" spans="11:12" ht="316.5" x14ac:dyDescent="0.25">
      <c r="K5616" s="146" t="s">
        <v>210</v>
      </c>
      <c r="L5616" s="148" t="s">
        <v>150</v>
      </c>
    </row>
    <row r="5617" spans="11:12" ht="316.5" x14ac:dyDescent="0.25">
      <c r="K5617" s="146" t="s">
        <v>210</v>
      </c>
      <c r="L5617" s="148" t="s">
        <v>150</v>
      </c>
    </row>
    <row r="5618" spans="11:12" ht="316.5" x14ac:dyDescent="0.25">
      <c r="K5618" s="146" t="s">
        <v>210</v>
      </c>
      <c r="L5618" s="148" t="s">
        <v>150</v>
      </c>
    </row>
    <row r="5619" spans="11:12" ht="316.5" x14ac:dyDescent="0.25">
      <c r="K5619" s="146" t="s">
        <v>210</v>
      </c>
      <c r="L5619" s="148" t="s">
        <v>150</v>
      </c>
    </row>
    <row r="5620" spans="11:12" ht="316.5" x14ac:dyDescent="0.25">
      <c r="K5620" s="146" t="s">
        <v>210</v>
      </c>
      <c r="L5620" s="148" t="s">
        <v>150</v>
      </c>
    </row>
    <row r="5621" spans="11:12" ht="316.5" x14ac:dyDescent="0.25">
      <c r="K5621" s="146" t="s">
        <v>210</v>
      </c>
      <c r="L5621" s="148" t="s">
        <v>150</v>
      </c>
    </row>
    <row r="5622" spans="11:12" ht="316.5" x14ac:dyDescent="0.25">
      <c r="K5622" s="146" t="s">
        <v>210</v>
      </c>
      <c r="L5622" s="148" t="s">
        <v>150</v>
      </c>
    </row>
    <row r="5623" spans="11:12" ht="316.5" x14ac:dyDescent="0.25">
      <c r="K5623" s="146" t="s">
        <v>210</v>
      </c>
      <c r="L5623" s="148" t="s">
        <v>150</v>
      </c>
    </row>
    <row r="5624" spans="11:12" ht="316.5" x14ac:dyDescent="0.25">
      <c r="K5624" s="146" t="s">
        <v>210</v>
      </c>
      <c r="L5624" s="148" t="s">
        <v>150</v>
      </c>
    </row>
    <row r="5625" spans="11:12" ht="316.5" x14ac:dyDescent="0.25">
      <c r="K5625" s="146" t="s">
        <v>210</v>
      </c>
      <c r="L5625" s="148" t="s">
        <v>150</v>
      </c>
    </row>
    <row r="5626" spans="11:12" ht="316.5" x14ac:dyDescent="0.25">
      <c r="K5626" s="146" t="s">
        <v>210</v>
      </c>
      <c r="L5626" s="148" t="s">
        <v>150</v>
      </c>
    </row>
    <row r="5627" spans="11:12" ht="316.5" x14ac:dyDescent="0.25">
      <c r="K5627" s="146" t="s">
        <v>210</v>
      </c>
      <c r="L5627" s="148" t="s">
        <v>150</v>
      </c>
    </row>
    <row r="5628" spans="11:12" ht="316.5" x14ac:dyDescent="0.25">
      <c r="K5628" s="146" t="s">
        <v>210</v>
      </c>
      <c r="L5628" s="148" t="s">
        <v>150</v>
      </c>
    </row>
    <row r="5629" spans="11:12" ht="316.5" x14ac:dyDescent="0.25">
      <c r="K5629" s="146" t="s">
        <v>210</v>
      </c>
      <c r="L5629" s="148" t="s">
        <v>150</v>
      </c>
    </row>
    <row r="5630" spans="11:12" ht="316.5" x14ac:dyDescent="0.25">
      <c r="K5630" s="146" t="s">
        <v>210</v>
      </c>
      <c r="L5630" s="148" t="s">
        <v>150</v>
      </c>
    </row>
    <row r="5631" spans="11:12" ht="316.5" x14ac:dyDescent="0.25">
      <c r="K5631" s="146" t="s">
        <v>210</v>
      </c>
      <c r="L5631" s="148" t="s">
        <v>150</v>
      </c>
    </row>
    <row r="5632" spans="11:12" ht="316.5" x14ac:dyDescent="0.25">
      <c r="K5632" s="146" t="s">
        <v>210</v>
      </c>
      <c r="L5632" s="148" t="s">
        <v>150</v>
      </c>
    </row>
    <row r="5633" spans="11:12" ht="316.5" x14ac:dyDescent="0.25">
      <c r="K5633" s="146" t="s">
        <v>210</v>
      </c>
      <c r="L5633" s="148" t="s">
        <v>150</v>
      </c>
    </row>
    <row r="5634" spans="11:12" ht="316.5" x14ac:dyDescent="0.25">
      <c r="K5634" s="146" t="s">
        <v>210</v>
      </c>
      <c r="L5634" s="148" t="s">
        <v>150</v>
      </c>
    </row>
    <row r="5635" spans="11:12" ht="316.5" x14ac:dyDescent="0.25">
      <c r="K5635" s="146" t="s">
        <v>210</v>
      </c>
      <c r="L5635" s="148" t="s">
        <v>150</v>
      </c>
    </row>
    <row r="5636" spans="11:12" ht="316.5" x14ac:dyDescent="0.25">
      <c r="K5636" s="146" t="s">
        <v>210</v>
      </c>
      <c r="L5636" s="148" t="s">
        <v>150</v>
      </c>
    </row>
    <row r="5637" spans="11:12" ht="316.5" x14ac:dyDescent="0.25">
      <c r="K5637" s="146" t="s">
        <v>210</v>
      </c>
      <c r="L5637" s="148" t="s">
        <v>150</v>
      </c>
    </row>
    <row r="5638" spans="11:12" ht="316.5" x14ac:dyDescent="0.25">
      <c r="K5638" s="146" t="s">
        <v>210</v>
      </c>
      <c r="L5638" s="148" t="s">
        <v>150</v>
      </c>
    </row>
    <row r="5639" spans="11:12" ht="316.5" x14ac:dyDescent="0.25">
      <c r="K5639" s="146" t="s">
        <v>210</v>
      </c>
      <c r="L5639" s="148" t="s">
        <v>150</v>
      </c>
    </row>
    <row r="5640" spans="11:12" ht="316.5" x14ac:dyDescent="0.25">
      <c r="K5640" s="146" t="s">
        <v>210</v>
      </c>
      <c r="L5640" s="148" t="s">
        <v>150</v>
      </c>
    </row>
    <row r="5641" spans="11:12" ht="316.5" x14ac:dyDescent="0.25">
      <c r="K5641" s="146" t="s">
        <v>210</v>
      </c>
      <c r="L5641" s="148" t="s">
        <v>150</v>
      </c>
    </row>
    <row r="5642" spans="11:12" ht="316.5" x14ac:dyDescent="0.25">
      <c r="K5642" s="146" t="s">
        <v>210</v>
      </c>
      <c r="L5642" s="148" t="s">
        <v>150</v>
      </c>
    </row>
    <row r="5643" spans="11:12" ht="316.5" x14ac:dyDescent="0.25">
      <c r="K5643" s="146" t="s">
        <v>210</v>
      </c>
      <c r="L5643" s="148" t="s">
        <v>150</v>
      </c>
    </row>
    <row r="5644" spans="11:12" ht="316.5" x14ac:dyDescent="0.25">
      <c r="K5644" s="146" t="s">
        <v>210</v>
      </c>
      <c r="L5644" s="148" t="s">
        <v>150</v>
      </c>
    </row>
    <row r="5645" spans="11:12" ht="316.5" x14ac:dyDescent="0.25">
      <c r="K5645" s="146" t="s">
        <v>210</v>
      </c>
      <c r="L5645" s="148" t="s">
        <v>150</v>
      </c>
    </row>
    <row r="5646" spans="11:12" ht="316.5" x14ac:dyDescent="0.25">
      <c r="K5646" s="146" t="s">
        <v>210</v>
      </c>
      <c r="L5646" s="148" t="s">
        <v>150</v>
      </c>
    </row>
    <row r="5647" spans="11:12" ht="316.5" x14ac:dyDescent="0.25">
      <c r="K5647" s="146" t="s">
        <v>210</v>
      </c>
      <c r="L5647" s="148" t="s">
        <v>150</v>
      </c>
    </row>
    <row r="5648" spans="11:12" ht="316.5" x14ac:dyDescent="0.25">
      <c r="K5648" s="146" t="s">
        <v>210</v>
      </c>
      <c r="L5648" s="148" t="s">
        <v>150</v>
      </c>
    </row>
    <row r="5649" spans="11:12" ht="316.5" x14ac:dyDescent="0.25">
      <c r="K5649" s="146" t="s">
        <v>210</v>
      </c>
      <c r="L5649" s="148" t="s">
        <v>150</v>
      </c>
    </row>
    <row r="5650" spans="11:12" ht="316.5" x14ac:dyDescent="0.25">
      <c r="K5650" s="146" t="s">
        <v>210</v>
      </c>
      <c r="L5650" s="148" t="s">
        <v>150</v>
      </c>
    </row>
    <row r="5651" spans="11:12" ht="316.5" x14ac:dyDescent="0.25">
      <c r="K5651" s="146" t="s">
        <v>210</v>
      </c>
      <c r="L5651" s="148" t="s">
        <v>150</v>
      </c>
    </row>
    <row r="5652" spans="11:12" ht="316.5" x14ac:dyDescent="0.25">
      <c r="K5652" s="146" t="s">
        <v>210</v>
      </c>
      <c r="L5652" s="148" t="s">
        <v>150</v>
      </c>
    </row>
    <row r="5653" spans="11:12" ht="316.5" x14ac:dyDescent="0.25">
      <c r="K5653" s="146" t="s">
        <v>210</v>
      </c>
      <c r="L5653" s="148" t="s">
        <v>150</v>
      </c>
    </row>
    <row r="5654" spans="11:12" ht="316.5" x14ac:dyDescent="0.25">
      <c r="K5654" s="146" t="s">
        <v>210</v>
      </c>
      <c r="L5654" s="148" t="s">
        <v>150</v>
      </c>
    </row>
    <row r="5655" spans="11:12" ht="316.5" x14ac:dyDescent="0.25">
      <c r="K5655" s="146" t="s">
        <v>210</v>
      </c>
      <c r="L5655" s="148" t="s">
        <v>150</v>
      </c>
    </row>
    <row r="5656" spans="11:12" ht="316.5" x14ac:dyDescent="0.25">
      <c r="K5656" s="146" t="s">
        <v>210</v>
      </c>
      <c r="L5656" s="148" t="s">
        <v>150</v>
      </c>
    </row>
    <row r="5657" spans="11:12" ht="316.5" x14ac:dyDescent="0.25">
      <c r="K5657" s="146" t="s">
        <v>210</v>
      </c>
      <c r="L5657" s="148" t="s">
        <v>150</v>
      </c>
    </row>
    <row r="5658" spans="11:12" ht="316.5" x14ac:dyDescent="0.25">
      <c r="K5658" s="146" t="s">
        <v>210</v>
      </c>
      <c r="L5658" s="148" t="s">
        <v>150</v>
      </c>
    </row>
    <row r="5659" spans="11:12" ht="316.5" x14ac:dyDescent="0.25">
      <c r="K5659" s="146" t="s">
        <v>210</v>
      </c>
      <c r="L5659" s="148" t="s">
        <v>150</v>
      </c>
    </row>
    <row r="5660" spans="11:12" ht="316.5" x14ac:dyDescent="0.25">
      <c r="K5660" s="146" t="s">
        <v>210</v>
      </c>
      <c r="L5660" s="148" t="s">
        <v>150</v>
      </c>
    </row>
    <row r="5661" spans="11:12" ht="316.5" x14ac:dyDescent="0.25">
      <c r="K5661" s="146" t="s">
        <v>210</v>
      </c>
      <c r="L5661" s="148" t="s">
        <v>150</v>
      </c>
    </row>
    <row r="5662" spans="11:12" ht="316.5" x14ac:dyDescent="0.25">
      <c r="K5662" s="146" t="s">
        <v>210</v>
      </c>
      <c r="L5662" s="148" t="s">
        <v>150</v>
      </c>
    </row>
    <row r="5663" spans="11:12" ht="316.5" x14ac:dyDescent="0.25">
      <c r="K5663" s="146" t="s">
        <v>210</v>
      </c>
      <c r="L5663" s="148" t="s">
        <v>150</v>
      </c>
    </row>
    <row r="5664" spans="11:12" ht="316.5" x14ac:dyDescent="0.25">
      <c r="K5664" s="146" t="s">
        <v>210</v>
      </c>
      <c r="L5664" s="148" t="s">
        <v>150</v>
      </c>
    </row>
    <row r="5665" spans="11:12" ht="316.5" x14ac:dyDescent="0.25">
      <c r="K5665" s="146" t="s">
        <v>210</v>
      </c>
      <c r="L5665" s="148" t="s">
        <v>150</v>
      </c>
    </row>
    <row r="5666" spans="11:12" ht="316.5" x14ac:dyDescent="0.25">
      <c r="K5666" s="146" t="s">
        <v>210</v>
      </c>
      <c r="L5666" s="148" t="s">
        <v>150</v>
      </c>
    </row>
    <row r="5667" spans="11:12" ht="316.5" x14ac:dyDescent="0.25">
      <c r="K5667" s="146" t="s">
        <v>210</v>
      </c>
      <c r="L5667" s="148" t="s">
        <v>150</v>
      </c>
    </row>
    <row r="5668" spans="11:12" ht="316.5" x14ac:dyDescent="0.25">
      <c r="K5668" s="146" t="s">
        <v>210</v>
      </c>
      <c r="L5668" s="148" t="s">
        <v>150</v>
      </c>
    </row>
    <row r="5669" spans="11:12" ht="316.5" x14ac:dyDescent="0.25">
      <c r="K5669" s="146" t="s">
        <v>210</v>
      </c>
      <c r="L5669" s="148" t="s">
        <v>150</v>
      </c>
    </row>
    <row r="5670" spans="11:12" ht="316.5" x14ac:dyDescent="0.25">
      <c r="K5670" s="146" t="s">
        <v>210</v>
      </c>
      <c r="L5670" s="148" t="s">
        <v>150</v>
      </c>
    </row>
    <row r="5671" spans="11:12" ht="316.5" x14ac:dyDescent="0.25">
      <c r="K5671" s="146" t="s">
        <v>210</v>
      </c>
      <c r="L5671" s="148" t="s">
        <v>150</v>
      </c>
    </row>
    <row r="5672" spans="11:12" ht="316.5" x14ac:dyDescent="0.25">
      <c r="K5672" s="146" t="s">
        <v>210</v>
      </c>
      <c r="L5672" s="148" t="s">
        <v>150</v>
      </c>
    </row>
    <row r="5673" spans="11:12" ht="316.5" x14ac:dyDescent="0.25">
      <c r="K5673" s="146" t="s">
        <v>210</v>
      </c>
      <c r="L5673" s="148" t="s">
        <v>150</v>
      </c>
    </row>
    <row r="5674" spans="11:12" ht="316.5" x14ac:dyDescent="0.25">
      <c r="K5674" s="146" t="s">
        <v>210</v>
      </c>
      <c r="L5674" s="148" t="s">
        <v>150</v>
      </c>
    </row>
    <row r="5675" spans="11:12" ht="316.5" x14ac:dyDescent="0.25">
      <c r="K5675" s="146" t="s">
        <v>210</v>
      </c>
      <c r="L5675" s="148" t="s">
        <v>150</v>
      </c>
    </row>
    <row r="5676" spans="11:12" ht="316.5" x14ac:dyDescent="0.25">
      <c r="K5676" s="146" t="s">
        <v>210</v>
      </c>
      <c r="L5676" s="148" t="s">
        <v>150</v>
      </c>
    </row>
    <row r="5677" spans="11:12" ht="316.5" x14ac:dyDescent="0.25">
      <c r="K5677" s="146" t="s">
        <v>210</v>
      </c>
      <c r="L5677" s="148" t="s">
        <v>150</v>
      </c>
    </row>
    <row r="5678" spans="11:12" ht="316.5" x14ac:dyDescent="0.25">
      <c r="K5678" s="146" t="s">
        <v>210</v>
      </c>
      <c r="L5678" s="148" t="s">
        <v>150</v>
      </c>
    </row>
    <row r="5679" spans="11:12" ht="316.5" x14ac:dyDescent="0.25">
      <c r="K5679" s="146" t="s">
        <v>210</v>
      </c>
      <c r="L5679" s="148" t="s">
        <v>150</v>
      </c>
    </row>
    <row r="5680" spans="11:12" ht="316.5" x14ac:dyDescent="0.25">
      <c r="K5680" s="146" t="s">
        <v>210</v>
      </c>
      <c r="L5680" s="148" t="s">
        <v>150</v>
      </c>
    </row>
    <row r="5681" spans="11:12" ht="316.5" x14ac:dyDescent="0.25">
      <c r="K5681" s="146" t="s">
        <v>210</v>
      </c>
      <c r="L5681" s="148" t="s">
        <v>150</v>
      </c>
    </row>
    <row r="5682" spans="11:12" ht="316.5" x14ac:dyDescent="0.25">
      <c r="K5682" s="146" t="s">
        <v>210</v>
      </c>
      <c r="L5682" s="148" t="s">
        <v>150</v>
      </c>
    </row>
    <row r="5683" spans="11:12" ht="316.5" x14ac:dyDescent="0.25">
      <c r="K5683" s="146" t="s">
        <v>210</v>
      </c>
      <c r="L5683" s="148" t="s">
        <v>150</v>
      </c>
    </row>
    <row r="5684" spans="11:12" ht="316.5" x14ac:dyDescent="0.25">
      <c r="K5684" s="146" t="s">
        <v>210</v>
      </c>
      <c r="L5684" s="148" t="s">
        <v>150</v>
      </c>
    </row>
    <row r="5685" spans="11:12" ht="316.5" x14ac:dyDescent="0.25">
      <c r="K5685" s="146" t="s">
        <v>210</v>
      </c>
      <c r="L5685" s="148" t="s">
        <v>150</v>
      </c>
    </row>
    <row r="5686" spans="11:12" ht="316.5" x14ac:dyDescent="0.25">
      <c r="K5686" s="146" t="s">
        <v>210</v>
      </c>
      <c r="L5686" s="148" t="s">
        <v>150</v>
      </c>
    </row>
    <row r="5687" spans="11:12" ht="316.5" x14ac:dyDescent="0.25">
      <c r="K5687" s="146" t="s">
        <v>210</v>
      </c>
      <c r="L5687" s="148" t="s">
        <v>150</v>
      </c>
    </row>
    <row r="5688" spans="11:12" ht="316.5" x14ac:dyDescent="0.25">
      <c r="K5688" s="146" t="s">
        <v>210</v>
      </c>
      <c r="L5688" s="148" t="s">
        <v>150</v>
      </c>
    </row>
    <row r="5689" spans="11:12" ht="316.5" x14ac:dyDescent="0.25">
      <c r="K5689" s="146" t="s">
        <v>210</v>
      </c>
      <c r="L5689" s="148" t="s">
        <v>150</v>
      </c>
    </row>
    <row r="5690" spans="11:12" ht="316.5" x14ac:dyDescent="0.25">
      <c r="K5690" s="146" t="s">
        <v>210</v>
      </c>
      <c r="L5690" s="148" t="s">
        <v>150</v>
      </c>
    </row>
    <row r="5691" spans="11:12" ht="316.5" x14ac:dyDescent="0.25">
      <c r="K5691" s="146" t="s">
        <v>210</v>
      </c>
      <c r="L5691" s="148" t="s">
        <v>150</v>
      </c>
    </row>
    <row r="5692" spans="11:12" ht="316.5" x14ac:dyDescent="0.25">
      <c r="K5692" s="146" t="s">
        <v>210</v>
      </c>
      <c r="L5692" s="148" t="s">
        <v>150</v>
      </c>
    </row>
    <row r="5693" spans="11:12" ht="316.5" x14ac:dyDescent="0.25">
      <c r="K5693" s="146" t="s">
        <v>210</v>
      </c>
      <c r="L5693" s="148" t="s">
        <v>150</v>
      </c>
    </row>
    <row r="5694" spans="11:12" ht="316.5" x14ac:dyDescent="0.25">
      <c r="K5694" s="146" t="s">
        <v>210</v>
      </c>
      <c r="L5694" s="148" t="s">
        <v>150</v>
      </c>
    </row>
    <row r="5695" spans="11:12" ht="316.5" x14ac:dyDescent="0.25">
      <c r="K5695" s="146" t="s">
        <v>210</v>
      </c>
      <c r="L5695" s="148" t="s">
        <v>150</v>
      </c>
    </row>
    <row r="5696" spans="11:12" ht="316.5" x14ac:dyDescent="0.25">
      <c r="K5696" s="146" t="s">
        <v>210</v>
      </c>
      <c r="L5696" s="148" t="s">
        <v>150</v>
      </c>
    </row>
    <row r="5697" spans="11:12" ht="316.5" x14ac:dyDescent="0.25">
      <c r="K5697" s="146" t="s">
        <v>210</v>
      </c>
      <c r="L5697" s="148" t="s">
        <v>150</v>
      </c>
    </row>
    <row r="5698" spans="11:12" ht="316.5" x14ac:dyDescent="0.25">
      <c r="K5698" s="146" t="s">
        <v>210</v>
      </c>
      <c r="L5698" s="148" t="s">
        <v>150</v>
      </c>
    </row>
    <row r="5699" spans="11:12" ht="316.5" x14ac:dyDescent="0.25">
      <c r="K5699" s="146" t="s">
        <v>210</v>
      </c>
      <c r="L5699" s="148" t="s">
        <v>150</v>
      </c>
    </row>
    <row r="5700" spans="11:12" ht="316.5" x14ac:dyDescent="0.25">
      <c r="K5700" s="146" t="s">
        <v>210</v>
      </c>
      <c r="L5700" s="148" t="s">
        <v>150</v>
      </c>
    </row>
    <row r="5701" spans="11:12" ht="316.5" x14ac:dyDescent="0.25">
      <c r="K5701" s="146" t="s">
        <v>210</v>
      </c>
      <c r="L5701" s="148" t="s">
        <v>150</v>
      </c>
    </row>
    <row r="5702" spans="11:12" ht="316.5" x14ac:dyDescent="0.25">
      <c r="K5702" s="146" t="s">
        <v>210</v>
      </c>
      <c r="L5702" s="148" t="s">
        <v>150</v>
      </c>
    </row>
    <row r="5703" spans="11:12" ht="316.5" x14ac:dyDescent="0.25">
      <c r="K5703" s="146" t="s">
        <v>210</v>
      </c>
      <c r="L5703" s="148" t="s">
        <v>150</v>
      </c>
    </row>
    <row r="5704" spans="11:12" ht="316.5" x14ac:dyDescent="0.25">
      <c r="K5704" s="146" t="s">
        <v>210</v>
      </c>
      <c r="L5704" s="148" t="s">
        <v>150</v>
      </c>
    </row>
    <row r="5705" spans="11:12" ht="316.5" x14ac:dyDescent="0.25">
      <c r="K5705" s="146" t="s">
        <v>210</v>
      </c>
      <c r="L5705" s="148" t="s">
        <v>150</v>
      </c>
    </row>
    <row r="5706" spans="11:12" ht="316.5" x14ac:dyDescent="0.25">
      <c r="K5706" s="146" t="s">
        <v>210</v>
      </c>
      <c r="L5706" s="148" t="s">
        <v>150</v>
      </c>
    </row>
    <row r="5707" spans="11:12" ht="316.5" x14ac:dyDescent="0.25">
      <c r="K5707" s="146" t="s">
        <v>210</v>
      </c>
      <c r="L5707" s="148" t="s">
        <v>150</v>
      </c>
    </row>
    <row r="5708" spans="11:12" ht="316.5" x14ac:dyDescent="0.25">
      <c r="K5708" s="146" t="s">
        <v>210</v>
      </c>
      <c r="L5708" s="148" t="s">
        <v>150</v>
      </c>
    </row>
    <row r="5709" spans="11:12" ht="316.5" x14ac:dyDescent="0.25">
      <c r="K5709" s="146" t="s">
        <v>210</v>
      </c>
      <c r="L5709" s="148" t="s">
        <v>150</v>
      </c>
    </row>
    <row r="5710" spans="11:12" ht="316.5" x14ac:dyDescent="0.25">
      <c r="K5710" s="146" t="s">
        <v>210</v>
      </c>
      <c r="L5710" s="148" t="s">
        <v>150</v>
      </c>
    </row>
    <row r="5711" spans="11:12" ht="316.5" x14ac:dyDescent="0.25">
      <c r="K5711" s="146" t="s">
        <v>210</v>
      </c>
      <c r="L5711" s="148" t="s">
        <v>150</v>
      </c>
    </row>
    <row r="5712" spans="11:12" ht="316.5" x14ac:dyDescent="0.25">
      <c r="K5712" s="146" t="s">
        <v>210</v>
      </c>
      <c r="L5712" s="148" t="s">
        <v>150</v>
      </c>
    </row>
    <row r="5713" spans="11:12" ht="316.5" x14ac:dyDescent="0.25">
      <c r="K5713" s="146" t="s">
        <v>210</v>
      </c>
      <c r="L5713" s="148" t="s">
        <v>150</v>
      </c>
    </row>
    <row r="5714" spans="11:12" ht="316.5" x14ac:dyDescent="0.25">
      <c r="K5714" s="146" t="s">
        <v>210</v>
      </c>
      <c r="L5714" s="148" t="s">
        <v>150</v>
      </c>
    </row>
    <row r="5715" spans="11:12" ht="316.5" x14ac:dyDescent="0.25">
      <c r="K5715" s="146" t="s">
        <v>210</v>
      </c>
      <c r="L5715" s="148" t="s">
        <v>150</v>
      </c>
    </row>
    <row r="5716" spans="11:12" ht="316.5" x14ac:dyDescent="0.25">
      <c r="K5716" s="146" t="s">
        <v>210</v>
      </c>
      <c r="L5716" s="148" t="s">
        <v>150</v>
      </c>
    </row>
    <row r="5717" spans="11:12" ht="316.5" x14ac:dyDescent="0.25">
      <c r="K5717" s="146" t="s">
        <v>210</v>
      </c>
      <c r="L5717" s="148" t="s">
        <v>150</v>
      </c>
    </row>
    <row r="5718" spans="11:12" ht="316.5" x14ac:dyDescent="0.25">
      <c r="K5718" s="146" t="s">
        <v>210</v>
      </c>
      <c r="L5718" s="148" t="s">
        <v>150</v>
      </c>
    </row>
    <row r="5719" spans="11:12" ht="316.5" x14ac:dyDescent="0.25">
      <c r="K5719" s="146" t="s">
        <v>210</v>
      </c>
      <c r="L5719" s="148" t="s">
        <v>150</v>
      </c>
    </row>
    <row r="5720" spans="11:12" ht="316.5" x14ac:dyDescent="0.25">
      <c r="K5720" s="146" t="s">
        <v>210</v>
      </c>
      <c r="L5720" s="148" t="s">
        <v>150</v>
      </c>
    </row>
    <row r="5721" spans="11:12" ht="316.5" x14ac:dyDescent="0.25">
      <c r="K5721" s="146" t="s">
        <v>210</v>
      </c>
      <c r="L5721" s="148" t="s">
        <v>150</v>
      </c>
    </row>
    <row r="5722" spans="11:12" ht="316.5" x14ac:dyDescent="0.25">
      <c r="K5722" s="146" t="s">
        <v>210</v>
      </c>
      <c r="L5722" s="148" t="s">
        <v>150</v>
      </c>
    </row>
    <row r="5723" spans="11:12" ht="316.5" x14ac:dyDescent="0.25">
      <c r="K5723" s="146" t="s">
        <v>210</v>
      </c>
      <c r="L5723" s="148" t="s">
        <v>150</v>
      </c>
    </row>
    <row r="5724" spans="11:12" ht="316.5" x14ac:dyDescent="0.25">
      <c r="K5724" s="146" t="s">
        <v>210</v>
      </c>
      <c r="L5724" s="148" t="s">
        <v>150</v>
      </c>
    </row>
    <row r="5725" spans="11:12" ht="316.5" x14ac:dyDescent="0.25">
      <c r="K5725" s="146" t="s">
        <v>210</v>
      </c>
      <c r="L5725" s="148" t="s">
        <v>150</v>
      </c>
    </row>
    <row r="5726" spans="11:12" ht="316.5" x14ac:dyDescent="0.25">
      <c r="K5726" s="146" t="s">
        <v>210</v>
      </c>
      <c r="L5726" s="148" t="s">
        <v>150</v>
      </c>
    </row>
    <row r="5727" spans="11:12" ht="316.5" x14ac:dyDescent="0.25">
      <c r="K5727" s="146" t="s">
        <v>210</v>
      </c>
      <c r="L5727" s="148" t="s">
        <v>150</v>
      </c>
    </row>
    <row r="5728" spans="11:12" ht="316.5" x14ac:dyDescent="0.25">
      <c r="K5728" s="146" t="s">
        <v>210</v>
      </c>
      <c r="L5728" s="148" t="s">
        <v>150</v>
      </c>
    </row>
    <row r="5729" spans="11:12" ht="316.5" x14ac:dyDescent="0.25">
      <c r="K5729" s="146" t="s">
        <v>210</v>
      </c>
      <c r="L5729" s="148" t="s">
        <v>150</v>
      </c>
    </row>
    <row r="5730" spans="11:12" ht="316.5" x14ac:dyDescent="0.25">
      <c r="K5730" s="146" t="s">
        <v>210</v>
      </c>
      <c r="L5730" s="148" t="s">
        <v>150</v>
      </c>
    </row>
    <row r="5731" spans="11:12" ht="316.5" x14ac:dyDescent="0.25">
      <c r="K5731" s="146" t="s">
        <v>210</v>
      </c>
      <c r="L5731" s="148" t="s">
        <v>150</v>
      </c>
    </row>
    <row r="5732" spans="11:12" ht="316.5" x14ac:dyDescent="0.25">
      <c r="K5732" s="146" t="s">
        <v>210</v>
      </c>
      <c r="L5732" s="148" t="s">
        <v>150</v>
      </c>
    </row>
    <row r="5733" spans="11:12" ht="316.5" x14ac:dyDescent="0.25">
      <c r="K5733" s="146" t="s">
        <v>210</v>
      </c>
      <c r="L5733" s="148" t="s">
        <v>150</v>
      </c>
    </row>
    <row r="5734" spans="11:12" ht="316.5" x14ac:dyDescent="0.25">
      <c r="K5734" s="146" t="s">
        <v>210</v>
      </c>
      <c r="L5734" s="148" t="s">
        <v>150</v>
      </c>
    </row>
    <row r="5735" spans="11:12" ht="316.5" x14ac:dyDescent="0.25">
      <c r="K5735" s="146" t="s">
        <v>210</v>
      </c>
      <c r="L5735" s="148" t="s">
        <v>150</v>
      </c>
    </row>
    <row r="5736" spans="11:12" ht="316.5" x14ac:dyDescent="0.25">
      <c r="K5736" s="146" t="s">
        <v>210</v>
      </c>
      <c r="L5736" s="148" t="s">
        <v>150</v>
      </c>
    </row>
    <row r="5737" spans="11:12" ht="316.5" x14ac:dyDescent="0.25">
      <c r="K5737" s="146" t="s">
        <v>210</v>
      </c>
      <c r="L5737" s="148" t="s">
        <v>150</v>
      </c>
    </row>
    <row r="5738" spans="11:12" ht="316.5" x14ac:dyDescent="0.25">
      <c r="K5738" s="146" t="s">
        <v>210</v>
      </c>
      <c r="L5738" s="148" t="s">
        <v>150</v>
      </c>
    </row>
    <row r="5739" spans="11:12" ht="316.5" x14ac:dyDescent="0.25">
      <c r="K5739" s="146" t="s">
        <v>210</v>
      </c>
      <c r="L5739" s="148" t="s">
        <v>150</v>
      </c>
    </row>
    <row r="5740" spans="11:12" ht="316.5" x14ac:dyDescent="0.25">
      <c r="K5740" s="146" t="s">
        <v>210</v>
      </c>
      <c r="L5740" s="148" t="s">
        <v>150</v>
      </c>
    </row>
    <row r="5741" spans="11:12" ht="316.5" x14ac:dyDescent="0.25">
      <c r="K5741" s="146" t="s">
        <v>210</v>
      </c>
      <c r="L5741" s="148" t="s">
        <v>150</v>
      </c>
    </row>
    <row r="5742" spans="11:12" ht="316.5" x14ac:dyDescent="0.25">
      <c r="K5742" s="146" t="s">
        <v>210</v>
      </c>
      <c r="L5742" s="148" t="s">
        <v>150</v>
      </c>
    </row>
    <row r="5743" spans="11:12" ht="316.5" x14ac:dyDescent="0.25">
      <c r="K5743" s="146" t="s">
        <v>210</v>
      </c>
      <c r="L5743" s="148" t="s">
        <v>150</v>
      </c>
    </row>
    <row r="5744" spans="11:12" ht="316.5" x14ac:dyDescent="0.25">
      <c r="K5744" s="146" t="s">
        <v>210</v>
      </c>
      <c r="L5744" s="148" t="s">
        <v>150</v>
      </c>
    </row>
    <row r="5745" spans="11:12" ht="316.5" x14ac:dyDescent="0.25">
      <c r="K5745" s="146" t="s">
        <v>210</v>
      </c>
      <c r="L5745" s="148" t="s">
        <v>150</v>
      </c>
    </row>
    <row r="5746" spans="11:12" ht="316.5" x14ac:dyDescent="0.25">
      <c r="K5746" s="146" t="s">
        <v>210</v>
      </c>
      <c r="L5746" s="148" t="s">
        <v>150</v>
      </c>
    </row>
    <row r="5747" spans="11:12" ht="316.5" x14ac:dyDescent="0.25">
      <c r="K5747" s="146" t="s">
        <v>210</v>
      </c>
      <c r="L5747" s="148" t="s">
        <v>150</v>
      </c>
    </row>
    <row r="5748" spans="11:12" ht="316.5" x14ac:dyDescent="0.25">
      <c r="K5748" s="146" t="s">
        <v>210</v>
      </c>
      <c r="L5748" s="148" t="s">
        <v>150</v>
      </c>
    </row>
    <row r="5749" spans="11:12" ht="316.5" x14ac:dyDescent="0.25">
      <c r="K5749" s="146" t="s">
        <v>210</v>
      </c>
      <c r="L5749" s="148" t="s">
        <v>150</v>
      </c>
    </row>
    <row r="5750" spans="11:12" ht="316.5" x14ac:dyDescent="0.25">
      <c r="K5750" s="146" t="s">
        <v>210</v>
      </c>
      <c r="L5750" s="148" t="s">
        <v>150</v>
      </c>
    </row>
    <row r="5751" spans="11:12" ht="316.5" x14ac:dyDescent="0.25">
      <c r="K5751" s="146" t="s">
        <v>210</v>
      </c>
      <c r="L5751" s="148" t="s">
        <v>150</v>
      </c>
    </row>
    <row r="5752" spans="11:12" ht="316.5" x14ac:dyDescent="0.25">
      <c r="K5752" s="146" t="s">
        <v>210</v>
      </c>
      <c r="L5752" s="148" t="s">
        <v>150</v>
      </c>
    </row>
    <row r="5753" spans="11:12" ht="316.5" x14ac:dyDescent="0.25">
      <c r="K5753" s="146" t="s">
        <v>210</v>
      </c>
      <c r="L5753" s="148" t="s">
        <v>150</v>
      </c>
    </row>
    <row r="5754" spans="11:12" ht="316.5" x14ac:dyDescent="0.25">
      <c r="K5754" s="146" t="s">
        <v>210</v>
      </c>
      <c r="L5754" s="148" t="s">
        <v>150</v>
      </c>
    </row>
    <row r="5755" spans="11:12" ht="316.5" x14ac:dyDescent="0.25">
      <c r="K5755" s="146" t="s">
        <v>210</v>
      </c>
      <c r="L5755" s="148" t="s">
        <v>150</v>
      </c>
    </row>
    <row r="5756" spans="11:12" ht="316.5" x14ac:dyDescent="0.25">
      <c r="K5756" s="146" t="s">
        <v>210</v>
      </c>
      <c r="L5756" s="148" t="s">
        <v>150</v>
      </c>
    </row>
    <row r="5757" spans="11:12" ht="316.5" x14ac:dyDescent="0.25">
      <c r="K5757" s="146" t="s">
        <v>210</v>
      </c>
      <c r="L5757" s="148" t="s">
        <v>150</v>
      </c>
    </row>
    <row r="5758" spans="11:12" ht="316.5" x14ac:dyDescent="0.25">
      <c r="K5758" s="146" t="s">
        <v>210</v>
      </c>
      <c r="L5758" s="148" t="s">
        <v>150</v>
      </c>
    </row>
    <row r="5759" spans="11:12" ht="316.5" x14ac:dyDescent="0.25">
      <c r="K5759" s="146" t="s">
        <v>210</v>
      </c>
      <c r="L5759" s="148" t="s">
        <v>150</v>
      </c>
    </row>
    <row r="5760" spans="11:12" ht="316.5" x14ac:dyDescent="0.25">
      <c r="K5760" s="146" t="s">
        <v>210</v>
      </c>
      <c r="L5760" s="148" t="s">
        <v>150</v>
      </c>
    </row>
    <row r="5761" spans="11:12" ht="316.5" x14ac:dyDescent="0.25">
      <c r="K5761" s="146" t="s">
        <v>210</v>
      </c>
      <c r="L5761" s="148" t="s">
        <v>150</v>
      </c>
    </row>
    <row r="5762" spans="11:12" ht="316.5" x14ac:dyDescent="0.25">
      <c r="K5762" s="146" t="s">
        <v>210</v>
      </c>
      <c r="L5762" s="148" t="s">
        <v>150</v>
      </c>
    </row>
    <row r="5763" spans="11:12" ht="316.5" x14ac:dyDescent="0.25">
      <c r="K5763" s="146" t="s">
        <v>210</v>
      </c>
      <c r="L5763" s="148" t="s">
        <v>150</v>
      </c>
    </row>
    <row r="5764" spans="11:12" ht="316.5" x14ac:dyDescent="0.25">
      <c r="K5764" s="146" t="s">
        <v>210</v>
      </c>
      <c r="L5764" s="148" t="s">
        <v>150</v>
      </c>
    </row>
    <row r="5765" spans="11:12" ht="316.5" x14ac:dyDescent="0.25">
      <c r="K5765" s="146" t="s">
        <v>210</v>
      </c>
      <c r="L5765" s="148" t="s">
        <v>150</v>
      </c>
    </row>
    <row r="5766" spans="11:12" ht="316.5" x14ac:dyDescent="0.25">
      <c r="K5766" s="146" t="s">
        <v>210</v>
      </c>
      <c r="L5766" s="148" t="s">
        <v>150</v>
      </c>
    </row>
    <row r="5767" spans="11:12" ht="316.5" x14ac:dyDescent="0.25">
      <c r="K5767" s="146" t="s">
        <v>210</v>
      </c>
      <c r="L5767" s="148" t="s">
        <v>150</v>
      </c>
    </row>
    <row r="5768" spans="11:12" ht="316.5" x14ac:dyDescent="0.25">
      <c r="K5768" s="146" t="s">
        <v>210</v>
      </c>
      <c r="L5768" s="148" t="s">
        <v>150</v>
      </c>
    </row>
    <row r="5769" spans="11:12" ht="316.5" x14ac:dyDescent="0.25">
      <c r="K5769" s="146" t="s">
        <v>210</v>
      </c>
      <c r="L5769" s="148" t="s">
        <v>150</v>
      </c>
    </row>
    <row r="5770" spans="11:12" ht="316.5" x14ac:dyDescent="0.25">
      <c r="K5770" s="146" t="s">
        <v>210</v>
      </c>
      <c r="L5770" s="148" t="s">
        <v>150</v>
      </c>
    </row>
    <row r="5771" spans="11:12" ht="316.5" x14ac:dyDescent="0.25">
      <c r="K5771" s="146" t="s">
        <v>210</v>
      </c>
      <c r="L5771" s="148" t="s">
        <v>150</v>
      </c>
    </row>
    <row r="5772" spans="11:12" ht="316.5" x14ac:dyDescent="0.25">
      <c r="K5772" s="146" t="s">
        <v>210</v>
      </c>
      <c r="L5772" s="148" t="s">
        <v>150</v>
      </c>
    </row>
    <row r="5773" spans="11:12" ht="316.5" x14ac:dyDescent="0.25">
      <c r="K5773" s="146" t="s">
        <v>210</v>
      </c>
      <c r="L5773" s="148" t="s">
        <v>150</v>
      </c>
    </row>
    <row r="5774" spans="11:12" ht="316.5" x14ac:dyDescent="0.25">
      <c r="K5774" s="146" t="s">
        <v>210</v>
      </c>
      <c r="L5774" s="148" t="s">
        <v>150</v>
      </c>
    </row>
    <row r="5775" spans="11:12" ht="316.5" x14ac:dyDescent="0.25">
      <c r="K5775" s="146" t="s">
        <v>210</v>
      </c>
      <c r="L5775" s="148" t="s">
        <v>150</v>
      </c>
    </row>
    <row r="5776" spans="11:12" ht="316.5" x14ac:dyDescent="0.25">
      <c r="K5776" s="146" t="s">
        <v>210</v>
      </c>
      <c r="L5776" s="148" t="s">
        <v>150</v>
      </c>
    </row>
    <row r="5777" spans="11:12" ht="316.5" x14ac:dyDescent="0.25">
      <c r="K5777" s="146" t="s">
        <v>210</v>
      </c>
      <c r="L5777" s="148" t="s">
        <v>150</v>
      </c>
    </row>
    <row r="5778" spans="11:12" ht="316.5" x14ac:dyDescent="0.25">
      <c r="K5778" s="146" t="s">
        <v>210</v>
      </c>
      <c r="L5778" s="148" t="s">
        <v>150</v>
      </c>
    </row>
    <row r="5779" spans="11:12" ht="316.5" x14ac:dyDescent="0.25">
      <c r="K5779" s="146" t="s">
        <v>210</v>
      </c>
      <c r="L5779" s="148" t="s">
        <v>150</v>
      </c>
    </row>
    <row r="5780" spans="11:12" ht="316.5" x14ac:dyDescent="0.25">
      <c r="K5780" s="146" t="s">
        <v>210</v>
      </c>
      <c r="L5780" s="148" t="s">
        <v>150</v>
      </c>
    </row>
    <row r="5781" spans="11:12" ht="316.5" x14ac:dyDescent="0.25">
      <c r="K5781" s="146" t="s">
        <v>210</v>
      </c>
      <c r="L5781" s="148" t="s">
        <v>150</v>
      </c>
    </row>
    <row r="5782" spans="11:12" ht="316.5" x14ac:dyDescent="0.25">
      <c r="K5782" s="146" t="s">
        <v>210</v>
      </c>
      <c r="L5782" s="148" t="s">
        <v>150</v>
      </c>
    </row>
    <row r="5783" spans="11:12" ht="316.5" x14ac:dyDescent="0.25">
      <c r="K5783" s="146" t="s">
        <v>210</v>
      </c>
      <c r="L5783" s="148" t="s">
        <v>150</v>
      </c>
    </row>
    <row r="5784" spans="11:12" ht="316.5" x14ac:dyDescent="0.25">
      <c r="K5784" s="146" t="s">
        <v>210</v>
      </c>
      <c r="L5784" s="148" t="s">
        <v>150</v>
      </c>
    </row>
    <row r="5785" spans="11:12" ht="316.5" x14ac:dyDescent="0.25">
      <c r="K5785" s="146" t="s">
        <v>210</v>
      </c>
      <c r="L5785" s="148" t="s">
        <v>150</v>
      </c>
    </row>
    <row r="5786" spans="11:12" ht="316.5" x14ac:dyDescent="0.25">
      <c r="K5786" s="146" t="s">
        <v>210</v>
      </c>
      <c r="L5786" s="148" t="s">
        <v>150</v>
      </c>
    </row>
    <row r="5787" spans="11:12" ht="316.5" x14ac:dyDescent="0.25">
      <c r="K5787" s="146" t="s">
        <v>210</v>
      </c>
      <c r="L5787" s="148" t="s">
        <v>150</v>
      </c>
    </row>
    <row r="5788" spans="11:12" ht="316.5" x14ac:dyDescent="0.25">
      <c r="K5788" s="146" t="s">
        <v>210</v>
      </c>
      <c r="L5788" s="148" t="s">
        <v>150</v>
      </c>
    </row>
    <row r="5789" spans="11:12" ht="316.5" x14ac:dyDescent="0.25">
      <c r="K5789" s="146" t="s">
        <v>210</v>
      </c>
      <c r="L5789" s="148" t="s">
        <v>150</v>
      </c>
    </row>
    <row r="5790" spans="11:12" ht="316.5" x14ac:dyDescent="0.25">
      <c r="K5790" s="146" t="s">
        <v>210</v>
      </c>
      <c r="L5790" s="148" t="s">
        <v>150</v>
      </c>
    </row>
    <row r="5791" spans="11:12" ht="316.5" x14ac:dyDescent="0.25">
      <c r="K5791" s="146" t="s">
        <v>210</v>
      </c>
      <c r="L5791" s="148" t="s">
        <v>150</v>
      </c>
    </row>
    <row r="5792" spans="11:12" ht="316.5" x14ac:dyDescent="0.25">
      <c r="K5792" s="146" t="s">
        <v>210</v>
      </c>
      <c r="L5792" s="148" t="s">
        <v>150</v>
      </c>
    </row>
    <row r="5793" spans="11:12" ht="316.5" x14ac:dyDescent="0.25">
      <c r="K5793" s="146" t="s">
        <v>210</v>
      </c>
      <c r="L5793" s="148" t="s">
        <v>150</v>
      </c>
    </row>
    <row r="5794" spans="11:12" ht="316.5" x14ac:dyDescent="0.25">
      <c r="K5794" s="146" t="s">
        <v>210</v>
      </c>
      <c r="L5794" s="148" t="s">
        <v>150</v>
      </c>
    </row>
    <row r="5795" spans="11:12" ht="316.5" x14ac:dyDescent="0.25">
      <c r="K5795" s="146" t="s">
        <v>210</v>
      </c>
      <c r="L5795" s="148" t="s">
        <v>150</v>
      </c>
    </row>
    <row r="5796" spans="11:12" ht="316.5" x14ac:dyDescent="0.25">
      <c r="K5796" s="146" t="s">
        <v>210</v>
      </c>
      <c r="L5796" s="148" t="s">
        <v>150</v>
      </c>
    </row>
    <row r="5797" spans="11:12" ht="316.5" x14ac:dyDescent="0.25">
      <c r="K5797" s="146" t="s">
        <v>210</v>
      </c>
      <c r="L5797" s="148" t="s">
        <v>150</v>
      </c>
    </row>
    <row r="5798" spans="11:12" ht="316.5" x14ac:dyDescent="0.25">
      <c r="K5798" s="146" t="s">
        <v>210</v>
      </c>
      <c r="L5798" s="148" t="s">
        <v>150</v>
      </c>
    </row>
    <row r="5799" spans="11:12" ht="316.5" x14ac:dyDescent="0.25">
      <c r="K5799" s="146" t="s">
        <v>210</v>
      </c>
      <c r="L5799" s="148" t="s">
        <v>150</v>
      </c>
    </row>
    <row r="5800" spans="11:12" ht="316.5" x14ac:dyDescent="0.25">
      <c r="K5800" s="146" t="s">
        <v>210</v>
      </c>
      <c r="L5800" s="148" t="s">
        <v>150</v>
      </c>
    </row>
    <row r="5801" spans="11:12" ht="316.5" x14ac:dyDescent="0.25">
      <c r="K5801" s="146" t="s">
        <v>210</v>
      </c>
      <c r="L5801" s="148" t="s">
        <v>150</v>
      </c>
    </row>
    <row r="5802" spans="11:12" ht="316.5" x14ac:dyDescent="0.25">
      <c r="K5802" s="146" t="s">
        <v>210</v>
      </c>
      <c r="L5802" s="148" t="s">
        <v>150</v>
      </c>
    </row>
    <row r="5803" spans="11:12" ht="316.5" x14ac:dyDescent="0.25">
      <c r="K5803" s="146" t="s">
        <v>210</v>
      </c>
      <c r="L5803" s="148" t="s">
        <v>150</v>
      </c>
    </row>
    <row r="5804" spans="11:12" ht="316.5" x14ac:dyDescent="0.25">
      <c r="K5804" s="146" t="s">
        <v>210</v>
      </c>
      <c r="L5804" s="148" t="s">
        <v>150</v>
      </c>
    </row>
    <row r="5805" spans="11:12" ht="316.5" x14ac:dyDescent="0.25">
      <c r="K5805" s="146" t="s">
        <v>210</v>
      </c>
      <c r="L5805" s="148" t="s">
        <v>150</v>
      </c>
    </row>
    <row r="5806" spans="11:12" ht="316.5" x14ac:dyDescent="0.25">
      <c r="K5806" s="146" t="s">
        <v>210</v>
      </c>
      <c r="L5806" s="148" t="s">
        <v>150</v>
      </c>
    </row>
    <row r="5807" spans="11:12" ht="316.5" x14ac:dyDescent="0.25">
      <c r="K5807" s="146" t="s">
        <v>210</v>
      </c>
      <c r="L5807" s="148" t="s">
        <v>150</v>
      </c>
    </row>
    <row r="5808" spans="11:12" ht="316.5" x14ac:dyDescent="0.25">
      <c r="K5808" s="146" t="s">
        <v>210</v>
      </c>
      <c r="L5808" s="148" t="s">
        <v>150</v>
      </c>
    </row>
    <row r="5809" spans="11:12" ht="316.5" x14ac:dyDescent="0.25">
      <c r="K5809" s="146" t="s">
        <v>210</v>
      </c>
      <c r="L5809" s="148" t="s">
        <v>150</v>
      </c>
    </row>
    <row r="5810" spans="11:12" ht="316.5" x14ac:dyDescent="0.25">
      <c r="K5810" s="146" t="s">
        <v>210</v>
      </c>
      <c r="L5810" s="148" t="s">
        <v>150</v>
      </c>
    </row>
    <row r="5811" spans="11:12" ht="316.5" x14ac:dyDescent="0.25">
      <c r="K5811" s="146" t="s">
        <v>210</v>
      </c>
      <c r="L5811" s="148" t="s">
        <v>150</v>
      </c>
    </row>
    <row r="5812" spans="11:12" ht="316.5" x14ac:dyDescent="0.25">
      <c r="K5812" s="146" t="s">
        <v>210</v>
      </c>
      <c r="L5812" s="148" t="s">
        <v>150</v>
      </c>
    </row>
    <row r="5813" spans="11:12" ht="316.5" x14ac:dyDescent="0.25">
      <c r="K5813" s="146" t="s">
        <v>210</v>
      </c>
      <c r="L5813" s="148" t="s">
        <v>150</v>
      </c>
    </row>
    <row r="5814" spans="11:12" ht="316.5" x14ac:dyDescent="0.25">
      <c r="K5814" s="146" t="s">
        <v>210</v>
      </c>
      <c r="L5814" s="148" t="s">
        <v>150</v>
      </c>
    </row>
    <row r="5815" spans="11:12" ht="316.5" x14ac:dyDescent="0.25">
      <c r="K5815" s="146" t="s">
        <v>210</v>
      </c>
      <c r="L5815" s="148" t="s">
        <v>150</v>
      </c>
    </row>
    <row r="5816" spans="11:12" ht="316.5" x14ac:dyDescent="0.25">
      <c r="K5816" s="146" t="s">
        <v>210</v>
      </c>
      <c r="L5816" s="148" t="s">
        <v>150</v>
      </c>
    </row>
    <row r="5817" spans="11:12" ht="316.5" x14ac:dyDescent="0.25">
      <c r="K5817" s="146" t="s">
        <v>210</v>
      </c>
      <c r="L5817" s="148" t="s">
        <v>150</v>
      </c>
    </row>
    <row r="5818" spans="11:12" ht="316.5" x14ac:dyDescent="0.25">
      <c r="K5818" s="146" t="s">
        <v>210</v>
      </c>
      <c r="L5818" s="148" t="s">
        <v>150</v>
      </c>
    </row>
    <row r="5819" spans="11:12" ht="316.5" x14ac:dyDescent="0.25">
      <c r="K5819" s="146" t="s">
        <v>210</v>
      </c>
      <c r="L5819" s="148" t="s">
        <v>150</v>
      </c>
    </row>
    <row r="5820" spans="11:12" ht="316.5" x14ac:dyDescent="0.25">
      <c r="K5820" s="146" t="s">
        <v>210</v>
      </c>
      <c r="L5820" s="148" t="s">
        <v>150</v>
      </c>
    </row>
    <row r="5821" spans="11:12" ht="316.5" x14ac:dyDescent="0.25">
      <c r="K5821" s="146" t="s">
        <v>210</v>
      </c>
      <c r="L5821" s="148" t="s">
        <v>150</v>
      </c>
    </row>
    <row r="5822" spans="11:12" ht="316.5" x14ac:dyDescent="0.25">
      <c r="K5822" s="146" t="s">
        <v>210</v>
      </c>
      <c r="L5822" s="148" t="s">
        <v>150</v>
      </c>
    </row>
    <row r="5823" spans="11:12" ht="316.5" x14ac:dyDescent="0.25">
      <c r="K5823" s="146" t="s">
        <v>210</v>
      </c>
      <c r="L5823" s="148" t="s">
        <v>150</v>
      </c>
    </row>
    <row r="5824" spans="11:12" ht="316.5" x14ac:dyDescent="0.25">
      <c r="K5824" s="146" t="s">
        <v>210</v>
      </c>
      <c r="L5824" s="148" t="s">
        <v>150</v>
      </c>
    </row>
    <row r="5825" spans="11:12" ht="316.5" x14ac:dyDescent="0.25">
      <c r="K5825" s="146" t="s">
        <v>210</v>
      </c>
      <c r="L5825" s="148" t="s">
        <v>150</v>
      </c>
    </row>
    <row r="5826" spans="11:12" ht="316.5" x14ac:dyDescent="0.25">
      <c r="K5826" s="146" t="s">
        <v>210</v>
      </c>
      <c r="L5826" s="148" t="s">
        <v>150</v>
      </c>
    </row>
    <row r="5827" spans="11:12" ht="316.5" x14ac:dyDescent="0.25">
      <c r="K5827" s="146" t="s">
        <v>210</v>
      </c>
      <c r="L5827" s="148" t="s">
        <v>150</v>
      </c>
    </row>
    <row r="5828" spans="11:12" ht="316.5" x14ac:dyDescent="0.25">
      <c r="K5828" s="146" t="s">
        <v>210</v>
      </c>
      <c r="L5828" s="148" t="s">
        <v>150</v>
      </c>
    </row>
    <row r="5829" spans="11:12" ht="316.5" x14ac:dyDescent="0.25">
      <c r="K5829" s="146" t="s">
        <v>210</v>
      </c>
      <c r="L5829" s="148" t="s">
        <v>150</v>
      </c>
    </row>
    <row r="5830" spans="11:12" ht="316.5" x14ac:dyDescent="0.25">
      <c r="K5830" s="146" t="s">
        <v>210</v>
      </c>
      <c r="L5830" s="148" t="s">
        <v>150</v>
      </c>
    </row>
    <row r="5831" spans="11:12" ht="316.5" x14ac:dyDescent="0.25">
      <c r="K5831" s="146" t="s">
        <v>210</v>
      </c>
      <c r="L5831" s="148" t="s">
        <v>150</v>
      </c>
    </row>
    <row r="5832" spans="11:12" ht="316.5" x14ac:dyDescent="0.25">
      <c r="K5832" s="146" t="s">
        <v>210</v>
      </c>
      <c r="L5832" s="148" t="s">
        <v>150</v>
      </c>
    </row>
    <row r="5833" spans="11:12" ht="316.5" x14ac:dyDescent="0.25">
      <c r="K5833" s="146" t="s">
        <v>210</v>
      </c>
      <c r="L5833" s="148" t="s">
        <v>150</v>
      </c>
    </row>
    <row r="5834" spans="11:12" ht="316.5" x14ac:dyDescent="0.25">
      <c r="K5834" s="146" t="s">
        <v>210</v>
      </c>
      <c r="L5834" s="148" t="s">
        <v>150</v>
      </c>
    </row>
    <row r="5835" spans="11:12" ht="316.5" x14ac:dyDescent="0.25">
      <c r="K5835" s="146" t="s">
        <v>210</v>
      </c>
      <c r="L5835" s="148" t="s">
        <v>150</v>
      </c>
    </row>
    <row r="5836" spans="11:12" ht="316.5" x14ac:dyDescent="0.25">
      <c r="K5836" s="146" t="s">
        <v>210</v>
      </c>
      <c r="L5836" s="148" t="s">
        <v>150</v>
      </c>
    </row>
    <row r="5837" spans="11:12" ht="316.5" x14ac:dyDescent="0.25">
      <c r="K5837" s="146" t="s">
        <v>210</v>
      </c>
      <c r="L5837" s="148" t="s">
        <v>150</v>
      </c>
    </row>
    <row r="5838" spans="11:12" ht="316.5" x14ac:dyDescent="0.25">
      <c r="K5838" s="146" t="s">
        <v>210</v>
      </c>
      <c r="L5838" s="148" t="s">
        <v>150</v>
      </c>
    </row>
    <row r="5839" spans="11:12" ht="316.5" x14ac:dyDescent="0.25">
      <c r="K5839" s="146" t="s">
        <v>210</v>
      </c>
      <c r="L5839" s="148" t="s">
        <v>150</v>
      </c>
    </row>
    <row r="5840" spans="11:12" ht="316.5" x14ac:dyDescent="0.25">
      <c r="K5840" s="146" t="s">
        <v>210</v>
      </c>
      <c r="L5840" s="148" t="s">
        <v>150</v>
      </c>
    </row>
    <row r="5841" spans="11:12" ht="316.5" x14ac:dyDescent="0.25">
      <c r="K5841" s="146" t="s">
        <v>210</v>
      </c>
      <c r="L5841" s="148" t="s">
        <v>150</v>
      </c>
    </row>
    <row r="5842" spans="11:12" ht="316.5" x14ac:dyDescent="0.25">
      <c r="K5842" s="146" t="s">
        <v>210</v>
      </c>
      <c r="L5842" s="148" t="s">
        <v>150</v>
      </c>
    </row>
    <row r="5843" spans="11:12" ht="316.5" x14ac:dyDescent="0.25">
      <c r="K5843" s="146" t="s">
        <v>210</v>
      </c>
      <c r="L5843" s="148" t="s">
        <v>150</v>
      </c>
    </row>
    <row r="5844" spans="11:12" ht="316.5" x14ac:dyDescent="0.25">
      <c r="K5844" s="146" t="s">
        <v>210</v>
      </c>
      <c r="L5844" s="148" t="s">
        <v>150</v>
      </c>
    </row>
    <row r="5845" spans="11:12" ht="316.5" x14ac:dyDescent="0.25">
      <c r="K5845" s="146" t="s">
        <v>210</v>
      </c>
      <c r="L5845" s="148" t="s">
        <v>150</v>
      </c>
    </row>
    <row r="5846" spans="11:12" ht="316.5" x14ac:dyDescent="0.25">
      <c r="K5846" s="146" t="s">
        <v>210</v>
      </c>
      <c r="L5846" s="148" t="s">
        <v>150</v>
      </c>
    </row>
    <row r="5847" spans="11:12" ht="316.5" x14ac:dyDescent="0.25">
      <c r="K5847" s="146" t="s">
        <v>210</v>
      </c>
      <c r="L5847" s="148" t="s">
        <v>150</v>
      </c>
    </row>
    <row r="5848" spans="11:12" ht="316.5" x14ac:dyDescent="0.25">
      <c r="K5848" s="146" t="s">
        <v>210</v>
      </c>
      <c r="L5848" s="148" t="s">
        <v>150</v>
      </c>
    </row>
    <row r="5849" spans="11:12" ht="316.5" x14ac:dyDescent="0.25">
      <c r="K5849" s="146" t="s">
        <v>210</v>
      </c>
      <c r="L5849" s="148" t="s">
        <v>150</v>
      </c>
    </row>
    <row r="5850" spans="11:12" ht="316.5" x14ac:dyDescent="0.25">
      <c r="K5850" s="146" t="s">
        <v>210</v>
      </c>
      <c r="L5850" s="148" t="s">
        <v>150</v>
      </c>
    </row>
    <row r="5851" spans="11:12" ht="316.5" x14ac:dyDescent="0.25">
      <c r="K5851" s="146" t="s">
        <v>210</v>
      </c>
      <c r="L5851" s="148" t="s">
        <v>150</v>
      </c>
    </row>
    <row r="5852" spans="11:12" ht="316.5" x14ac:dyDescent="0.25">
      <c r="K5852" s="146" t="s">
        <v>210</v>
      </c>
      <c r="L5852" s="148" t="s">
        <v>150</v>
      </c>
    </row>
    <row r="5853" spans="11:12" ht="316.5" x14ac:dyDescent="0.25">
      <c r="K5853" s="146" t="s">
        <v>210</v>
      </c>
      <c r="L5853" s="148" t="s">
        <v>150</v>
      </c>
    </row>
    <row r="5854" spans="11:12" ht="316.5" x14ac:dyDescent="0.25">
      <c r="K5854" s="146" t="s">
        <v>210</v>
      </c>
      <c r="L5854" s="148" t="s">
        <v>150</v>
      </c>
    </row>
    <row r="5855" spans="11:12" ht="316.5" x14ac:dyDescent="0.25">
      <c r="K5855" s="146" t="s">
        <v>210</v>
      </c>
      <c r="L5855" s="148" t="s">
        <v>150</v>
      </c>
    </row>
    <row r="5856" spans="11:12" ht="316.5" x14ac:dyDescent="0.25">
      <c r="K5856" s="146" t="s">
        <v>210</v>
      </c>
      <c r="L5856" s="148" t="s">
        <v>150</v>
      </c>
    </row>
    <row r="5857" spans="11:12" ht="316.5" x14ac:dyDescent="0.25">
      <c r="K5857" s="146" t="s">
        <v>210</v>
      </c>
      <c r="L5857" s="148" t="s">
        <v>150</v>
      </c>
    </row>
    <row r="5858" spans="11:12" ht="316.5" x14ac:dyDescent="0.25">
      <c r="K5858" s="146" t="s">
        <v>210</v>
      </c>
      <c r="L5858" s="148" t="s">
        <v>150</v>
      </c>
    </row>
    <row r="5859" spans="11:12" ht="316.5" x14ac:dyDescent="0.25">
      <c r="K5859" s="146" t="s">
        <v>210</v>
      </c>
      <c r="L5859" s="148" t="s">
        <v>150</v>
      </c>
    </row>
    <row r="5860" spans="11:12" ht="316.5" x14ac:dyDescent="0.25">
      <c r="K5860" s="146" t="s">
        <v>210</v>
      </c>
      <c r="L5860" s="148" t="s">
        <v>150</v>
      </c>
    </row>
    <row r="5861" spans="11:12" ht="316.5" x14ac:dyDescent="0.25">
      <c r="K5861" s="146" t="s">
        <v>210</v>
      </c>
      <c r="L5861" s="148" t="s">
        <v>150</v>
      </c>
    </row>
    <row r="5862" spans="11:12" ht="316.5" x14ac:dyDescent="0.25">
      <c r="K5862" s="146" t="s">
        <v>210</v>
      </c>
      <c r="L5862" s="148" t="s">
        <v>150</v>
      </c>
    </row>
    <row r="5863" spans="11:12" ht="316.5" x14ac:dyDescent="0.25">
      <c r="K5863" s="146" t="s">
        <v>210</v>
      </c>
      <c r="L5863" s="148" t="s">
        <v>150</v>
      </c>
    </row>
    <row r="5864" spans="11:12" ht="316.5" x14ac:dyDescent="0.25">
      <c r="K5864" s="146" t="s">
        <v>210</v>
      </c>
      <c r="L5864" s="148" t="s">
        <v>150</v>
      </c>
    </row>
    <row r="5865" spans="11:12" ht="316.5" x14ac:dyDescent="0.25">
      <c r="K5865" s="146" t="s">
        <v>210</v>
      </c>
      <c r="L5865" s="148" t="s">
        <v>150</v>
      </c>
    </row>
    <row r="5866" spans="11:12" ht="316.5" x14ac:dyDescent="0.25">
      <c r="K5866" s="146" t="s">
        <v>210</v>
      </c>
      <c r="L5866" s="148" t="s">
        <v>150</v>
      </c>
    </row>
    <row r="5867" spans="11:12" ht="316.5" x14ac:dyDescent="0.25">
      <c r="K5867" s="146" t="s">
        <v>210</v>
      </c>
      <c r="L5867" s="148" t="s">
        <v>150</v>
      </c>
    </row>
    <row r="5868" spans="11:12" ht="316.5" x14ac:dyDescent="0.25">
      <c r="K5868" s="146" t="s">
        <v>210</v>
      </c>
      <c r="L5868" s="148" t="s">
        <v>150</v>
      </c>
    </row>
    <row r="5869" spans="11:12" ht="316.5" x14ac:dyDescent="0.25">
      <c r="K5869" s="146" t="s">
        <v>210</v>
      </c>
      <c r="L5869" s="148" t="s">
        <v>150</v>
      </c>
    </row>
    <row r="5870" spans="11:12" ht="316.5" x14ac:dyDescent="0.25">
      <c r="K5870" s="146" t="s">
        <v>210</v>
      </c>
      <c r="L5870" s="148" t="s">
        <v>150</v>
      </c>
    </row>
    <row r="5871" spans="11:12" ht="316.5" x14ac:dyDescent="0.25">
      <c r="K5871" s="146" t="s">
        <v>210</v>
      </c>
      <c r="L5871" s="148" t="s">
        <v>150</v>
      </c>
    </row>
    <row r="5872" spans="11:12" ht="316.5" x14ac:dyDescent="0.25">
      <c r="K5872" s="146" t="s">
        <v>210</v>
      </c>
      <c r="L5872" s="148" t="s">
        <v>150</v>
      </c>
    </row>
    <row r="5873" spans="11:12" ht="316.5" x14ac:dyDescent="0.25">
      <c r="K5873" s="146" t="s">
        <v>210</v>
      </c>
      <c r="L5873" s="148" t="s">
        <v>150</v>
      </c>
    </row>
    <row r="5874" spans="11:12" ht="316.5" x14ac:dyDescent="0.25">
      <c r="K5874" s="146" t="s">
        <v>210</v>
      </c>
      <c r="L5874" s="148" t="s">
        <v>150</v>
      </c>
    </row>
    <row r="5875" spans="11:12" ht="316.5" x14ac:dyDescent="0.25">
      <c r="K5875" s="146" t="s">
        <v>210</v>
      </c>
      <c r="L5875" s="148" t="s">
        <v>150</v>
      </c>
    </row>
    <row r="5876" spans="11:12" ht="316.5" x14ac:dyDescent="0.25">
      <c r="K5876" s="146" t="s">
        <v>210</v>
      </c>
      <c r="L5876" s="148" t="s">
        <v>150</v>
      </c>
    </row>
    <row r="5877" spans="11:12" ht="316.5" x14ac:dyDescent="0.25">
      <c r="K5877" s="146" t="s">
        <v>210</v>
      </c>
      <c r="L5877" s="148" t="s">
        <v>150</v>
      </c>
    </row>
    <row r="5878" spans="11:12" ht="316.5" x14ac:dyDescent="0.25">
      <c r="K5878" s="146" t="s">
        <v>210</v>
      </c>
      <c r="L5878" s="148" t="s">
        <v>150</v>
      </c>
    </row>
    <row r="5879" spans="11:12" ht="316.5" x14ac:dyDescent="0.25">
      <c r="K5879" s="146" t="s">
        <v>210</v>
      </c>
      <c r="L5879" s="148" t="s">
        <v>150</v>
      </c>
    </row>
    <row r="5880" spans="11:12" ht="316.5" x14ac:dyDescent="0.25">
      <c r="K5880" s="146" t="s">
        <v>210</v>
      </c>
      <c r="L5880" s="148" t="s">
        <v>150</v>
      </c>
    </row>
    <row r="5881" spans="11:12" ht="316.5" x14ac:dyDescent="0.25">
      <c r="K5881" s="146" t="s">
        <v>210</v>
      </c>
      <c r="L5881" s="148" t="s">
        <v>150</v>
      </c>
    </row>
    <row r="5882" spans="11:12" ht="316.5" x14ac:dyDescent="0.25">
      <c r="K5882" s="146" t="s">
        <v>210</v>
      </c>
      <c r="L5882" s="148" t="s">
        <v>150</v>
      </c>
    </row>
    <row r="5883" spans="11:12" ht="316.5" x14ac:dyDescent="0.25">
      <c r="K5883" s="146" t="s">
        <v>210</v>
      </c>
      <c r="L5883" s="148" t="s">
        <v>150</v>
      </c>
    </row>
    <row r="5884" spans="11:12" ht="316.5" x14ac:dyDescent="0.25">
      <c r="K5884" s="146" t="s">
        <v>210</v>
      </c>
      <c r="L5884" s="148" t="s">
        <v>150</v>
      </c>
    </row>
    <row r="5885" spans="11:12" ht="316.5" x14ac:dyDescent="0.25">
      <c r="K5885" s="146" t="s">
        <v>210</v>
      </c>
      <c r="L5885" s="148" t="s">
        <v>150</v>
      </c>
    </row>
    <row r="5886" spans="11:12" ht="316.5" x14ac:dyDescent="0.25">
      <c r="K5886" s="146" t="s">
        <v>210</v>
      </c>
      <c r="L5886" s="148" t="s">
        <v>150</v>
      </c>
    </row>
    <row r="5887" spans="11:12" ht="316.5" x14ac:dyDescent="0.25">
      <c r="K5887" s="146" t="s">
        <v>210</v>
      </c>
      <c r="L5887" s="148" t="s">
        <v>150</v>
      </c>
    </row>
    <row r="5888" spans="11:12" ht="316.5" x14ac:dyDescent="0.25">
      <c r="K5888" s="146" t="s">
        <v>210</v>
      </c>
      <c r="L5888" s="148" t="s">
        <v>150</v>
      </c>
    </row>
    <row r="5889" spans="11:12" ht="316.5" x14ac:dyDescent="0.25">
      <c r="K5889" s="146" t="s">
        <v>210</v>
      </c>
      <c r="L5889" s="148" t="s">
        <v>150</v>
      </c>
    </row>
    <row r="5890" spans="11:12" ht="316.5" x14ac:dyDescent="0.25">
      <c r="K5890" s="146" t="s">
        <v>210</v>
      </c>
      <c r="L5890" s="148" t="s">
        <v>150</v>
      </c>
    </row>
    <row r="5891" spans="11:12" ht="316.5" x14ac:dyDescent="0.25">
      <c r="K5891" s="146" t="s">
        <v>210</v>
      </c>
      <c r="L5891" s="148" t="s">
        <v>150</v>
      </c>
    </row>
    <row r="5892" spans="11:12" ht="316.5" x14ac:dyDescent="0.25">
      <c r="K5892" s="146" t="s">
        <v>210</v>
      </c>
      <c r="L5892" s="148" t="s">
        <v>150</v>
      </c>
    </row>
    <row r="5893" spans="11:12" ht="316.5" x14ac:dyDescent="0.25">
      <c r="K5893" s="146" t="s">
        <v>210</v>
      </c>
      <c r="L5893" s="148" t="s">
        <v>150</v>
      </c>
    </row>
    <row r="5894" spans="11:12" ht="316.5" x14ac:dyDescent="0.25">
      <c r="K5894" s="146" t="s">
        <v>210</v>
      </c>
      <c r="L5894" s="148" t="s">
        <v>150</v>
      </c>
    </row>
    <row r="5895" spans="11:12" ht="316.5" x14ac:dyDescent="0.25">
      <c r="K5895" s="146" t="s">
        <v>210</v>
      </c>
      <c r="L5895" s="148" t="s">
        <v>150</v>
      </c>
    </row>
    <row r="5896" spans="11:12" ht="316.5" x14ac:dyDescent="0.25">
      <c r="K5896" s="146" t="s">
        <v>210</v>
      </c>
      <c r="L5896" s="148" t="s">
        <v>150</v>
      </c>
    </row>
    <row r="5897" spans="11:12" ht="316.5" x14ac:dyDescent="0.25">
      <c r="K5897" s="146" t="s">
        <v>210</v>
      </c>
      <c r="L5897" s="148" t="s">
        <v>150</v>
      </c>
    </row>
    <row r="5898" spans="11:12" ht="316.5" x14ac:dyDescent="0.25">
      <c r="K5898" s="146" t="s">
        <v>210</v>
      </c>
      <c r="L5898" s="148" t="s">
        <v>150</v>
      </c>
    </row>
    <row r="5899" spans="11:12" ht="316.5" x14ac:dyDescent="0.25">
      <c r="K5899" s="146" t="s">
        <v>210</v>
      </c>
      <c r="L5899" s="148" t="s">
        <v>150</v>
      </c>
    </row>
    <row r="5900" spans="11:12" ht="316.5" x14ac:dyDescent="0.25">
      <c r="K5900" s="146" t="s">
        <v>210</v>
      </c>
      <c r="L5900" s="148" t="s">
        <v>150</v>
      </c>
    </row>
    <row r="5901" spans="11:12" ht="316.5" x14ac:dyDescent="0.25">
      <c r="K5901" s="146" t="s">
        <v>210</v>
      </c>
      <c r="L5901" s="148" t="s">
        <v>150</v>
      </c>
    </row>
    <row r="5902" spans="11:12" ht="316.5" x14ac:dyDescent="0.25">
      <c r="K5902" s="146" t="s">
        <v>210</v>
      </c>
      <c r="L5902" s="148" t="s">
        <v>150</v>
      </c>
    </row>
    <row r="5903" spans="11:12" ht="316.5" x14ac:dyDescent="0.25">
      <c r="K5903" s="146" t="s">
        <v>210</v>
      </c>
      <c r="L5903" s="148" t="s">
        <v>150</v>
      </c>
    </row>
    <row r="5904" spans="11:12" ht="316.5" x14ac:dyDescent="0.25">
      <c r="K5904" s="146" t="s">
        <v>210</v>
      </c>
      <c r="L5904" s="148" t="s">
        <v>150</v>
      </c>
    </row>
    <row r="5905" spans="11:12" ht="316.5" x14ac:dyDescent="0.25">
      <c r="K5905" s="146" t="s">
        <v>210</v>
      </c>
      <c r="L5905" s="148" t="s">
        <v>150</v>
      </c>
    </row>
    <row r="5906" spans="11:12" ht="316.5" x14ac:dyDescent="0.25">
      <c r="K5906" s="146" t="s">
        <v>210</v>
      </c>
      <c r="L5906" s="148" t="s">
        <v>150</v>
      </c>
    </row>
    <row r="5907" spans="11:12" ht="316.5" x14ac:dyDescent="0.25">
      <c r="K5907" s="146" t="s">
        <v>210</v>
      </c>
      <c r="L5907" s="148" t="s">
        <v>150</v>
      </c>
    </row>
    <row r="5908" spans="11:12" ht="316.5" x14ac:dyDescent="0.25">
      <c r="K5908" s="146" t="s">
        <v>210</v>
      </c>
      <c r="L5908" s="148" t="s">
        <v>150</v>
      </c>
    </row>
    <row r="5909" spans="11:12" ht="316.5" x14ac:dyDescent="0.25">
      <c r="K5909" s="146" t="s">
        <v>210</v>
      </c>
      <c r="L5909" s="148" t="s">
        <v>150</v>
      </c>
    </row>
    <row r="5910" spans="11:12" ht="316.5" x14ac:dyDescent="0.25">
      <c r="K5910" s="146" t="s">
        <v>210</v>
      </c>
      <c r="L5910" s="148" t="s">
        <v>150</v>
      </c>
    </row>
    <row r="5911" spans="11:12" ht="316.5" x14ac:dyDescent="0.25">
      <c r="K5911" s="146" t="s">
        <v>210</v>
      </c>
      <c r="L5911" s="148" t="s">
        <v>150</v>
      </c>
    </row>
    <row r="5912" spans="11:12" ht="316.5" x14ac:dyDescent="0.25">
      <c r="K5912" s="146" t="s">
        <v>210</v>
      </c>
      <c r="L5912" s="148" t="s">
        <v>150</v>
      </c>
    </row>
    <row r="5913" spans="11:12" ht="316.5" x14ac:dyDescent="0.25">
      <c r="K5913" s="146" t="s">
        <v>210</v>
      </c>
      <c r="L5913" s="148" t="s">
        <v>150</v>
      </c>
    </row>
    <row r="5914" spans="11:12" ht="316.5" x14ac:dyDescent="0.25">
      <c r="K5914" s="146" t="s">
        <v>210</v>
      </c>
      <c r="L5914" s="148" t="s">
        <v>150</v>
      </c>
    </row>
    <row r="5915" spans="11:12" ht="316.5" x14ac:dyDescent="0.25">
      <c r="K5915" s="146" t="s">
        <v>210</v>
      </c>
      <c r="L5915" s="148" t="s">
        <v>150</v>
      </c>
    </row>
    <row r="5916" spans="11:12" ht="316.5" x14ac:dyDescent="0.25">
      <c r="K5916" s="146" t="s">
        <v>210</v>
      </c>
      <c r="L5916" s="148" t="s">
        <v>150</v>
      </c>
    </row>
    <row r="5917" spans="11:12" ht="316.5" x14ac:dyDescent="0.25">
      <c r="K5917" s="146" t="s">
        <v>210</v>
      </c>
      <c r="L5917" s="148" t="s">
        <v>150</v>
      </c>
    </row>
    <row r="5918" spans="11:12" ht="316.5" x14ac:dyDescent="0.25">
      <c r="K5918" s="146" t="s">
        <v>210</v>
      </c>
      <c r="L5918" s="148" t="s">
        <v>150</v>
      </c>
    </row>
    <row r="5919" spans="11:12" ht="316.5" x14ac:dyDescent="0.25">
      <c r="K5919" s="146" t="s">
        <v>210</v>
      </c>
      <c r="L5919" s="148" t="s">
        <v>150</v>
      </c>
    </row>
    <row r="5920" spans="11:12" ht="316.5" x14ac:dyDescent="0.25">
      <c r="K5920" s="146" t="s">
        <v>210</v>
      </c>
      <c r="L5920" s="148" t="s">
        <v>150</v>
      </c>
    </row>
    <row r="5921" spans="11:12" ht="316.5" x14ac:dyDescent="0.25">
      <c r="K5921" s="146" t="s">
        <v>210</v>
      </c>
      <c r="L5921" s="148" t="s">
        <v>150</v>
      </c>
    </row>
    <row r="5922" spans="11:12" ht="316.5" x14ac:dyDescent="0.25">
      <c r="K5922" s="146" t="s">
        <v>210</v>
      </c>
      <c r="L5922" s="148" t="s">
        <v>150</v>
      </c>
    </row>
    <row r="5923" spans="11:12" ht="316.5" x14ac:dyDescent="0.25">
      <c r="K5923" s="146" t="s">
        <v>210</v>
      </c>
      <c r="L5923" s="148" t="s">
        <v>150</v>
      </c>
    </row>
    <row r="5924" spans="11:12" ht="316.5" x14ac:dyDescent="0.25">
      <c r="K5924" s="146" t="s">
        <v>210</v>
      </c>
      <c r="L5924" s="148" t="s">
        <v>150</v>
      </c>
    </row>
    <row r="5925" spans="11:12" ht="316.5" x14ac:dyDescent="0.25">
      <c r="K5925" s="146" t="s">
        <v>210</v>
      </c>
      <c r="L5925" s="148" t="s">
        <v>150</v>
      </c>
    </row>
    <row r="5926" spans="11:12" ht="316.5" x14ac:dyDescent="0.25">
      <c r="K5926" s="146" t="s">
        <v>210</v>
      </c>
      <c r="L5926" s="148" t="s">
        <v>150</v>
      </c>
    </row>
    <row r="5927" spans="11:12" ht="316.5" x14ac:dyDescent="0.25">
      <c r="K5927" s="146" t="s">
        <v>210</v>
      </c>
      <c r="L5927" s="148" t="s">
        <v>150</v>
      </c>
    </row>
    <row r="5928" spans="11:12" ht="316.5" x14ac:dyDescent="0.25">
      <c r="K5928" s="146" t="s">
        <v>210</v>
      </c>
      <c r="L5928" s="148" t="s">
        <v>150</v>
      </c>
    </row>
    <row r="5929" spans="11:12" ht="316.5" x14ac:dyDescent="0.25">
      <c r="K5929" s="146" t="s">
        <v>210</v>
      </c>
      <c r="L5929" s="148" t="s">
        <v>150</v>
      </c>
    </row>
    <row r="5930" spans="11:12" ht="316.5" x14ac:dyDescent="0.25">
      <c r="K5930" s="146" t="s">
        <v>210</v>
      </c>
      <c r="L5930" s="148" t="s">
        <v>150</v>
      </c>
    </row>
    <row r="5931" spans="11:12" ht="316.5" x14ac:dyDescent="0.25">
      <c r="K5931" s="146" t="s">
        <v>210</v>
      </c>
      <c r="L5931" s="148" t="s">
        <v>150</v>
      </c>
    </row>
    <row r="5932" spans="11:12" ht="316.5" x14ac:dyDescent="0.25">
      <c r="K5932" s="146" t="s">
        <v>210</v>
      </c>
      <c r="L5932" s="148" t="s">
        <v>150</v>
      </c>
    </row>
    <row r="5933" spans="11:12" ht="316.5" x14ac:dyDescent="0.25">
      <c r="K5933" s="146" t="s">
        <v>210</v>
      </c>
      <c r="L5933" s="148" t="s">
        <v>150</v>
      </c>
    </row>
    <row r="5934" spans="11:12" ht="316.5" x14ac:dyDescent="0.25">
      <c r="K5934" s="146" t="s">
        <v>210</v>
      </c>
      <c r="L5934" s="148" t="s">
        <v>150</v>
      </c>
    </row>
    <row r="5935" spans="11:12" ht="316.5" x14ac:dyDescent="0.25">
      <c r="K5935" s="146" t="s">
        <v>210</v>
      </c>
      <c r="L5935" s="148" t="s">
        <v>150</v>
      </c>
    </row>
    <row r="5936" spans="11:12" ht="316.5" x14ac:dyDescent="0.25">
      <c r="K5936" s="146" t="s">
        <v>210</v>
      </c>
      <c r="L5936" s="148" t="s">
        <v>150</v>
      </c>
    </row>
    <row r="5937" spans="11:12" ht="316.5" x14ac:dyDescent="0.25">
      <c r="K5937" s="146" t="s">
        <v>210</v>
      </c>
      <c r="L5937" s="148" t="s">
        <v>150</v>
      </c>
    </row>
    <row r="5938" spans="11:12" ht="316.5" x14ac:dyDescent="0.25">
      <c r="K5938" s="146" t="s">
        <v>210</v>
      </c>
      <c r="L5938" s="148" t="s">
        <v>150</v>
      </c>
    </row>
    <row r="5939" spans="11:12" ht="316.5" x14ac:dyDescent="0.25">
      <c r="K5939" s="146" t="s">
        <v>210</v>
      </c>
      <c r="L5939" s="148" t="s">
        <v>150</v>
      </c>
    </row>
    <row r="5940" spans="11:12" ht="316.5" x14ac:dyDescent="0.25">
      <c r="K5940" s="146" t="s">
        <v>210</v>
      </c>
      <c r="L5940" s="148" t="s">
        <v>150</v>
      </c>
    </row>
    <row r="5941" spans="11:12" ht="316.5" x14ac:dyDescent="0.25">
      <c r="K5941" s="146" t="s">
        <v>210</v>
      </c>
      <c r="L5941" s="148" t="s">
        <v>150</v>
      </c>
    </row>
    <row r="5942" spans="11:12" ht="316.5" x14ac:dyDescent="0.25">
      <c r="K5942" s="146" t="s">
        <v>210</v>
      </c>
      <c r="L5942" s="148" t="s">
        <v>150</v>
      </c>
    </row>
    <row r="5943" spans="11:12" ht="316.5" x14ac:dyDescent="0.25">
      <c r="K5943" s="146" t="s">
        <v>210</v>
      </c>
      <c r="L5943" s="148" t="s">
        <v>150</v>
      </c>
    </row>
    <row r="5944" spans="11:12" ht="316.5" x14ac:dyDescent="0.25">
      <c r="K5944" s="146" t="s">
        <v>210</v>
      </c>
      <c r="L5944" s="148" t="s">
        <v>150</v>
      </c>
    </row>
    <row r="5945" spans="11:12" ht="316.5" x14ac:dyDescent="0.25">
      <c r="K5945" s="146" t="s">
        <v>210</v>
      </c>
      <c r="L5945" s="148" t="s">
        <v>150</v>
      </c>
    </row>
    <row r="5946" spans="11:12" ht="316.5" x14ac:dyDescent="0.25">
      <c r="K5946" s="146" t="s">
        <v>210</v>
      </c>
      <c r="L5946" s="148" t="s">
        <v>150</v>
      </c>
    </row>
    <row r="5947" spans="11:12" ht="316.5" x14ac:dyDescent="0.25">
      <c r="K5947" s="146" t="s">
        <v>210</v>
      </c>
      <c r="L5947" s="148" t="s">
        <v>150</v>
      </c>
    </row>
    <row r="5948" spans="11:12" ht="316.5" x14ac:dyDescent="0.25">
      <c r="K5948" s="146" t="s">
        <v>210</v>
      </c>
      <c r="L5948" s="148" t="s">
        <v>150</v>
      </c>
    </row>
    <row r="5949" spans="11:12" ht="316.5" x14ac:dyDescent="0.25">
      <c r="K5949" s="146" t="s">
        <v>210</v>
      </c>
      <c r="L5949" s="148" t="s">
        <v>150</v>
      </c>
    </row>
    <row r="5950" spans="11:12" ht="316.5" x14ac:dyDescent="0.25">
      <c r="K5950" s="146" t="s">
        <v>210</v>
      </c>
      <c r="L5950" s="148" t="s">
        <v>150</v>
      </c>
    </row>
    <row r="5951" spans="11:12" ht="316.5" x14ac:dyDescent="0.25">
      <c r="K5951" s="146" t="s">
        <v>210</v>
      </c>
      <c r="L5951" s="148" t="s">
        <v>150</v>
      </c>
    </row>
    <row r="5952" spans="11:12" ht="316.5" x14ac:dyDescent="0.25">
      <c r="K5952" s="146" t="s">
        <v>210</v>
      </c>
      <c r="L5952" s="148" t="s">
        <v>150</v>
      </c>
    </row>
    <row r="5953" spans="11:12" ht="316.5" x14ac:dyDescent="0.25">
      <c r="K5953" s="146" t="s">
        <v>210</v>
      </c>
      <c r="L5953" s="148" t="s">
        <v>150</v>
      </c>
    </row>
    <row r="5954" spans="11:12" ht="316.5" x14ac:dyDescent="0.25">
      <c r="K5954" s="146" t="s">
        <v>210</v>
      </c>
      <c r="L5954" s="148" t="s">
        <v>150</v>
      </c>
    </row>
    <row r="5955" spans="11:12" ht="316.5" x14ac:dyDescent="0.25">
      <c r="K5955" s="146" t="s">
        <v>210</v>
      </c>
      <c r="L5955" s="148" t="s">
        <v>150</v>
      </c>
    </row>
    <row r="5956" spans="11:12" ht="316.5" x14ac:dyDescent="0.25">
      <c r="K5956" s="146" t="s">
        <v>210</v>
      </c>
      <c r="L5956" s="148" t="s">
        <v>150</v>
      </c>
    </row>
    <row r="5957" spans="11:12" ht="316.5" x14ac:dyDescent="0.25">
      <c r="K5957" s="146" t="s">
        <v>210</v>
      </c>
      <c r="L5957" s="148" t="s">
        <v>150</v>
      </c>
    </row>
    <row r="5958" spans="11:12" ht="316.5" x14ac:dyDescent="0.25">
      <c r="K5958" s="146" t="s">
        <v>210</v>
      </c>
      <c r="L5958" s="148" t="s">
        <v>150</v>
      </c>
    </row>
    <row r="5959" spans="11:12" ht="316.5" x14ac:dyDescent="0.25">
      <c r="K5959" s="146" t="s">
        <v>210</v>
      </c>
      <c r="L5959" s="148" t="s">
        <v>150</v>
      </c>
    </row>
    <row r="5960" spans="11:12" ht="316.5" x14ac:dyDescent="0.25">
      <c r="K5960" s="146" t="s">
        <v>210</v>
      </c>
      <c r="L5960" s="148" t="s">
        <v>150</v>
      </c>
    </row>
    <row r="5961" spans="11:12" ht="316.5" x14ac:dyDescent="0.25">
      <c r="K5961" s="146" t="s">
        <v>210</v>
      </c>
      <c r="L5961" s="148" t="s">
        <v>150</v>
      </c>
    </row>
    <row r="5962" spans="11:12" ht="316.5" x14ac:dyDescent="0.25">
      <c r="K5962" s="146" t="s">
        <v>210</v>
      </c>
      <c r="L5962" s="148" t="s">
        <v>150</v>
      </c>
    </row>
    <row r="5963" spans="11:12" ht="316.5" x14ac:dyDescent="0.25">
      <c r="K5963" s="146" t="s">
        <v>210</v>
      </c>
      <c r="L5963" s="148" t="s">
        <v>150</v>
      </c>
    </row>
    <row r="5964" spans="11:12" ht="316.5" x14ac:dyDescent="0.25">
      <c r="K5964" s="146" t="s">
        <v>210</v>
      </c>
      <c r="L5964" s="148" t="s">
        <v>150</v>
      </c>
    </row>
    <row r="5965" spans="11:12" ht="316.5" x14ac:dyDescent="0.25">
      <c r="K5965" s="146" t="s">
        <v>210</v>
      </c>
      <c r="L5965" s="148" t="s">
        <v>150</v>
      </c>
    </row>
    <row r="5966" spans="11:12" ht="316.5" x14ac:dyDescent="0.25">
      <c r="K5966" s="146" t="s">
        <v>210</v>
      </c>
      <c r="L5966" s="148" t="s">
        <v>150</v>
      </c>
    </row>
    <row r="5967" spans="11:12" ht="316.5" x14ac:dyDescent="0.25">
      <c r="K5967" s="146" t="s">
        <v>210</v>
      </c>
      <c r="L5967" s="148" t="s">
        <v>150</v>
      </c>
    </row>
    <row r="5968" spans="11:12" ht="316.5" x14ac:dyDescent="0.25">
      <c r="K5968" s="146" t="s">
        <v>210</v>
      </c>
      <c r="L5968" s="148" t="s">
        <v>150</v>
      </c>
    </row>
    <row r="5969" spans="11:12" ht="316.5" x14ac:dyDescent="0.25">
      <c r="K5969" s="146" t="s">
        <v>210</v>
      </c>
      <c r="L5969" s="148" t="s">
        <v>150</v>
      </c>
    </row>
    <row r="5970" spans="11:12" ht="316.5" x14ac:dyDescent="0.25">
      <c r="K5970" s="146" t="s">
        <v>210</v>
      </c>
      <c r="L5970" s="148" t="s">
        <v>150</v>
      </c>
    </row>
    <row r="5971" spans="11:12" ht="316.5" x14ac:dyDescent="0.25">
      <c r="K5971" s="146" t="s">
        <v>210</v>
      </c>
      <c r="L5971" s="148" t="s">
        <v>150</v>
      </c>
    </row>
    <row r="5972" spans="11:12" ht="316.5" x14ac:dyDescent="0.25">
      <c r="K5972" s="146" t="s">
        <v>210</v>
      </c>
      <c r="L5972" s="148" t="s">
        <v>150</v>
      </c>
    </row>
    <row r="5973" spans="11:12" ht="316.5" x14ac:dyDescent="0.25">
      <c r="K5973" s="146" t="s">
        <v>210</v>
      </c>
      <c r="L5973" s="148" t="s">
        <v>150</v>
      </c>
    </row>
    <row r="5974" spans="11:12" ht="316.5" x14ac:dyDescent="0.25">
      <c r="K5974" s="146" t="s">
        <v>210</v>
      </c>
      <c r="L5974" s="148" t="s">
        <v>150</v>
      </c>
    </row>
    <row r="5975" spans="11:12" ht="316.5" x14ac:dyDescent="0.25">
      <c r="K5975" s="146" t="s">
        <v>210</v>
      </c>
      <c r="L5975" s="148" t="s">
        <v>150</v>
      </c>
    </row>
    <row r="5976" spans="11:12" ht="316.5" x14ac:dyDescent="0.25">
      <c r="K5976" s="146" t="s">
        <v>210</v>
      </c>
      <c r="L5976" s="148" t="s">
        <v>150</v>
      </c>
    </row>
    <row r="5977" spans="11:12" ht="316.5" x14ac:dyDescent="0.25">
      <c r="K5977" s="146" t="s">
        <v>210</v>
      </c>
      <c r="L5977" s="148" t="s">
        <v>150</v>
      </c>
    </row>
    <row r="5978" spans="11:12" ht="316.5" x14ac:dyDescent="0.25">
      <c r="K5978" s="146" t="s">
        <v>210</v>
      </c>
      <c r="L5978" s="148" t="s">
        <v>150</v>
      </c>
    </row>
    <row r="5979" spans="11:12" ht="316.5" x14ac:dyDescent="0.25">
      <c r="K5979" s="146" t="s">
        <v>210</v>
      </c>
      <c r="L5979" s="148" t="s">
        <v>150</v>
      </c>
    </row>
    <row r="5980" spans="11:12" ht="316.5" x14ac:dyDescent="0.25">
      <c r="K5980" s="146" t="s">
        <v>210</v>
      </c>
      <c r="L5980" s="148" t="s">
        <v>150</v>
      </c>
    </row>
    <row r="5981" spans="11:12" ht="316.5" x14ac:dyDescent="0.25">
      <c r="K5981" s="146" t="s">
        <v>210</v>
      </c>
      <c r="L5981" s="148" t="s">
        <v>150</v>
      </c>
    </row>
    <row r="5982" spans="11:12" ht="316.5" x14ac:dyDescent="0.25">
      <c r="K5982" s="146" t="s">
        <v>210</v>
      </c>
      <c r="L5982" s="148" t="s">
        <v>150</v>
      </c>
    </row>
    <row r="5983" spans="11:12" ht="316.5" x14ac:dyDescent="0.25">
      <c r="K5983" s="146" t="s">
        <v>210</v>
      </c>
      <c r="L5983" s="148" t="s">
        <v>150</v>
      </c>
    </row>
    <row r="5984" spans="11:12" ht="316.5" x14ac:dyDescent="0.25">
      <c r="K5984" s="146" t="s">
        <v>210</v>
      </c>
      <c r="L5984" s="148" t="s">
        <v>150</v>
      </c>
    </row>
    <row r="5985" spans="11:12" ht="316.5" x14ac:dyDescent="0.25">
      <c r="K5985" s="146" t="s">
        <v>210</v>
      </c>
      <c r="L5985" s="148" t="s">
        <v>150</v>
      </c>
    </row>
    <row r="5986" spans="11:12" ht="316.5" x14ac:dyDescent="0.25">
      <c r="K5986" s="146" t="s">
        <v>210</v>
      </c>
      <c r="L5986" s="148" t="s">
        <v>150</v>
      </c>
    </row>
    <row r="5987" spans="11:12" ht="316.5" x14ac:dyDescent="0.25">
      <c r="K5987" s="146" t="s">
        <v>210</v>
      </c>
      <c r="L5987" s="148" t="s">
        <v>150</v>
      </c>
    </row>
    <row r="5988" spans="11:12" ht="316.5" x14ac:dyDescent="0.25">
      <c r="K5988" s="146" t="s">
        <v>210</v>
      </c>
      <c r="L5988" s="148" t="s">
        <v>150</v>
      </c>
    </row>
    <row r="5989" spans="11:12" ht="316.5" x14ac:dyDescent="0.25">
      <c r="K5989" s="146" t="s">
        <v>210</v>
      </c>
      <c r="L5989" s="148" t="s">
        <v>150</v>
      </c>
    </row>
    <row r="5990" spans="11:12" ht="316.5" x14ac:dyDescent="0.25">
      <c r="K5990" s="146" t="s">
        <v>210</v>
      </c>
      <c r="L5990" s="148" t="s">
        <v>150</v>
      </c>
    </row>
    <row r="5991" spans="11:12" ht="316.5" x14ac:dyDescent="0.25">
      <c r="K5991" s="146" t="s">
        <v>210</v>
      </c>
      <c r="L5991" s="148" t="s">
        <v>150</v>
      </c>
    </row>
    <row r="5992" spans="11:12" ht="316.5" x14ac:dyDescent="0.25">
      <c r="K5992" s="146" t="s">
        <v>210</v>
      </c>
      <c r="L5992" s="148" t="s">
        <v>150</v>
      </c>
    </row>
    <row r="5993" spans="11:12" ht="316.5" x14ac:dyDescent="0.25">
      <c r="K5993" s="146" t="s">
        <v>210</v>
      </c>
      <c r="L5993" s="148" t="s">
        <v>150</v>
      </c>
    </row>
    <row r="5994" spans="11:12" ht="316.5" x14ac:dyDescent="0.25">
      <c r="K5994" s="146" t="s">
        <v>210</v>
      </c>
      <c r="L5994" s="148" t="s">
        <v>150</v>
      </c>
    </row>
    <row r="5995" spans="11:12" ht="316.5" x14ac:dyDescent="0.25">
      <c r="K5995" s="146" t="s">
        <v>210</v>
      </c>
      <c r="L5995" s="148" t="s">
        <v>150</v>
      </c>
    </row>
    <row r="5996" spans="11:12" ht="316.5" x14ac:dyDescent="0.25">
      <c r="K5996" s="146" t="s">
        <v>210</v>
      </c>
      <c r="L5996" s="148" t="s">
        <v>150</v>
      </c>
    </row>
    <row r="5997" spans="11:12" ht="316.5" x14ac:dyDescent="0.25">
      <c r="K5997" s="146" t="s">
        <v>210</v>
      </c>
      <c r="L5997" s="148" t="s">
        <v>150</v>
      </c>
    </row>
    <row r="5998" spans="11:12" ht="316.5" x14ac:dyDescent="0.25">
      <c r="K5998" s="146" t="s">
        <v>210</v>
      </c>
      <c r="L5998" s="148" t="s">
        <v>150</v>
      </c>
    </row>
    <row r="5999" spans="11:12" ht="316.5" x14ac:dyDescent="0.25">
      <c r="K5999" s="146" t="s">
        <v>210</v>
      </c>
      <c r="L5999" s="148" t="s">
        <v>150</v>
      </c>
    </row>
    <row r="6000" spans="11:12" ht="316.5" x14ac:dyDescent="0.25">
      <c r="K6000" s="146" t="s">
        <v>210</v>
      </c>
      <c r="L6000" s="148" t="s">
        <v>150</v>
      </c>
    </row>
    <row r="6001" spans="11:12" ht="316.5" x14ac:dyDescent="0.25">
      <c r="K6001" s="146" t="s">
        <v>210</v>
      </c>
      <c r="L6001" s="148" t="s">
        <v>150</v>
      </c>
    </row>
    <row r="6002" spans="11:12" ht="316.5" x14ac:dyDescent="0.25">
      <c r="K6002" s="146" t="s">
        <v>210</v>
      </c>
      <c r="L6002" s="148" t="s">
        <v>150</v>
      </c>
    </row>
    <row r="6003" spans="11:12" ht="316.5" x14ac:dyDescent="0.25">
      <c r="K6003" s="146" t="s">
        <v>210</v>
      </c>
      <c r="L6003" s="148" t="s">
        <v>150</v>
      </c>
    </row>
    <row r="6004" spans="11:12" ht="316.5" x14ac:dyDescent="0.25">
      <c r="K6004" s="146" t="s">
        <v>210</v>
      </c>
      <c r="L6004" s="148" t="s">
        <v>150</v>
      </c>
    </row>
    <row r="6005" spans="11:12" ht="316.5" x14ac:dyDescent="0.25">
      <c r="K6005" s="146" t="s">
        <v>210</v>
      </c>
      <c r="L6005" s="148" t="s">
        <v>150</v>
      </c>
    </row>
    <row r="6006" spans="11:12" ht="316.5" x14ac:dyDescent="0.25">
      <c r="K6006" s="146" t="s">
        <v>210</v>
      </c>
      <c r="L6006" s="148" t="s">
        <v>150</v>
      </c>
    </row>
    <row r="6007" spans="11:12" ht="316.5" x14ac:dyDescent="0.25">
      <c r="K6007" s="146" t="s">
        <v>210</v>
      </c>
      <c r="L6007" s="148" t="s">
        <v>150</v>
      </c>
    </row>
    <row r="6008" spans="11:12" ht="316.5" x14ac:dyDescent="0.25">
      <c r="K6008" s="146" t="s">
        <v>210</v>
      </c>
      <c r="L6008" s="148" t="s">
        <v>150</v>
      </c>
    </row>
    <row r="6009" spans="11:12" ht="316.5" x14ac:dyDescent="0.25">
      <c r="K6009" s="146" t="s">
        <v>210</v>
      </c>
      <c r="L6009" s="148" t="s">
        <v>150</v>
      </c>
    </row>
    <row r="6010" spans="11:12" ht="316.5" x14ac:dyDescent="0.25">
      <c r="K6010" s="146" t="s">
        <v>210</v>
      </c>
      <c r="L6010" s="148" t="s">
        <v>150</v>
      </c>
    </row>
    <row r="6011" spans="11:12" ht="316.5" x14ac:dyDescent="0.25">
      <c r="K6011" s="146" t="s">
        <v>210</v>
      </c>
      <c r="L6011" s="148" t="s">
        <v>150</v>
      </c>
    </row>
    <row r="6012" spans="11:12" ht="316.5" x14ac:dyDescent="0.25">
      <c r="K6012" s="146" t="s">
        <v>210</v>
      </c>
      <c r="L6012" s="148" t="s">
        <v>150</v>
      </c>
    </row>
    <row r="6013" spans="11:12" ht="316.5" x14ac:dyDescent="0.25">
      <c r="K6013" s="146" t="s">
        <v>210</v>
      </c>
      <c r="L6013" s="148" t="s">
        <v>150</v>
      </c>
    </row>
    <row r="6014" spans="11:12" ht="316.5" x14ac:dyDescent="0.25">
      <c r="K6014" s="146" t="s">
        <v>210</v>
      </c>
      <c r="L6014" s="148" t="s">
        <v>150</v>
      </c>
    </row>
    <row r="6015" spans="11:12" ht="316.5" x14ac:dyDescent="0.25">
      <c r="K6015" s="146" t="s">
        <v>210</v>
      </c>
      <c r="L6015" s="148" t="s">
        <v>150</v>
      </c>
    </row>
    <row r="6016" spans="11:12" ht="316.5" x14ac:dyDescent="0.25">
      <c r="K6016" s="146" t="s">
        <v>210</v>
      </c>
      <c r="L6016" s="148" t="s">
        <v>150</v>
      </c>
    </row>
    <row r="6017" spans="11:12" ht="316.5" x14ac:dyDescent="0.25">
      <c r="K6017" s="146" t="s">
        <v>210</v>
      </c>
      <c r="L6017" s="148" t="s">
        <v>150</v>
      </c>
    </row>
    <row r="6018" spans="11:12" ht="316.5" x14ac:dyDescent="0.25">
      <c r="K6018" s="146" t="s">
        <v>210</v>
      </c>
      <c r="L6018" s="148" t="s">
        <v>150</v>
      </c>
    </row>
    <row r="6019" spans="11:12" ht="316.5" x14ac:dyDescent="0.25">
      <c r="K6019" s="146" t="s">
        <v>210</v>
      </c>
      <c r="L6019" s="148" t="s">
        <v>150</v>
      </c>
    </row>
    <row r="6020" spans="11:12" ht="316.5" x14ac:dyDescent="0.25">
      <c r="K6020" s="146" t="s">
        <v>210</v>
      </c>
      <c r="L6020" s="148" t="s">
        <v>150</v>
      </c>
    </row>
    <row r="6021" spans="11:12" ht="316.5" x14ac:dyDescent="0.25">
      <c r="K6021" s="146" t="s">
        <v>210</v>
      </c>
      <c r="L6021" s="148" t="s">
        <v>150</v>
      </c>
    </row>
    <row r="6022" spans="11:12" ht="316.5" x14ac:dyDescent="0.25">
      <c r="K6022" s="146" t="s">
        <v>210</v>
      </c>
      <c r="L6022" s="148" t="s">
        <v>150</v>
      </c>
    </row>
    <row r="6023" spans="11:12" ht="316.5" x14ac:dyDescent="0.25">
      <c r="K6023" s="146" t="s">
        <v>210</v>
      </c>
      <c r="L6023" s="148" t="s">
        <v>150</v>
      </c>
    </row>
    <row r="6024" spans="11:12" ht="316.5" x14ac:dyDescent="0.25">
      <c r="K6024" s="146" t="s">
        <v>210</v>
      </c>
      <c r="L6024" s="148" t="s">
        <v>150</v>
      </c>
    </row>
    <row r="6025" spans="11:12" ht="316.5" x14ac:dyDescent="0.25">
      <c r="K6025" s="146" t="s">
        <v>210</v>
      </c>
      <c r="L6025" s="148" t="s">
        <v>150</v>
      </c>
    </row>
    <row r="6026" spans="11:12" ht="316.5" x14ac:dyDescent="0.25">
      <c r="K6026" s="146" t="s">
        <v>210</v>
      </c>
      <c r="L6026" s="148" t="s">
        <v>150</v>
      </c>
    </row>
    <row r="6027" spans="11:12" ht="316.5" x14ac:dyDescent="0.25">
      <c r="K6027" s="146" t="s">
        <v>210</v>
      </c>
      <c r="L6027" s="148" t="s">
        <v>150</v>
      </c>
    </row>
    <row r="6028" spans="11:12" ht="316.5" x14ac:dyDescent="0.25">
      <c r="K6028" s="146" t="s">
        <v>210</v>
      </c>
      <c r="L6028" s="148" t="s">
        <v>150</v>
      </c>
    </row>
    <row r="6029" spans="11:12" ht="316.5" x14ac:dyDescent="0.25">
      <c r="K6029" s="146" t="s">
        <v>210</v>
      </c>
      <c r="L6029" s="148" t="s">
        <v>150</v>
      </c>
    </row>
    <row r="6030" spans="11:12" ht="316.5" x14ac:dyDescent="0.25">
      <c r="K6030" s="146" t="s">
        <v>210</v>
      </c>
      <c r="L6030" s="148" t="s">
        <v>150</v>
      </c>
    </row>
    <row r="6031" spans="11:12" ht="316.5" x14ac:dyDescent="0.25">
      <c r="K6031" s="146" t="s">
        <v>210</v>
      </c>
      <c r="L6031" s="148" t="s">
        <v>150</v>
      </c>
    </row>
    <row r="6032" spans="11:12" ht="316.5" x14ac:dyDescent="0.25">
      <c r="K6032" s="146" t="s">
        <v>210</v>
      </c>
      <c r="L6032" s="148" t="s">
        <v>150</v>
      </c>
    </row>
    <row r="6033" spans="11:12" ht="316.5" x14ac:dyDescent="0.25">
      <c r="K6033" s="146" t="s">
        <v>210</v>
      </c>
      <c r="L6033" s="148" t="s">
        <v>150</v>
      </c>
    </row>
    <row r="6034" spans="11:12" ht="316.5" x14ac:dyDescent="0.25">
      <c r="K6034" s="146" t="s">
        <v>210</v>
      </c>
      <c r="L6034" s="148" t="s">
        <v>150</v>
      </c>
    </row>
    <row r="6035" spans="11:12" ht="316.5" x14ac:dyDescent="0.25">
      <c r="K6035" s="146" t="s">
        <v>210</v>
      </c>
      <c r="L6035" s="148" t="s">
        <v>150</v>
      </c>
    </row>
    <row r="6036" spans="11:12" ht="316.5" x14ac:dyDescent="0.25">
      <c r="K6036" s="146" t="s">
        <v>210</v>
      </c>
      <c r="L6036" s="148" t="s">
        <v>150</v>
      </c>
    </row>
    <row r="6037" spans="11:12" ht="316.5" x14ac:dyDescent="0.25">
      <c r="K6037" s="146" t="s">
        <v>210</v>
      </c>
      <c r="L6037" s="148" t="s">
        <v>150</v>
      </c>
    </row>
    <row r="6038" spans="11:12" ht="316.5" x14ac:dyDescent="0.25">
      <c r="K6038" s="146" t="s">
        <v>210</v>
      </c>
      <c r="L6038" s="148" t="s">
        <v>150</v>
      </c>
    </row>
    <row r="6039" spans="11:12" ht="316.5" x14ac:dyDescent="0.25">
      <c r="K6039" s="146" t="s">
        <v>210</v>
      </c>
      <c r="L6039" s="148" t="s">
        <v>150</v>
      </c>
    </row>
    <row r="6040" spans="11:12" ht="316.5" x14ac:dyDescent="0.25">
      <c r="K6040" s="146" t="s">
        <v>210</v>
      </c>
      <c r="L6040" s="148" t="s">
        <v>150</v>
      </c>
    </row>
    <row r="6041" spans="11:12" ht="316.5" x14ac:dyDescent="0.25">
      <c r="K6041" s="146" t="s">
        <v>210</v>
      </c>
      <c r="L6041" s="148" t="s">
        <v>150</v>
      </c>
    </row>
    <row r="6042" spans="11:12" ht="316.5" x14ac:dyDescent="0.25">
      <c r="K6042" s="146" t="s">
        <v>210</v>
      </c>
      <c r="L6042" s="148" t="s">
        <v>150</v>
      </c>
    </row>
    <row r="6043" spans="11:12" ht="316.5" x14ac:dyDescent="0.25">
      <c r="K6043" s="146" t="s">
        <v>210</v>
      </c>
      <c r="L6043" s="148" t="s">
        <v>150</v>
      </c>
    </row>
    <row r="6044" spans="11:12" ht="316.5" x14ac:dyDescent="0.25">
      <c r="K6044" s="146" t="s">
        <v>210</v>
      </c>
      <c r="L6044" s="148" t="s">
        <v>150</v>
      </c>
    </row>
    <row r="6045" spans="11:12" ht="316.5" x14ac:dyDescent="0.25">
      <c r="K6045" s="146" t="s">
        <v>210</v>
      </c>
      <c r="L6045" s="148" t="s">
        <v>150</v>
      </c>
    </row>
    <row r="6046" spans="11:12" ht="316.5" x14ac:dyDescent="0.25">
      <c r="K6046" s="146" t="s">
        <v>210</v>
      </c>
      <c r="L6046" s="148" t="s">
        <v>150</v>
      </c>
    </row>
    <row r="6047" spans="11:12" ht="316.5" x14ac:dyDescent="0.25">
      <c r="K6047" s="146" t="s">
        <v>210</v>
      </c>
      <c r="L6047" s="148" t="s">
        <v>150</v>
      </c>
    </row>
    <row r="6048" spans="11:12" ht="316.5" x14ac:dyDescent="0.25">
      <c r="K6048" s="146" t="s">
        <v>210</v>
      </c>
      <c r="L6048" s="148" t="s">
        <v>150</v>
      </c>
    </row>
    <row r="6049" spans="11:12" ht="316.5" x14ac:dyDescent="0.25">
      <c r="K6049" s="146" t="s">
        <v>210</v>
      </c>
      <c r="L6049" s="148" t="s">
        <v>150</v>
      </c>
    </row>
    <row r="6050" spans="11:12" ht="316.5" x14ac:dyDescent="0.25">
      <c r="K6050" s="146" t="s">
        <v>210</v>
      </c>
      <c r="L6050" s="148" t="s">
        <v>150</v>
      </c>
    </row>
    <row r="6051" spans="11:12" ht="316.5" x14ac:dyDescent="0.25">
      <c r="K6051" s="146" t="s">
        <v>210</v>
      </c>
      <c r="L6051" s="148" t="s">
        <v>150</v>
      </c>
    </row>
    <row r="6052" spans="11:12" ht="316.5" x14ac:dyDescent="0.25">
      <c r="K6052" s="146" t="s">
        <v>210</v>
      </c>
      <c r="L6052" s="148" t="s">
        <v>150</v>
      </c>
    </row>
    <row r="6053" spans="11:12" ht="316.5" x14ac:dyDescent="0.25">
      <c r="K6053" s="146" t="s">
        <v>210</v>
      </c>
      <c r="L6053" s="148" t="s">
        <v>150</v>
      </c>
    </row>
    <row r="6054" spans="11:12" ht="316.5" x14ac:dyDescent="0.25">
      <c r="K6054" s="146" t="s">
        <v>210</v>
      </c>
      <c r="L6054" s="148" t="s">
        <v>150</v>
      </c>
    </row>
    <row r="6055" spans="11:12" ht="316.5" x14ac:dyDescent="0.25">
      <c r="K6055" s="146" t="s">
        <v>210</v>
      </c>
      <c r="L6055" s="148" t="s">
        <v>150</v>
      </c>
    </row>
    <row r="6056" spans="11:12" ht="316.5" x14ac:dyDescent="0.25">
      <c r="K6056" s="146" t="s">
        <v>210</v>
      </c>
      <c r="L6056" s="148" t="s">
        <v>150</v>
      </c>
    </row>
    <row r="6057" spans="11:12" ht="316.5" x14ac:dyDescent="0.25">
      <c r="K6057" s="146" t="s">
        <v>210</v>
      </c>
      <c r="L6057" s="148" t="s">
        <v>150</v>
      </c>
    </row>
    <row r="6058" spans="11:12" ht="316.5" x14ac:dyDescent="0.25">
      <c r="K6058" s="146" t="s">
        <v>210</v>
      </c>
      <c r="L6058" s="148" t="s">
        <v>150</v>
      </c>
    </row>
    <row r="6059" spans="11:12" ht="316.5" x14ac:dyDescent="0.25">
      <c r="K6059" s="146" t="s">
        <v>210</v>
      </c>
      <c r="L6059" s="148" t="s">
        <v>150</v>
      </c>
    </row>
    <row r="6060" spans="11:12" ht="316.5" x14ac:dyDescent="0.25">
      <c r="K6060" s="146" t="s">
        <v>210</v>
      </c>
      <c r="L6060" s="148" t="s">
        <v>150</v>
      </c>
    </row>
    <row r="6061" spans="11:12" ht="316.5" x14ac:dyDescent="0.25">
      <c r="K6061" s="146" t="s">
        <v>210</v>
      </c>
      <c r="L6061" s="148" t="s">
        <v>150</v>
      </c>
    </row>
    <row r="6062" spans="11:12" ht="316.5" x14ac:dyDescent="0.25">
      <c r="K6062" s="146" t="s">
        <v>210</v>
      </c>
      <c r="L6062" s="148" t="s">
        <v>150</v>
      </c>
    </row>
    <row r="6063" spans="11:12" ht="316.5" x14ac:dyDescent="0.25">
      <c r="K6063" s="146" t="s">
        <v>210</v>
      </c>
      <c r="L6063" s="148" t="s">
        <v>150</v>
      </c>
    </row>
    <row r="6064" spans="11:12" ht="316.5" x14ac:dyDescent="0.25">
      <c r="K6064" s="146" t="s">
        <v>210</v>
      </c>
      <c r="L6064" s="148" t="s">
        <v>150</v>
      </c>
    </row>
    <row r="6065" spans="11:12" ht="316.5" x14ac:dyDescent="0.25">
      <c r="K6065" s="146" t="s">
        <v>210</v>
      </c>
      <c r="L6065" s="148" t="s">
        <v>150</v>
      </c>
    </row>
    <row r="6066" spans="11:12" ht="316.5" x14ac:dyDescent="0.25">
      <c r="K6066" s="146" t="s">
        <v>210</v>
      </c>
      <c r="L6066" s="148" t="s">
        <v>150</v>
      </c>
    </row>
    <row r="6067" spans="11:12" ht="316.5" x14ac:dyDescent="0.25">
      <c r="K6067" s="146" t="s">
        <v>210</v>
      </c>
      <c r="L6067" s="148" t="s">
        <v>150</v>
      </c>
    </row>
    <row r="6068" spans="11:12" ht="316.5" x14ac:dyDescent="0.25">
      <c r="K6068" s="146" t="s">
        <v>210</v>
      </c>
      <c r="L6068" s="148" t="s">
        <v>150</v>
      </c>
    </row>
    <row r="6069" spans="11:12" ht="316.5" x14ac:dyDescent="0.25">
      <c r="K6069" s="146" t="s">
        <v>210</v>
      </c>
      <c r="L6069" s="148" t="s">
        <v>150</v>
      </c>
    </row>
    <row r="6070" spans="11:12" ht="316.5" x14ac:dyDescent="0.25">
      <c r="K6070" s="146" t="s">
        <v>210</v>
      </c>
      <c r="L6070" s="148" t="s">
        <v>150</v>
      </c>
    </row>
    <row r="6071" spans="11:12" ht="316.5" x14ac:dyDescent="0.25">
      <c r="K6071" s="146" t="s">
        <v>210</v>
      </c>
      <c r="L6071" s="148" t="s">
        <v>150</v>
      </c>
    </row>
    <row r="6072" spans="11:12" ht="316.5" x14ac:dyDescent="0.25">
      <c r="K6072" s="146" t="s">
        <v>210</v>
      </c>
      <c r="L6072" s="148" t="s">
        <v>150</v>
      </c>
    </row>
    <row r="6073" spans="11:12" ht="316.5" x14ac:dyDescent="0.25">
      <c r="K6073" s="146" t="s">
        <v>210</v>
      </c>
      <c r="L6073" s="148" t="s">
        <v>150</v>
      </c>
    </row>
    <row r="6074" spans="11:12" ht="316.5" x14ac:dyDescent="0.25">
      <c r="K6074" s="146" t="s">
        <v>210</v>
      </c>
      <c r="L6074" s="148" t="s">
        <v>150</v>
      </c>
    </row>
    <row r="6075" spans="11:12" ht="316.5" x14ac:dyDescent="0.25">
      <c r="K6075" s="146" t="s">
        <v>210</v>
      </c>
      <c r="L6075" s="148" t="s">
        <v>150</v>
      </c>
    </row>
    <row r="6076" spans="11:12" ht="316.5" x14ac:dyDescent="0.25">
      <c r="K6076" s="146" t="s">
        <v>210</v>
      </c>
      <c r="L6076" s="148" t="s">
        <v>150</v>
      </c>
    </row>
    <row r="6077" spans="11:12" ht="316.5" x14ac:dyDescent="0.25">
      <c r="K6077" s="146" t="s">
        <v>210</v>
      </c>
      <c r="L6077" s="148" t="s">
        <v>150</v>
      </c>
    </row>
    <row r="6078" spans="11:12" ht="316.5" x14ac:dyDescent="0.25">
      <c r="K6078" s="146" t="s">
        <v>210</v>
      </c>
      <c r="L6078" s="148" t="s">
        <v>150</v>
      </c>
    </row>
    <row r="6079" spans="11:12" ht="316.5" x14ac:dyDescent="0.25">
      <c r="K6079" s="146" t="s">
        <v>210</v>
      </c>
      <c r="L6079" s="148" t="s">
        <v>150</v>
      </c>
    </row>
    <row r="6080" spans="11:12" ht="316.5" x14ac:dyDescent="0.25">
      <c r="K6080" s="146" t="s">
        <v>210</v>
      </c>
      <c r="L6080" s="148" t="s">
        <v>150</v>
      </c>
    </row>
    <row r="6081" spans="11:12" ht="316.5" x14ac:dyDescent="0.25">
      <c r="K6081" s="146" t="s">
        <v>210</v>
      </c>
      <c r="L6081" s="148" t="s">
        <v>150</v>
      </c>
    </row>
    <row r="6082" spans="11:12" ht="316.5" x14ac:dyDescent="0.25">
      <c r="K6082" s="146" t="s">
        <v>210</v>
      </c>
      <c r="L6082" s="148" t="s">
        <v>150</v>
      </c>
    </row>
    <row r="6083" spans="11:12" ht="316.5" x14ac:dyDescent="0.25">
      <c r="K6083" s="146" t="s">
        <v>210</v>
      </c>
      <c r="L6083" s="148" t="s">
        <v>150</v>
      </c>
    </row>
    <row r="6084" spans="11:12" ht="316.5" x14ac:dyDescent="0.25">
      <c r="K6084" s="146" t="s">
        <v>210</v>
      </c>
      <c r="L6084" s="148" t="s">
        <v>150</v>
      </c>
    </row>
    <row r="6085" spans="11:12" ht="316.5" x14ac:dyDescent="0.25">
      <c r="K6085" s="146" t="s">
        <v>210</v>
      </c>
      <c r="L6085" s="148" t="s">
        <v>150</v>
      </c>
    </row>
    <row r="6086" spans="11:12" ht="316.5" x14ac:dyDescent="0.25">
      <c r="K6086" s="146" t="s">
        <v>210</v>
      </c>
      <c r="L6086" s="148" t="s">
        <v>150</v>
      </c>
    </row>
    <row r="6087" spans="11:12" ht="316.5" x14ac:dyDescent="0.25">
      <c r="K6087" s="146" t="s">
        <v>210</v>
      </c>
      <c r="L6087" s="148" t="s">
        <v>150</v>
      </c>
    </row>
    <row r="6088" spans="11:12" ht="316.5" x14ac:dyDescent="0.25">
      <c r="K6088" s="146" t="s">
        <v>210</v>
      </c>
      <c r="L6088" s="148" t="s">
        <v>150</v>
      </c>
    </row>
    <row r="6089" spans="11:12" ht="316.5" x14ac:dyDescent="0.25">
      <c r="K6089" s="146" t="s">
        <v>210</v>
      </c>
      <c r="L6089" s="148" t="s">
        <v>150</v>
      </c>
    </row>
    <row r="6090" spans="11:12" ht="316.5" x14ac:dyDescent="0.25">
      <c r="K6090" s="146" t="s">
        <v>210</v>
      </c>
      <c r="L6090" s="148" t="s">
        <v>150</v>
      </c>
    </row>
    <row r="6091" spans="11:12" ht="316.5" x14ac:dyDescent="0.25">
      <c r="K6091" s="146" t="s">
        <v>210</v>
      </c>
      <c r="L6091" s="148" t="s">
        <v>150</v>
      </c>
    </row>
    <row r="6092" spans="11:12" ht="316.5" x14ac:dyDescent="0.25">
      <c r="K6092" s="146" t="s">
        <v>210</v>
      </c>
      <c r="L6092" s="148" t="s">
        <v>150</v>
      </c>
    </row>
    <row r="6093" spans="11:12" ht="316.5" x14ac:dyDescent="0.25">
      <c r="K6093" s="146" t="s">
        <v>210</v>
      </c>
      <c r="L6093" s="148" t="s">
        <v>150</v>
      </c>
    </row>
    <row r="6094" spans="11:12" ht="316.5" x14ac:dyDescent="0.25">
      <c r="K6094" s="146" t="s">
        <v>210</v>
      </c>
      <c r="L6094" s="148" t="s">
        <v>150</v>
      </c>
    </row>
    <row r="6095" spans="11:12" ht="316.5" x14ac:dyDescent="0.25">
      <c r="K6095" s="146" t="s">
        <v>210</v>
      </c>
      <c r="L6095" s="148" t="s">
        <v>150</v>
      </c>
    </row>
    <row r="6096" spans="11:12" ht="316.5" x14ac:dyDescent="0.25">
      <c r="K6096" s="146" t="s">
        <v>210</v>
      </c>
      <c r="L6096" s="148" t="s">
        <v>150</v>
      </c>
    </row>
    <row r="6097" spans="11:12" ht="316.5" x14ac:dyDescent="0.25">
      <c r="K6097" s="146" t="s">
        <v>210</v>
      </c>
      <c r="L6097" s="148" t="s">
        <v>150</v>
      </c>
    </row>
    <row r="6098" spans="11:12" ht="316.5" x14ac:dyDescent="0.25">
      <c r="K6098" s="146" t="s">
        <v>210</v>
      </c>
      <c r="L6098" s="148" t="s">
        <v>150</v>
      </c>
    </row>
    <row r="6099" spans="11:12" ht="316.5" x14ac:dyDescent="0.25">
      <c r="K6099" s="146" t="s">
        <v>210</v>
      </c>
      <c r="L6099" s="148" t="s">
        <v>150</v>
      </c>
    </row>
    <row r="6100" spans="11:12" ht="316.5" x14ac:dyDescent="0.25">
      <c r="K6100" s="146" t="s">
        <v>210</v>
      </c>
      <c r="L6100" s="148" t="s">
        <v>150</v>
      </c>
    </row>
    <row r="6101" spans="11:12" ht="316.5" x14ac:dyDescent="0.25">
      <c r="K6101" s="146" t="s">
        <v>210</v>
      </c>
      <c r="L6101" s="148" t="s">
        <v>150</v>
      </c>
    </row>
    <row r="6102" spans="11:12" ht="316.5" x14ac:dyDescent="0.25">
      <c r="K6102" s="146" t="s">
        <v>210</v>
      </c>
      <c r="L6102" s="148" t="s">
        <v>150</v>
      </c>
    </row>
    <row r="6103" spans="11:12" ht="316.5" x14ac:dyDescent="0.25">
      <c r="K6103" s="146" t="s">
        <v>210</v>
      </c>
      <c r="L6103" s="148" t="s">
        <v>150</v>
      </c>
    </row>
    <row r="6104" spans="11:12" ht="316.5" x14ac:dyDescent="0.25">
      <c r="K6104" s="146" t="s">
        <v>210</v>
      </c>
      <c r="L6104" s="148" t="s">
        <v>150</v>
      </c>
    </row>
    <row r="6105" spans="11:12" ht="316.5" x14ac:dyDescent="0.25">
      <c r="K6105" s="146" t="s">
        <v>210</v>
      </c>
      <c r="L6105" s="148" t="s">
        <v>150</v>
      </c>
    </row>
    <row r="6106" spans="11:12" ht="316.5" x14ac:dyDescent="0.25">
      <c r="K6106" s="146" t="s">
        <v>210</v>
      </c>
      <c r="L6106" s="148" t="s">
        <v>150</v>
      </c>
    </row>
    <row r="6107" spans="11:12" ht="316.5" x14ac:dyDescent="0.25">
      <c r="K6107" s="146" t="s">
        <v>210</v>
      </c>
      <c r="L6107" s="148" t="s">
        <v>150</v>
      </c>
    </row>
    <row r="6108" spans="11:12" ht="316.5" x14ac:dyDescent="0.25">
      <c r="K6108" s="146" t="s">
        <v>210</v>
      </c>
      <c r="L6108" s="148" t="s">
        <v>150</v>
      </c>
    </row>
    <row r="6109" spans="11:12" ht="316.5" x14ac:dyDescent="0.25">
      <c r="K6109" s="146" t="s">
        <v>210</v>
      </c>
      <c r="L6109" s="148" t="s">
        <v>150</v>
      </c>
    </row>
    <row r="6110" spans="11:12" ht="316.5" x14ac:dyDescent="0.25">
      <c r="K6110" s="146" t="s">
        <v>210</v>
      </c>
      <c r="L6110" s="148" t="s">
        <v>150</v>
      </c>
    </row>
    <row r="6111" spans="11:12" ht="316.5" x14ac:dyDescent="0.25">
      <c r="K6111" s="146" t="s">
        <v>210</v>
      </c>
      <c r="L6111" s="148" t="s">
        <v>150</v>
      </c>
    </row>
    <row r="6112" spans="11:12" ht="316.5" x14ac:dyDescent="0.25">
      <c r="K6112" s="146" t="s">
        <v>210</v>
      </c>
      <c r="L6112" s="148" t="s">
        <v>150</v>
      </c>
    </row>
    <row r="6113" spans="11:12" ht="316.5" x14ac:dyDescent="0.25">
      <c r="K6113" s="146" t="s">
        <v>210</v>
      </c>
      <c r="L6113" s="148" t="s">
        <v>150</v>
      </c>
    </row>
    <row r="6114" spans="11:12" ht="316.5" x14ac:dyDescent="0.25">
      <c r="K6114" s="146" t="s">
        <v>210</v>
      </c>
      <c r="L6114" s="148" t="s">
        <v>150</v>
      </c>
    </row>
    <row r="6115" spans="11:12" ht="316.5" x14ac:dyDescent="0.25">
      <c r="K6115" s="146" t="s">
        <v>210</v>
      </c>
      <c r="L6115" s="148" t="s">
        <v>150</v>
      </c>
    </row>
    <row r="6116" spans="11:12" ht="316.5" x14ac:dyDescent="0.25">
      <c r="K6116" s="146" t="s">
        <v>210</v>
      </c>
      <c r="L6116" s="148" t="s">
        <v>150</v>
      </c>
    </row>
    <row r="6117" spans="11:12" ht="316.5" x14ac:dyDescent="0.25">
      <c r="K6117" s="146" t="s">
        <v>210</v>
      </c>
      <c r="L6117" s="148" t="s">
        <v>150</v>
      </c>
    </row>
    <row r="6118" spans="11:12" ht="316.5" x14ac:dyDescent="0.25">
      <c r="K6118" s="146" t="s">
        <v>210</v>
      </c>
      <c r="L6118" s="148" t="s">
        <v>150</v>
      </c>
    </row>
    <row r="6119" spans="11:12" ht="316.5" x14ac:dyDescent="0.25">
      <c r="K6119" s="146" t="s">
        <v>210</v>
      </c>
      <c r="L6119" s="148" t="s">
        <v>150</v>
      </c>
    </row>
    <row r="6120" spans="11:12" ht="316.5" x14ac:dyDescent="0.25">
      <c r="K6120" s="146" t="s">
        <v>210</v>
      </c>
      <c r="L6120" s="148" t="s">
        <v>150</v>
      </c>
    </row>
    <row r="6121" spans="11:12" ht="316.5" x14ac:dyDescent="0.25">
      <c r="K6121" s="146" t="s">
        <v>210</v>
      </c>
      <c r="L6121" s="148" t="s">
        <v>150</v>
      </c>
    </row>
    <row r="6122" spans="11:12" ht="316.5" x14ac:dyDescent="0.25">
      <c r="K6122" s="146" t="s">
        <v>210</v>
      </c>
      <c r="L6122" s="148" t="s">
        <v>150</v>
      </c>
    </row>
    <row r="6123" spans="11:12" ht="316.5" x14ac:dyDescent="0.25">
      <c r="K6123" s="146" t="s">
        <v>210</v>
      </c>
      <c r="L6123" s="148" t="s">
        <v>150</v>
      </c>
    </row>
    <row r="6124" spans="11:12" ht="316.5" x14ac:dyDescent="0.25">
      <c r="K6124" s="146" t="s">
        <v>210</v>
      </c>
      <c r="L6124" s="148" t="s">
        <v>150</v>
      </c>
    </row>
    <row r="6125" spans="11:12" ht="316.5" x14ac:dyDescent="0.25">
      <c r="K6125" s="146" t="s">
        <v>210</v>
      </c>
      <c r="L6125" s="148" t="s">
        <v>150</v>
      </c>
    </row>
    <row r="6126" spans="11:12" ht="316.5" x14ac:dyDescent="0.25">
      <c r="K6126" s="146" t="s">
        <v>210</v>
      </c>
      <c r="L6126" s="148" t="s">
        <v>150</v>
      </c>
    </row>
    <row r="6127" spans="11:12" ht="316.5" x14ac:dyDescent="0.25">
      <c r="K6127" s="146" t="s">
        <v>210</v>
      </c>
      <c r="L6127" s="148" t="s">
        <v>150</v>
      </c>
    </row>
    <row r="6128" spans="11:12" ht="316.5" x14ac:dyDescent="0.25">
      <c r="K6128" s="146" t="s">
        <v>210</v>
      </c>
      <c r="L6128" s="148" t="s">
        <v>150</v>
      </c>
    </row>
    <row r="6129" spans="11:12" ht="316.5" x14ac:dyDescent="0.25">
      <c r="K6129" s="146" t="s">
        <v>210</v>
      </c>
      <c r="L6129" s="148" t="s">
        <v>150</v>
      </c>
    </row>
    <row r="6130" spans="11:12" ht="316.5" x14ac:dyDescent="0.25">
      <c r="K6130" s="146" t="s">
        <v>210</v>
      </c>
      <c r="L6130" s="148" t="s">
        <v>150</v>
      </c>
    </row>
    <row r="6131" spans="11:12" ht="316.5" x14ac:dyDescent="0.25">
      <c r="K6131" s="146" t="s">
        <v>210</v>
      </c>
      <c r="L6131" s="148" t="s">
        <v>150</v>
      </c>
    </row>
    <row r="6132" spans="11:12" ht="316.5" x14ac:dyDescent="0.25">
      <c r="K6132" s="146" t="s">
        <v>210</v>
      </c>
      <c r="L6132" s="148" t="s">
        <v>150</v>
      </c>
    </row>
    <row r="6133" spans="11:12" ht="316.5" x14ac:dyDescent="0.25">
      <c r="K6133" s="146" t="s">
        <v>210</v>
      </c>
      <c r="L6133" s="148" t="s">
        <v>150</v>
      </c>
    </row>
    <row r="6134" spans="11:12" ht="316.5" x14ac:dyDescent="0.25">
      <c r="K6134" s="146" t="s">
        <v>210</v>
      </c>
      <c r="L6134" s="148" t="s">
        <v>150</v>
      </c>
    </row>
    <row r="6135" spans="11:12" ht="316.5" x14ac:dyDescent="0.25">
      <c r="K6135" s="146" t="s">
        <v>210</v>
      </c>
      <c r="L6135" s="148" t="s">
        <v>150</v>
      </c>
    </row>
    <row r="6136" spans="11:12" ht="316.5" x14ac:dyDescent="0.25">
      <c r="K6136" s="146" t="s">
        <v>210</v>
      </c>
      <c r="L6136" s="148" t="s">
        <v>150</v>
      </c>
    </row>
    <row r="6137" spans="11:12" ht="316.5" x14ac:dyDescent="0.25">
      <c r="K6137" s="146" t="s">
        <v>210</v>
      </c>
      <c r="L6137" s="148" t="s">
        <v>150</v>
      </c>
    </row>
    <row r="6138" spans="11:12" ht="316.5" x14ac:dyDescent="0.25">
      <c r="K6138" s="146" t="s">
        <v>210</v>
      </c>
      <c r="L6138" s="148" t="s">
        <v>150</v>
      </c>
    </row>
    <row r="6139" spans="11:12" ht="316.5" x14ac:dyDescent="0.25">
      <c r="K6139" s="146" t="s">
        <v>210</v>
      </c>
      <c r="L6139" s="148" t="s">
        <v>150</v>
      </c>
    </row>
    <row r="6140" spans="11:12" ht="316.5" x14ac:dyDescent="0.25">
      <c r="K6140" s="146" t="s">
        <v>210</v>
      </c>
      <c r="L6140" s="148" t="s">
        <v>150</v>
      </c>
    </row>
    <row r="6141" spans="11:12" ht="316.5" x14ac:dyDescent="0.25">
      <c r="K6141" s="146" t="s">
        <v>210</v>
      </c>
      <c r="L6141" s="148" t="s">
        <v>150</v>
      </c>
    </row>
    <row r="6142" spans="11:12" ht="316.5" x14ac:dyDescent="0.25">
      <c r="K6142" s="146" t="s">
        <v>210</v>
      </c>
      <c r="L6142" s="148" t="s">
        <v>150</v>
      </c>
    </row>
    <row r="6143" spans="11:12" ht="316.5" x14ac:dyDescent="0.25">
      <c r="K6143" s="146" t="s">
        <v>210</v>
      </c>
      <c r="L6143" s="148" t="s">
        <v>150</v>
      </c>
    </row>
    <row r="6144" spans="11:12" ht="316.5" x14ac:dyDescent="0.25">
      <c r="K6144" s="146" t="s">
        <v>210</v>
      </c>
      <c r="L6144" s="148" t="s">
        <v>150</v>
      </c>
    </row>
    <row r="6145" spans="11:12" ht="316.5" x14ac:dyDescent="0.25">
      <c r="K6145" s="146" t="s">
        <v>210</v>
      </c>
      <c r="L6145" s="148" t="s">
        <v>150</v>
      </c>
    </row>
    <row r="6146" spans="11:12" ht="316.5" x14ac:dyDescent="0.25">
      <c r="K6146" s="146" t="s">
        <v>210</v>
      </c>
      <c r="L6146" s="148" t="s">
        <v>150</v>
      </c>
    </row>
    <row r="6147" spans="11:12" ht="316.5" x14ac:dyDescent="0.25">
      <c r="K6147" s="146" t="s">
        <v>210</v>
      </c>
      <c r="L6147" s="148" t="s">
        <v>150</v>
      </c>
    </row>
    <row r="6148" spans="11:12" ht="316.5" x14ac:dyDescent="0.25">
      <c r="K6148" s="146" t="s">
        <v>210</v>
      </c>
      <c r="L6148" s="148" t="s">
        <v>150</v>
      </c>
    </row>
    <row r="6149" spans="11:12" ht="316.5" x14ac:dyDescent="0.25">
      <c r="K6149" s="146" t="s">
        <v>210</v>
      </c>
      <c r="L6149" s="148" t="s">
        <v>150</v>
      </c>
    </row>
    <row r="6150" spans="11:12" ht="316.5" x14ac:dyDescent="0.25">
      <c r="K6150" s="146" t="s">
        <v>210</v>
      </c>
      <c r="L6150" s="148" t="s">
        <v>150</v>
      </c>
    </row>
    <row r="6151" spans="11:12" ht="316.5" x14ac:dyDescent="0.25">
      <c r="K6151" s="146" t="s">
        <v>210</v>
      </c>
      <c r="L6151" s="148" t="s">
        <v>150</v>
      </c>
    </row>
    <row r="6152" spans="11:12" ht="316.5" x14ac:dyDescent="0.25">
      <c r="K6152" s="146" t="s">
        <v>210</v>
      </c>
      <c r="L6152" s="148" t="s">
        <v>150</v>
      </c>
    </row>
    <row r="6153" spans="11:12" ht="316.5" x14ac:dyDescent="0.25">
      <c r="K6153" s="146" t="s">
        <v>210</v>
      </c>
      <c r="L6153" s="148" t="s">
        <v>150</v>
      </c>
    </row>
    <row r="6154" spans="11:12" ht="316.5" x14ac:dyDescent="0.25">
      <c r="K6154" s="146" t="s">
        <v>210</v>
      </c>
      <c r="L6154" s="148" t="s">
        <v>150</v>
      </c>
    </row>
    <row r="6155" spans="11:12" ht="316.5" x14ac:dyDescent="0.25">
      <c r="K6155" s="146" t="s">
        <v>210</v>
      </c>
      <c r="L6155" s="148" t="s">
        <v>150</v>
      </c>
    </row>
    <row r="6156" spans="11:12" ht="316.5" x14ac:dyDescent="0.25">
      <c r="K6156" s="146" t="s">
        <v>210</v>
      </c>
      <c r="L6156" s="148" t="s">
        <v>150</v>
      </c>
    </row>
    <row r="6157" spans="11:12" ht="316.5" x14ac:dyDescent="0.25">
      <c r="K6157" s="146" t="s">
        <v>210</v>
      </c>
      <c r="L6157" s="148" t="s">
        <v>150</v>
      </c>
    </row>
    <row r="6158" spans="11:12" ht="316.5" x14ac:dyDescent="0.25">
      <c r="K6158" s="146" t="s">
        <v>210</v>
      </c>
      <c r="L6158" s="148" t="s">
        <v>150</v>
      </c>
    </row>
    <row r="6159" spans="11:12" ht="316.5" x14ac:dyDescent="0.25">
      <c r="K6159" s="146" t="s">
        <v>210</v>
      </c>
      <c r="L6159" s="148" t="s">
        <v>150</v>
      </c>
    </row>
    <row r="6160" spans="11:12" ht="316.5" x14ac:dyDescent="0.25">
      <c r="K6160" s="146" t="s">
        <v>210</v>
      </c>
      <c r="L6160" s="148" t="s">
        <v>150</v>
      </c>
    </row>
    <row r="6161" spans="11:12" ht="316.5" x14ac:dyDescent="0.25">
      <c r="K6161" s="146" t="s">
        <v>210</v>
      </c>
      <c r="L6161" s="148" t="s">
        <v>150</v>
      </c>
    </row>
    <row r="6162" spans="11:12" ht="316.5" x14ac:dyDescent="0.25">
      <c r="K6162" s="146" t="s">
        <v>210</v>
      </c>
      <c r="L6162" s="148" t="s">
        <v>150</v>
      </c>
    </row>
    <row r="6163" spans="11:12" ht="316.5" x14ac:dyDescent="0.25">
      <c r="K6163" s="146" t="s">
        <v>210</v>
      </c>
      <c r="L6163" s="148" t="s">
        <v>150</v>
      </c>
    </row>
    <row r="6164" spans="11:12" ht="316.5" x14ac:dyDescent="0.25">
      <c r="K6164" s="146" t="s">
        <v>210</v>
      </c>
      <c r="L6164" s="148" t="s">
        <v>150</v>
      </c>
    </row>
    <row r="6165" spans="11:12" ht="316.5" x14ac:dyDescent="0.25">
      <c r="K6165" s="146" t="s">
        <v>210</v>
      </c>
      <c r="L6165" s="148" t="s">
        <v>150</v>
      </c>
    </row>
    <row r="6166" spans="11:12" ht="316.5" x14ac:dyDescent="0.25">
      <c r="K6166" s="146" t="s">
        <v>210</v>
      </c>
      <c r="L6166" s="148" t="s">
        <v>150</v>
      </c>
    </row>
    <row r="6167" spans="11:12" ht="316.5" x14ac:dyDescent="0.25">
      <c r="K6167" s="146" t="s">
        <v>210</v>
      </c>
      <c r="L6167" s="148" t="s">
        <v>150</v>
      </c>
    </row>
    <row r="6168" spans="11:12" ht="316.5" x14ac:dyDescent="0.25">
      <c r="K6168" s="146" t="s">
        <v>210</v>
      </c>
      <c r="L6168" s="148" t="s">
        <v>150</v>
      </c>
    </row>
    <row r="6169" spans="11:12" ht="316.5" x14ac:dyDescent="0.25">
      <c r="K6169" s="146" t="s">
        <v>210</v>
      </c>
      <c r="L6169" s="148" t="s">
        <v>150</v>
      </c>
    </row>
    <row r="6170" spans="11:12" ht="316.5" x14ac:dyDescent="0.25">
      <c r="K6170" s="146" t="s">
        <v>210</v>
      </c>
      <c r="L6170" s="148" t="s">
        <v>150</v>
      </c>
    </row>
    <row r="6171" spans="11:12" ht="316.5" x14ac:dyDescent="0.25">
      <c r="K6171" s="146" t="s">
        <v>210</v>
      </c>
      <c r="L6171" s="148" t="s">
        <v>150</v>
      </c>
    </row>
    <row r="6172" spans="11:12" ht="316.5" x14ac:dyDescent="0.25">
      <c r="K6172" s="146" t="s">
        <v>210</v>
      </c>
      <c r="L6172" s="148" t="s">
        <v>150</v>
      </c>
    </row>
    <row r="6173" spans="11:12" ht="316.5" x14ac:dyDescent="0.25">
      <c r="K6173" s="146" t="s">
        <v>210</v>
      </c>
      <c r="L6173" s="148" t="s">
        <v>150</v>
      </c>
    </row>
    <row r="6174" spans="11:12" ht="316.5" x14ac:dyDescent="0.25">
      <c r="K6174" s="146" t="s">
        <v>210</v>
      </c>
      <c r="L6174" s="148" t="s">
        <v>150</v>
      </c>
    </row>
    <row r="6175" spans="11:12" ht="316.5" x14ac:dyDescent="0.25">
      <c r="K6175" s="146" t="s">
        <v>210</v>
      </c>
      <c r="L6175" s="148" t="s">
        <v>150</v>
      </c>
    </row>
    <row r="6176" spans="11:12" ht="316.5" x14ac:dyDescent="0.25">
      <c r="K6176" s="146" t="s">
        <v>210</v>
      </c>
      <c r="L6176" s="148" t="s">
        <v>150</v>
      </c>
    </row>
    <row r="6177" spans="11:12" ht="316.5" x14ac:dyDescent="0.25">
      <c r="K6177" s="146" t="s">
        <v>210</v>
      </c>
      <c r="L6177" s="148" t="s">
        <v>150</v>
      </c>
    </row>
    <row r="6178" spans="11:12" ht="316.5" x14ac:dyDescent="0.25">
      <c r="K6178" s="146" t="s">
        <v>210</v>
      </c>
      <c r="L6178" s="148" t="s">
        <v>150</v>
      </c>
    </row>
    <row r="6179" spans="11:12" ht="316.5" x14ac:dyDescent="0.25">
      <c r="K6179" s="146" t="s">
        <v>210</v>
      </c>
      <c r="L6179" s="148" t="s">
        <v>150</v>
      </c>
    </row>
    <row r="6180" spans="11:12" ht="316.5" x14ac:dyDescent="0.25">
      <c r="K6180" s="146" t="s">
        <v>210</v>
      </c>
      <c r="L6180" s="148" t="s">
        <v>150</v>
      </c>
    </row>
    <row r="6181" spans="11:12" ht="316.5" x14ac:dyDescent="0.25">
      <c r="K6181" s="146" t="s">
        <v>210</v>
      </c>
      <c r="L6181" s="148" t="s">
        <v>150</v>
      </c>
    </row>
    <row r="6182" spans="11:12" ht="316.5" x14ac:dyDescent="0.25">
      <c r="K6182" s="146" t="s">
        <v>210</v>
      </c>
      <c r="L6182" s="148" t="s">
        <v>150</v>
      </c>
    </row>
    <row r="6183" spans="11:12" ht="316.5" x14ac:dyDescent="0.25">
      <c r="K6183" s="146" t="s">
        <v>210</v>
      </c>
      <c r="L6183" s="148" t="s">
        <v>150</v>
      </c>
    </row>
    <row r="6184" spans="11:12" ht="316.5" x14ac:dyDescent="0.25">
      <c r="K6184" s="146" t="s">
        <v>210</v>
      </c>
      <c r="L6184" s="148" t="s">
        <v>150</v>
      </c>
    </row>
    <row r="6185" spans="11:12" ht="316.5" x14ac:dyDescent="0.25">
      <c r="K6185" s="146" t="s">
        <v>210</v>
      </c>
      <c r="L6185" s="148" t="s">
        <v>150</v>
      </c>
    </row>
    <row r="6186" spans="11:12" ht="316.5" x14ac:dyDescent="0.25">
      <c r="K6186" s="146" t="s">
        <v>210</v>
      </c>
      <c r="L6186" s="148" t="s">
        <v>150</v>
      </c>
    </row>
    <row r="6187" spans="11:12" ht="316.5" x14ac:dyDescent="0.25">
      <c r="K6187" s="146" t="s">
        <v>210</v>
      </c>
      <c r="L6187" s="148" t="s">
        <v>150</v>
      </c>
    </row>
    <row r="6188" spans="11:12" ht="316.5" x14ac:dyDescent="0.25">
      <c r="K6188" s="146" t="s">
        <v>210</v>
      </c>
      <c r="L6188" s="148" t="s">
        <v>150</v>
      </c>
    </row>
    <row r="6189" spans="11:12" ht="316.5" x14ac:dyDescent="0.25">
      <c r="K6189" s="146" t="s">
        <v>210</v>
      </c>
      <c r="L6189" s="148" t="s">
        <v>150</v>
      </c>
    </row>
    <row r="6190" spans="11:12" ht="316.5" x14ac:dyDescent="0.25">
      <c r="K6190" s="146" t="s">
        <v>210</v>
      </c>
      <c r="L6190" s="148" t="s">
        <v>150</v>
      </c>
    </row>
    <row r="6191" spans="11:12" ht="316.5" x14ac:dyDescent="0.25">
      <c r="K6191" s="146" t="s">
        <v>210</v>
      </c>
      <c r="L6191" s="148" t="s">
        <v>150</v>
      </c>
    </row>
    <row r="6192" spans="11:12" ht="316.5" x14ac:dyDescent="0.25">
      <c r="K6192" s="146" t="s">
        <v>210</v>
      </c>
      <c r="L6192" s="148" t="s">
        <v>150</v>
      </c>
    </row>
    <row r="6193" spans="11:12" ht="316.5" x14ac:dyDescent="0.25">
      <c r="K6193" s="146" t="s">
        <v>210</v>
      </c>
      <c r="L6193" s="148" t="s">
        <v>150</v>
      </c>
    </row>
    <row r="6194" spans="11:12" ht="316.5" x14ac:dyDescent="0.25">
      <c r="K6194" s="146" t="s">
        <v>210</v>
      </c>
      <c r="L6194" s="148" t="s">
        <v>150</v>
      </c>
    </row>
    <row r="6195" spans="11:12" ht="316.5" x14ac:dyDescent="0.25">
      <c r="K6195" s="146" t="s">
        <v>210</v>
      </c>
      <c r="L6195" s="148" t="s">
        <v>150</v>
      </c>
    </row>
    <row r="6196" spans="11:12" ht="316.5" x14ac:dyDescent="0.25">
      <c r="K6196" s="146" t="s">
        <v>210</v>
      </c>
      <c r="L6196" s="148" t="s">
        <v>150</v>
      </c>
    </row>
    <row r="6197" spans="11:12" ht="316.5" x14ac:dyDescent="0.25">
      <c r="K6197" s="146" t="s">
        <v>210</v>
      </c>
      <c r="L6197" s="148" t="s">
        <v>150</v>
      </c>
    </row>
    <row r="6198" spans="11:12" ht="316.5" x14ac:dyDescent="0.25">
      <c r="K6198" s="146" t="s">
        <v>210</v>
      </c>
      <c r="L6198" s="148" t="s">
        <v>150</v>
      </c>
    </row>
    <row r="6199" spans="11:12" ht="316.5" x14ac:dyDescent="0.25">
      <c r="K6199" s="146" t="s">
        <v>210</v>
      </c>
      <c r="L6199" s="148" t="s">
        <v>150</v>
      </c>
    </row>
    <row r="6200" spans="11:12" ht="316.5" x14ac:dyDescent="0.25">
      <c r="K6200" s="146" t="s">
        <v>210</v>
      </c>
      <c r="L6200" s="148" t="s">
        <v>150</v>
      </c>
    </row>
    <row r="6201" spans="11:12" ht="316.5" x14ac:dyDescent="0.25">
      <c r="K6201" s="146" t="s">
        <v>210</v>
      </c>
      <c r="L6201" s="148" t="s">
        <v>150</v>
      </c>
    </row>
    <row r="6202" spans="11:12" ht="316.5" x14ac:dyDescent="0.25">
      <c r="K6202" s="146" t="s">
        <v>210</v>
      </c>
      <c r="L6202" s="148" t="s">
        <v>150</v>
      </c>
    </row>
    <row r="6203" spans="11:12" ht="316.5" x14ac:dyDescent="0.25">
      <c r="K6203" s="146" t="s">
        <v>210</v>
      </c>
      <c r="L6203" s="148" t="s">
        <v>150</v>
      </c>
    </row>
    <row r="6204" spans="11:12" ht="316.5" x14ac:dyDescent="0.25">
      <c r="K6204" s="146" t="s">
        <v>210</v>
      </c>
      <c r="L6204" s="148" t="s">
        <v>150</v>
      </c>
    </row>
    <row r="6205" spans="11:12" ht="316.5" x14ac:dyDescent="0.25">
      <c r="K6205" s="146" t="s">
        <v>210</v>
      </c>
      <c r="L6205" s="148" t="s">
        <v>150</v>
      </c>
    </row>
    <row r="6206" spans="11:12" ht="316.5" x14ac:dyDescent="0.25">
      <c r="K6206" s="146" t="s">
        <v>210</v>
      </c>
      <c r="L6206" s="148" t="s">
        <v>150</v>
      </c>
    </row>
    <row r="6207" spans="11:12" ht="316.5" x14ac:dyDescent="0.25">
      <c r="K6207" s="146" t="s">
        <v>210</v>
      </c>
      <c r="L6207" s="148" t="s">
        <v>150</v>
      </c>
    </row>
    <row r="6208" spans="11:12" ht="316.5" x14ac:dyDescent="0.25">
      <c r="K6208" s="146" t="s">
        <v>210</v>
      </c>
      <c r="L6208" s="148" t="s">
        <v>150</v>
      </c>
    </row>
    <row r="6209" spans="11:12" ht="316.5" x14ac:dyDescent="0.25">
      <c r="K6209" s="146" t="s">
        <v>210</v>
      </c>
      <c r="L6209" s="148" t="s">
        <v>150</v>
      </c>
    </row>
    <row r="6210" spans="11:12" ht="316.5" x14ac:dyDescent="0.25">
      <c r="K6210" s="146" t="s">
        <v>210</v>
      </c>
      <c r="L6210" s="148" t="s">
        <v>150</v>
      </c>
    </row>
    <row r="6211" spans="11:12" ht="316.5" x14ac:dyDescent="0.25">
      <c r="K6211" s="146" t="s">
        <v>210</v>
      </c>
      <c r="L6211" s="148" t="s">
        <v>150</v>
      </c>
    </row>
    <row r="6212" spans="11:12" ht="316.5" x14ac:dyDescent="0.25">
      <c r="K6212" s="146" t="s">
        <v>210</v>
      </c>
      <c r="L6212" s="148" t="s">
        <v>150</v>
      </c>
    </row>
    <row r="6213" spans="11:12" ht="316.5" x14ac:dyDescent="0.25">
      <c r="K6213" s="146" t="s">
        <v>210</v>
      </c>
      <c r="L6213" s="148" t="s">
        <v>150</v>
      </c>
    </row>
    <row r="6214" spans="11:12" ht="316.5" x14ac:dyDescent="0.25">
      <c r="K6214" s="146" t="s">
        <v>210</v>
      </c>
      <c r="L6214" s="148" t="s">
        <v>150</v>
      </c>
    </row>
    <row r="6215" spans="11:12" ht="316.5" x14ac:dyDescent="0.25">
      <c r="K6215" s="146" t="s">
        <v>210</v>
      </c>
      <c r="L6215" s="148" t="s">
        <v>150</v>
      </c>
    </row>
    <row r="6216" spans="11:12" ht="316.5" x14ac:dyDescent="0.25">
      <c r="K6216" s="146" t="s">
        <v>210</v>
      </c>
      <c r="L6216" s="148" t="s">
        <v>150</v>
      </c>
    </row>
    <row r="6217" spans="11:12" ht="316.5" x14ac:dyDescent="0.25">
      <c r="K6217" s="146" t="s">
        <v>210</v>
      </c>
      <c r="L6217" s="148" t="s">
        <v>150</v>
      </c>
    </row>
    <row r="6218" spans="11:12" ht="316.5" x14ac:dyDescent="0.25">
      <c r="K6218" s="146" t="s">
        <v>210</v>
      </c>
      <c r="L6218" s="148" t="s">
        <v>150</v>
      </c>
    </row>
    <row r="6219" spans="11:12" ht="316.5" x14ac:dyDescent="0.25">
      <c r="K6219" s="146" t="s">
        <v>210</v>
      </c>
      <c r="L6219" s="148" t="s">
        <v>150</v>
      </c>
    </row>
    <row r="6220" spans="11:12" ht="316.5" x14ac:dyDescent="0.25">
      <c r="K6220" s="146" t="s">
        <v>210</v>
      </c>
      <c r="L6220" s="148" t="s">
        <v>150</v>
      </c>
    </row>
    <row r="6221" spans="11:12" ht="316.5" x14ac:dyDescent="0.25">
      <c r="K6221" s="146" t="s">
        <v>210</v>
      </c>
      <c r="L6221" s="148" t="s">
        <v>150</v>
      </c>
    </row>
    <row r="6222" spans="11:12" ht="316.5" x14ac:dyDescent="0.25">
      <c r="K6222" s="146" t="s">
        <v>210</v>
      </c>
      <c r="L6222" s="148" t="s">
        <v>150</v>
      </c>
    </row>
    <row r="6223" spans="11:12" ht="316.5" x14ac:dyDescent="0.25">
      <c r="K6223" s="146" t="s">
        <v>210</v>
      </c>
      <c r="L6223" s="148" t="s">
        <v>150</v>
      </c>
    </row>
    <row r="6224" spans="11:12" ht="316.5" x14ac:dyDescent="0.25">
      <c r="K6224" s="146" t="s">
        <v>210</v>
      </c>
      <c r="L6224" s="148" t="s">
        <v>150</v>
      </c>
    </row>
    <row r="6225" spans="11:12" ht="316.5" x14ac:dyDescent="0.25">
      <c r="K6225" s="146" t="s">
        <v>210</v>
      </c>
      <c r="L6225" s="148" t="s">
        <v>150</v>
      </c>
    </row>
    <row r="6226" spans="11:12" ht="316.5" x14ac:dyDescent="0.25">
      <c r="K6226" s="146" t="s">
        <v>210</v>
      </c>
      <c r="L6226" s="148" t="s">
        <v>150</v>
      </c>
    </row>
    <row r="6227" spans="11:12" ht="316.5" x14ac:dyDescent="0.25">
      <c r="K6227" s="146" t="s">
        <v>210</v>
      </c>
      <c r="L6227" s="148" t="s">
        <v>150</v>
      </c>
    </row>
    <row r="6228" spans="11:12" ht="316.5" x14ac:dyDescent="0.25">
      <c r="K6228" s="146" t="s">
        <v>210</v>
      </c>
      <c r="L6228" s="148" t="s">
        <v>150</v>
      </c>
    </row>
    <row r="6229" spans="11:12" ht="316.5" x14ac:dyDescent="0.25">
      <c r="K6229" s="146" t="s">
        <v>210</v>
      </c>
      <c r="L6229" s="148" t="s">
        <v>150</v>
      </c>
    </row>
    <row r="6230" spans="11:12" ht="316.5" x14ac:dyDescent="0.25">
      <c r="K6230" s="146" t="s">
        <v>210</v>
      </c>
      <c r="L6230" s="148" t="s">
        <v>150</v>
      </c>
    </row>
    <row r="6231" spans="11:12" ht="316.5" x14ac:dyDescent="0.25">
      <c r="K6231" s="146" t="s">
        <v>210</v>
      </c>
      <c r="L6231" s="148" t="s">
        <v>150</v>
      </c>
    </row>
    <row r="6232" spans="11:12" ht="316.5" x14ac:dyDescent="0.25">
      <c r="K6232" s="146" t="s">
        <v>210</v>
      </c>
      <c r="L6232" s="148" t="s">
        <v>150</v>
      </c>
    </row>
    <row r="6233" spans="11:12" ht="316.5" x14ac:dyDescent="0.25">
      <c r="K6233" s="146" t="s">
        <v>210</v>
      </c>
      <c r="L6233" s="148" t="s">
        <v>150</v>
      </c>
    </row>
    <row r="6234" spans="11:12" ht="316.5" x14ac:dyDescent="0.25">
      <c r="K6234" s="146" t="s">
        <v>210</v>
      </c>
      <c r="L6234" s="148" t="s">
        <v>150</v>
      </c>
    </row>
    <row r="6235" spans="11:12" ht="316.5" x14ac:dyDescent="0.25">
      <c r="K6235" s="146" t="s">
        <v>210</v>
      </c>
      <c r="L6235" s="148" t="s">
        <v>150</v>
      </c>
    </row>
    <row r="6236" spans="11:12" ht="316.5" x14ac:dyDescent="0.25">
      <c r="K6236" s="146" t="s">
        <v>210</v>
      </c>
      <c r="L6236" s="148" t="s">
        <v>150</v>
      </c>
    </row>
    <row r="6237" spans="11:12" ht="316.5" x14ac:dyDescent="0.25">
      <c r="K6237" s="146" t="s">
        <v>210</v>
      </c>
      <c r="L6237" s="148" t="s">
        <v>150</v>
      </c>
    </row>
    <row r="6238" spans="11:12" ht="316.5" x14ac:dyDescent="0.25">
      <c r="K6238" s="146" t="s">
        <v>210</v>
      </c>
      <c r="L6238" s="148" t="s">
        <v>150</v>
      </c>
    </row>
    <row r="6239" spans="11:12" ht="316.5" x14ac:dyDescent="0.25">
      <c r="K6239" s="146" t="s">
        <v>210</v>
      </c>
      <c r="L6239" s="148" t="s">
        <v>150</v>
      </c>
    </row>
    <row r="6240" spans="11:12" ht="316.5" x14ac:dyDescent="0.25">
      <c r="K6240" s="146" t="s">
        <v>210</v>
      </c>
      <c r="L6240" s="148" t="s">
        <v>150</v>
      </c>
    </row>
    <row r="6241" spans="11:12" ht="316.5" x14ac:dyDescent="0.25">
      <c r="K6241" s="146" t="s">
        <v>210</v>
      </c>
      <c r="L6241" s="148" t="s">
        <v>150</v>
      </c>
    </row>
    <row r="6242" spans="11:12" ht="316.5" x14ac:dyDescent="0.25">
      <c r="K6242" s="146" t="s">
        <v>210</v>
      </c>
      <c r="L6242" s="148" t="s">
        <v>150</v>
      </c>
    </row>
    <row r="6243" spans="11:12" ht="316.5" x14ac:dyDescent="0.25">
      <c r="K6243" s="146" t="s">
        <v>210</v>
      </c>
      <c r="L6243" s="148" t="s">
        <v>150</v>
      </c>
    </row>
    <row r="6244" spans="11:12" ht="316.5" x14ac:dyDescent="0.25">
      <c r="K6244" s="146" t="s">
        <v>210</v>
      </c>
      <c r="L6244" s="148" t="s">
        <v>150</v>
      </c>
    </row>
    <row r="6245" spans="11:12" ht="316.5" x14ac:dyDescent="0.25">
      <c r="K6245" s="146" t="s">
        <v>210</v>
      </c>
      <c r="L6245" s="148" t="s">
        <v>150</v>
      </c>
    </row>
    <row r="6246" spans="11:12" ht="316.5" x14ac:dyDescent="0.25">
      <c r="K6246" s="146" t="s">
        <v>210</v>
      </c>
      <c r="L6246" s="148" t="s">
        <v>150</v>
      </c>
    </row>
    <row r="6247" spans="11:12" ht="316.5" x14ac:dyDescent="0.25">
      <c r="K6247" s="146" t="s">
        <v>210</v>
      </c>
      <c r="L6247" s="148" t="s">
        <v>150</v>
      </c>
    </row>
    <row r="6248" spans="11:12" ht="316.5" x14ac:dyDescent="0.25">
      <c r="K6248" s="146" t="s">
        <v>210</v>
      </c>
      <c r="L6248" s="148" t="s">
        <v>150</v>
      </c>
    </row>
    <row r="6249" spans="11:12" ht="316.5" x14ac:dyDescent="0.25">
      <c r="K6249" s="146" t="s">
        <v>210</v>
      </c>
      <c r="L6249" s="148" t="s">
        <v>150</v>
      </c>
    </row>
    <row r="6250" spans="11:12" ht="316.5" x14ac:dyDescent="0.25">
      <c r="K6250" s="146" t="s">
        <v>210</v>
      </c>
      <c r="L6250" s="148" t="s">
        <v>150</v>
      </c>
    </row>
    <row r="6251" spans="11:12" ht="316.5" x14ac:dyDescent="0.25">
      <c r="K6251" s="146" t="s">
        <v>210</v>
      </c>
      <c r="L6251" s="148" t="s">
        <v>150</v>
      </c>
    </row>
    <row r="6252" spans="11:12" ht="316.5" x14ac:dyDescent="0.25">
      <c r="K6252" s="146" t="s">
        <v>210</v>
      </c>
      <c r="L6252" s="148" t="s">
        <v>150</v>
      </c>
    </row>
    <row r="6253" spans="11:12" ht="316.5" x14ac:dyDescent="0.25">
      <c r="K6253" s="146" t="s">
        <v>210</v>
      </c>
      <c r="L6253" s="148" t="s">
        <v>150</v>
      </c>
    </row>
    <row r="6254" spans="11:12" ht="316.5" x14ac:dyDescent="0.25">
      <c r="K6254" s="146" t="s">
        <v>210</v>
      </c>
      <c r="L6254" s="148" t="s">
        <v>150</v>
      </c>
    </row>
    <row r="6255" spans="11:12" ht="316.5" x14ac:dyDescent="0.25">
      <c r="K6255" s="146" t="s">
        <v>210</v>
      </c>
      <c r="L6255" s="148" t="s">
        <v>150</v>
      </c>
    </row>
    <row r="6256" spans="11:12" ht="316.5" x14ac:dyDescent="0.25">
      <c r="K6256" s="146" t="s">
        <v>210</v>
      </c>
      <c r="L6256" s="148" t="s">
        <v>150</v>
      </c>
    </row>
    <row r="6257" spans="11:12" ht="316.5" x14ac:dyDescent="0.25">
      <c r="K6257" s="146" t="s">
        <v>210</v>
      </c>
      <c r="L6257" s="148" t="s">
        <v>150</v>
      </c>
    </row>
    <row r="6258" spans="11:12" ht="316.5" x14ac:dyDescent="0.25">
      <c r="K6258" s="146" t="s">
        <v>210</v>
      </c>
      <c r="L6258" s="148" t="s">
        <v>150</v>
      </c>
    </row>
    <row r="6259" spans="11:12" ht="316.5" x14ac:dyDescent="0.25">
      <c r="K6259" s="146" t="s">
        <v>210</v>
      </c>
      <c r="L6259" s="148" t="s">
        <v>150</v>
      </c>
    </row>
    <row r="6260" spans="11:12" ht="316.5" x14ac:dyDescent="0.25">
      <c r="K6260" s="146" t="s">
        <v>210</v>
      </c>
      <c r="L6260" s="148" t="s">
        <v>150</v>
      </c>
    </row>
    <row r="6261" spans="11:12" ht="316.5" x14ac:dyDescent="0.25">
      <c r="K6261" s="146" t="s">
        <v>210</v>
      </c>
      <c r="L6261" s="148" t="s">
        <v>150</v>
      </c>
    </row>
    <row r="6262" spans="11:12" ht="316.5" x14ac:dyDescent="0.25">
      <c r="K6262" s="146" t="s">
        <v>210</v>
      </c>
      <c r="L6262" s="148" t="s">
        <v>150</v>
      </c>
    </row>
    <row r="6263" spans="11:12" ht="316.5" x14ac:dyDescent="0.25">
      <c r="K6263" s="146" t="s">
        <v>210</v>
      </c>
      <c r="L6263" s="148" t="s">
        <v>150</v>
      </c>
    </row>
    <row r="6264" spans="11:12" ht="316.5" x14ac:dyDescent="0.25">
      <c r="K6264" s="146" t="s">
        <v>210</v>
      </c>
      <c r="L6264" s="148" t="s">
        <v>150</v>
      </c>
    </row>
    <row r="6265" spans="11:12" ht="316.5" x14ac:dyDescent="0.25">
      <c r="K6265" s="146" t="s">
        <v>210</v>
      </c>
      <c r="L6265" s="148" t="s">
        <v>150</v>
      </c>
    </row>
    <row r="6266" spans="11:12" ht="316.5" x14ac:dyDescent="0.25">
      <c r="K6266" s="146" t="s">
        <v>210</v>
      </c>
      <c r="L6266" s="148" t="s">
        <v>150</v>
      </c>
    </row>
    <row r="6267" spans="11:12" ht="316.5" x14ac:dyDescent="0.25">
      <c r="K6267" s="146" t="s">
        <v>210</v>
      </c>
      <c r="L6267" s="148" t="s">
        <v>150</v>
      </c>
    </row>
    <row r="6268" spans="11:12" ht="316.5" x14ac:dyDescent="0.25">
      <c r="K6268" s="146" t="s">
        <v>210</v>
      </c>
      <c r="L6268" s="148" t="s">
        <v>150</v>
      </c>
    </row>
    <row r="6269" spans="11:12" ht="316.5" x14ac:dyDescent="0.25">
      <c r="K6269" s="146" t="s">
        <v>210</v>
      </c>
      <c r="L6269" s="148" t="s">
        <v>150</v>
      </c>
    </row>
    <row r="6270" spans="11:12" ht="316.5" x14ac:dyDescent="0.25">
      <c r="K6270" s="146" t="s">
        <v>210</v>
      </c>
      <c r="L6270" s="148" t="s">
        <v>150</v>
      </c>
    </row>
    <row r="6271" spans="11:12" ht="316.5" x14ac:dyDescent="0.25">
      <c r="K6271" s="146" t="s">
        <v>210</v>
      </c>
      <c r="L6271" s="148" t="s">
        <v>150</v>
      </c>
    </row>
    <row r="6272" spans="11:12" ht="316.5" x14ac:dyDescent="0.25">
      <c r="K6272" s="146" t="s">
        <v>210</v>
      </c>
      <c r="L6272" s="148" t="s">
        <v>150</v>
      </c>
    </row>
    <row r="6273" spans="11:12" ht="316.5" x14ac:dyDescent="0.25">
      <c r="K6273" s="146" t="s">
        <v>210</v>
      </c>
      <c r="L6273" s="148" t="s">
        <v>150</v>
      </c>
    </row>
    <row r="6274" spans="11:12" ht="316.5" x14ac:dyDescent="0.25">
      <c r="K6274" s="146" t="s">
        <v>210</v>
      </c>
      <c r="L6274" s="148" t="s">
        <v>150</v>
      </c>
    </row>
    <row r="6275" spans="11:12" ht="316.5" x14ac:dyDescent="0.25">
      <c r="K6275" s="146" t="s">
        <v>210</v>
      </c>
      <c r="L6275" s="148" t="s">
        <v>150</v>
      </c>
    </row>
    <row r="6276" spans="11:12" ht="316.5" x14ac:dyDescent="0.25">
      <c r="K6276" s="146" t="s">
        <v>210</v>
      </c>
      <c r="L6276" s="148" t="s">
        <v>150</v>
      </c>
    </row>
    <row r="6277" spans="11:12" ht="316.5" x14ac:dyDescent="0.25">
      <c r="K6277" s="146" t="s">
        <v>210</v>
      </c>
      <c r="L6277" s="148" t="s">
        <v>150</v>
      </c>
    </row>
    <row r="6278" spans="11:12" ht="316.5" x14ac:dyDescent="0.25">
      <c r="K6278" s="146" t="s">
        <v>210</v>
      </c>
      <c r="L6278" s="148" t="s">
        <v>150</v>
      </c>
    </row>
    <row r="6279" spans="11:12" ht="316.5" x14ac:dyDescent="0.25">
      <c r="K6279" s="146" t="s">
        <v>210</v>
      </c>
      <c r="L6279" s="148" t="s">
        <v>150</v>
      </c>
    </row>
    <row r="6280" spans="11:12" ht="316.5" x14ac:dyDescent="0.25">
      <c r="K6280" s="146" t="s">
        <v>210</v>
      </c>
      <c r="L6280" s="148" t="s">
        <v>150</v>
      </c>
    </row>
    <row r="6281" spans="11:12" ht="316.5" x14ac:dyDescent="0.25">
      <c r="K6281" s="146" t="s">
        <v>210</v>
      </c>
      <c r="L6281" s="148" t="s">
        <v>150</v>
      </c>
    </row>
    <row r="6282" spans="11:12" ht="316.5" x14ac:dyDescent="0.25">
      <c r="K6282" s="146" t="s">
        <v>210</v>
      </c>
      <c r="L6282" s="148" t="s">
        <v>150</v>
      </c>
    </row>
    <row r="6283" spans="11:12" ht="316.5" x14ac:dyDescent="0.25">
      <c r="K6283" s="146" t="s">
        <v>210</v>
      </c>
      <c r="L6283" s="148" t="s">
        <v>150</v>
      </c>
    </row>
    <row r="6284" spans="11:12" ht="316.5" x14ac:dyDescent="0.25">
      <c r="K6284" s="146" t="s">
        <v>210</v>
      </c>
      <c r="L6284" s="148" t="s">
        <v>150</v>
      </c>
    </row>
    <row r="6285" spans="11:12" ht="316.5" x14ac:dyDescent="0.25">
      <c r="K6285" s="146" t="s">
        <v>210</v>
      </c>
      <c r="L6285" s="148" t="s">
        <v>150</v>
      </c>
    </row>
    <row r="6286" spans="11:12" ht="316.5" x14ac:dyDescent="0.25">
      <c r="K6286" s="146" t="s">
        <v>210</v>
      </c>
      <c r="L6286" s="148" t="s">
        <v>150</v>
      </c>
    </row>
    <row r="6287" spans="11:12" ht="316.5" x14ac:dyDescent="0.25">
      <c r="K6287" s="146" t="s">
        <v>210</v>
      </c>
      <c r="L6287" s="148" t="s">
        <v>150</v>
      </c>
    </row>
    <row r="6288" spans="11:12" ht="316.5" x14ac:dyDescent="0.25">
      <c r="K6288" s="146" t="s">
        <v>210</v>
      </c>
      <c r="L6288" s="148" t="s">
        <v>150</v>
      </c>
    </row>
    <row r="6289" spans="11:12" ht="316.5" x14ac:dyDescent="0.25">
      <c r="K6289" s="146" t="s">
        <v>210</v>
      </c>
      <c r="L6289" s="148" t="s">
        <v>150</v>
      </c>
    </row>
    <row r="6290" spans="11:12" ht="316.5" x14ac:dyDescent="0.25">
      <c r="K6290" s="146" t="s">
        <v>210</v>
      </c>
      <c r="L6290" s="148" t="s">
        <v>150</v>
      </c>
    </row>
    <row r="6291" spans="11:12" ht="316.5" x14ac:dyDescent="0.25">
      <c r="K6291" s="146" t="s">
        <v>210</v>
      </c>
      <c r="L6291" s="148" t="s">
        <v>150</v>
      </c>
    </row>
    <row r="6292" spans="11:12" ht="316.5" x14ac:dyDescent="0.25">
      <c r="K6292" s="146" t="s">
        <v>210</v>
      </c>
      <c r="L6292" s="148" t="s">
        <v>150</v>
      </c>
    </row>
    <row r="6293" spans="11:12" ht="316.5" x14ac:dyDescent="0.25">
      <c r="K6293" s="146" t="s">
        <v>210</v>
      </c>
      <c r="L6293" s="148" t="s">
        <v>150</v>
      </c>
    </row>
    <row r="6294" spans="11:12" ht="316.5" x14ac:dyDescent="0.25">
      <c r="K6294" s="146" t="s">
        <v>210</v>
      </c>
      <c r="L6294" s="148" t="s">
        <v>150</v>
      </c>
    </row>
    <row r="6295" spans="11:12" ht="316.5" x14ac:dyDescent="0.25">
      <c r="K6295" s="146" t="s">
        <v>210</v>
      </c>
      <c r="L6295" s="148" t="s">
        <v>150</v>
      </c>
    </row>
    <row r="6296" spans="11:12" ht="316.5" x14ac:dyDescent="0.25">
      <c r="K6296" s="146" t="s">
        <v>210</v>
      </c>
      <c r="L6296" s="148" t="s">
        <v>150</v>
      </c>
    </row>
    <row r="6297" spans="11:12" ht="316.5" x14ac:dyDescent="0.25">
      <c r="K6297" s="146" t="s">
        <v>210</v>
      </c>
      <c r="L6297" s="148" t="s">
        <v>150</v>
      </c>
    </row>
    <row r="6298" spans="11:12" ht="316.5" x14ac:dyDescent="0.25">
      <c r="K6298" s="146" t="s">
        <v>210</v>
      </c>
      <c r="L6298" s="148" t="s">
        <v>150</v>
      </c>
    </row>
    <row r="6299" spans="11:12" ht="316.5" x14ac:dyDescent="0.25">
      <c r="K6299" s="146" t="s">
        <v>210</v>
      </c>
      <c r="L6299" s="148" t="s">
        <v>150</v>
      </c>
    </row>
    <row r="6300" spans="11:12" ht="316.5" x14ac:dyDescent="0.25">
      <c r="K6300" s="146" t="s">
        <v>210</v>
      </c>
      <c r="L6300" s="148" t="s">
        <v>150</v>
      </c>
    </row>
    <row r="6301" spans="11:12" ht="316.5" x14ac:dyDescent="0.25">
      <c r="K6301" s="146" t="s">
        <v>210</v>
      </c>
      <c r="L6301" s="148" t="s">
        <v>150</v>
      </c>
    </row>
    <row r="6302" spans="11:12" ht="316.5" x14ac:dyDescent="0.25">
      <c r="K6302" s="146" t="s">
        <v>210</v>
      </c>
      <c r="L6302" s="148" t="s">
        <v>150</v>
      </c>
    </row>
    <row r="6303" spans="11:12" ht="316.5" x14ac:dyDescent="0.25">
      <c r="K6303" s="146" t="s">
        <v>210</v>
      </c>
      <c r="L6303" s="148" t="s">
        <v>150</v>
      </c>
    </row>
    <row r="6304" spans="11:12" ht="316.5" x14ac:dyDescent="0.25">
      <c r="K6304" s="146" t="s">
        <v>210</v>
      </c>
      <c r="L6304" s="148" t="s">
        <v>150</v>
      </c>
    </row>
    <row r="6305" spans="11:12" ht="316.5" x14ac:dyDescent="0.25">
      <c r="K6305" s="146" t="s">
        <v>210</v>
      </c>
      <c r="L6305" s="148" t="s">
        <v>150</v>
      </c>
    </row>
    <row r="6306" spans="11:12" ht="316.5" x14ac:dyDescent="0.25">
      <c r="K6306" s="146" t="s">
        <v>210</v>
      </c>
      <c r="L6306" s="148" t="s">
        <v>150</v>
      </c>
    </row>
    <row r="6307" spans="11:12" ht="316.5" x14ac:dyDescent="0.25">
      <c r="K6307" s="146" t="s">
        <v>210</v>
      </c>
      <c r="L6307" s="148" t="s">
        <v>150</v>
      </c>
    </row>
    <row r="6308" spans="11:12" ht="316.5" x14ac:dyDescent="0.25">
      <c r="K6308" s="146" t="s">
        <v>210</v>
      </c>
      <c r="L6308" s="148" t="s">
        <v>150</v>
      </c>
    </row>
    <row r="6309" spans="11:12" ht="316.5" x14ac:dyDescent="0.25">
      <c r="K6309" s="146" t="s">
        <v>210</v>
      </c>
      <c r="L6309" s="148" t="s">
        <v>150</v>
      </c>
    </row>
    <row r="6310" spans="11:12" ht="316.5" x14ac:dyDescent="0.25">
      <c r="K6310" s="146" t="s">
        <v>210</v>
      </c>
      <c r="L6310" s="148" t="s">
        <v>150</v>
      </c>
    </row>
    <row r="6311" spans="11:12" ht="316.5" x14ac:dyDescent="0.25">
      <c r="K6311" s="146" t="s">
        <v>210</v>
      </c>
      <c r="L6311" s="148" t="s">
        <v>150</v>
      </c>
    </row>
    <row r="6312" spans="11:12" ht="316.5" x14ac:dyDescent="0.25">
      <c r="K6312" s="146" t="s">
        <v>210</v>
      </c>
      <c r="L6312" s="148" t="s">
        <v>150</v>
      </c>
    </row>
    <row r="6313" spans="11:12" ht="316.5" x14ac:dyDescent="0.25">
      <c r="K6313" s="146" t="s">
        <v>210</v>
      </c>
      <c r="L6313" s="148" t="s">
        <v>150</v>
      </c>
    </row>
    <row r="6314" spans="11:12" ht="316.5" x14ac:dyDescent="0.25">
      <c r="K6314" s="146" t="s">
        <v>210</v>
      </c>
      <c r="L6314" s="148" t="s">
        <v>150</v>
      </c>
    </row>
    <row r="6315" spans="11:12" ht="316.5" x14ac:dyDescent="0.25">
      <c r="K6315" s="146" t="s">
        <v>210</v>
      </c>
      <c r="L6315" s="148" t="s">
        <v>150</v>
      </c>
    </row>
    <row r="6316" spans="11:12" ht="316.5" x14ac:dyDescent="0.25">
      <c r="K6316" s="146" t="s">
        <v>210</v>
      </c>
      <c r="L6316" s="148" t="s">
        <v>150</v>
      </c>
    </row>
    <row r="6317" spans="11:12" ht="316.5" x14ac:dyDescent="0.25">
      <c r="K6317" s="146" t="s">
        <v>210</v>
      </c>
      <c r="L6317" s="148" t="s">
        <v>150</v>
      </c>
    </row>
    <row r="6318" spans="11:12" ht="316.5" x14ac:dyDescent="0.25">
      <c r="K6318" s="146" t="s">
        <v>210</v>
      </c>
      <c r="L6318" s="148" t="s">
        <v>150</v>
      </c>
    </row>
    <row r="6319" spans="11:12" ht="316.5" x14ac:dyDescent="0.25">
      <c r="K6319" s="146" t="s">
        <v>210</v>
      </c>
      <c r="L6319" s="148" t="s">
        <v>150</v>
      </c>
    </row>
    <row r="6320" spans="11:12" ht="316.5" x14ac:dyDescent="0.25">
      <c r="K6320" s="146" t="s">
        <v>210</v>
      </c>
      <c r="L6320" s="148" t="s">
        <v>150</v>
      </c>
    </row>
    <row r="6321" spans="11:12" ht="316.5" x14ac:dyDescent="0.25">
      <c r="K6321" s="146" t="s">
        <v>210</v>
      </c>
      <c r="L6321" s="148" t="s">
        <v>150</v>
      </c>
    </row>
    <row r="6322" spans="11:12" ht="316.5" x14ac:dyDescent="0.25">
      <c r="K6322" s="146" t="s">
        <v>210</v>
      </c>
      <c r="L6322" s="148" t="s">
        <v>150</v>
      </c>
    </row>
    <row r="6323" spans="11:12" ht="316.5" x14ac:dyDescent="0.25">
      <c r="K6323" s="146" t="s">
        <v>210</v>
      </c>
      <c r="L6323" s="148" t="s">
        <v>150</v>
      </c>
    </row>
    <row r="6324" spans="11:12" ht="316.5" x14ac:dyDescent="0.25">
      <c r="K6324" s="146" t="s">
        <v>210</v>
      </c>
      <c r="L6324" s="148" t="s">
        <v>150</v>
      </c>
    </row>
    <row r="6325" spans="11:12" ht="316.5" x14ac:dyDescent="0.25">
      <c r="K6325" s="146" t="s">
        <v>210</v>
      </c>
      <c r="L6325" s="148" t="s">
        <v>150</v>
      </c>
    </row>
    <row r="6326" spans="11:12" ht="316.5" x14ac:dyDescent="0.25">
      <c r="K6326" s="146" t="s">
        <v>210</v>
      </c>
      <c r="L6326" s="148" t="s">
        <v>150</v>
      </c>
    </row>
    <row r="6327" spans="11:12" ht="316.5" x14ac:dyDescent="0.25">
      <c r="K6327" s="146" t="s">
        <v>210</v>
      </c>
      <c r="L6327" s="148" t="s">
        <v>150</v>
      </c>
    </row>
    <row r="6328" spans="11:12" ht="316.5" x14ac:dyDescent="0.25">
      <c r="K6328" s="146" t="s">
        <v>210</v>
      </c>
      <c r="L6328" s="148" t="s">
        <v>150</v>
      </c>
    </row>
    <row r="6329" spans="11:12" ht="316.5" x14ac:dyDescent="0.25">
      <c r="K6329" s="146" t="s">
        <v>210</v>
      </c>
      <c r="L6329" s="148" t="s">
        <v>150</v>
      </c>
    </row>
    <row r="6330" spans="11:12" ht="316.5" x14ac:dyDescent="0.25">
      <c r="K6330" s="146" t="s">
        <v>210</v>
      </c>
      <c r="L6330" s="148" t="s">
        <v>150</v>
      </c>
    </row>
    <row r="6331" spans="11:12" ht="316.5" x14ac:dyDescent="0.25">
      <c r="K6331" s="146" t="s">
        <v>210</v>
      </c>
      <c r="L6331" s="148" t="s">
        <v>150</v>
      </c>
    </row>
    <row r="6332" spans="11:12" ht="316.5" x14ac:dyDescent="0.25">
      <c r="K6332" s="146" t="s">
        <v>210</v>
      </c>
      <c r="L6332" s="148" t="s">
        <v>150</v>
      </c>
    </row>
    <row r="6333" spans="11:12" ht="316.5" x14ac:dyDescent="0.25">
      <c r="K6333" s="146" t="s">
        <v>210</v>
      </c>
      <c r="L6333" s="148" t="s">
        <v>150</v>
      </c>
    </row>
    <row r="6334" spans="11:12" ht="316.5" x14ac:dyDescent="0.25">
      <c r="K6334" s="146" t="s">
        <v>210</v>
      </c>
      <c r="L6334" s="148" t="s">
        <v>150</v>
      </c>
    </row>
    <row r="6335" spans="11:12" ht="316.5" x14ac:dyDescent="0.25">
      <c r="K6335" s="146" t="s">
        <v>210</v>
      </c>
      <c r="L6335" s="148" t="s">
        <v>150</v>
      </c>
    </row>
    <row r="6336" spans="11:12" ht="316.5" x14ac:dyDescent="0.25">
      <c r="K6336" s="146" t="s">
        <v>210</v>
      </c>
      <c r="L6336" s="148" t="s">
        <v>150</v>
      </c>
    </row>
    <row r="6337" spans="11:12" ht="316.5" x14ac:dyDescent="0.25">
      <c r="K6337" s="146" t="s">
        <v>210</v>
      </c>
      <c r="L6337" s="148" t="s">
        <v>150</v>
      </c>
    </row>
    <row r="6338" spans="11:12" ht="316.5" x14ac:dyDescent="0.25">
      <c r="K6338" s="146" t="s">
        <v>210</v>
      </c>
      <c r="L6338" s="148" t="s">
        <v>150</v>
      </c>
    </row>
    <row r="6339" spans="11:12" ht="316.5" x14ac:dyDescent="0.25">
      <c r="K6339" s="146" t="s">
        <v>210</v>
      </c>
      <c r="L6339" s="148" t="s">
        <v>150</v>
      </c>
    </row>
    <row r="6340" spans="11:12" ht="316.5" x14ac:dyDescent="0.25">
      <c r="K6340" s="146" t="s">
        <v>210</v>
      </c>
      <c r="L6340" s="148" t="s">
        <v>150</v>
      </c>
    </row>
    <row r="6341" spans="11:12" ht="316.5" x14ac:dyDescent="0.25">
      <c r="K6341" s="146" t="s">
        <v>210</v>
      </c>
      <c r="L6341" s="148" t="s">
        <v>150</v>
      </c>
    </row>
    <row r="6342" spans="11:12" ht="316.5" x14ac:dyDescent="0.25">
      <c r="K6342" s="146" t="s">
        <v>210</v>
      </c>
      <c r="L6342" s="148" t="s">
        <v>150</v>
      </c>
    </row>
    <row r="6343" spans="11:12" ht="316.5" x14ac:dyDescent="0.25">
      <c r="K6343" s="146" t="s">
        <v>210</v>
      </c>
      <c r="L6343" s="148" t="s">
        <v>150</v>
      </c>
    </row>
    <row r="6344" spans="11:12" ht="316.5" x14ac:dyDescent="0.25">
      <c r="K6344" s="146" t="s">
        <v>210</v>
      </c>
      <c r="L6344" s="148" t="s">
        <v>150</v>
      </c>
    </row>
    <row r="6345" spans="11:12" ht="316.5" x14ac:dyDescent="0.25">
      <c r="K6345" s="146" t="s">
        <v>210</v>
      </c>
      <c r="L6345" s="148" t="s">
        <v>150</v>
      </c>
    </row>
    <row r="6346" spans="11:12" ht="316.5" x14ac:dyDescent="0.25">
      <c r="K6346" s="146" t="s">
        <v>210</v>
      </c>
      <c r="L6346" s="148" t="s">
        <v>150</v>
      </c>
    </row>
    <row r="6347" spans="11:12" ht="316.5" x14ac:dyDescent="0.25">
      <c r="K6347" s="146" t="s">
        <v>210</v>
      </c>
      <c r="L6347" s="148" t="s">
        <v>150</v>
      </c>
    </row>
    <row r="6348" spans="11:12" ht="316.5" x14ac:dyDescent="0.25">
      <c r="K6348" s="146" t="s">
        <v>210</v>
      </c>
      <c r="L6348" s="148" t="s">
        <v>150</v>
      </c>
    </row>
    <row r="6349" spans="11:12" ht="316.5" x14ac:dyDescent="0.25">
      <c r="K6349" s="146" t="s">
        <v>210</v>
      </c>
      <c r="L6349" s="148" t="s">
        <v>150</v>
      </c>
    </row>
    <row r="6350" spans="11:12" ht="316.5" x14ac:dyDescent="0.25">
      <c r="K6350" s="146" t="s">
        <v>210</v>
      </c>
      <c r="L6350" s="148" t="s">
        <v>150</v>
      </c>
    </row>
    <row r="6351" spans="11:12" ht="316.5" x14ac:dyDescent="0.25">
      <c r="K6351" s="146" t="s">
        <v>210</v>
      </c>
      <c r="L6351" s="148" t="s">
        <v>150</v>
      </c>
    </row>
    <row r="6352" spans="11:12" ht="316.5" x14ac:dyDescent="0.25">
      <c r="K6352" s="146" t="s">
        <v>210</v>
      </c>
      <c r="L6352" s="148" t="s">
        <v>150</v>
      </c>
    </row>
    <row r="6353" spans="11:12" ht="316.5" x14ac:dyDescent="0.25">
      <c r="K6353" s="146" t="s">
        <v>210</v>
      </c>
      <c r="L6353" s="148" t="s">
        <v>150</v>
      </c>
    </row>
    <row r="6354" spans="11:12" ht="316.5" x14ac:dyDescent="0.25">
      <c r="K6354" s="146" t="s">
        <v>210</v>
      </c>
      <c r="L6354" s="148" t="s">
        <v>150</v>
      </c>
    </row>
    <row r="6355" spans="11:12" ht="316.5" x14ac:dyDescent="0.25">
      <c r="K6355" s="146" t="s">
        <v>210</v>
      </c>
      <c r="L6355" s="148" t="s">
        <v>150</v>
      </c>
    </row>
    <row r="6356" spans="11:12" ht="316.5" x14ac:dyDescent="0.25">
      <c r="K6356" s="146" t="s">
        <v>210</v>
      </c>
      <c r="L6356" s="148" t="s">
        <v>150</v>
      </c>
    </row>
    <row r="6357" spans="11:12" ht="316.5" x14ac:dyDescent="0.25">
      <c r="K6357" s="146" t="s">
        <v>210</v>
      </c>
      <c r="L6357" s="148" t="s">
        <v>150</v>
      </c>
    </row>
    <row r="6358" spans="11:12" ht="316.5" x14ac:dyDescent="0.25">
      <c r="K6358" s="146" t="s">
        <v>210</v>
      </c>
      <c r="L6358" s="148" t="s">
        <v>150</v>
      </c>
    </row>
    <row r="6359" spans="11:12" ht="316.5" x14ac:dyDescent="0.25">
      <c r="K6359" s="146" t="s">
        <v>210</v>
      </c>
      <c r="L6359" s="148" t="s">
        <v>150</v>
      </c>
    </row>
    <row r="6360" spans="11:12" ht="316.5" x14ac:dyDescent="0.25">
      <c r="K6360" s="146" t="s">
        <v>210</v>
      </c>
      <c r="L6360" s="148" t="s">
        <v>150</v>
      </c>
    </row>
    <row r="6361" spans="11:12" ht="316.5" x14ac:dyDescent="0.25">
      <c r="K6361" s="146" t="s">
        <v>210</v>
      </c>
      <c r="L6361" s="148" t="s">
        <v>150</v>
      </c>
    </row>
    <row r="6362" spans="11:12" ht="316.5" x14ac:dyDescent="0.25">
      <c r="K6362" s="146" t="s">
        <v>210</v>
      </c>
      <c r="L6362" s="148" t="s">
        <v>150</v>
      </c>
    </row>
    <row r="6363" spans="11:12" ht="316.5" x14ac:dyDescent="0.25">
      <c r="K6363" s="146" t="s">
        <v>210</v>
      </c>
      <c r="L6363" s="148" t="s">
        <v>150</v>
      </c>
    </row>
    <row r="6364" spans="11:12" ht="316.5" x14ac:dyDescent="0.25">
      <c r="K6364" s="146" t="s">
        <v>210</v>
      </c>
      <c r="L6364" s="148" t="s">
        <v>150</v>
      </c>
    </row>
    <row r="6365" spans="11:12" ht="316.5" x14ac:dyDescent="0.25">
      <c r="K6365" s="146" t="s">
        <v>210</v>
      </c>
      <c r="L6365" s="148" t="s">
        <v>150</v>
      </c>
    </row>
    <row r="6366" spans="11:12" ht="316.5" x14ac:dyDescent="0.25">
      <c r="K6366" s="146" t="s">
        <v>210</v>
      </c>
      <c r="L6366" s="148" t="s">
        <v>150</v>
      </c>
    </row>
    <row r="6367" spans="11:12" ht="316.5" x14ac:dyDescent="0.25">
      <c r="K6367" s="146" t="s">
        <v>210</v>
      </c>
      <c r="L6367" s="148" t="s">
        <v>150</v>
      </c>
    </row>
    <row r="6368" spans="11:12" ht="316.5" x14ac:dyDescent="0.25">
      <c r="K6368" s="146" t="s">
        <v>210</v>
      </c>
      <c r="L6368" s="148" t="s">
        <v>150</v>
      </c>
    </row>
    <row r="6369" spans="11:12" ht="316.5" x14ac:dyDescent="0.25">
      <c r="K6369" s="146" t="s">
        <v>210</v>
      </c>
      <c r="L6369" s="148" t="s">
        <v>150</v>
      </c>
    </row>
    <row r="6370" spans="11:12" ht="316.5" x14ac:dyDescent="0.25">
      <c r="K6370" s="146" t="s">
        <v>210</v>
      </c>
      <c r="L6370" s="148" t="s">
        <v>150</v>
      </c>
    </row>
    <row r="6371" spans="11:12" ht="316.5" x14ac:dyDescent="0.25">
      <c r="K6371" s="146" t="s">
        <v>210</v>
      </c>
      <c r="L6371" s="148" t="s">
        <v>150</v>
      </c>
    </row>
    <row r="6372" spans="11:12" ht="316.5" x14ac:dyDescent="0.25">
      <c r="K6372" s="146" t="s">
        <v>210</v>
      </c>
      <c r="L6372" s="148" t="s">
        <v>150</v>
      </c>
    </row>
    <row r="6373" spans="11:12" ht="316.5" x14ac:dyDescent="0.25">
      <c r="K6373" s="146" t="s">
        <v>210</v>
      </c>
      <c r="L6373" s="148" t="s">
        <v>150</v>
      </c>
    </row>
    <row r="6374" spans="11:12" ht="316.5" x14ac:dyDescent="0.25">
      <c r="K6374" s="146" t="s">
        <v>210</v>
      </c>
      <c r="L6374" s="148" t="s">
        <v>150</v>
      </c>
    </row>
    <row r="6375" spans="11:12" ht="316.5" x14ac:dyDescent="0.25">
      <c r="K6375" s="146" t="s">
        <v>210</v>
      </c>
      <c r="L6375" s="148" t="s">
        <v>150</v>
      </c>
    </row>
    <row r="6376" spans="11:12" ht="316.5" x14ac:dyDescent="0.25">
      <c r="K6376" s="146" t="s">
        <v>210</v>
      </c>
      <c r="L6376" s="148" t="s">
        <v>150</v>
      </c>
    </row>
    <row r="6377" spans="11:12" ht="316.5" x14ac:dyDescent="0.25">
      <c r="K6377" s="146" t="s">
        <v>210</v>
      </c>
      <c r="L6377" s="148" t="s">
        <v>150</v>
      </c>
    </row>
    <row r="6378" spans="11:12" ht="316.5" x14ac:dyDescent="0.25">
      <c r="K6378" s="146" t="s">
        <v>210</v>
      </c>
      <c r="L6378" s="148" t="s">
        <v>150</v>
      </c>
    </row>
    <row r="6379" spans="11:12" ht="316.5" x14ac:dyDescent="0.25">
      <c r="K6379" s="146" t="s">
        <v>210</v>
      </c>
      <c r="L6379" s="148" t="s">
        <v>150</v>
      </c>
    </row>
    <row r="6380" spans="11:12" ht="316.5" x14ac:dyDescent="0.25">
      <c r="K6380" s="146" t="s">
        <v>210</v>
      </c>
      <c r="L6380" s="148" t="s">
        <v>150</v>
      </c>
    </row>
    <row r="6381" spans="11:12" ht="316.5" x14ac:dyDescent="0.25">
      <c r="K6381" s="146" t="s">
        <v>210</v>
      </c>
      <c r="L6381" s="148" t="s">
        <v>150</v>
      </c>
    </row>
    <row r="6382" spans="11:12" ht="316.5" x14ac:dyDescent="0.25">
      <c r="K6382" s="146" t="s">
        <v>210</v>
      </c>
      <c r="L6382" s="148" t="s">
        <v>150</v>
      </c>
    </row>
    <row r="6383" spans="11:12" ht="316.5" x14ac:dyDescent="0.25">
      <c r="K6383" s="146" t="s">
        <v>210</v>
      </c>
      <c r="L6383" s="148" t="s">
        <v>150</v>
      </c>
    </row>
    <row r="6384" spans="11:12" ht="316.5" x14ac:dyDescent="0.25">
      <c r="K6384" s="146" t="s">
        <v>210</v>
      </c>
      <c r="L6384" s="148" t="s">
        <v>150</v>
      </c>
    </row>
    <row r="6385" spans="11:12" ht="316.5" x14ac:dyDescent="0.25">
      <c r="K6385" s="146" t="s">
        <v>210</v>
      </c>
      <c r="L6385" s="148" t="s">
        <v>150</v>
      </c>
    </row>
    <row r="6386" spans="11:12" ht="316.5" x14ac:dyDescent="0.25">
      <c r="K6386" s="146" t="s">
        <v>210</v>
      </c>
      <c r="L6386" s="148" t="s">
        <v>150</v>
      </c>
    </row>
    <row r="6387" spans="11:12" ht="316.5" x14ac:dyDescent="0.25">
      <c r="K6387" s="146" t="s">
        <v>210</v>
      </c>
      <c r="L6387" s="148" t="s">
        <v>150</v>
      </c>
    </row>
    <row r="6388" spans="11:12" ht="316.5" x14ac:dyDescent="0.25">
      <c r="K6388" s="146" t="s">
        <v>210</v>
      </c>
      <c r="L6388" s="148" t="s">
        <v>150</v>
      </c>
    </row>
    <row r="6389" spans="11:12" ht="316.5" x14ac:dyDescent="0.25">
      <c r="K6389" s="146" t="s">
        <v>210</v>
      </c>
      <c r="L6389" s="148" t="s">
        <v>150</v>
      </c>
    </row>
    <row r="6390" spans="11:12" ht="316.5" x14ac:dyDescent="0.25">
      <c r="K6390" s="146" t="s">
        <v>210</v>
      </c>
      <c r="L6390" s="148" t="s">
        <v>150</v>
      </c>
    </row>
    <row r="6391" spans="11:12" ht="316.5" x14ac:dyDescent="0.25">
      <c r="K6391" s="146" t="s">
        <v>210</v>
      </c>
      <c r="L6391" s="148" t="s">
        <v>150</v>
      </c>
    </row>
    <row r="6392" spans="11:12" ht="316.5" x14ac:dyDescent="0.25">
      <c r="K6392" s="146" t="s">
        <v>210</v>
      </c>
      <c r="L6392" s="148" t="s">
        <v>150</v>
      </c>
    </row>
    <row r="6393" spans="11:12" ht="316.5" x14ac:dyDescent="0.25">
      <c r="K6393" s="146" t="s">
        <v>210</v>
      </c>
      <c r="L6393" s="148" t="s">
        <v>150</v>
      </c>
    </row>
    <row r="6394" spans="11:12" ht="316.5" x14ac:dyDescent="0.25">
      <c r="K6394" s="146" t="s">
        <v>210</v>
      </c>
      <c r="L6394" s="148" t="s">
        <v>150</v>
      </c>
    </row>
    <row r="6395" spans="11:12" ht="316.5" x14ac:dyDescent="0.25">
      <c r="K6395" s="146" t="s">
        <v>210</v>
      </c>
      <c r="L6395" s="148" t="s">
        <v>150</v>
      </c>
    </row>
    <row r="6396" spans="11:12" ht="316.5" x14ac:dyDescent="0.25">
      <c r="K6396" s="146" t="s">
        <v>210</v>
      </c>
      <c r="L6396" s="148" t="s">
        <v>150</v>
      </c>
    </row>
    <row r="6397" spans="11:12" ht="316.5" x14ac:dyDescent="0.25">
      <c r="K6397" s="146" t="s">
        <v>210</v>
      </c>
      <c r="L6397" s="148" t="s">
        <v>150</v>
      </c>
    </row>
    <row r="6398" spans="11:12" ht="316.5" x14ac:dyDescent="0.25">
      <c r="K6398" s="146" t="s">
        <v>210</v>
      </c>
      <c r="L6398" s="148" t="s">
        <v>150</v>
      </c>
    </row>
    <row r="6399" spans="11:12" ht="316.5" x14ac:dyDescent="0.25">
      <c r="K6399" s="146" t="s">
        <v>210</v>
      </c>
      <c r="L6399" s="148" t="s">
        <v>150</v>
      </c>
    </row>
    <row r="6400" spans="11:12" ht="316.5" x14ac:dyDescent="0.25">
      <c r="K6400" s="146" t="s">
        <v>210</v>
      </c>
      <c r="L6400" s="148" t="s">
        <v>150</v>
      </c>
    </row>
    <row r="6401" spans="11:12" ht="316.5" x14ac:dyDescent="0.25">
      <c r="K6401" s="146" t="s">
        <v>210</v>
      </c>
      <c r="L6401" s="148" t="s">
        <v>150</v>
      </c>
    </row>
    <row r="6402" spans="11:12" ht="316.5" x14ac:dyDescent="0.25">
      <c r="K6402" s="146" t="s">
        <v>210</v>
      </c>
      <c r="L6402" s="148" t="s">
        <v>150</v>
      </c>
    </row>
    <row r="6403" spans="11:12" ht="316.5" x14ac:dyDescent="0.25">
      <c r="K6403" s="146" t="s">
        <v>210</v>
      </c>
      <c r="L6403" s="148" t="s">
        <v>150</v>
      </c>
    </row>
    <row r="6404" spans="11:12" ht="316.5" x14ac:dyDescent="0.25">
      <c r="K6404" s="146" t="s">
        <v>210</v>
      </c>
      <c r="L6404" s="148" t="s">
        <v>150</v>
      </c>
    </row>
    <row r="6405" spans="11:12" ht="316.5" x14ac:dyDescent="0.25">
      <c r="K6405" s="146" t="s">
        <v>210</v>
      </c>
      <c r="L6405" s="148" t="s">
        <v>150</v>
      </c>
    </row>
    <row r="6406" spans="11:12" ht="316.5" x14ac:dyDescent="0.25">
      <c r="K6406" s="146" t="s">
        <v>210</v>
      </c>
      <c r="L6406" s="148" t="s">
        <v>150</v>
      </c>
    </row>
    <row r="6407" spans="11:12" ht="316.5" x14ac:dyDescent="0.25">
      <c r="K6407" s="146" t="s">
        <v>210</v>
      </c>
      <c r="L6407" s="148" t="s">
        <v>150</v>
      </c>
    </row>
    <row r="6408" spans="11:12" ht="316.5" x14ac:dyDescent="0.25">
      <c r="K6408" s="146" t="s">
        <v>210</v>
      </c>
      <c r="L6408" s="148" t="s">
        <v>150</v>
      </c>
    </row>
    <row r="6409" spans="11:12" ht="316.5" x14ac:dyDescent="0.25">
      <c r="K6409" s="146" t="s">
        <v>210</v>
      </c>
      <c r="L6409" s="148" t="s">
        <v>150</v>
      </c>
    </row>
    <row r="6410" spans="11:12" ht="316.5" x14ac:dyDescent="0.25">
      <c r="K6410" s="146" t="s">
        <v>210</v>
      </c>
      <c r="L6410" s="148" t="s">
        <v>150</v>
      </c>
    </row>
    <row r="6411" spans="11:12" ht="316.5" x14ac:dyDescent="0.25">
      <c r="K6411" s="146" t="s">
        <v>210</v>
      </c>
      <c r="L6411" s="148" t="s">
        <v>150</v>
      </c>
    </row>
    <row r="6412" spans="11:12" ht="316.5" x14ac:dyDescent="0.25">
      <c r="K6412" s="146" t="s">
        <v>210</v>
      </c>
      <c r="L6412" s="148" t="s">
        <v>150</v>
      </c>
    </row>
    <row r="6413" spans="11:12" ht="316.5" x14ac:dyDescent="0.25">
      <c r="K6413" s="146" t="s">
        <v>210</v>
      </c>
      <c r="L6413" s="148" t="s">
        <v>150</v>
      </c>
    </row>
    <row r="6414" spans="11:12" ht="316.5" x14ac:dyDescent="0.25">
      <c r="K6414" s="146" t="s">
        <v>210</v>
      </c>
      <c r="L6414" s="148" t="s">
        <v>150</v>
      </c>
    </row>
    <row r="6415" spans="11:12" ht="316.5" x14ac:dyDescent="0.25">
      <c r="K6415" s="146" t="s">
        <v>210</v>
      </c>
      <c r="L6415" s="148" t="s">
        <v>150</v>
      </c>
    </row>
    <row r="6416" spans="11:12" ht="316.5" x14ac:dyDescent="0.25">
      <c r="K6416" s="146" t="s">
        <v>210</v>
      </c>
      <c r="L6416" s="148" t="s">
        <v>150</v>
      </c>
    </row>
    <row r="6417" spans="11:12" ht="316.5" x14ac:dyDescent="0.25">
      <c r="K6417" s="146" t="s">
        <v>210</v>
      </c>
      <c r="L6417" s="148" t="s">
        <v>150</v>
      </c>
    </row>
    <row r="6418" spans="11:12" ht="316.5" x14ac:dyDescent="0.25">
      <c r="K6418" s="146" t="s">
        <v>210</v>
      </c>
      <c r="L6418" s="148" t="s">
        <v>150</v>
      </c>
    </row>
    <row r="6419" spans="11:12" ht="316.5" x14ac:dyDescent="0.25">
      <c r="K6419" s="146" t="s">
        <v>210</v>
      </c>
      <c r="L6419" s="148" t="s">
        <v>150</v>
      </c>
    </row>
    <row r="6420" spans="11:12" ht="316.5" x14ac:dyDescent="0.25">
      <c r="K6420" s="146" t="s">
        <v>210</v>
      </c>
      <c r="L6420" s="148" t="s">
        <v>150</v>
      </c>
    </row>
    <row r="6421" spans="11:12" ht="316.5" x14ac:dyDescent="0.25">
      <c r="K6421" s="146" t="s">
        <v>210</v>
      </c>
      <c r="L6421" s="148" t="s">
        <v>150</v>
      </c>
    </row>
    <row r="6422" spans="11:12" ht="316.5" x14ac:dyDescent="0.25">
      <c r="K6422" s="146" t="s">
        <v>210</v>
      </c>
      <c r="L6422" s="148" t="s">
        <v>150</v>
      </c>
    </row>
    <row r="6423" spans="11:12" ht="316.5" x14ac:dyDescent="0.25">
      <c r="K6423" s="146" t="s">
        <v>210</v>
      </c>
      <c r="L6423" s="148" t="s">
        <v>150</v>
      </c>
    </row>
    <row r="6424" spans="11:12" ht="316.5" x14ac:dyDescent="0.25">
      <c r="K6424" s="146" t="s">
        <v>210</v>
      </c>
      <c r="L6424" s="148" t="s">
        <v>150</v>
      </c>
    </row>
    <row r="6425" spans="11:12" ht="316.5" x14ac:dyDescent="0.25">
      <c r="K6425" s="146" t="s">
        <v>210</v>
      </c>
      <c r="L6425" s="148" t="s">
        <v>150</v>
      </c>
    </row>
    <row r="6426" spans="11:12" ht="316.5" x14ac:dyDescent="0.25">
      <c r="K6426" s="146" t="s">
        <v>210</v>
      </c>
      <c r="L6426" s="148" t="s">
        <v>150</v>
      </c>
    </row>
    <row r="6427" spans="11:12" ht="316.5" x14ac:dyDescent="0.25">
      <c r="K6427" s="146" t="s">
        <v>210</v>
      </c>
      <c r="L6427" s="148" t="s">
        <v>150</v>
      </c>
    </row>
    <row r="6428" spans="11:12" ht="316.5" x14ac:dyDescent="0.25">
      <c r="K6428" s="146" t="s">
        <v>210</v>
      </c>
      <c r="L6428" s="148" t="s">
        <v>150</v>
      </c>
    </row>
    <row r="6429" spans="11:12" ht="316.5" x14ac:dyDescent="0.25">
      <c r="K6429" s="146" t="s">
        <v>210</v>
      </c>
      <c r="L6429" s="148" t="s">
        <v>150</v>
      </c>
    </row>
    <row r="6430" spans="11:12" ht="316.5" x14ac:dyDescent="0.25">
      <c r="K6430" s="146" t="s">
        <v>210</v>
      </c>
      <c r="L6430" s="148" t="s">
        <v>150</v>
      </c>
    </row>
    <row r="6431" spans="11:12" ht="316.5" x14ac:dyDescent="0.25">
      <c r="K6431" s="146" t="s">
        <v>210</v>
      </c>
      <c r="L6431" s="148" t="s">
        <v>150</v>
      </c>
    </row>
    <row r="6432" spans="11:12" ht="316.5" x14ac:dyDescent="0.25">
      <c r="K6432" s="146" t="s">
        <v>210</v>
      </c>
      <c r="L6432" s="148" t="s">
        <v>150</v>
      </c>
    </row>
    <row r="6433" spans="11:12" ht="316.5" x14ac:dyDescent="0.25">
      <c r="K6433" s="146" t="s">
        <v>210</v>
      </c>
      <c r="L6433" s="148" t="s">
        <v>150</v>
      </c>
    </row>
    <row r="6434" spans="11:12" ht="316.5" x14ac:dyDescent="0.25">
      <c r="K6434" s="146" t="s">
        <v>210</v>
      </c>
      <c r="L6434" s="148" t="s">
        <v>150</v>
      </c>
    </row>
    <row r="6435" spans="11:12" ht="316.5" x14ac:dyDescent="0.25">
      <c r="K6435" s="146" t="s">
        <v>210</v>
      </c>
      <c r="L6435" s="148" t="s">
        <v>150</v>
      </c>
    </row>
    <row r="6436" spans="11:12" ht="316.5" x14ac:dyDescent="0.25">
      <c r="K6436" s="146" t="s">
        <v>210</v>
      </c>
      <c r="L6436" s="148" t="s">
        <v>150</v>
      </c>
    </row>
    <row r="6437" spans="11:12" ht="316.5" x14ac:dyDescent="0.25">
      <c r="K6437" s="146" t="s">
        <v>210</v>
      </c>
      <c r="L6437" s="148" t="s">
        <v>150</v>
      </c>
    </row>
    <row r="6438" spans="11:12" ht="316.5" x14ac:dyDescent="0.25">
      <c r="K6438" s="146" t="s">
        <v>210</v>
      </c>
      <c r="L6438" s="148" t="s">
        <v>150</v>
      </c>
    </row>
    <row r="6439" spans="11:12" ht="316.5" x14ac:dyDescent="0.25">
      <c r="K6439" s="146" t="s">
        <v>210</v>
      </c>
      <c r="L6439" s="148" t="s">
        <v>150</v>
      </c>
    </row>
    <row r="6440" spans="11:12" ht="316.5" x14ac:dyDescent="0.25">
      <c r="K6440" s="146" t="s">
        <v>210</v>
      </c>
      <c r="L6440" s="148" t="s">
        <v>150</v>
      </c>
    </row>
    <row r="6441" spans="11:12" ht="316.5" x14ac:dyDescent="0.25">
      <c r="K6441" s="146" t="s">
        <v>210</v>
      </c>
      <c r="L6441" s="148" t="s">
        <v>150</v>
      </c>
    </row>
    <row r="6442" spans="11:12" ht="316.5" x14ac:dyDescent="0.25">
      <c r="K6442" s="146" t="s">
        <v>210</v>
      </c>
      <c r="L6442" s="148" t="s">
        <v>150</v>
      </c>
    </row>
    <row r="6443" spans="11:12" ht="316.5" x14ac:dyDescent="0.25">
      <c r="K6443" s="146" t="s">
        <v>210</v>
      </c>
      <c r="L6443" s="148" t="s">
        <v>150</v>
      </c>
    </row>
    <row r="6444" spans="11:12" ht="316.5" x14ac:dyDescent="0.25">
      <c r="K6444" s="146" t="s">
        <v>210</v>
      </c>
      <c r="L6444" s="148" t="s">
        <v>150</v>
      </c>
    </row>
    <row r="6445" spans="11:12" ht="316.5" x14ac:dyDescent="0.25">
      <c r="K6445" s="146" t="s">
        <v>210</v>
      </c>
      <c r="L6445" s="148" t="s">
        <v>150</v>
      </c>
    </row>
    <row r="6446" spans="11:12" ht="316.5" x14ac:dyDescent="0.25">
      <c r="K6446" s="146" t="s">
        <v>210</v>
      </c>
      <c r="L6446" s="148" t="s">
        <v>150</v>
      </c>
    </row>
    <row r="6447" spans="11:12" ht="316.5" x14ac:dyDescent="0.25">
      <c r="K6447" s="146" t="s">
        <v>210</v>
      </c>
      <c r="L6447" s="148" t="s">
        <v>150</v>
      </c>
    </row>
    <row r="6448" spans="11:12" ht="316.5" x14ac:dyDescent="0.25">
      <c r="K6448" s="146" t="s">
        <v>210</v>
      </c>
      <c r="L6448" s="148" t="s">
        <v>150</v>
      </c>
    </row>
    <row r="6449" spans="11:12" ht="316.5" x14ac:dyDescent="0.25">
      <c r="K6449" s="146" t="s">
        <v>210</v>
      </c>
      <c r="L6449" s="148" t="s">
        <v>150</v>
      </c>
    </row>
    <row r="6450" spans="11:12" ht="316.5" x14ac:dyDescent="0.25">
      <c r="K6450" s="146" t="s">
        <v>210</v>
      </c>
      <c r="L6450" s="148" t="s">
        <v>150</v>
      </c>
    </row>
    <row r="6451" spans="11:12" ht="316.5" x14ac:dyDescent="0.25">
      <c r="K6451" s="146" t="s">
        <v>210</v>
      </c>
      <c r="L6451" s="148" t="s">
        <v>150</v>
      </c>
    </row>
    <row r="6452" spans="11:12" ht="316.5" x14ac:dyDescent="0.25">
      <c r="K6452" s="146" t="s">
        <v>210</v>
      </c>
      <c r="L6452" s="148" t="s">
        <v>150</v>
      </c>
    </row>
    <row r="6453" spans="11:12" ht="316.5" x14ac:dyDescent="0.25">
      <c r="K6453" s="146" t="s">
        <v>210</v>
      </c>
      <c r="L6453" s="148" t="s">
        <v>150</v>
      </c>
    </row>
    <row r="6454" spans="11:12" ht="316.5" x14ac:dyDescent="0.25">
      <c r="K6454" s="146" t="s">
        <v>210</v>
      </c>
      <c r="L6454" s="148" t="s">
        <v>150</v>
      </c>
    </row>
    <row r="6455" spans="11:12" ht="316.5" x14ac:dyDescent="0.25">
      <c r="K6455" s="146" t="s">
        <v>210</v>
      </c>
      <c r="L6455" s="148" t="s">
        <v>150</v>
      </c>
    </row>
    <row r="6456" spans="11:12" ht="316.5" x14ac:dyDescent="0.25">
      <c r="K6456" s="146" t="s">
        <v>210</v>
      </c>
      <c r="L6456" s="148" t="s">
        <v>150</v>
      </c>
    </row>
    <row r="6457" spans="11:12" ht="316.5" x14ac:dyDescent="0.25">
      <c r="K6457" s="146" t="s">
        <v>210</v>
      </c>
      <c r="L6457" s="148" t="s">
        <v>150</v>
      </c>
    </row>
    <row r="6458" spans="11:12" ht="316.5" x14ac:dyDescent="0.25">
      <c r="K6458" s="146" t="s">
        <v>210</v>
      </c>
      <c r="L6458" s="148" t="s">
        <v>150</v>
      </c>
    </row>
    <row r="6459" spans="11:12" ht="316.5" x14ac:dyDescent="0.25">
      <c r="K6459" s="146" t="s">
        <v>210</v>
      </c>
      <c r="L6459" s="148" t="s">
        <v>150</v>
      </c>
    </row>
    <row r="6460" spans="11:12" ht="316.5" x14ac:dyDescent="0.25">
      <c r="K6460" s="146" t="s">
        <v>210</v>
      </c>
      <c r="L6460" s="148" t="s">
        <v>150</v>
      </c>
    </row>
    <row r="6461" spans="11:12" ht="316.5" x14ac:dyDescent="0.25">
      <c r="K6461" s="146" t="s">
        <v>210</v>
      </c>
      <c r="L6461" s="148" t="s">
        <v>150</v>
      </c>
    </row>
    <row r="6462" spans="11:12" ht="316.5" x14ac:dyDescent="0.25">
      <c r="K6462" s="146" t="s">
        <v>210</v>
      </c>
      <c r="L6462" s="148" t="s">
        <v>150</v>
      </c>
    </row>
    <row r="6463" spans="11:12" ht="316.5" x14ac:dyDescent="0.25">
      <c r="K6463" s="146" t="s">
        <v>210</v>
      </c>
      <c r="L6463" s="148" t="s">
        <v>150</v>
      </c>
    </row>
    <row r="6464" spans="11:12" ht="316.5" x14ac:dyDescent="0.25">
      <c r="K6464" s="146" t="s">
        <v>210</v>
      </c>
      <c r="L6464" s="148" t="s">
        <v>150</v>
      </c>
    </row>
    <row r="6465" spans="11:12" ht="316.5" x14ac:dyDescent="0.25">
      <c r="K6465" s="146" t="s">
        <v>210</v>
      </c>
      <c r="L6465" s="148" t="s">
        <v>150</v>
      </c>
    </row>
    <row r="6466" spans="11:12" ht="316.5" x14ac:dyDescent="0.25">
      <c r="K6466" s="146" t="s">
        <v>210</v>
      </c>
      <c r="L6466" s="148" t="s">
        <v>150</v>
      </c>
    </row>
    <row r="6467" spans="11:12" ht="316.5" x14ac:dyDescent="0.25">
      <c r="K6467" s="146" t="s">
        <v>210</v>
      </c>
      <c r="L6467" s="148" t="s">
        <v>150</v>
      </c>
    </row>
    <row r="6468" spans="11:12" ht="316.5" x14ac:dyDescent="0.25">
      <c r="K6468" s="146" t="s">
        <v>210</v>
      </c>
      <c r="L6468" s="148" t="s">
        <v>150</v>
      </c>
    </row>
    <row r="6469" spans="11:12" ht="316.5" x14ac:dyDescent="0.25">
      <c r="K6469" s="146" t="s">
        <v>210</v>
      </c>
      <c r="L6469" s="148" t="s">
        <v>150</v>
      </c>
    </row>
    <row r="6470" spans="11:12" ht="316.5" x14ac:dyDescent="0.25">
      <c r="K6470" s="146" t="s">
        <v>210</v>
      </c>
      <c r="L6470" s="148" t="s">
        <v>150</v>
      </c>
    </row>
    <row r="6471" spans="11:12" ht="316.5" x14ac:dyDescent="0.25">
      <c r="K6471" s="146" t="s">
        <v>210</v>
      </c>
      <c r="L6471" s="148" t="s">
        <v>150</v>
      </c>
    </row>
    <row r="6472" spans="11:12" ht="316.5" x14ac:dyDescent="0.25">
      <c r="K6472" s="146" t="s">
        <v>210</v>
      </c>
      <c r="L6472" s="148" t="s">
        <v>150</v>
      </c>
    </row>
    <row r="6473" spans="11:12" ht="316.5" x14ac:dyDescent="0.25">
      <c r="K6473" s="146" t="s">
        <v>210</v>
      </c>
      <c r="L6473" s="148" t="s">
        <v>150</v>
      </c>
    </row>
    <row r="6474" spans="11:12" ht="316.5" x14ac:dyDescent="0.25">
      <c r="K6474" s="146" t="s">
        <v>210</v>
      </c>
      <c r="L6474" s="148" t="s">
        <v>150</v>
      </c>
    </row>
    <row r="6475" spans="11:12" ht="316.5" x14ac:dyDescent="0.25">
      <c r="K6475" s="146" t="s">
        <v>210</v>
      </c>
      <c r="L6475" s="148" t="s">
        <v>150</v>
      </c>
    </row>
    <row r="6476" spans="11:12" ht="316.5" x14ac:dyDescent="0.25">
      <c r="K6476" s="146" t="s">
        <v>210</v>
      </c>
      <c r="L6476" s="148" t="s">
        <v>150</v>
      </c>
    </row>
    <row r="6477" spans="11:12" ht="316.5" x14ac:dyDescent="0.25">
      <c r="K6477" s="146" t="s">
        <v>210</v>
      </c>
      <c r="L6477" s="148" t="s">
        <v>150</v>
      </c>
    </row>
    <row r="6478" spans="11:12" ht="316.5" x14ac:dyDescent="0.25">
      <c r="K6478" s="146" t="s">
        <v>210</v>
      </c>
      <c r="L6478" s="148" t="s">
        <v>150</v>
      </c>
    </row>
    <row r="6479" spans="11:12" ht="316.5" x14ac:dyDescent="0.25">
      <c r="K6479" s="146" t="s">
        <v>210</v>
      </c>
      <c r="L6479" s="148" t="s">
        <v>150</v>
      </c>
    </row>
    <row r="6480" spans="11:12" ht="316.5" x14ac:dyDescent="0.25">
      <c r="K6480" s="146" t="s">
        <v>210</v>
      </c>
      <c r="L6480" s="148" t="s">
        <v>150</v>
      </c>
    </row>
    <row r="6481" spans="11:12" ht="316.5" x14ac:dyDescent="0.25">
      <c r="K6481" s="146" t="s">
        <v>210</v>
      </c>
      <c r="L6481" s="148" t="s">
        <v>150</v>
      </c>
    </row>
    <row r="6482" spans="11:12" ht="316.5" x14ac:dyDescent="0.25">
      <c r="K6482" s="146" t="s">
        <v>210</v>
      </c>
      <c r="L6482" s="148" t="s">
        <v>150</v>
      </c>
    </row>
    <row r="6483" spans="11:12" ht="316.5" x14ac:dyDescent="0.25">
      <c r="K6483" s="146" t="s">
        <v>210</v>
      </c>
      <c r="L6483" s="148" t="s">
        <v>150</v>
      </c>
    </row>
    <row r="6484" spans="11:12" ht="316.5" x14ac:dyDescent="0.25">
      <c r="K6484" s="146" t="s">
        <v>210</v>
      </c>
      <c r="L6484" s="148" t="s">
        <v>150</v>
      </c>
    </row>
    <row r="6485" spans="11:12" ht="316.5" x14ac:dyDescent="0.25">
      <c r="K6485" s="146" t="s">
        <v>210</v>
      </c>
      <c r="L6485" s="148" t="s">
        <v>150</v>
      </c>
    </row>
    <row r="6486" spans="11:12" ht="316.5" x14ac:dyDescent="0.25">
      <c r="K6486" s="146" t="s">
        <v>210</v>
      </c>
      <c r="L6486" s="148" t="s">
        <v>150</v>
      </c>
    </row>
    <row r="6487" spans="11:12" ht="316.5" x14ac:dyDescent="0.25">
      <c r="K6487" s="146" t="s">
        <v>210</v>
      </c>
      <c r="L6487" s="148" t="s">
        <v>150</v>
      </c>
    </row>
    <row r="6488" spans="11:12" ht="316.5" x14ac:dyDescent="0.25">
      <c r="K6488" s="146" t="s">
        <v>210</v>
      </c>
      <c r="L6488" s="148" t="s">
        <v>150</v>
      </c>
    </row>
    <row r="6489" spans="11:12" ht="316.5" x14ac:dyDescent="0.25">
      <c r="K6489" s="146" t="s">
        <v>210</v>
      </c>
      <c r="L6489" s="148" t="s">
        <v>150</v>
      </c>
    </row>
    <row r="6490" spans="11:12" ht="316.5" x14ac:dyDescent="0.25">
      <c r="K6490" s="146" t="s">
        <v>210</v>
      </c>
      <c r="L6490" s="148" t="s">
        <v>150</v>
      </c>
    </row>
    <row r="6491" spans="11:12" ht="316.5" x14ac:dyDescent="0.25">
      <c r="K6491" s="146" t="s">
        <v>210</v>
      </c>
      <c r="L6491" s="148" t="s">
        <v>150</v>
      </c>
    </row>
    <row r="6492" spans="11:12" ht="316.5" x14ac:dyDescent="0.25">
      <c r="K6492" s="146" t="s">
        <v>210</v>
      </c>
      <c r="L6492" s="148" t="s">
        <v>150</v>
      </c>
    </row>
    <row r="6493" spans="11:12" ht="316.5" x14ac:dyDescent="0.25">
      <c r="K6493" s="146" t="s">
        <v>210</v>
      </c>
      <c r="L6493" s="148" t="s">
        <v>150</v>
      </c>
    </row>
    <row r="6494" spans="11:12" ht="316.5" x14ac:dyDescent="0.25">
      <c r="K6494" s="146" t="s">
        <v>210</v>
      </c>
      <c r="L6494" s="148" t="s">
        <v>150</v>
      </c>
    </row>
    <row r="6495" spans="11:12" ht="316.5" x14ac:dyDescent="0.25">
      <c r="K6495" s="146" t="s">
        <v>210</v>
      </c>
      <c r="L6495" s="148" t="s">
        <v>150</v>
      </c>
    </row>
    <row r="6496" spans="11:12" ht="316.5" x14ac:dyDescent="0.25">
      <c r="K6496" s="146" t="s">
        <v>210</v>
      </c>
      <c r="L6496" s="148" t="s">
        <v>150</v>
      </c>
    </row>
    <row r="6497" spans="11:12" ht="316.5" x14ac:dyDescent="0.25">
      <c r="K6497" s="146" t="s">
        <v>210</v>
      </c>
      <c r="L6497" s="148" t="s">
        <v>150</v>
      </c>
    </row>
    <row r="6498" spans="11:12" ht="316.5" x14ac:dyDescent="0.25">
      <c r="K6498" s="146" t="s">
        <v>210</v>
      </c>
      <c r="L6498" s="148" t="s">
        <v>150</v>
      </c>
    </row>
    <row r="6499" spans="11:12" ht="316.5" x14ac:dyDescent="0.25">
      <c r="K6499" s="146" t="s">
        <v>210</v>
      </c>
      <c r="L6499" s="148" t="s">
        <v>150</v>
      </c>
    </row>
    <row r="6500" spans="11:12" ht="316.5" x14ac:dyDescent="0.25">
      <c r="K6500" s="146" t="s">
        <v>210</v>
      </c>
      <c r="L6500" s="148" t="s">
        <v>150</v>
      </c>
    </row>
    <row r="6501" spans="11:12" ht="316.5" x14ac:dyDescent="0.25">
      <c r="K6501" s="146" t="s">
        <v>210</v>
      </c>
      <c r="L6501" s="148" t="s">
        <v>150</v>
      </c>
    </row>
    <row r="6502" spans="11:12" ht="316.5" x14ac:dyDescent="0.25">
      <c r="K6502" s="146" t="s">
        <v>210</v>
      </c>
      <c r="L6502" s="148" t="s">
        <v>150</v>
      </c>
    </row>
    <row r="6503" spans="11:12" ht="316.5" x14ac:dyDescent="0.25">
      <c r="K6503" s="146" t="s">
        <v>210</v>
      </c>
      <c r="L6503" s="148" t="s">
        <v>150</v>
      </c>
    </row>
    <row r="6504" spans="11:12" ht="316.5" x14ac:dyDescent="0.25">
      <c r="K6504" s="146" t="s">
        <v>210</v>
      </c>
      <c r="L6504" s="148" t="s">
        <v>150</v>
      </c>
    </row>
    <row r="6505" spans="11:12" ht="316.5" x14ac:dyDescent="0.25">
      <c r="K6505" s="146" t="s">
        <v>210</v>
      </c>
      <c r="L6505" s="148" t="s">
        <v>150</v>
      </c>
    </row>
    <row r="6506" spans="11:12" ht="316.5" x14ac:dyDescent="0.25">
      <c r="K6506" s="146" t="s">
        <v>210</v>
      </c>
      <c r="L6506" s="148" t="s">
        <v>150</v>
      </c>
    </row>
    <row r="6507" spans="11:12" ht="316.5" x14ac:dyDescent="0.25">
      <c r="K6507" s="146" t="s">
        <v>210</v>
      </c>
      <c r="L6507" s="148" t="s">
        <v>150</v>
      </c>
    </row>
    <row r="6508" spans="11:12" ht="316.5" x14ac:dyDescent="0.25">
      <c r="K6508" s="146" t="s">
        <v>210</v>
      </c>
      <c r="L6508" s="148" t="s">
        <v>150</v>
      </c>
    </row>
    <row r="6509" spans="11:12" ht="316.5" x14ac:dyDescent="0.25">
      <c r="K6509" s="146" t="s">
        <v>210</v>
      </c>
      <c r="L6509" s="148" t="s">
        <v>150</v>
      </c>
    </row>
    <row r="6510" spans="11:12" ht="316.5" x14ac:dyDescent="0.25">
      <c r="K6510" s="146" t="s">
        <v>210</v>
      </c>
      <c r="L6510" s="148" t="s">
        <v>150</v>
      </c>
    </row>
    <row r="6511" spans="11:12" ht="316.5" x14ac:dyDescent="0.25">
      <c r="K6511" s="146" t="s">
        <v>210</v>
      </c>
      <c r="L6511" s="148" t="s">
        <v>150</v>
      </c>
    </row>
    <row r="6512" spans="11:12" ht="316.5" x14ac:dyDescent="0.25">
      <c r="K6512" s="146" t="s">
        <v>210</v>
      </c>
      <c r="L6512" s="148" t="s">
        <v>150</v>
      </c>
    </row>
    <row r="6513" spans="11:12" ht="316.5" x14ac:dyDescent="0.25">
      <c r="K6513" s="146" t="s">
        <v>210</v>
      </c>
      <c r="L6513" s="148" t="s">
        <v>150</v>
      </c>
    </row>
    <row r="6514" spans="11:12" ht="316.5" x14ac:dyDescent="0.25">
      <c r="K6514" s="146" t="s">
        <v>210</v>
      </c>
      <c r="L6514" s="148" t="s">
        <v>150</v>
      </c>
    </row>
    <row r="6515" spans="11:12" ht="316.5" x14ac:dyDescent="0.25">
      <c r="K6515" s="146" t="s">
        <v>210</v>
      </c>
      <c r="L6515" s="148" t="s">
        <v>150</v>
      </c>
    </row>
    <row r="6516" spans="11:12" ht="316.5" x14ac:dyDescent="0.25">
      <c r="K6516" s="146" t="s">
        <v>210</v>
      </c>
      <c r="L6516" s="148" t="s">
        <v>150</v>
      </c>
    </row>
    <row r="6517" spans="11:12" ht="316.5" x14ac:dyDescent="0.25">
      <c r="K6517" s="146" t="s">
        <v>210</v>
      </c>
      <c r="L6517" s="148" t="s">
        <v>150</v>
      </c>
    </row>
    <row r="6518" spans="11:12" ht="316.5" x14ac:dyDescent="0.25">
      <c r="K6518" s="146" t="s">
        <v>210</v>
      </c>
      <c r="L6518" s="148" t="s">
        <v>150</v>
      </c>
    </row>
    <row r="6519" spans="11:12" ht="316.5" x14ac:dyDescent="0.25">
      <c r="K6519" s="146" t="s">
        <v>210</v>
      </c>
      <c r="L6519" s="148" t="s">
        <v>150</v>
      </c>
    </row>
    <row r="6520" spans="11:12" ht="316.5" x14ac:dyDescent="0.25">
      <c r="K6520" s="146" t="s">
        <v>210</v>
      </c>
      <c r="L6520" s="148" t="s">
        <v>150</v>
      </c>
    </row>
    <row r="6521" spans="11:12" ht="316.5" x14ac:dyDescent="0.25">
      <c r="K6521" s="146" t="s">
        <v>210</v>
      </c>
      <c r="L6521" s="148" t="s">
        <v>150</v>
      </c>
    </row>
    <row r="6522" spans="11:12" ht="316.5" x14ac:dyDescent="0.25">
      <c r="K6522" s="146" t="s">
        <v>210</v>
      </c>
      <c r="L6522" s="148" t="s">
        <v>150</v>
      </c>
    </row>
    <row r="6523" spans="11:12" ht="316.5" x14ac:dyDescent="0.25">
      <c r="K6523" s="146" t="s">
        <v>210</v>
      </c>
      <c r="L6523" s="148" t="s">
        <v>150</v>
      </c>
    </row>
    <row r="6524" spans="11:12" ht="316.5" x14ac:dyDescent="0.25">
      <c r="K6524" s="146" t="s">
        <v>210</v>
      </c>
      <c r="L6524" s="148" t="s">
        <v>150</v>
      </c>
    </row>
    <row r="6525" spans="11:12" ht="316.5" x14ac:dyDescent="0.25">
      <c r="K6525" s="146" t="s">
        <v>210</v>
      </c>
      <c r="L6525" s="148" t="s">
        <v>150</v>
      </c>
    </row>
    <row r="6526" spans="11:12" ht="316.5" x14ac:dyDescent="0.25">
      <c r="K6526" s="146" t="s">
        <v>210</v>
      </c>
      <c r="L6526" s="148" t="s">
        <v>150</v>
      </c>
    </row>
    <row r="6527" spans="11:12" ht="316.5" x14ac:dyDescent="0.25">
      <c r="K6527" s="146" t="s">
        <v>210</v>
      </c>
      <c r="L6527" s="148" t="s">
        <v>150</v>
      </c>
    </row>
    <row r="6528" spans="11:12" ht="316.5" x14ac:dyDescent="0.25">
      <c r="K6528" s="146" t="s">
        <v>210</v>
      </c>
      <c r="L6528" s="148" t="s">
        <v>150</v>
      </c>
    </row>
    <row r="6529" spans="11:12" ht="316.5" x14ac:dyDescent="0.25">
      <c r="K6529" s="146" t="s">
        <v>210</v>
      </c>
      <c r="L6529" s="148" t="s">
        <v>150</v>
      </c>
    </row>
    <row r="6530" spans="11:12" ht="316.5" x14ac:dyDescent="0.25">
      <c r="K6530" s="146" t="s">
        <v>210</v>
      </c>
      <c r="L6530" s="148" t="s">
        <v>150</v>
      </c>
    </row>
    <row r="6531" spans="11:12" ht="316.5" x14ac:dyDescent="0.25">
      <c r="K6531" s="146" t="s">
        <v>210</v>
      </c>
      <c r="L6531" s="148" t="s">
        <v>150</v>
      </c>
    </row>
    <row r="6532" spans="11:12" ht="316.5" x14ac:dyDescent="0.25">
      <c r="K6532" s="146" t="s">
        <v>210</v>
      </c>
      <c r="L6532" s="148" t="s">
        <v>150</v>
      </c>
    </row>
    <row r="6533" spans="11:12" ht="316.5" x14ac:dyDescent="0.25">
      <c r="K6533" s="146" t="s">
        <v>210</v>
      </c>
      <c r="L6533" s="148" t="s">
        <v>150</v>
      </c>
    </row>
    <row r="6534" spans="11:12" ht="316.5" x14ac:dyDescent="0.25">
      <c r="K6534" s="146" t="s">
        <v>210</v>
      </c>
      <c r="L6534" s="148" t="s">
        <v>150</v>
      </c>
    </row>
    <row r="6535" spans="11:12" ht="316.5" x14ac:dyDescent="0.25">
      <c r="K6535" s="146" t="s">
        <v>210</v>
      </c>
      <c r="L6535" s="148" t="s">
        <v>150</v>
      </c>
    </row>
    <row r="6536" spans="11:12" ht="316.5" x14ac:dyDescent="0.25">
      <c r="K6536" s="146" t="s">
        <v>210</v>
      </c>
      <c r="L6536" s="148" t="s">
        <v>150</v>
      </c>
    </row>
    <row r="6537" spans="11:12" ht="316.5" x14ac:dyDescent="0.25">
      <c r="K6537" s="146" t="s">
        <v>210</v>
      </c>
      <c r="L6537" s="148" t="s">
        <v>150</v>
      </c>
    </row>
    <row r="6538" spans="11:12" ht="316.5" x14ac:dyDescent="0.25">
      <c r="K6538" s="146" t="s">
        <v>210</v>
      </c>
      <c r="L6538" s="148" t="s">
        <v>150</v>
      </c>
    </row>
    <row r="6539" spans="11:12" ht="316.5" x14ac:dyDescent="0.25">
      <c r="K6539" s="146" t="s">
        <v>210</v>
      </c>
      <c r="L6539" s="148" t="s">
        <v>150</v>
      </c>
    </row>
    <row r="6540" spans="11:12" ht="316.5" x14ac:dyDescent="0.25">
      <c r="K6540" s="146" t="s">
        <v>210</v>
      </c>
      <c r="L6540" s="148" t="s">
        <v>150</v>
      </c>
    </row>
    <row r="6541" spans="11:12" ht="316.5" x14ac:dyDescent="0.25">
      <c r="K6541" s="146" t="s">
        <v>210</v>
      </c>
      <c r="L6541" s="148" t="s">
        <v>150</v>
      </c>
    </row>
    <row r="6542" spans="11:12" ht="316.5" x14ac:dyDescent="0.25">
      <c r="K6542" s="146" t="s">
        <v>210</v>
      </c>
      <c r="L6542" s="148" t="s">
        <v>150</v>
      </c>
    </row>
    <row r="6543" spans="11:12" ht="316.5" x14ac:dyDescent="0.25">
      <c r="K6543" s="146" t="s">
        <v>210</v>
      </c>
      <c r="L6543" s="148" t="s">
        <v>150</v>
      </c>
    </row>
    <row r="6544" spans="11:12" ht="316.5" x14ac:dyDescent="0.25">
      <c r="K6544" s="146" t="s">
        <v>210</v>
      </c>
      <c r="L6544" s="148" t="s">
        <v>150</v>
      </c>
    </row>
    <row r="6545" spans="11:12" ht="316.5" x14ac:dyDescent="0.25">
      <c r="K6545" s="146" t="s">
        <v>210</v>
      </c>
      <c r="L6545" s="148" t="s">
        <v>150</v>
      </c>
    </row>
    <row r="6546" spans="11:12" ht="316.5" x14ac:dyDescent="0.25">
      <c r="K6546" s="146" t="s">
        <v>210</v>
      </c>
      <c r="L6546" s="148" t="s">
        <v>150</v>
      </c>
    </row>
    <row r="6547" spans="11:12" ht="316.5" x14ac:dyDescent="0.25">
      <c r="K6547" s="146" t="s">
        <v>210</v>
      </c>
      <c r="L6547" s="148" t="s">
        <v>150</v>
      </c>
    </row>
    <row r="6548" spans="11:12" ht="316.5" x14ac:dyDescent="0.25">
      <c r="K6548" s="146" t="s">
        <v>210</v>
      </c>
      <c r="L6548" s="148" t="s">
        <v>150</v>
      </c>
    </row>
    <row r="6549" spans="11:12" ht="316.5" x14ac:dyDescent="0.25">
      <c r="K6549" s="146" t="s">
        <v>210</v>
      </c>
      <c r="L6549" s="148" t="s">
        <v>150</v>
      </c>
    </row>
    <row r="6550" spans="11:12" ht="316.5" x14ac:dyDescent="0.25">
      <c r="K6550" s="146" t="s">
        <v>210</v>
      </c>
      <c r="L6550" s="148" t="s">
        <v>150</v>
      </c>
    </row>
    <row r="6551" spans="11:12" ht="316.5" x14ac:dyDescent="0.25">
      <c r="K6551" s="146" t="s">
        <v>210</v>
      </c>
      <c r="L6551" s="148" t="s">
        <v>150</v>
      </c>
    </row>
    <row r="6552" spans="11:12" ht="316.5" x14ac:dyDescent="0.25">
      <c r="K6552" s="146" t="s">
        <v>210</v>
      </c>
      <c r="L6552" s="148" t="s">
        <v>150</v>
      </c>
    </row>
    <row r="6553" spans="11:12" ht="316.5" x14ac:dyDescent="0.25">
      <c r="K6553" s="146" t="s">
        <v>210</v>
      </c>
      <c r="L6553" s="148" t="s">
        <v>150</v>
      </c>
    </row>
    <row r="6554" spans="11:12" ht="316.5" x14ac:dyDescent="0.25">
      <c r="K6554" s="146" t="s">
        <v>210</v>
      </c>
      <c r="L6554" s="148" t="s">
        <v>150</v>
      </c>
    </row>
    <row r="6555" spans="11:12" ht="316.5" x14ac:dyDescent="0.25">
      <c r="K6555" s="146" t="s">
        <v>210</v>
      </c>
      <c r="L6555" s="148" t="s">
        <v>150</v>
      </c>
    </row>
    <row r="6556" spans="11:12" ht="316.5" x14ac:dyDescent="0.25">
      <c r="K6556" s="146" t="s">
        <v>210</v>
      </c>
      <c r="L6556" s="148" t="s">
        <v>150</v>
      </c>
    </row>
    <row r="6557" spans="11:12" ht="316.5" x14ac:dyDescent="0.25">
      <c r="K6557" s="146" t="s">
        <v>210</v>
      </c>
      <c r="L6557" s="148" t="s">
        <v>150</v>
      </c>
    </row>
    <row r="6558" spans="11:12" ht="316.5" x14ac:dyDescent="0.25">
      <c r="K6558" s="146" t="s">
        <v>210</v>
      </c>
      <c r="L6558" s="148" t="s">
        <v>150</v>
      </c>
    </row>
    <row r="6559" spans="11:12" ht="316.5" x14ac:dyDescent="0.25">
      <c r="K6559" s="146" t="s">
        <v>210</v>
      </c>
      <c r="L6559" s="148" t="s">
        <v>150</v>
      </c>
    </row>
    <row r="6560" spans="11:12" ht="316.5" x14ac:dyDescent="0.25">
      <c r="K6560" s="146" t="s">
        <v>210</v>
      </c>
      <c r="L6560" s="148" t="s">
        <v>150</v>
      </c>
    </row>
    <row r="6561" spans="11:12" ht="316.5" x14ac:dyDescent="0.25">
      <c r="K6561" s="146" t="s">
        <v>210</v>
      </c>
      <c r="L6561" s="148" t="s">
        <v>150</v>
      </c>
    </row>
    <row r="6562" spans="11:12" ht="316.5" x14ac:dyDescent="0.25">
      <c r="K6562" s="146" t="s">
        <v>210</v>
      </c>
      <c r="L6562" s="148" t="s">
        <v>150</v>
      </c>
    </row>
    <row r="6563" spans="11:12" ht="316.5" x14ac:dyDescent="0.25">
      <c r="K6563" s="146" t="s">
        <v>210</v>
      </c>
      <c r="L6563" s="148" t="s">
        <v>150</v>
      </c>
    </row>
    <row r="6564" spans="11:12" ht="316.5" x14ac:dyDescent="0.25">
      <c r="K6564" s="146" t="s">
        <v>210</v>
      </c>
      <c r="L6564" s="148" t="s">
        <v>150</v>
      </c>
    </row>
    <row r="6565" spans="11:12" ht="316.5" x14ac:dyDescent="0.25">
      <c r="K6565" s="146" t="s">
        <v>210</v>
      </c>
      <c r="L6565" s="148" t="s">
        <v>150</v>
      </c>
    </row>
    <row r="6566" spans="11:12" ht="316.5" x14ac:dyDescent="0.25">
      <c r="K6566" s="146" t="s">
        <v>210</v>
      </c>
      <c r="L6566" s="148" t="s">
        <v>150</v>
      </c>
    </row>
    <row r="6567" spans="11:12" ht="316.5" x14ac:dyDescent="0.25">
      <c r="K6567" s="146" t="s">
        <v>210</v>
      </c>
      <c r="L6567" s="148" t="s">
        <v>150</v>
      </c>
    </row>
    <row r="6568" spans="11:12" ht="316.5" x14ac:dyDescent="0.25">
      <c r="K6568" s="146" t="s">
        <v>210</v>
      </c>
      <c r="L6568" s="148" t="s">
        <v>150</v>
      </c>
    </row>
    <row r="6569" spans="11:12" ht="316.5" x14ac:dyDescent="0.25">
      <c r="K6569" s="146" t="s">
        <v>210</v>
      </c>
      <c r="L6569" s="148" t="s">
        <v>150</v>
      </c>
    </row>
    <row r="6570" spans="11:12" ht="316.5" x14ac:dyDescent="0.25">
      <c r="K6570" s="146" t="s">
        <v>210</v>
      </c>
      <c r="L6570" s="148" t="s">
        <v>150</v>
      </c>
    </row>
    <row r="6571" spans="11:12" ht="316.5" x14ac:dyDescent="0.25">
      <c r="K6571" s="146" t="s">
        <v>210</v>
      </c>
      <c r="L6571" s="148" t="s">
        <v>150</v>
      </c>
    </row>
    <row r="6572" spans="11:12" ht="316.5" x14ac:dyDescent="0.25">
      <c r="K6572" s="146" t="s">
        <v>210</v>
      </c>
      <c r="L6572" s="148" t="s">
        <v>150</v>
      </c>
    </row>
    <row r="6573" spans="11:12" ht="316.5" x14ac:dyDescent="0.25">
      <c r="K6573" s="146" t="s">
        <v>210</v>
      </c>
      <c r="L6573" s="148" t="s">
        <v>150</v>
      </c>
    </row>
    <row r="6574" spans="11:12" ht="316.5" x14ac:dyDescent="0.25">
      <c r="K6574" s="146" t="s">
        <v>210</v>
      </c>
      <c r="L6574" s="148" t="s">
        <v>150</v>
      </c>
    </row>
    <row r="6575" spans="11:12" ht="316.5" x14ac:dyDescent="0.25">
      <c r="K6575" s="146" t="s">
        <v>210</v>
      </c>
      <c r="L6575" s="148" t="s">
        <v>150</v>
      </c>
    </row>
    <row r="6576" spans="11:12" ht="316.5" x14ac:dyDescent="0.25">
      <c r="K6576" s="146" t="s">
        <v>210</v>
      </c>
      <c r="L6576" s="148" t="s">
        <v>150</v>
      </c>
    </row>
    <row r="6577" spans="11:12" ht="316.5" x14ac:dyDescent="0.25">
      <c r="K6577" s="146" t="s">
        <v>210</v>
      </c>
      <c r="L6577" s="148" t="s">
        <v>150</v>
      </c>
    </row>
    <row r="6578" spans="11:12" ht="316.5" x14ac:dyDescent="0.25">
      <c r="K6578" s="146" t="s">
        <v>210</v>
      </c>
      <c r="L6578" s="148" t="s">
        <v>150</v>
      </c>
    </row>
    <row r="6579" spans="11:12" ht="316.5" x14ac:dyDescent="0.25">
      <c r="K6579" s="146" t="s">
        <v>210</v>
      </c>
      <c r="L6579" s="148" t="s">
        <v>150</v>
      </c>
    </row>
    <row r="6580" spans="11:12" ht="316.5" x14ac:dyDescent="0.25">
      <c r="K6580" s="146" t="s">
        <v>210</v>
      </c>
      <c r="L6580" s="148" t="s">
        <v>150</v>
      </c>
    </row>
    <row r="6581" spans="11:12" ht="316.5" x14ac:dyDescent="0.25">
      <c r="K6581" s="146" t="s">
        <v>210</v>
      </c>
      <c r="L6581" s="148" t="s">
        <v>150</v>
      </c>
    </row>
    <row r="6582" spans="11:12" ht="316.5" x14ac:dyDescent="0.25">
      <c r="K6582" s="146" t="s">
        <v>210</v>
      </c>
      <c r="L6582" s="148" t="s">
        <v>150</v>
      </c>
    </row>
    <row r="6583" spans="11:12" ht="316.5" x14ac:dyDescent="0.25">
      <c r="K6583" s="146" t="s">
        <v>210</v>
      </c>
      <c r="L6583" s="148" t="s">
        <v>150</v>
      </c>
    </row>
    <row r="6584" spans="11:12" ht="316.5" x14ac:dyDescent="0.25">
      <c r="K6584" s="146" t="s">
        <v>210</v>
      </c>
      <c r="L6584" s="148" t="s">
        <v>150</v>
      </c>
    </row>
    <row r="6585" spans="11:12" ht="316.5" x14ac:dyDescent="0.25">
      <c r="K6585" s="146" t="s">
        <v>210</v>
      </c>
      <c r="L6585" s="148" t="s">
        <v>150</v>
      </c>
    </row>
    <row r="6586" spans="11:12" ht="316.5" x14ac:dyDescent="0.25">
      <c r="K6586" s="146" t="s">
        <v>210</v>
      </c>
      <c r="L6586" s="148" t="s">
        <v>150</v>
      </c>
    </row>
    <row r="6587" spans="11:12" ht="316.5" x14ac:dyDescent="0.25">
      <c r="K6587" s="146" t="s">
        <v>210</v>
      </c>
      <c r="L6587" s="148" t="s">
        <v>150</v>
      </c>
    </row>
    <row r="6588" spans="11:12" ht="316.5" x14ac:dyDescent="0.25">
      <c r="K6588" s="146" t="s">
        <v>210</v>
      </c>
      <c r="L6588" s="148" t="s">
        <v>150</v>
      </c>
    </row>
    <row r="6589" spans="11:12" ht="316.5" x14ac:dyDescent="0.25">
      <c r="K6589" s="146" t="s">
        <v>210</v>
      </c>
      <c r="L6589" s="148" t="s">
        <v>150</v>
      </c>
    </row>
    <row r="6590" spans="11:12" ht="316.5" x14ac:dyDescent="0.25">
      <c r="K6590" s="146" t="s">
        <v>210</v>
      </c>
      <c r="L6590" s="148" t="s">
        <v>150</v>
      </c>
    </row>
    <row r="6591" spans="11:12" ht="316.5" x14ac:dyDescent="0.25">
      <c r="K6591" s="146" t="s">
        <v>210</v>
      </c>
      <c r="L6591" s="148" t="s">
        <v>150</v>
      </c>
    </row>
    <row r="6592" spans="11:12" ht="316.5" x14ac:dyDescent="0.25">
      <c r="K6592" s="146" t="s">
        <v>210</v>
      </c>
      <c r="L6592" s="148" t="s">
        <v>150</v>
      </c>
    </row>
    <row r="6593" spans="11:12" ht="316.5" x14ac:dyDescent="0.25">
      <c r="K6593" s="146" t="s">
        <v>210</v>
      </c>
      <c r="L6593" s="148" t="s">
        <v>150</v>
      </c>
    </row>
    <row r="6594" spans="11:12" ht="316.5" x14ac:dyDescent="0.25">
      <c r="K6594" s="146" t="s">
        <v>210</v>
      </c>
      <c r="L6594" s="148" t="s">
        <v>150</v>
      </c>
    </row>
    <row r="6595" spans="11:12" ht="316.5" x14ac:dyDescent="0.25">
      <c r="K6595" s="146" t="s">
        <v>210</v>
      </c>
      <c r="L6595" s="148" t="s">
        <v>150</v>
      </c>
    </row>
    <row r="6596" spans="11:12" ht="316.5" x14ac:dyDescent="0.25">
      <c r="K6596" s="146" t="s">
        <v>210</v>
      </c>
      <c r="L6596" s="148" t="s">
        <v>150</v>
      </c>
    </row>
    <row r="6597" spans="11:12" ht="316.5" x14ac:dyDescent="0.25">
      <c r="K6597" s="146" t="s">
        <v>210</v>
      </c>
      <c r="L6597" s="148" t="s">
        <v>150</v>
      </c>
    </row>
    <row r="6598" spans="11:12" ht="316.5" x14ac:dyDescent="0.25">
      <c r="K6598" s="146" t="s">
        <v>210</v>
      </c>
      <c r="L6598" s="148" t="s">
        <v>150</v>
      </c>
    </row>
    <row r="6599" spans="11:12" ht="316.5" x14ac:dyDescent="0.25">
      <c r="K6599" s="146" t="s">
        <v>210</v>
      </c>
      <c r="L6599" s="148" t="s">
        <v>150</v>
      </c>
    </row>
    <row r="6600" spans="11:12" ht="316.5" x14ac:dyDescent="0.25">
      <c r="K6600" s="146" t="s">
        <v>210</v>
      </c>
      <c r="L6600" s="148" t="s">
        <v>150</v>
      </c>
    </row>
    <row r="6601" spans="11:12" ht="316.5" x14ac:dyDescent="0.25">
      <c r="K6601" s="146" t="s">
        <v>210</v>
      </c>
      <c r="L6601" s="148" t="s">
        <v>150</v>
      </c>
    </row>
    <row r="6602" spans="11:12" ht="316.5" x14ac:dyDescent="0.25">
      <c r="K6602" s="146" t="s">
        <v>210</v>
      </c>
      <c r="L6602" s="148" t="s">
        <v>150</v>
      </c>
    </row>
    <row r="6603" spans="11:12" ht="316.5" x14ac:dyDescent="0.25">
      <c r="K6603" s="146" t="s">
        <v>210</v>
      </c>
      <c r="L6603" s="148" t="s">
        <v>150</v>
      </c>
    </row>
    <row r="6604" spans="11:12" ht="316.5" x14ac:dyDescent="0.25">
      <c r="K6604" s="146" t="s">
        <v>210</v>
      </c>
      <c r="L6604" s="148" t="s">
        <v>150</v>
      </c>
    </row>
    <row r="6605" spans="11:12" ht="316.5" x14ac:dyDescent="0.25">
      <c r="K6605" s="146" t="s">
        <v>210</v>
      </c>
      <c r="L6605" s="148" t="s">
        <v>150</v>
      </c>
    </row>
    <row r="6606" spans="11:12" ht="316.5" x14ac:dyDescent="0.25">
      <c r="K6606" s="146" t="s">
        <v>210</v>
      </c>
      <c r="L6606" s="148" t="s">
        <v>150</v>
      </c>
    </row>
    <row r="6607" spans="11:12" ht="316.5" x14ac:dyDescent="0.25">
      <c r="K6607" s="146" t="s">
        <v>210</v>
      </c>
      <c r="L6607" s="148" t="s">
        <v>150</v>
      </c>
    </row>
    <row r="6608" spans="11:12" ht="316.5" x14ac:dyDescent="0.25">
      <c r="K6608" s="146" t="s">
        <v>210</v>
      </c>
      <c r="L6608" s="148" t="s">
        <v>150</v>
      </c>
    </row>
    <row r="6609" spans="11:12" ht="316.5" x14ac:dyDescent="0.25">
      <c r="K6609" s="146" t="s">
        <v>210</v>
      </c>
      <c r="L6609" s="148" t="s">
        <v>150</v>
      </c>
    </row>
    <row r="6610" spans="11:12" ht="316.5" x14ac:dyDescent="0.25">
      <c r="K6610" s="146" t="s">
        <v>210</v>
      </c>
      <c r="L6610" s="148" t="s">
        <v>150</v>
      </c>
    </row>
    <row r="6611" spans="11:12" ht="316.5" x14ac:dyDescent="0.25">
      <c r="K6611" s="146" t="s">
        <v>210</v>
      </c>
      <c r="L6611" s="148" t="s">
        <v>150</v>
      </c>
    </row>
    <row r="6612" spans="11:12" ht="316.5" x14ac:dyDescent="0.25">
      <c r="K6612" s="146" t="s">
        <v>210</v>
      </c>
      <c r="L6612" s="148" t="s">
        <v>150</v>
      </c>
    </row>
    <row r="6613" spans="11:12" ht="316.5" x14ac:dyDescent="0.25">
      <c r="K6613" s="146" t="s">
        <v>210</v>
      </c>
      <c r="L6613" s="148" t="s">
        <v>150</v>
      </c>
    </row>
    <row r="6614" spans="11:12" ht="316.5" x14ac:dyDescent="0.25">
      <c r="K6614" s="146" t="s">
        <v>210</v>
      </c>
      <c r="L6614" s="148" t="s">
        <v>150</v>
      </c>
    </row>
    <row r="6615" spans="11:12" ht="316.5" x14ac:dyDescent="0.25">
      <c r="K6615" s="146" t="s">
        <v>210</v>
      </c>
      <c r="L6615" s="148" t="s">
        <v>150</v>
      </c>
    </row>
    <row r="6616" spans="11:12" ht="316.5" x14ac:dyDescent="0.25">
      <c r="K6616" s="146" t="s">
        <v>210</v>
      </c>
      <c r="L6616" s="148" t="s">
        <v>150</v>
      </c>
    </row>
    <row r="6617" spans="11:12" ht="316.5" x14ac:dyDescent="0.25">
      <c r="K6617" s="146" t="s">
        <v>210</v>
      </c>
      <c r="L6617" s="148" t="s">
        <v>150</v>
      </c>
    </row>
    <row r="6618" spans="11:12" ht="316.5" x14ac:dyDescent="0.25">
      <c r="K6618" s="146" t="s">
        <v>210</v>
      </c>
      <c r="L6618" s="148" t="s">
        <v>150</v>
      </c>
    </row>
    <row r="6619" spans="11:12" ht="316.5" x14ac:dyDescent="0.25">
      <c r="K6619" s="146" t="s">
        <v>210</v>
      </c>
      <c r="L6619" s="148" t="s">
        <v>150</v>
      </c>
    </row>
    <row r="6620" spans="11:12" ht="316.5" x14ac:dyDescent="0.25">
      <c r="K6620" s="146" t="s">
        <v>210</v>
      </c>
      <c r="L6620" s="148" t="s">
        <v>150</v>
      </c>
    </row>
    <row r="6621" spans="11:12" ht="316.5" x14ac:dyDescent="0.25">
      <c r="K6621" s="146" t="s">
        <v>210</v>
      </c>
      <c r="L6621" s="148" t="s">
        <v>150</v>
      </c>
    </row>
    <row r="6622" spans="11:12" ht="316.5" x14ac:dyDescent="0.25">
      <c r="K6622" s="146" t="s">
        <v>210</v>
      </c>
      <c r="L6622" s="148" t="s">
        <v>150</v>
      </c>
    </row>
    <row r="6623" spans="11:12" ht="316.5" x14ac:dyDescent="0.25">
      <c r="K6623" s="146" t="s">
        <v>210</v>
      </c>
      <c r="L6623" s="148" t="s">
        <v>150</v>
      </c>
    </row>
    <row r="6624" spans="11:12" ht="316.5" x14ac:dyDescent="0.25">
      <c r="K6624" s="146" t="s">
        <v>210</v>
      </c>
      <c r="L6624" s="148" t="s">
        <v>150</v>
      </c>
    </row>
    <row r="6625" spans="11:12" ht="316.5" x14ac:dyDescent="0.25">
      <c r="K6625" s="146" t="s">
        <v>210</v>
      </c>
      <c r="L6625" s="148" t="s">
        <v>150</v>
      </c>
    </row>
    <row r="6626" spans="11:12" ht="316.5" x14ac:dyDescent="0.25">
      <c r="K6626" s="146" t="s">
        <v>210</v>
      </c>
      <c r="L6626" s="148" t="s">
        <v>150</v>
      </c>
    </row>
    <row r="6627" spans="11:12" ht="316.5" x14ac:dyDescent="0.25">
      <c r="K6627" s="146" t="s">
        <v>210</v>
      </c>
      <c r="L6627" s="148" t="s">
        <v>150</v>
      </c>
    </row>
    <row r="6628" spans="11:12" ht="316.5" x14ac:dyDescent="0.25">
      <c r="K6628" s="146" t="s">
        <v>210</v>
      </c>
      <c r="L6628" s="148" t="s">
        <v>150</v>
      </c>
    </row>
    <row r="6629" spans="11:12" ht="316.5" x14ac:dyDescent="0.25">
      <c r="K6629" s="146" t="s">
        <v>210</v>
      </c>
      <c r="L6629" s="148" t="s">
        <v>150</v>
      </c>
    </row>
    <row r="6630" spans="11:12" ht="316.5" x14ac:dyDescent="0.25">
      <c r="K6630" s="146" t="s">
        <v>210</v>
      </c>
      <c r="L6630" s="148" t="s">
        <v>150</v>
      </c>
    </row>
    <row r="6631" spans="11:12" ht="316.5" x14ac:dyDescent="0.25">
      <c r="K6631" s="146" t="s">
        <v>210</v>
      </c>
      <c r="L6631" s="148" t="s">
        <v>150</v>
      </c>
    </row>
    <row r="6632" spans="11:12" ht="316.5" x14ac:dyDescent="0.25">
      <c r="K6632" s="146" t="s">
        <v>210</v>
      </c>
      <c r="L6632" s="148" t="s">
        <v>150</v>
      </c>
    </row>
    <row r="6633" spans="11:12" ht="316.5" x14ac:dyDescent="0.25">
      <c r="K6633" s="146" t="s">
        <v>210</v>
      </c>
      <c r="L6633" s="148" t="s">
        <v>150</v>
      </c>
    </row>
    <row r="6634" spans="11:12" ht="316.5" x14ac:dyDescent="0.25">
      <c r="K6634" s="146" t="s">
        <v>210</v>
      </c>
      <c r="L6634" s="148" t="s">
        <v>150</v>
      </c>
    </row>
    <row r="6635" spans="11:12" ht="316.5" x14ac:dyDescent="0.25">
      <c r="K6635" s="146" t="s">
        <v>210</v>
      </c>
      <c r="L6635" s="148" t="s">
        <v>150</v>
      </c>
    </row>
    <row r="6636" spans="11:12" ht="316.5" x14ac:dyDescent="0.25">
      <c r="K6636" s="146" t="s">
        <v>210</v>
      </c>
      <c r="L6636" s="148" t="s">
        <v>150</v>
      </c>
    </row>
    <row r="6637" spans="11:12" ht="316.5" x14ac:dyDescent="0.25">
      <c r="K6637" s="146" t="s">
        <v>210</v>
      </c>
      <c r="L6637" s="148" t="s">
        <v>150</v>
      </c>
    </row>
    <row r="6638" spans="11:12" ht="316.5" x14ac:dyDescent="0.25">
      <c r="K6638" s="146" t="s">
        <v>210</v>
      </c>
      <c r="L6638" s="148" t="s">
        <v>150</v>
      </c>
    </row>
    <row r="6639" spans="11:12" ht="316.5" x14ac:dyDescent="0.25">
      <c r="K6639" s="146" t="s">
        <v>210</v>
      </c>
      <c r="L6639" s="148" t="s">
        <v>150</v>
      </c>
    </row>
    <row r="6640" spans="11:12" ht="316.5" x14ac:dyDescent="0.25">
      <c r="K6640" s="146" t="s">
        <v>210</v>
      </c>
      <c r="L6640" s="148" t="s">
        <v>150</v>
      </c>
    </row>
    <row r="6641" spans="11:12" ht="316.5" x14ac:dyDescent="0.25">
      <c r="K6641" s="146" t="s">
        <v>210</v>
      </c>
      <c r="L6641" s="148" t="s">
        <v>150</v>
      </c>
    </row>
    <row r="6642" spans="11:12" ht="316.5" x14ac:dyDescent="0.25">
      <c r="K6642" s="146" t="s">
        <v>210</v>
      </c>
      <c r="L6642" s="148" t="s">
        <v>150</v>
      </c>
    </row>
    <row r="6643" spans="11:12" ht="316.5" x14ac:dyDescent="0.25">
      <c r="K6643" s="146" t="s">
        <v>210</v>
      </c>
      <c r="L6643" s="148" t="s">
        <v>150</v>
      </c>
    </row>
    <row r="6644" spans="11:12" ht="316.5" x14ac:dyDescent="0.25">
      <c r="K6644" s="146" t="s">
        <v>210</v>
      </c>
      <c r="L6644" s="148" t="s">
        <v>150</v>
      </c>
    </row>
    <row r="6645" spans="11:12" ht="316.5" x14ac:dyDescent="0.25">
      <c r="K6645" s="146" t="s">
        <v>210</v>
      </c>
      <c r="L6645" s="148" t="s">
        <v>150</v>
      </c>
    </row>
    <row r="6646" spans="11:12" ht="316.5" x14ac:dyDescent="0.25">
      <c r="K6646" s="146" t="s">
        <v>210</v>
      </c>
      <c r="L6646" s="148" t="s">
        <v>150</v>
      </c>
    </row>
    <row r="6647" spans="11:12" ht="316.5" x14ac:dyDescent="0.25">
      <c r="K6647" s="146" t="s">
        <v>210</v>
      </c>
      <c r="L6647" s="148" t="s">
        <v>150</v>
      </c>
    </row>
    <row r="6648" spans="11:12" ht="316.5" x14ac:dyDescent="0.25">
      <c r="K6648" s="146" t="s">
        <v>210</v>
      </c>
      <c r="L6648" s="148" t="s">
        <v>150</v>
      </c>
    </row>
    <row r="6649" spans="11:12" ht="316.5" x14ac:dyDescent="0.25">
      <c r="K6649" s="146" t="s">
        <v>210</v>
      </c>
      <c r="L6649" s="148" t="s">
        <v>150</v>
      </c>
    </row>
    <row r="6650" spans="11:12" ht="316.5" x14ac:dyDescent="0.25">
      <c r="K6650" s="146" t="s">
        <v>210</v>
      </c>
      <c r="L6650" s="148" t="s">
        <v>150</v>
      </c>
    </row>
    <row r="6651" spans="11:12" ht="316.5" x14ac:dyDescent="0.25">
      <c r="K6651" s="146" t="s">
        <v>210</v>
      </c>
      <c r="L6651" s="148" t="s">
        <v>150</v>
      </c>
    </row>
    <row r="6652" spans="11:12" ht="316.5" x14ac:dyDescent="0.25">
      <c r="K6652" s="146" t="s">
        <v>210</v>
      </c>
      <c r="L6652" s="148" t="s">
        <v>150</v>
      </c>
    </row>
    <row r="6653" spans="11:12" ht="316.5" x14ac:dyDescent="0.25">
      <c r="K6653" s="146" t="s">
        <v>210</v>
      </c>
      <c r="L6653" s="148" t="s">
        <v>150</v>
      </c>
    </row>
    <row r="6654" spans="11:12" ht="316.5" x14ac:dyDescent="0.25">
      <c r="K6654" s="146" t="s">
        <v>210</v>
      </c>
      <c r="L6654" s="148" t="s">
        <v>150</v>
      </c>
    </row>
    <row r="6655" spans="11:12" ht="316.5" x14ac:dyDescent="0.25">
      <c r="K6655" s="146" t="s">
        <v>210</v>
      </c>
      <c r="L6655" s="148" t="s">
        <v>150</v>
      </c>
    </row>
    <row r="6656" spans="11:12" ht="316.5" x14ac:dyDescent="0.25">
      <c r="K6656" s="146" t="s">
        <v>210</v>
      </c>
      <c r="L6656" s="148" t="s">
        <v>150</v>
      </c>
    </row>
    <row r="6657" spans="11:12" ht="316.5" x14ac:dyDescent="0.25">
      <c r="K6657" s="146" t="s">
        <v>210</v>
      </c>
      <c r="L6657" s="148" t="s">
        <v>150</v>
      </c>
    </row>
    <row r="6658" spans="11:12" ht="316.5" x14ac:dyDescent="0.25">
      <c r="K6658" s="146" t="s">
        <v>210</v>
      </c>
      <c r="L6658" s="148" t="s">
        <v>150</v>
      </c>
    </row>
    <row r="6659" spans="11:12" ht="316.5" x14ac:dyDescent="0.25">
      <c r="K6659" s="146" t="s">
        <v>210</v>
      </c>
      <c r="L6659" s="148" t="s">
        <v>150</v>
      </c>
    </row>
    <row r="6660" spans="11:12" ht="316.5" x14ac:dyDescent="0.25">
      <c r="K6660" s="146" t="s">
        <v>210</v>
      </c>
      <c r="L6660" s="148" t="s">
        <v>150</v>
      </c>
    </row>
    <row r="6661" spans="11:12" ht="316.5" x14ac:dyDescent="0.25">
      <c r="K6661" s="146" t="s">
        <v>210</v>
      </c>
      <c r="L6661" s="148" t="s">
        <v>150</v>
      </c>
    </row>
    <row r="6662" spans="11:12" ht="316.5" x14ac:dyDescent="0.25">
      <c r="K6662" s="146" t="s">
        <v>210</v>
      </c>
      <c r="L6662" s="148" t="s">
        <v>150</v>
      </c>
    </row>
    <row r="6663" spans="11:12" ht="316.5" x14ac:dyDescent="0.25">
      <c r="K6663" s="146" t="s">
        <v>210</v>
      </c>
      <c r="L6663" s="148" t="s">
        <v>150</v>
      </c>
    </row>
    <row r="6664" spans="11:12" ht="316.5" x14ac:dyDescent="0.25">
      <c r="K6664" s="146" t="s">
        <v>210</v>
      </c>
      <c r="L6664" s="148" t="s">
        <v>150</v>
      </c>
    </row>
    <row r="6665" spans="11:12" ht="316.5" x14ac:dyDescent="0.25">
      <c r="K6665" s="146" t="s">
        <v>210</v>
      </c>
      <c r="L6665" s="148" t="s">
        <v>150</v>
      </c>
    </row>
    <row r="6666" spans="11:12" ht="316.5" x14ac:dyDescent="0.25">
      <c r="K6666" s="146" t="s">
        <v>210</v>
      </c>
      <c r="L6666" s="148" t="s">
        <v>150</v>
      </c>
    </row>
    <row r="6667" spans="11:12" ht="316.5" x14ac:dyDescent="0.25">
      <c r="K6667" s="146" t="s">
        <v>210</v>
      </c>
      <c r="L6667" s="148" t="s">
        <v>150</v>
      </c>
    </row>
    <row r="6668" spans="11:12" ht="316.5" x14ac:dyDescent="0.25">
      <c r="K6668" s="146" t="s">
        <v>210</v>
      </c>
      <c r="L6668" s="148" t="s">
        <v>150</v>
      </c>
    </row>
    <row r="6669" spans="11:12" ht="316.5" x14ac:dyDescent="0.25">
      <c r="K6669" s="146" t="s">
        <v>210</v>
      </c>
      <c r="L6669" s="148" t="s">
        <v>150</v>
      </c>
    </row>
    <row r="6670" spans="11:12" ht="316.5" x14ac:dyDescent="0.25">
      <c r="K6670" s="146" t="s">
        <v>210</v>
      </c>
      <c r="L6670" s="148" t="s">
        <v>150</v>
      </c>
    </row>
    <row r="6671" spans="11:12" ht="316.5" x14ac:dyDescent="0.25">
      <c r="K6671" s="146" t="s">
        <v>210</v>
      </c>
      <c r="L6671" s="148" t="s">
        <v>150</v>
      </c>
    </row>
    <row r="6672" spans="11:12" ht="316.5" x14ac:dyDescent="0.25">
      <c r="K6672" s="146" t="s">
        <v>210</v>
      </c>
      <c r="L6672" s="148" t="s">
        <v>150</v>
      </c>
    </row>
    <row r="6673" spans="11:12" ht="316.5" x14ac:dyDescent="0.25">
      <c r="K6673" s="146" t="s">
        <v>210</v>
      </c>
      <c r="L6673" s="148" t="s">
        <v>150</v>
      </c>
    </row>
    <row r="6674" spans="11:12" ht="316.5" x14ac:dyDescent="0.25">
      <c r="K6674" s="146" t="s">
        <v>210</v>
      </c>
      <c r="L6674" s="148" t="s">
        <v>150</v>
      </c>
    </row>
    <row r="6675" spans="11:12" ht="316.5" x14ac:dyDescent="0.25">
      <c r="K6675" s="146" t="s">
        <v>210</v>
      </c>
      <c r="L6675" s="148" t="s">
        <v>150</v>
      </c>
    </row>
    <row r="6676" spans="11:12" ht="316.5" x14ac:dyDescent="0.25">
      <c r="K6676" s="146" t="s">
        <v>210</v>
      </c>
      <c r="L6676" s="148" t="s">
        <v>150</v>
      </c>
    </row>
    <row r="6677" spans="11:12" ht="316.5" x14ac:dyDescent="0.25">
      <c r="K6677" s="146" t="s">
        <v>210</v>
      </c>
      <c r="L6677" s="148" t="s">
        <v>150</v>
      </c>
    </row>
    <row r="6678" spans="11:12" ht="316.5" x14ac:dyDescent="0.25">
      <c r="K6678" s="146" t="s">
        <v>210</v>
      </c>
      <c r="L6678" s="148" t="s">
        <v>150</v>
      </c>
    </row>
    <row r="6679" spans="11:12" ht="316.5" x14ac:dyDescent="0.25">
      <c r="K6679" s="146" t="s">
        <v>210</v>
      </c>
      <c r="L6679" s="148" t="s">
        <v>150</v>
      </c>
    </row>
    <row r="6680" spans="11:12" ht="316.5" x14ac:dyDescent="0.25">
      <c r="K6680" s="146" t="s">
        <v>210</v>
      </c>
      <c r="L6680" s="148" t="s">
        <v>150</v>
      </c>
    </row>
    <row r="6681" spans="11:12" ht="316.5" x14ac:dyDescent="0.25">
      <c r="K6681" s="146" t="s">
        <v>210</v>
      </c>
      <c r="L6681" s="148" t="s">
        <v>150</v>
      </c>
    </row>
    <row r="6682" spans="11:12" ht="316.5" x14ac:dyDescent="0.25">
      <c r="K6682" s="146" t="s">
        <v>210</v>
      </c>
      <c r="L6682" s="148" t="s">
        <v>150</v>
      </c>
    </row>
    <row r="6683" spans="11:12" ht="316.5" x14ac:dyDescent="0.25">
      <c r="K6683" s="146" t="s">
        <v>210</v>
      </c>
      <c r="L6683" s="148" t="s">
        <v>150</v>
      </c>
    </row>
    <row r="6684" spans="11:12" ht="316.5" x14ac:dyDescent="0.25">
      <c r="K6684" s="146" t="s">
        <v>210</v>
      </c>
      <c r="L6684" s="148" t="s">
        <v>150</v>
      </c>
    </row>
    <row r="6685" spans="11:12" ht="316.5" x14ac:dyDescent="0.25">
      <c r="K6685" s="146" t="s">
        <v>210</v>
      </c>
      <c r="L6685" s="148" t="s">
        <v>150</v>
      </c>
    </row>
    <row r="6686" spans="11:12" ht="316.5" x14ac:dyDescent="0.25">
      <c r="K6686" s="146" t="s">
        <v>210</v>
      </c>
      <c r="L6686" s="148" t="s">
        <v>150</v>
      </c>
    </row>
    <row r="6687" spans="11:12" ht="316.5" x14ac:dyDescent="0.25">
      <c r="K6687" s="146" t="s">
        <v>210</v>
      </c>
      <c r="L6687" s="148" t="s">
        <v>150</v>
      </c>
    </row>
    <row r="6688" spans="11:12" ht="316.5" x14ac:dyDescent="0.25">
      <c r="K6688" s="146" t="s">
        <v>210</v>
      </c>
      <c r="L6688" s="148" t="s">
        <v>150</v>
      </c>
    </row>
    <row r="6689" spans="11:12" ht="316.5" x14ac:dyDescent="0.25">
      <c r="K6689" s="146" t="s">
        <v>210</v>
      </c>
      <c r="L6689" s="148" t="s">
        <v>150</v>
      </c>
    </row>
    <row r="6690" spans="11:12" ht="316.5" x14ac:dyDescent="0.25">
      <c r="K6690" s="146" t="s">
        <v>210</v>
      </c>
      <c r="L6690" s="148" t="s">
        <v>150</v>
      </c>
    </row>
    <row r="6691" spans="11:12" ht="316.5" x14ac:dyDescent="0.25">
      <c r="K6691" s="146" t="s">
        <v>210</v>
      </c>
      <c r="L6691" s="148" t="s">
        <v>150</v>
      </c>
    </row>
    <row r="6692" spans="11:12" ht="316.5" x14ac:dyDescent="0.25">
      <c r="K6692" s="146" t="s">
        <v>210</v>
      </c>
      <c r="L6692" s="148" t="s">
        <v>150</v>
      </c>
    </row>
    <row r="6693" spans="11:12" ht="316.5" x14ac:dyDescent="0.25">
      <c r="K6693" s="146" t="s">
        <v>210</v>
      </c>
      <c r="L6693" s="148" t="s">
        <v>150</v>
      </c>
    </row>
    <row r="6694" spans="11:12" ht="316.5" x14ac:dyDescent="0.25">
      <c r="K6694" s="146" t="s">
        <v>210</v>
      </c>
      <c r="L6694" s="148" t="s">
        <v>150</v>
      </c>
    </row>
    <row r="6695" spans="11:12" ht="316.5" x14ac:dyDescent="0.25">
      <c r="K6695" s="146" t="s">
        <v>210</v>
      </c>
      <c r="L6695" s="148" t="s">
        <v>150</v>
      </c>
    </row>
    <row r="6696" spans="11:12" ht="316.5" x14ac:dyDescent="0.25">
      <c r="K6696" s="146" t="s">
        <v>210</v>
      </c>
      <c r="L6696" s="148" t="s">
        <v>150</v>
      </c>
    </row>
    <row r="6697" spans="11:12" ht="316.5" x14ac:dyDescent="0.25">
      <c r="K6697" s="146" t="s">
        <v>210</v>
      </c>
      <c r="L6697" s="148" t="s">
        <v>150</v>
      </c>
    </row>
    <row r="6698" spans="11:12" ht="316.5" x14ac:dyDescent="0.25">
      <c r="K6698" s="146" t="s">
        <v>210</v>
      </c>
      <c r="L6698" s="148" t="s">
        <v>150</v>
      </c>
    </row>
    <row r="6699" spans="11:12" ht="316.5" x14ac:dyDescent="0.25">
      <c r="K6699" s="146" t="s">
        <v>210</v>
      </c>
      <c r="L6699" s="148" t="s">
        <v>150</v>
      </c>
    </row>
    <row r="6700" spans="11:12" ht="316.5" x14ac:dyDescent="0.25">
      <c r="K6700" s="146" t="s">
        <v>210</v>
      </c>
      <c r="L6700" s="148" t="s">
        <v>150</v>
      </c>
    </row>
    <row r="6701" spans="11:12" ht="316.5" x14ac:dyDescent="0.25">
      <c r="K6701" s="146" t="s">
        <v>210</v>
      </c>
      <c r="L6701" s="148" t="s">
        <v>150</v>
      </c>
    </row>
    <row r="6702" spans="11:12" ht="316.5" x14ac:dyDescent="0.25">
      <c r="K6702" s="146" t="s">
        <v>210</v>
      </c>
      <c r="L6702" s="148" t="s">
        <v>150</v>
      </c>
    </row>
    <row r="6703" spans="11:12" ht="316.5" x14ac:dyDescent="0.25">
      <c r="K6703" s="146" t="s">
        <v>210</v>
      </c>
      <c r="L6703" s="148" t="s">
        <v>150</v>
      </c>
    </row>
    <row r="6704" spans="11:12" ht="316.5" x14ac:dyDescent="0.25">
      <c r="K6704" s="146" t="s">
        <v>210</v>
      </c>
      <c r="L6704" s="148" t="s">
        <v>150</v>
      </c>
    </row>
    <row r="6705" spans="11:12" ht="316.5" x14ac:dyDescent="0.25">
      <c r="K6705" s="146" t="s">
        <v>210</v>
      </c>
      <c r="L6705" s="148" t="s">
        <v>150</v>
      </c>
    </row>
    <row r="6706" spans="11:12" ht="316.5" x14ac:dyDescent="0.25">
      <c r="K6706" s="146" t="s">
        <v>210</v>
      </c>
      <c r="L6706" s="148" t="s">
        <v>150</v>
      </c>
    </row>
    <row r="6707" spans="11:12" ht="316.5" x14ac:dyDescent="0.25">
      <c r="K6707" s="146" t="s">
        <v>210</v>
      </c>
      <c r="L6707" s="148" t="s">
        <v>150</v>
      </c>
    </row>
    <row r="6708" spans="11:12" ht="316.5" x14ac:dyDescent="0.25">
      <c r="K6708" s="146" t="s">
        <v>210</v>
      </c>
      <c r="L6708" s="148" t="s">
        <v>150</v>
      </c>
    </row>
    <row r="6709" spans="11:12" ht="316.5" x14ac:dyDescent="0.25">
      <c r="K6709" s="146" t="s">
        <v>210</v>
      </c>
      <c r="L6709" s="148" t="s">
        <v>150</v>
      </c>
    </row>
    <row r="6710" spans="11:12" ht="316.5" x14ac:dyDescent="0.25">
      <c r="K6710" s="146" t="s">
        <v>210</v>
      </c>
      <c r="L6710" s="148" t="s">
        <v>150</v>
      </c>
    </row>
    <row r="6711" spans="11:12" ht="316.5" x14ac:dyDescent="0.25">
      <c r="K6711" s="146" t="s">
        <v>210</v>
      </c>
      <c r="L6711" s="148" t="s">
        <v>150</v>
      </c>
    </row>
    <row r="6712" spans="11:12" ht="316.5" x14ac:dyDescent="0.25">
      <c r="K6712" s="146" t="s">
        <v>210</v>
      </c>
      <c r="L6712" s="148" t="s">
        <v>150</v>
      </c>
    </row>
    <row r="6713" spans="11:12" ht="316.5" x14ac:dyDescent="0.25">
      <c r="K6713" s="146" t="s">
        <v>210</v>
      </c>
      <c r="L6713" s="148" t="s">
        <v>150</v>
      </c>
    </row>
    <row r="6714" spans="11:12" ht="316.5" x14ac:dyDescent="0.25">
      <c r="K6714" s="146" t="s">
        <v>210</v>
      </c>
      <c r="L6714" s="148" t="s">
        <v>150</v>
      </c>
    </row>
    <row r="6715" spans="11:12" ht="316.5" x14ac:dyDescent="0.25">
      <c r="K6715" s="146" t="s">
        <v>210</v>
      </c>
      <c r="L6715" s="148" t="s">
        <v>150</v>
      </c>
    </row>
    <row r="6716" spans="11:12" ht="316.5" x14ac:dyDescent="0.25">
      <c r="K6716" s="146" t="s">
        <v>210</v>
      </c>
      <c r="L6716" s="148" t="s">
        <v>150</v>
      </c>
    </row>
    <row r="6717" spans="11:12" ht="316.5" x14ac:dyDescent="0.25">
      <c r="K6717" s="146" t="s">
        <v>210</v>
      </c>
      <c r="L6717" s="148" t="s">
        <v>150</v>
      </c>
    </row>
    <row r="6718" spans="11:12" ht="316.5" x14ac:dyDescent="0.25">
      <c r="K6718" s="146" t="s">
        <v>210</v>
      </c>
      <c r="L6718" s="148" t="s">
        <v>150</v>
      </c>
    </row>
    <row r="6719" spans="11:12" ht="316.5" x14ac:dyDescent="0.25">
      <c r="K6719" s="146" t="s">
        <v>210</v>
      </c>
      <c r="L6719" s="148" t="s">
        <v>150</v>
      </c>
    </row>
    <row r="6720" spans="11:12" ht="316.5" x14ac:dyDescent="0.25">
      <c r="K6720" s="146" t="s">
        <v>210</v>
      </c>
      <c r="L6720" s="148" t="s">
        <v>150</v>
      </c>
    </row>
    <row r="6721" spans="11:12" ht="316.5" x14ac:dyDescent="0.25">
      <c r="K6721" s="146" t="s">
        <v>210</v>
      </c>
      <c r="L6721" s="148" t="s">
        <v>150</v>
      </c>
    </row>
    <row r="6722" spans="11:12" ht="316.5" x14ac:dyDescent="0.25">
      <c r="K6722" s="146" t="s">
        <v>210</v>
      </c>
      <c r="L6722" s="148" t="s">
        <v>150</v>
      </c>
    </row>
    <row r="6723" spans="11:12" ht="316.5" x14ac:dyDescent="0.25">
      <c r="K6723" s="146" t="s">
        <v>210</v>
      </c>
      <c r="L6723" s="148" t="s">
        <v>150</v>
      </c>
    </row>
    <row r="6724" spans="11:12" ht="316.5" x14ac:dyDescent="0.25">
      <c r="K6724" s="146" t="s">
        <v>210</v>
      </c>
      <c r="L6724" s="148" t="s">
        <v>150</v>
      </c>
    </row>
    <row r="6725" spans="11:12" ht="316.5" x14ac:dyDescent="0.25">
      <c r="K6725" s="146" t="s">
        <v>210</v>
      </c>
      <c r="L6725" s="148" t="s">
        <v>150</v>
      </c>
    </row>
    <row r="6726" spans="11:12" ht="316.5" x14ac:dyDescent="0.25">
      <c r="K6726" s="146" t="s">
        <v>210</v>
      </c>
      <c r="L6726" s="148" t="s">
        <v>150</v>
      </c>
    </row>
    <row r="6727" spans="11:12" ht="316.5" x14ac:dyDescent="0.25">
      <c r="K6727" s="146" t="s">
        <v>210</v>
      </c>
      <c r="L6727" s="148" t="s">
        <v>150</v>
      </c>
    </row>
    <row r="6728" spans="11:12" ht="316.5" x14ac:dyDescent="0.25">
      <c r="K6728" s="146" t="s">
        <v>210</v>
      </c>
      <c r="L6728" s="148" t="s">
        <v>150</v>
      </c>
    </row>
    <row r="6729" spans="11:12" ht="316.5" x14ac:dyDescent="0.25">
      <c r="K6729" s="146" t="s">
        <v>210</v>
      </c>
      <c r="L6729" s="148" t="s">
        <v>150</v>
      </c>
    </row>
    <row r="6730" spans="11:12" ht="316.5" x14ac:dyDescent="0.25">
      <c r="K6730" s="146" t="s">
        <v>210</v>
      </c>
      <c r="L6730" s="148" t="s">
        <v>150</v>
      </c>
    </row>
    <row r="6731" spans="11:12" ht="316.5" x14ac:dyDescent="0.25">
      <c r="K6731" s="146" t="s">
        <v>210</v>
      </c>
      <c r="L6731" s="148" t="s">
        <v>150</v>
      </c>
    </row>
    <row r="6732" spans="11:12" ht="316.5" x14ac:dyDescent="0.25">
      <c r="K6732" s="146" t="s">
        <v>210</v>
      </c>
      <c r="L6732" s="148" t="s">
        <v>150</v>
      </c>
    </row>
    <row r="6733" spans="11:12" ht="316.5" x14ac:dyDescent="0.25">
      <c r="K6733" s="146" t="s">
        <v>210</v>
      </c>
      <c r="L6733" s="148" t="s">
        <v>150</v>
      </c>
    </row>
    <row r="6734" spans="11:12" ht="316.5" x14ac:dyDescent="0.25">
      <c r="K6734" s="146" t="s">
        <v>210</v>
      </c>
      <c r="L6734" s="148" t="s">
        <v>150</v>
      </c>
    </row>
    <row r="6735" spans="11:12" ht="316.5" x14ac:dyDescent="0.25">
      <c r="K6735" s="146" t="s">
        <v>210</v>
      </c>
      <c r="L6735" s="148" t="s">
        <v>150</v>
      </c>
    </row>
    <row r="6736" spans="11:12" ht="316.5" x14ac:dyDescent="0.25">
      <c r="K6736" s="146" t="s">
        <v>210</v>
      </c>
      <c r="L6736" s="148" t="s">
        <v>150</v>
      </c>
    </row>
    <row r="6737" spans="11:12" ht="316.5" x14ac:dyDescent="0.25">
      <c r="K6737" s="146" t="s">
        <v>210</v>
      </c>
      <c r="L6737" s="148" t="s">
        <v>150</v>
      </c>
    </row>
    <row r="6738" spans="11:12" ht="316.5" x14ac:dyDescent="0.25">
      <c r="K6738" s="146" t="s">
        <v>210</v>
      </c>
      <c r="L6738" s="148" t="s">
        <v>150</v>
      </c>
    </row>
    <row r="6739" spans="11:12" ht="316.5" x14ac:dyDescent="0.25">
      <c r="K6739" s="146" t="s">
        <v>210</v>
      </c>
      <c r="L6739" s="148" t="s">
        <v>150</v>
      </c>
    </row>
    <row r="6740" spans="11:12" ht="316.5" x14ac:dyDescent="0.25">
      <c r="K6740" s="146" t="s">
        <v>210</v>
      </c>
      <c r="L6740" s="148" t="s">
        <v>150</v>
      </c>
    </row>
    <row r="6741" spans="11:12" ht="316.5" x14ac:dyDescent="0.25">
      <c r="K6741" s="146" t="s">
        <v>210</v>
      </c>
      <c r="L6741" s="148" t="s">
        <v>150</v>
      </c>
    </row>
    <row r="6742" spans="11:12" ht="316.5" x14ac:dyDescent="0.25">
      <c r="K6742" s="146" t="s">
        <v>210</v>
      </c>
      <c r="L6742" s="148" t="s">
        <v>150</v>
      </c>
    </row>
    <row r="6743" spans="11:12" ht="316.5" x14ac:dyDescent="0.25">
      <c r="K6743" s="146" t="s">
        <v>210</v>
      </c>
      <c r="L6743" s="148" t="s">
        <v>150</v>
      </c>
    </row>
    <row r="6744" spans="11:12" ht="316.5" x14ac:dyDescent="0.25">
      <c r="K6744" s="146" t="s">
        <v>210</v>
      </c>
      <c r="L6744" s="148" t="s">
        <v>150</v>
      </c>
    </row>
    <row r="6745" spans="11:12" ht="316.5" x14ac:dyDescent="0.25">
      <c r="K6745" s="146" t="s">
        <v>210</v>
      </c>
      <c r="L6745" s="148" t="s">
        <v>150</v>
      </c>
    </row>
    <row r="6746" spans="11:12" ht="316.5" x14ac:dyDescent="0.25">
      <c r="K6746" s="146" t="s">
        <v>210</v>
      </c>
      <c r="L6746" s="148" t="s">
        <v>150</v>
      </c>
    </row>
    <row r="6747" spans="11:12" ht="316.5" x14ac:dyDescent="0.25">
      <c r="K6747" s="146" t="s">
        <v>210</v>
      </c>
      <c r="L6747" s="148" t="s">
        <v>150</v>
      </c>
    </row>
    <row r="6748" spans="11:12" ht="316.5" x14ac:dyDescent="0.25">
      <c r="K6748" s="146" t="s">
        <v>210</v>
      </c>
      <c r="L6748" s="148" t="s">
        <v>150</v>
      </c>
    </row>
    <row r="6749" spans="11:12" ht="316.5" x14ac:dyDescent="0.25">
      <c r="K6749" s="146" t="s">
        <v>210</v>
      </c>
      <c r="L6749" s="148" t="s">
        <v>150</v>
      </c>
    </row>
    <row r="6750" spans="11:12" ht="316.5" x14ac:dyDescent="0.25">
      <c r="K6750" s="146" t="s">
        <v>210</v>
      </c>
      <c r="L6750" s="148" t="s">
        <v>150</v>
      </c>
    </row>
    <row r="6751" spans="11:12" ht="316.5" x14ac:dyDescent="0.25">
      <c r="K6751" s="146" t="s">
        <v>210</v>
      </c>
      <c r="L6751" s="148" t="s">
        <v>150</v>
      </c>
    </row>
    <row r="6752" spans="11:12" ht="316.5" x14ac:dyDescent="0.25">
      <c r="K6752" s="146" t="s">
        <v>210</v>
      </c>
      <c r="L6752" s="148" t="s">
        <v>150</v>
      </c>
    </row>
    <row r="6753" spans="11:12" ht="316.5" x14ac:dyDescent="0.25">
      <c r="K6753" s="146" t="s">
        <v>210</v>
      </c>
      <c r="L6753" s="148" t="s">
        <v>150</v>
      </c>
    </row>
    <row r="6754" spans="11:12" ht="316.5" x14ac:dyDescent="0.25">
      <c r="K6754" s="146" t="s">
        <v>210</v>
      </c>
      <c r="L6754" s="148" t="s">
        <v>150</v>
      </c>
    </row>
    <row r="6755" spans="11:12" ht="316.5" x14ac:dyDescent="0.25">
      <c r="K6755" s="146" t="s">
        <v>210</v>
      </c>
      <c r="L6755" s="148" t="s">
        <v>150</v>
      </c>
    </row>
    <row r="6756" spans="11:12" ht="316.5" x14ac:dyDescent="0.25">
      <c r="K6756" s="146" t="s">
        <v>210</v>
      </c>
      <c r="L6756" s="148" t="s">
        <v>150</v>
      </c>
    </row>
    <row r="6757" spans="11:12" ht="316.5" x14ac:dyDescent="0.25">
      <c r="K6757" s="146" t="s">
        <v>210</v>
      </c>
      <c r="L6757" s="148" t="s">
        <v>150</v>
      </c>
    </row>
    <row r="6758" spans="11:12" ht="316.5" x14ac:dyDescent="0.25">
      <c r="K6758" s="146" t="s">
        <v>210</v>
      </c>
      <c r="L6758" s="148" t="s">
        <v>150</v>
      </c>
    </row>
    <row r="6759" spans="11:12" ht="316.5" x14ac:dyDescent="0.25">
      <c r="K6759" s="146" t="s">
        <v>210</v>
      </c>
      <c r="L6759" s="148" t="s">
        <v>150</v>
      </c>
    </row>
    <row r="6760" spans="11:12" ht="316.5" x14ac:dyDescent="0.25">
      <c r="K6760" s="146" t="s">
        <v>210</v>
      </c>
      <c r="L6760" s="148" t="s">
        <v>150</v>
      </c>
    </row>
    <row r="6761" spans="11:12" ht="316.5" x14ac:dyDescent="0.25">
      <c r="K6761" s="146" t="s">
        <v>210</v>
      </c>
      <c r="L6761" s="148" t="s">
        <v>150</v>
      </c>
    </row>
    <row r="6762" spans="11:12" ht="316.5" x14ac:dyDescent="0.25">
      <c r="K6762" s="146" t="s">
        <v>210</v>
      </c>
      <c r="L6762" s="148" t="s">
        <v>150</v>
      </c>
    </row>
    <row r="6763" spans="11:12" ht="316.5" x14ac:dyDescent="0.25">
      <c r="K6763" s="146" t="s">
        <v>210</v>
      </c>
      <c r="L6763" s="148" t="s">
        <v>150</v>
      </c>
    </row>
    <row r="6764" spans="11:12" ht="316.5" x14ac:dyDescent="0.25">
      <c r="K6764" s="146" t="s">
        <v>210</v>
      </c>
      <c r="L6764" s="148" t="s">
        <v>150</v>
      </c>
    </row>
    <row r="6765" spans="11:12" ht="316.5" x14ac:dyDescent="0.25">
      <c r="K6765" s="146" t="s">
        <v>210</v>
      </c>
      <c r="L6765" s="148" t="s">
        <v>150</v>
      </c>
    </row>
    <row r="6766" spans="11:12" ht="316.5" x14ac:dyDescent="0.25">
      <c r="K6766" s="146" t="s">
        <v>210</v>
      </c>
      <c r="L6766" s="148" t="s">
        <v>150</v>
      </c>
    </row>
    <row r="6767" spans="11:12" ht="316.5" x14ac:dyDescent="0.25">
      <c r="K6767" s="146" t="s">
        <v>210</v>
      </c>
      <c r="L6767" s="148" t="s">
        <v>150</v>
      </c>
    </row>
    <row r="6768" spans="11:12" ht="316.5" x14ac:dyDescent="0.25">
      <c r="K6768" s="146" t="s">
        <v>210</v>
      </c>
      <c r="L6768" s="148" t="s">
        <v>150</v>
      </c>
    </row>
    <row r="6769" spans="11:12" ht="316.5" x14ac:dyDescent="0.25">
      <c r="K6769" s="146" t="s">
        <v>210</v>
      </c>
      <c r="L6769" s="148" t="s">
        <v>150</v>
      </c>
    </row>
    <row r="6770" spans="11:12" ht="316.5" x14ac:dyDescent="0.25">
      <c r="K6770" s="146" t="s">
        <v>210</v>
      </c>
      <c r="L6770" s="148" t="s">
        <v>150</v>
      </c>
    </row>
    <row r="6771" spans="11:12" ht="316.5" x14ac:dyDescent="0.25">
      <c r="K6771" s="146" t="s">
        <v>210</v>
      </c>
      <c r="L6771" s="148" t="s">
        <v>150</v>
      </c>
    </row>
    <row r="6772" spans="11:12" ht="316.5" x14ac:dyDescent="0.25">
      <c r="K6772" s="146" t="s">
        <v>210</v>
      </c>
      <c r="L6772" s="148" t="s">
        <v>150</v>
      </c>
    </row>
    <row r="6773" spans="11:12" ht="316.5" x14ac:dyDescent="0.25">
      <c r="K6773" s="146" t="s">
        <v>210</v>
      </c>
      <c r="L6773" s="148" t="s">
        <v>150</v>
      </c>
    </row>
    <row r="6774" spans="11:12" ht="316.5" x14ac:dyDescent="0.25">
      <c r="K6774" s="146" t="s">
        <v>210</v>
      </c>
      <c r="L6774" s="148" t="s">
        <v>150</v>
      </c>
    </row>
    <row r="6775" spans="11:12" ht="316.5" x14ac:dyDescent="0.25">
      <c r="K6775" s="146" t="s">
        <v>210</v>
      </c>
      <c r="L6775" s="148" t="s">
        <v>150</v>
      </c>
    </row>
    <row r="6776" spans="11:12" ht="316.5" x14ac:dyDescent="0.25">
      <c r="K6776" s="146" t="s">
        <v>210</v>
      </c>
      <c r="L6776" s="148" t="s">
        <v>150</v>
      </c>
    </row>
    <row r="6777" spans="11:12" ht="316.5" x14ac:dyDescent="0.25">
      <c r="K6777" s="146" t="s">
        <v>210</v>
      </c>
      <c r="L6777" s="148" t="s">
        <v>150</v>
      </c>
    </row>
    <row r="6778" spans="11:12" ht="316.5" x14ac:dyDescent="0.25">
      <c r="K6778" s="146" t="s">
        <v>210</v>
      </c>
      <c r="L6778" s="148" t="s">
        <v>150</v>
      </c>
    </row>
    <row r="6779" spans="11:12" ht="316.5" x14ac:dyDescent="0.25">
      <c r="K6779" s="146" t="s">
        <v>210</v>
      </c>
      <c r="L6779" s="148" t="s">
        <v>150</v>
      </c>
    </row>
    <row r="6780" spans="11:12" ht="316.5" x14ac:dyDescent="0.25">
      <c r="K6780" s="146" t="s">
        <v>210</v>
      </c>
      <c r="L6780" s="148" t="s">
        <v>150</v>
      </c>
    </row>
    <row r="6781" spans="11:12" ht="316.5" x14ac:dyDescent="0.25">
      <c r="K6781" s="146" t="s">
        <v>210</v>
      </c>
      <c r="L6781" s="148" t="s">
        <v>150</v>
      </c>
    </row>
    <row r="6782" spans="11:12" ht="316.5" x14ac:dyDescent="0.25">
      <c r="K6782" s="146" t="s">
        <v>210</v>
      </c>
      <c r="L6782" s="148" t="s">
        <v>150</v>
      </c>
    </row>
    <row r="6783" spans="11:12" ht="316.5" x14ac:dyDescent="0.25">
      <c r="K6783" s="146" t="s">
        <v>210</v>
      </c>
      <c r="L6783" s="148" t="s">
        <v>150</v>
      </c>
    </row>
    <row r="6784" spans="11:12" ht="316.5" x14ac:dyDescent="0.25">
      <c r="K6784" s="146" t="s">
        <v>210</v>
      </c>
      <c r="L6784" s="148" t="s">
        <v>150</v>
      </c>
    </row>
    <row r="6785" spans="11:12" ht="316.5" x14ac:dyDescent="0.25">
      <c r="K6785" s="146" t="s">
        <v>210</v>
      </c>
      <c r="L6785" s="148" t="s">
        <v>150</v>
      </c>
    </row>
    <row r="6786" spans="11:12" ht="316.5" x14ac:dyDescent="0.25">
      <c r="K6786" s="146" t="s">
        <v>210</v>
      </c>
      <c r="L6786" s="148" t="s">
        <v>150</v>
      </c>
    </row>
    <row r="6787" spans="11:12" ht="316.5" x14ac:dyDescent="0.25">
      <c r="K6787" s="146" t="s">
        <v>210</v>
      </c>
      <c r="L6787" s="148" t="s">
        <v>150</v>
      </c>
    </row>
    <row r="6788" spans="11:12" ht="316.5" x14ac:dyDescent="0.25">
      <c r="K6788" s="146" t="s">
        <v>210</v>
      </c>
      <c r="L6788" s="148" t="s">
        <v>150</v>
      </c>
    </row>
    <row r="6789" spans="11:12" ht="316.5" x14ac:dyDescent="0.25">
      <c r="K6789" s="146" t="s">
        <v>210</v>
      </c>
      <c r="L6789" s="148" t="s">
        <v>150</v>
      </c>
    </row>
    <row r="6790" spans="11:12" ht="316.5" x14ac:dyDescent="0.25">
      <c r="K6790" s="146" t="s">
        <v>210</v>
      </c>
      <c r="L6790" s="148" t="s">
        <v>150</v>
      </c>
    </row>
    <row r="6791" spans="11:12" ht="316.5" x14ac:dyDescent="0.25">
      <c r="K6791" s="146" t="s">
        <v>210</v>
      </c>
      <c r="L6791" s="148" t="s">
        <v>150</v>
      </c>
    </row>
    <row r="6792" spans="11:12" ht="316.5" x14ac:dyDescent="0.25">
      <c r="K6792" s="146" t="s">
        <v>210</v>
      </c>
      <c r="L6792" s="148" t="s">
        <v>150</v>
      </c>
    </row>
    <row r="6793" spans="11:12" ht="316.5" x14ac:dyDescent="0.25">
      <c r="K6793" s="146" t="s">
        <v>210</v>
      </c>
      <c r="L6793" s="148" t="s">
        <v>150</v>
      </c>
    </row>
    <row r="6794" spans="11:12" ht="316.5" x14ac:dyDescent="0.25">
      <c r="K6794" s="146" t="s">
        <v>210</v>
      </c>
      <c r="L6794" s="148" t="s">
        <v>150</v>
      </c>
    </row>
    <row r="6795" spans="11:12" ht="316.5" x14ac:dyDescent="0.25">
      <c r="K6795" s="146" t="s">
        <v>210</v>
      </c>
      <c r="L6795" s="148" t="s">
        <v>150</v>
      </c>
    </row>
    <row r="6796" spans="11:12" ht="316.5" x14ac:dyDescent="0.25">
      <c r="K6796" s="146" t="s">
        <v>210</v>
      </c>
      <c r="L6796" s="148" t="s">
        <v>150</v>
      </c>
    </row>
    <row r="6797" spans="11:12" ht="316.5" x14ac:dyDescent="0.25">
      <c r="K6797" s="146" t="s">
        <v>210</v>
      </c>
      <c r="L6797" s="148" t="s">
        <v>150</v>
      </c>
    </row>
    <row r="6798" spans="11:12" ht="316.5" x14ac:dyDescent="0.25">
      <c r="K6798" s="146" t="s">
        <v>210</v>
      </c>
      <c r="L6798" s="148" t="s">
        <v>150</v>
      </c>
    </row>
    <row r="6799" spans="11:12" ht="316.5" x14ac:dyDescent="0.25">
      <c r="K6799" s="146" t="s">
        <v>210</v>
      </c>
      <c r="L6799" s="148" t="s">
        <v>150</v>
      </c>
    </row>
    <row r="6800" spans="11:12" ht="316.5" x14ac:dyDescent="0.25">
      <c r="K6800" s="146" t="s">
        <v>210</v>
      </c>
      <c r="L6800" s="148" t="s">
        <v>150</v>
      </c>
    </row>
    <row r="6801" spans="11:12" ht="316.5" x14ac:dyDescent="0.25">
      <c r="K6801" s="146" t="s">
        <v>210</v>
      </c>
      <c r="L6801" s="148" t="s">
        <v>150</v>
      </c>
    </row>
    <row r="6802" spans="11:12" ht="316.5" x14ac:dyDescent="0.25">
      <c r="K6802" s="146" t="s">
        <v>210</v>
      </c>
      <c r="L6802" s="148" t="s">
        <v>150</v>
      </c>
    </row>
    <row r="6803" spans="11:12" ht="316.5" x14ac:dyDescent="0.25">
      <c r="K6803" s="146" t="s">
        <v>210</v>
      </c>
      <c r="L6803" s="148" t="s">
        <v>150</v>
      </c>
    </row>
    <row r="6804" spans="11:12" ht="316.5" x14ac:dyDescent="0.25">
      <c r="K6804" s="146" t="s">
        <v>210</v>
      </c>
      <c r="L6804" s="148" t="s">
        <v>150</v>
      </c>
    </row>
    <row r="6805" spans="11:12" ht="316.5" x14ac:dyDescent="0.25">
      <c r="K6805" s="146" t="s">
        <v>210</v>
      </c>
      <c r="L6805" s="148" t="s">
        <v>150</v>
      </c>
    </row>
    <row r="6806" spans="11:12" ht="316.5" x14ac:dyDescent="0.25">
      <c r="K6806" s="146" t="s">
        <v>210</v>
      </c>
      <c r="L6806" s="148" t="s">
        <v>150</v>
      </c>
    </row>
    <row r="6807" spans="11:12" ht="316.5" x14ac:dyDescent="0.25">
      <c r="K6807" s="146" t="s">
        <v>210</v>
      </c>
      <c r="L6807" s="148" t="s">
        <v>150</v>
      </c>
    </row>
    <row r="6808" spans="11:12" ht="316.5" x14ac:dyDescent="0.25">
      <c r="K6808" s="146" t="s">
        <v>210</v>
      </c>
      <c r="L6808" s="148" t="s">
        <v>150</v>
      </c>
    </row>
    <row r="6809" spans="11:12" ht="316.5" x14ac:dyDescent="0.25">
      <c r="K6809" s="146" t="s">
        <v>210</v>
      </c>
      <c r="L6809" s="148" t="s">
        <v>150</v>
      </c>
    </row>
    <row r="6810" spans="11:12" ht="316.5" x14ac:dyDescent="0.25">
      <c r="K6810" s="146" t="s">
        <v>210</v>
      </c>
      <c r="L6810" s="148" t="s">
        <v>150</v>
      </c>
    </row>
    <row r="6811" spans="11:12" ht="316.5" x14ac:dyDescent="0.25">
      <c r="K6811" s="146" t="s">
        <v>210</v>
      </c>
      <c r="L6811" s="148" t="s">
        <v>150</v>
      </c>
    </row>
    <row r="6812" spans="11:12" ht="316.5" x14ac:dyDescent="0.25">
      <c r="K6812" s="146" t="s">
        <v>210</v>
      </c>
      <c r="L6812" s="148" t="s">
        <v>150</v>
      </c>
    </row>
    <row r="6813" spans="11:12" ht="316.5" x14ac:dyDescent="0.25">
      <c r="K6813" s="146" t="s">
        <v>210</v>
      </c>
      <c r="L6813" s="148" t="s">
        <v>150</v>
      </c>
    </row>
    <row r="6814" spans="11:12" ht="316.5" x14ac:dyDescent="0.25">
      <c r="K6814" s="146" t="s">
        <v>210</v>
      </c>
      <c r="L6814" s="148" t="s">
        <v>150</v>
      </c>
    </row>
    <row r="6815" spans="11:12" ht="316.5" x14ac:dyDescent="0.25">
      <c r="K6815" s="146" t="s">
        <v>210</v>
      </c>
      <c r="L6815" s="148" t="s">
        <v>150</v>
      </c>
    </row>
    <row r="6816" spans="11:12" ht="316.5" x14ac:dyDescent="0.25">
      <c r="K6816" s="146" t="s">
        <v>210</v>
      </c>
      <c r="L6816" s="148" t="s">
        <v>150</v>
      </c>
    </row>
    <row r="6817" spans="11:12" ht="316.5" x14ac:dyDescent="0.25">
      <c r="K6817" s="146" t="s">
        <v>210</v>
      </c>
      <c r="L6817" s="148" t="s">
        <v>150</v>
      </c>
    </row>
    <row r="6818" spans="11:12" ht="316.5" x14ac:dyDescent="0.25">
      <c r="K6818" s="146" t="s">
        <v>210</v>
      </c>
      <c r="L6818" s="148" t="s">
        <v>150</v>
      </c>
    </row>
    <row r="6819" spans="11:12" ht="316.5" x14ac:dyDescent="0.25">
      <c r="K6819" s="146" t="s">
        <v>210</v>
      </c>
      <c r="L6819" s="148" t="s">
        <v>150</v>
      </c>
    </row>
    <row r="6820" spans="11:12" ht="316.5" x14ac:dyDescent="0.25">
      <c r="K6820" s="146" t="s">
        <v>210</v>
      </c>
      <c r="L6820" s="148" t="s">
        <v>150</v>
      </c>
    </row>
    <row r="6821" spans="11:12" ht="316.5" x14ac:dyDescent="0.25">
      <c r="K6821" s="146" t="s">
        <v>210</v>
      </c>
      <c r="L6821" s="148" t="s">
        <v>150</v>
      </c>
    </row>
    <row r="6822" spans="11:12" ht="316.5" x14ac:dyDescent="0.25">
      <c r="K6822" s="146" t="s">
        <v>210</v>
      </c>
      <c r="L6822" s="148" t="s">
        <v>150</v>
      </c>
    </row>
    <row r="6823" spans="11:12" ht="316.5" x14ac:dyDescent="0.25">
      <c r="K6823" s="146" t="s">
        <v>210</v>
      </c>
      <c r="L6823" s="148" t="s">
        <v>150</v>
      </c>
    </row>
    <row r="6824" spans="11:12" ht="316.5" x14ac:dyDescent="0.25">
      <c r="K6824" s="146" t="s">
        <v>210</v>
      </c>
      <c r="L6824" s="148" t="s">
        <v>150</v>
      </c>
    </row>
    <row r="6825" spans="11:12" ht="316.5" x14ac:dyDescent="0.25">
      <c r="K6825" s="146" t="s">
        <v>210</v>
      </c>
      <c r="L6825" s="148" t="s">
        <v>150</v>
      </c>
    </row>
    <row r="6826" spans="11:12" ht="316.5" x14ac:dyDescent="0.25">
      <c r="K6826" s="146" t="s">
        <v>210</v>
      </c>
      <c r="L6826" s="148" t="s">
        <v>150</v>
      </c>
    </row>
    <row r="6827" spans="11:12" ht="316.5" x14ac:dyDescent="0.25">
      <c r="K6827" s="146" t="s">
        <v>210</v>
      </c>
      <c r="L6827" s="148" t="s">
        <v>150</v>
      </c>
    </row>
    <row r="6828" spans="11:12" ht="316.5" x14ac:dyDescent="0.25">
      <c r="K6828" s="146" t="s">
        <v>210</v>
      </c>
      <c r="L6828" s="148" t="s">
        <v>150</v>
      </c>
    </row>
    <row r="6829" spans="11:12" ht="316.5" x14ac:dyDescent="0.25">
      <c r="K6829" s="146" t="s">
        <v>210</v>
      </c>
      <c r="L6829" s="148" t="s">
        <v>150</v>
      </c>
    </row>
    <row r="6830" spans="11:12" ht="316.5" x14ac:dyDescent="0.25">
      <c r="K6830" s="146" t="s">
        <v>210</v>
      </c>
      <c r="L6830" s="148" t="s">
        <v>150</v>
      </c>
    </row>
    <row r="6831" spans="11:12" ht="316.5" x14ac:dyDescent="0.25">
      <c r="K6831" s="146" t="s">
        <v>210</v>
      </c>
      <c r="L6831" s="148" t="s">
        <v>150</v>
      </c>
    </row>
    <row r="6832" spans="11:12" ht="316.5" x14ac:dyDescent="0.25">
      <c r="K6832" s="146" t="s">
        <v>210</v>
      </c>
      <c r="L6832" s="148" t="s">
        <v>150</v>
      </c>
    </row>
    <row r="6833" spans="11:12" ht="316.5" x14ac:dyDescent="0.25">
      <c r="K6833" s="146" t="s">
        <v>210</v>
      </c>
      <c r="L6833" s="148" t="s">
        <v>150</v>
      </c>
    </row>
    <row r="6834" spans="11:12" ht="316.5" x14ac:dyDescent="0.25">
      <c r="K6834" s="146" t="s">
        <v>210</v>
      </c>
      <c r="L6834" s="148" t="s">
        <v>150</v>
      </c>
    </row>
    <row r="6835" spans="11:12" ht="316.5" x14ac:dyDescent="0.25">
      <c r="K6835" s="146" t="s">
        <v>210</v>
      </c>
      <c r="L6835" s="148" t="s">
        <v>150</v>
      </c>
    </row>
    <row r="6836" spans="11:12" ht="316.5" x14ac:dyDescent="0.25">
      <c r="K6836" s="146" t="s">
        <v>210</v>
      </c>
      <c r="L6836" s="148" t="s">
        <v>150</v>
      </c>
    </row>
    <row r="6837" spans="11:12" ht="316.5" x14ac:dyDescent="0.25">
      <c r="K6837" s="146" t="s">
        <v>210</v>
      </c>
      <c r="L6837" s="148" t="s">
        <v>150</v>
      </c>
    </row>
    <row r="6838" spans="11:12" ht="316.5" x14ac:dyDescent="0.25">
      <c r="K6838" s="146" t="s">
        <v>210</v>
      </c>
      <c r="L6838" s="148" t="s">
        <v>150</v>
      </c>
    </row>
    <row r="6839" spans="11:12" ht="316.5" x14ac:dyDescent="0.25">
      <c r="K6839" s="146" t="s">
        <v>210</v>
      </c>
      <c r="L6839" s="148" t="s">
        <v>150</v>
      </c>
    </row>
    <row r="6840" spans="11:12" ht="316.5" x14ac:dyDescent="0.25">
      <c r="K6840" s="146" t="s">
        <v>210</v>
      </c>
      <c r="L6840" s="148" t="s">
        <v>150</v>
      </c>
    </row>
    <row r="6841" spans="11:12" ht="316.5" x14ac:dyDescent="0.25">
      <c r="K6841" s="146" t="s">
        <v>210</v>
      </c>
      <c r="L6841" s="148" t="s">
        <v>150</v>
      </c>
    </row>
    <row r="6842" spans="11:12" ht="316.5" x14ac:dyDescent="0.25">
      <c r="K6842" s="146" t="s">
        <v>210</v>
      </c>
      <c r="L6842" s="148" t="s">
        <v>150</v>
      </c>
    </row>
    <row r="6843" spans="11:12" ht="316.5" x14ac:dyDescent="0.25">
      <c r="K6843" s="146" t="s">
        <v>210</v>
      </c>
      <c r="L6843" s="148" t="s">
        <v>150</v>
      </c>
    </row>
    <row r="6844" spans="11:12" ht="316.5" x14ac:dyDescent="0.25">
      <c r="K6844" s="146" t="s">
        <v>210</v>
      </c>
      <c r="L6844" s="148" t="s">
        <v>150</v>
      </c>
    </row>
    <row r="6845" spans="11:12" ht="316.5" x14ac:dyDescent="0.25">
      <c r="K6845" s="146" t="s">
        <v>210</v>
      </c>
      <c r="L6845" s="148" t="s">
        <v>150</v>
      </c>
    </row>
    <row r="6846" spans="11:12" ht="316.5" x14ac:dyDescent="0.25">
      <c r="K6846" s="146" t="s">
        <v>210</v>
      </c>
      <c r="L6846" s="148" t="s">
        <v>150</v>
      </c>
    </row>
    <row r="6847" spans="11:12" ht="316.5" x14ac:dyDescent="0.25">
      <c r="K6847" s="146" t="s">
        <v>210</v>
      </c>
      <c r="L6847" s="148" t="s">
        <v>150</v>
      </c>
    </row>
    <row r="6848" spans="11:12" ht="316.5" x14ac:dyDescent="0.25">
      <c r="K6848" s="146" t="s">
        <v>210</v>
      </c>
      <c r="L6848" s="148" t="s">
        <v>150</v>
      </c>
    </row>
    <row r="6849" spans="11:12" ht="316.5" x14ac:dyDescent="0.25">
      <c r="K6849" s="146" t="s">
        <v>210</v>
      </c>
      <c r="L6849" s="148" t="s">
        <v>150</v>
      </c>
    </row>
    <row r="6850" spans="11:12" ht="316.5" x14ac:dyDescent="0.25">
      <c r="K6850" s="146" t="s">
        <v>210</v>
      </c>
      <c r="L6850" s="148" t="s">
        <v>150</v>
      </c>
    </row>
    <row r="6851" spans="11:12" ht="316.5" x14ac:dyDescent="0.25">
      <c r="K6851" s="146" t="s">
        <v>210</v>
      </c>
      <c r="L6851" s="148" t="s">
        <v>150</v>
      </c>
    </row>
    <row r="6852" spans="11:12" ht="316.5" x14ac:dyDescent="0.25">
      <c r="K6852" s="146" t="s">
        <v>210</v>
      </c>
      <c r="L6852" s="148" t="s">
        <v>150</v>
      </c>
    </row>
    <row r="6853" spans="11:12" ht="316.5" x14ac:dyDescent="0.25">
      <c r="K6853" s="146" t="s">
        <v>210</v>
      </c>
      <c r="L6853" s="148" t="s">
        <v>150</v>
      </c>
    </row>
    <row r="6854" spans="11:12" ht="316.5" x14ac:dyDescent="0.25">
      <c r="K6854" s="146" t="s">
        <v>210</v>
      </c>
      <c r="L6854" s="148" t="s">
        <v>150</v>
      </c>
    </row>
    <row r="6855" spans="11:12" ht="316.5" x14ac:dyDescent="0.25">
      <c r="K6855" s="146" t="s">
        <v>210</v>
      </c>
      <c r="L6855" s="148" t="s">
        <v>150</v>
      </c>
    </row>
    <row r="6856" spans="11:12" ht="316.5" x14ac:dyDescent="0.25">
      <c r="K6856" s="146" t="s">
        <v>210</v>
      </c>
      <c r="L6856" s="148" t="s">
        <v>150</v>
      </c>
    </row>
    <row r="6857" spans="11:12" ht="316.5" x14ac:dyDescent="0.25">
      <c r="K6857" s="146" t="s">
        <v>210</v>
      </c>
      <c r="L6857" s="148" t="s">
        <v>150</v>
      </c>
    </row>
    <row r="6858" spans="11:12" ht="316.5" x14ac:dyDescent="0.25">
      <c r="K6858" s="146" t="s">
        <v>210</v>
      </c>
      <c r="L6858" s="148" t="s">
        <v>150</v>
      </c>
    </row>
    <row r="6859" spans="11:12" ht="316.5" x14ac:dyDescent="0.25">
      <c r="K6859" s="146" t="s">
        <v>210</v>
      </c>
      <c r="L6859" s="148" t="s">
        <v>150</v>
      </c>
    </row>
    <row r="6860" spans="11:12" ht="316.5" x14ac:dyDescent="0.25">
      <c r="K6860" s="146" t="s">
        <v>210</v>
      </c>
      <c r="L6860" s="148" t="s">
        <v>150</v>
      </c>
    </row>
    <row r="6861" spans="11:12" ht="316.5" x14ac:dyDescent="0.25">
      <c r="K6861" s="146" t="s">
        <v>210</v>
      </c>
      <c r="L6861" s="148" t="s">
        <v>150</v>
      </c>
    </row>
    <row r="6862" spans="11:12" ht="316.5" x14ac:dyDescent="0.25">
      <c r="K6862" s="146" t="s">
        <v>210</v>
      </c>
      <c r="L6862" s="148" t="s">
        <v>150</v>
      </c>
    </row>
    <row r="6863" spans="11:12" ht="316.5" x14ac:dyDescent="0.25">
      <c r="K6863" s="146" t="s">
        <v>210</v>
      </c>
      <c r="L6863" s="148" t="s">
        <v>150</v>
      </c>
    </row>
    <row r="6864" spans="11:12" ht="316.5" x14ac:dyDescent="0.25">
      <c r="K6864" s="146" t="s">
        <v>210</v>
      </c>
      <c r="L6864" s="148" t="s">
        <v>150</v>
      </c>
    </row>
    <row r="6865" spans="11:12" ht="316.5" x14ac:dyDescent="0.25">
      <c r="K6865" s="146" t="s">
        <v>210</v>
      </c>
      <c r="L6865" s="148" t="s">
        <v>150</v>
      </c>
    </row>
    <row r="6866" spans="11:12" ht="316.5" x14ac:dyDescent="0.25">
      <c r="K6866" s="146" t="s">
        <v>210</v>
      </c>
      <c r="L6866" s="148" t="s">
        <v>150</v>
      </c>
    </row>
    <row r="6867" spans="11:12" ht="316.5" x14ac:dyDescent="0.25">
      <c r="K6867" s="146" t="s">
        <v>210</v>
      </c>
      <c r="L6867" s="148" t="s">
        <v>150</v>
      </c>
    </row>
    <row r="6868" spans="11:12" ht="316.5" x14ac:dyDescent="0.25">
      <c r="K6868" s="146" t="s">
        <v>210</v>
      </c>
      <c r="L6868" s="148" t="s">
        <v>150</v>
      </c>
    </row>
    <row r="6869" spans="11:12" ht="316.5" x14ac:dyDescent="0.25">
      <c r="K6869" s="146" t="s">
        <v>210</v>
      </c>
      <c r="L6869" s="148" t="s">
        <v>150</v>
      </c>
    </row>
    <row r="6870" spans="11:12" ht="316.5" x14ac:dyDescent="0.25">
      <c r="K6870" s="146" t="s">
        <v>210</v>
      </c>
      <c r="L6870" s="148" t="s">
        <v>150</v>
      </c>
    </row>
    <row r="6871" spans="11:12" ht="316.5" x14ac:dyDescent="0.25">
      <c r="K6871" s="146" t="s">
        <v>210</v>
      </c>
      <c r="L6871" s="148" t="s">
        <v>150</v>
      </c>
    </row>
    <row r="6872" spans="11:12" ht="316.5" x14ac:dyDescent="0.25">
      <c r="K6872" s="146" t="s">
        <v>210</v>
      </c>
      <c r="L6872" s="148" t="s">
        <v>150</v>
      </c>
    </row>
    <row r="6873" spans="11:12" ht="316.5" x14ac:dyDescent="0.25">
      <c r="K6873" s="146" t="s">
        <v>210</v>
      </c>
      <c r="L6873" s="148" t="s">
        <v>150</v>
      </c>
    </row>
    <row r="6874" spans="11:12" ht="316.5" x14ac:dyDescent="0.25">
      <c r="K6874" s="146" t="s">
        <v>210</v>
      </c>
      <c r="L6874" s="148" t="s">
        <v>150</v>
      </c>
    </row>
    <row r="6875" spans="11:12" ht="316.5" x14ac:dyDescent="0.25">
      <c r="K6875" s="146" t="s">
        <v>210</v>
      </c>
      <c r="L6875" s="148" t="s">
        <v>150</v>
      </c>
    </row>
    <row r="6876" spans="11:12" ht="316.5" x14ac:dyDescent="0.25">
      <c r="K6876" s="146" t="s">
        <v>210</v>
      </c>
      <c r="L6876" s="148" t="s">
        <v>150</v>
      </c>
    </row>
    <row r="6877" spans="11:12" ht="316.5" x14ac:dyDescent="0.25">
      <c r="K6877" s="146" t="s">
        <v>210</v>
      </c>
      <c r="L6877" s="148" t="s">
        <v>150</v>
      </c>
    </row>
    <row r="6878" spans="11:12" ht="316.5" x14ac:dyDescent="0.25">
      <c r="K6878" s="146" t="s">
        <v>210</v>
      </c>
      <c r="L6878" s="148" t="s">
        <v>150</v>
      </c>
    </row>
    <row r="6879" spans="11:12" ht="316.5" x14ac:dyDescent="0.25">
      <c r="K6879" s="146" t="s">
        <v>210</v>
      </c>
      <c r="L6879" s="148" t="s">
        <v>150</v>
      </c>
    </row>
    <row r="6880" spans="11:12" ht="316.5" x14ac:dyDescent="0.25">
      <c r="K6880" s="146" t="s">
        <v>210</v>
      </c>
      <c r="L6880" s="148" t="s">
        <v>150</v>
      </c>
    </row>
    <row r="6881" spans="11:12" ht="316.5" x14ac:dyDescent="0.25">
      <c r="K6881" s="146" t="s">
        <v>210</v>
      </c>
      <c r="L6881" s="148" t="s">
        <v>150</v>
      </c>
    </row>
    <row r="6882" spans="11:12" ht="316.5" x14ac:dyDescent="0.25">
      <c r="K6882" s="146" t="s">
        <v>210</v>
      </c>
      <c r="L6882" s="148" t="s">
        <v>150</v>
      </c>
    </row>
    <row r="6883" spans="11:12" ht="316.5" x14ac:dyDescent="0.25">
      <c r="K6883" s="146" t="s">
        <v>210</v>
      </c>
      <c r="L6883" s="148" t="s">
        <v>150</v>
      </c>
    </row>
    <row r="6884" spans="11:12" ht="316.5" x14ac:dyDescent="0.25">
      <c r="K6884" s="146" t="s">
        <v>210</v>
      </c>
      <c r="L6884" s="148" t="s">
        <v>150</v>
      </c>
    </row>
    <row r="6885" spans="11:12" ht="316.5" x14ac:dyDescent="0.25">
      <c r="K6885" s="146" t="s">
        <v>210</v>
      </c>
      <c r="L6885" s="148" t="s">
        <v>150</v>
      </c>
    </row>
    <row r="6886" spans="11:12" ht="316.5" x14ac:dyDescent="0.25">
      <c r="K6886" s="146" t="s">
        <v>210</v>
      </c>
      <c r="L6886" s="148" t="s">
        <v>150</v>
      </c>
    </row>
    <row r="6887" spans="11:12" ht="316.5" x14ac:dyDescent="0.25">
      <c r="K6887" s="146" t="s">
        <v>210</v>
      </c>
      <c r="L6887" s="148" t="s">
        <v>150</v>
      </c>
    </row>
    <row r="6888" spans="11:12" ht="316.5" x14ac:dyDescent="0.25">
      <c r="K6888" s="146" t="s">
        <v>210</v>
      </c>
      <c r="L6888" s="148" t="s">
        <v>150</v>
      </c>
    </row>
    <row r="6889" spans="11:12" ht="316.5" x14ac:dyDescent="0.25">
      <c r="K6889" s="146" t="s">
        <v>210</v>
      </c>
      <c r="L6889" s="148" t="s">
        <v>150</v>
      </c>
    </row>
    <row r="6890" spans="11:12" ht="316.5" x14ac:dyDescent="0.25">
      <c r="K6890" s="146" t="s">
        <v>210</v>
      </c>
      <c r="L6890" s="148" t="s">
        <v>150</v>
      </c>
    </row>
    <row r="6891" spans="11:12" ht="316.5" x14ac:dyDescent="0.25">
      <c r="K6891" s="146" t="s">
        <v>210</v>
      </c>
      <c r="L6891" s="148" t="s">
        <v>150</v>
      </c>
    </row>
    <row r="6892" spans="11:12" ht="316.5" x14ac:dyDescent="0.25">
      <c r="K6892" s="146" t="s">
        <v>210</v>
      </c>
      <c r="L6892" s="148" t="s">
        <v>150</v>
      </c>
    </row>
    <row r="6893" spans="11:12" ht="316.5" x14ac:dyDescent="0.25">
      <c r="K6893" s="146" t="s">
        <v>210</v>
      </c>
      <c r="L6893" s="148" t="s">
        <v>150</v>
      </c>
    </row>
    <row r="6894" spans="11:12" ht="316.5" x14ac:dyDescent="0.25">
      <c r="K6894" s="146" t="s">
        <v>210</v>
      </c>
      <c r="L6894" s="148" t="s">
        <v>150</v>
      </c>
    </row>
    <row r="6895" spans="11:12" ht="316.5" x14ac:dyDescent="0.25">
      <c r="K6895" s="146" t="s">
        <v>210</v>
      </c>
      <c r="L6895" s="148" t="s">
        <v>150</v>
      </c>
    </row>
    <row r="6896" spans="11:12" ht="316.5" x14ac:dyDescent="0.25">
      <c r="K6896" s="146" t="s">
        <v>210</v>
      </c>
      <c r="L6896" s="148" t="s">
        <v>150</v>
      </c>
    </row>
    <row r="6897" spans="11:12" ht="316.5" x14ac:dyDescent="0.25">
      <c r="K6897" s="146" t="s">
        <v>210</v>
      </c>
      <c r="L6897" s="148" t="s">
        <v>150</v>
      </c>
    </row>
    <row r="6898" spans="11:12" ht="316.5" x14ac:dyDescent="0.25">
      <c r="K6898" s="146" t="s">
        <v>210</v>
      </c>
      <c r="L6898" s="148" t="s">
        <v>150</v>
      </c>
    </row>
    <row r="6899" spans="11:12" ht="316.5" x14ac:dyDescent="0.25">
      <c r="K6899" s="146" t="s">
        <v>210</v>
      </c>
      <c r="L6899" s="148" t="s">
        <v>150</v>
      </c>
    </row>
    <row r="6900" spans="11:12" ht="316.5" x14ac:dyDescent="0.25">
      <c r="K6900" s="146" t="s">
        <v>210</v>
      </c>
      <c r="L6900" s="148" t="s">
        <v>150</v>
      </c>
    </row>
    <row r="6901" spans="11:12" ht="316.5" x14ac:dyDescent="0.25">
      <c r="K6901" s="146" t="s">
        <v>210</v>
      </c>
      <c r="L6901" s="148" t="s">
        <v>150</v>
      </c>
    </row>
    <row r="6902" spans="11:12" ht="316.5" x14ac:dyDescent="0.25">
      <c r="K6902" s="146" t="s">
        <v>210</v>
      </c>
      <c r="L6902" s="148" t="s">
        <v>150</v>
      </c>
    </row>
    <row r="6903" spans="11:12" ht="316.5" x14ac:dyDescent="0.25">
      <c r="K6903" s="146" t="s">
        <v>210</v>
      </c>
      <c r="L6903" s="148" t="s">
        <v>150</v>
      </c>
    </row>
    <row r="6904" spans="11:12" ht="316.5" x14ac:dyDescent="0.25">
      <c r="K6904" s="146" t="s">
        <v>210</v>
      </c>
      <c r="L6904" s="148" t="s">
        <v>150</v>
      </c>
    </row>
    <row r="6905" spans="11:12" ht="316.5" x14ac:dyDescent="0.25">
      <c r="K6905" s="146" t="s">
        <v>210</v>
      </c>
      <c r="L6905" s="148" t="s">
        <v>150</v>
      </c>
    </row>
    <row r="6906" spans="11:12" ht="316.5" x14ac:dyDescent="0.25">
      <c r="K6906" s="146" t="s">
        <v>210</v>
      </c>
      <c r="L6906" s="148" t="s">
        <v>150</v>
      </c>
    </row>
    <row r="6907" spans="11:12" ht="316.5" x14ac:dyDescent="0.25">
      <c r="K6907" s="146" t="s">
        <v>210</v>
      </c>
      <c r="L6907" s="148" t="s">
        <v>150</v>
      </c>
    </row>
    <row r="6908" spans="11:12" ht="316.5" x14ac:dyDescent="0.25">
      <c r="K6908" s="146" t="s">
        <v>210</v>
      </c>
      <c r="L6908" s="148" t="s">
        <v>150</v>
      </c>
    </row>
    <row r="6909" spans="11:12" ht="316.5" x14ac:dyDescent="0.25">
      <c r="K6909" s="146" t="s">
        <v>210</v>
      </c>
      <c r="L6909" s="148" t="s">
        <v>150</v>
      </c>
    </row>
    <row r="6910" spans="11:12" ht="316.5" x14ac:dyDescent="0.25">
      <c r="K6910" s="146" t="s">
        <v>210</v>
      </c>
      <c r="L6910" s="148" t="s">
        <v>150</v>
      </c>
    </row>
    <row r="6911" spans="11:12" ht="316.5" x14ac:dyDescent="0.25">
      <c r="K6911" s="146" t="s">
        <v>210</v>
      </c>
      <c r="L6911" s="148" t="s">
        <v>150</v>
      </c>
    </row>
    <row r="6912" spans="11:12" ht="316.5" x14ac:dyDescent="0.25">
      <c r="K6912" s="146" t="s">
        <v>210</v>
      </c>
      <c r="L6912" s="148" t="s">
        <v>150</v>
      </c>
    </row>
    <row r="6913" spans="11:12" ht="316.5" x14ac:dyDescent="0.25">
      <c r="K6913" s="146" t="s">
        <v>210</v>
      </c>
      <c r="L6913" s="148" t="s">
        <v>150</v>
      </c>
    </row>
    <row r="6914" spans="11:12" ht="316.5" x14ac:dyDescent="0.25">
      <c r="K6914" s="146" t="s">
        <v>210</v>
      </c>
      <c r="L6914" s="148" t="s">
        <v>150</v>
      </c>
    </row>
    <row r="6915" spans="11:12" ht="316.5" x14ac:dyDescent="0.25">
      <c r="K6915" s="146" t="s">
        <v>210</v>
      </c>
      <c r="L6915" s="148" t="s">
        <v>150</v>
      </c>
    </row>
    <row r="6916" spans="11:12" ht="316.5" x14ac:dyDescent="0.25">
      <c r="K6916" s="146" t="s">
        <v>210</v>
      </c>
      <c r="L6916" s="148" t="s">
        <v>150</v>
      </c>
    </row>
    <row r="6917" spans="11:12" ht="316.5" x14ac:dyDescent="0.25">
      <c r="K6917" s="146" t="s">
        <v>210</v>
      </c>
      <c r="L6917" s="148" t="s">
        <v>150</v>
      </c>
    </row>
    <row r="6918" spans="11:12" ht="316.5" x14ac:dyDescent="0.25">
      <c r="K6918" s="146" t="s">
        <v>210</v>
      </c>
      <c r="L6918" s="148" t="s">
        <v>150</v>
      </c>
    </row>
    <row r="6919" spans="11:12" ht="316.5" x14ac:dyDescent="0.25">
      <c r="K6919" s="146" t="s">
        <v>210</v>
      </c>
      <c r="L6919" s="148" t="s">
        <v>150</v>
      </c>
    </row>
    <row r="6920" spans="11:12" ht="316.5" x14ac:dyDescent="0.25">
      <c r="K6920" s="146" t="s">
        <v>210</v>
      </c>
      <c r="L6920" s="148" t="s">
        <v>150</v>
      </c>
    </row>
    <row r="6921" spans="11:12" ht="316.5" x14ac:dyDescent="0.25">
      <c r="K6921" s="146" t="s">
        <v>210</v>
      </c>
      <c r="L6921" s="148" t="s">
        <v>150</v>
      </c>
    </row>
    <row r="6922" spans="11:12" ht="316.5" x14ac:dyDescent="0.25">
      <c r="K6922" s="146" t="s">
        <v>210</v>
      </c>
      <c r="L6922" s="148" t="s">
        <v>150</v>
      </c>
    </row>
    <row r="6923" spans="11:12" ht="316.5" x14ac:dyDescent="0.25">
      <c r="K6923" s="146" t="s">
        <v>210</v>
      </c>
      <c r="L6923" s="148" t="s">
        <v>150</v>
      </c>
    </row>
    <row r="6924" spans="11:12" ht="316.5" x14ac:dyDescent="0.25">
      <c r="K6924" s="146" t="s">
        <v>210</v>
      </c>
      <c r="L6924" s="148" t="s">
        <v>150</v>
      </c>
    </row>
    <row r="6925" spans="11:12" ht="316.5" x14ac:dyDescent="0.25">
      <c r="K6925" s="146" t="s">
        <v>210</v>
      </c>
      <c r="L6925" s="148" t="s">
        <v>150</v>
      </c>
    </row>
    <row r="6926" spans="11:12" ht="316.5" x14ac:dyDescent="0.25">
      <c r="K6926" s="146" t="s">
        <v>210</v>
      </c>
      <c r="L6926" s="148" t="s">
        <v>150</v>
      </c>
    </row>
    <row r="6927" spans="11:12" ht="316.5" x14ac:dyDescent="0.25">
      <c r="K6927" s="146" t="s">
        <v>210</v>
      </c>
      <c r="L6927" s="148" t="s">
        <v>150</v>
      </c>
    </row>
    <row r="6928" spans="11:12" ht="316.5" x14ac:dyDescent="0.25">
      <c r="K6928" s="146" t="s">
        <v>210</v>
      </c>
      <c r="L6928" s="148" t="s">
        <v>150</v>
      </c>
    </row>
    <row r="6929" spans="11:12" ht="316.5" x14ac:dyDescent="0.25">
      <c r="K6929" s="146" t="s">
        <v>210</v>
      </c>
      <c r="L6929" s="148" t="s">
        <v>150</v>
      </c>
    </row>
    <row r="6930" spans="11:12" ht="316.5" x14ac:dyDescent="0.25">
      <c r="K6930" s="146" t="s">
        <v>210</v>
      </c>
      <c r="L6930" s="148" t="s">
        <v>150</v>
      </c>
    </row>
    <row r="6931" spans="11:12" ht="316.5" x14ac:dyDescent="0.25">
      <c r="K6931" s="146" t="s">
        <v>210</v>
      </c>
      <c r="L6931" s="148" t="s">
        <v>150</v>
      </c>
    </row>
    <row r="6932" spans="11:12" ht="316.5" x14ac:dyDescent="0.25">
      <c r="K6932" s="146" t="s">
        <v>210</v>
      </c>
      <c r="L6932" s="148" t="s">
        <v>150</v>
      </c>
    </row>
    <row r="6933" spans="11:12" ht="316.5" x14ac:dyDescent="0.25">
      <c r="K6933" s="146" t="s">
        <v>210</v>
      </c>
      <c r="L6933" s="148" t="s">
        <v>150</v>
      </c>
    </row>
    <row r="6934" spans="11:12" ht="316.5" x14ac:dyDescent="0.25">
      <c r="K6934" s="146" t="s">
        <v>210</v>
      </c>
      <c r="L6934" s="148" t="s">
        <v>150</v>
      </c>
    </row>
    <row r="6935" spans="11:12" ht="316.5" x14ac:dyDescent="0.25">
      <c r="K6935" s="146" t="s">
        <v>210</v>
      </c>
      <c r="L6935" s="148" t="s">
        <v>150</v>
      </c>
    </row>
    <row r="6936" spans="11:12" ht="316.5" x14ac:dyDescent="0.25">
      <c r="K6936" s="146" t="s">
        <v>210</v>
      </c>
      <c r="L6936" s="148" t="s">
        <v>150</v>
      </c>
    </row>
    <row r="6937" spans="11:12" ht="316.5" x14ac:dyDescent="0.25">
      <c r="K6937" s="146" t="s">
        <v>210</v>
      </c>
      <c r="L6937" s="148" t="s">
        <v>150</v>
      </c>
    </row>
    <row r="6938" spans="11:12" ht="316.5" x14ac:dyDescent="0.25">
      <c r="K6938" s="146" t="s">
        <v>210</v>
      </c>
      <c r="L6938" s="148" t="s">
        <v>150</v>
      </c>
    </row>
    <row r="6939" spans="11:12" ht="316.5" x14ac:dyDescent="0.25">
      <c r="K6939" s="146" t="s">
        <v>210</v>
      </c>
      <c r="L6939" s="148" t="s">
        <v>150</v>
      </c>
    </row>
    <row r="6940" spans="11:12" ht="316.5" x14ac:dyDescent="0.25">
      <c r="K6940" s="146" t="s">
        <v>210</v>
      </c>
      <c r="L6940" s="148" t="s">
        <v>150</v>
      </c>
    </row>
    <row r="6941" spans="11:12" ht="316.5" x14ac:dyDescent="0.25">
      <c r="K6941" s="146" t="s">
        <v>210</v>
      </c>
      <c r="L6941" s="148" t="s">
        <v>150</v>
      </c>
    </row>
    <row r="6942" spans="11:12" ht="316.5" x14ac:dyDescent="0.25">
      <c r="K6942" s="146" t="s">
        <v>210</v>
      </c>
      <c r="L6942" s="148" t="s">
        <v>150</v>
      </c>
    </row>
    <row r="6943" spans="11:12" ht="316.5" x14ac:dyDescent="0.25">
      <c r="K6943" s="146" t="s">
        <v>210</v>
      </c>
      <c r="L6943" s="148" t="s">
        <v>150</v>
      </c>
    </row>
    <row r="6944" spans="11:12" ht="316.5" x14ac:dyDescent="0.25">
      <c r="K6944" s="146" t="s">
        <v>210</v>
      </c>
      <c r="L6944" s="148" t="s">
        <v>150</v>
      </c>
    </row>
    <row r="6945" spans="11:12" ht="316.5" x14ac:dyDescent="0.25">
      <c r="K6945" s="146" t="s">
        <v>210</v>
      </c>
      <c r="L6945" s="148" t="s">
        <v>150</v>
      </c>
    </row>
    <row r="6946" spans="11:12" ht="316.5" x14ac:dyDescent="0.25">
      <c r="K6946" s="146" t="s">
        <v>210</v>
      </c>
      <c r="L6946" s="148" t="s">
        <v>150</v>
      </c>
    </row>
    <row r="6947" spans="11:12" ht="316.5" x14ac:dyDescent="0.25">
      <c r="K6947" s="146" t="s">
        <v>210</v>
      </c>
      <c r="L6947" s="148" t="s">
        <v>150</v>
      </c>
    </row>
    <row r="6948" spans="11:12" ht="316.5" x14ac:dyDescent="0.25">
      <c r="K6948" s="146" t="s">
        <v>210</v>
      </c>
      <c r="L6948" s="148" t="s">
        <v>150</v>
      </c>
    </row>
    <row r="6949" spans="11:12" ht="316.5" x14ac:dyDescent="0.25">
      <c r="K6949" s="146" t="s">
        <v>210</v>
      </c>
      <c r="L6949" s="148" t="s">
        <v>150</v>
      </c>
    </row>
    <row r="6950" spans="11:12" ht="316.5" x14ac:dyDescent="0.25">
      <c r="K6950" s="146" t="s">
        <v>210</v>
      </c>
      <c r="L6950" s="148" t="s">
        <v>150</v>
      </c>
    </row>
    <row r="6951" spans="11:12" ht="316.5" x14ac:dyDescent="0.25">
      <c r="K6951" s="146" t="s">
        <v>210</v>
      </c>
      <c r="L6951" s="148" t="s">
        <v>150</v>
      </c>
    </row>
    <row r="6952" spans="11:12" ht="316.5" x14ac:dyDescent="0.25">
      <c r="K6952" s="146" t="s">
        <v>210</v>
      </c>
      <c r="L6952" s="148" t="s">
        <v>150</v>
      </c>
    </row>
    <row r="6953" spans="11:12" ht="316.5" x14ac:dyDescent="0.25">
      <c r="K6953" s="146" t="s">
        <v>210</v>
      </c>
      <c r="L6953" s="148" t="s">
        <v>150</v>
      </c>
    </row>
    <row r="6954" spans="11:12" ht="316.5" x14ac:dyDescent="0.25">
      <c r="K6954" s="146" t="s">
        <v>210</v>
      </c>
      <c r="L6954" s="148" t="s">
        <v>150</v>
      </c>
    </row>
    <row r="6955" spans="11:12" ht="316.5" x14ac:dyDescent="0.25">
      <c r="K6955" s="146" t="s">
        <v>210</v>
      </c>
      <c r="L6955" s="148" t="s">
        <v>150</v>
      </c>
    </row>
    <row r="6956" spans="11:12" ht="316.5" x14ac:dyDescent="0.25">
      <c r="K6956" s="146" t="s">
        <v>210</v>
      </c>
      <c r="L6956" s="148" t="s">
        <v>150</v>
      </c>
    </row>
    <row r="6957" spans="11:12" ht="316.5" x14ac:dyDescent="0.25">
      <c r="K6957" s="146" t="s">
        <v>210</v>
      </c>
      <c r="L6957" s="148" t="s">
        <v>150</v>
      </c>
    </row>
    <row r="6958" spans="11:12" ht="316.5" x14ac:dyDescent="0.25">
      <c r="K6958" s="146" t="s">
        <v>210</v>
      </c>
      <c r="L6958" s="148" t="s">
        <v>150</v>
      </c>
    </row>
    <row r="6959" spans="11:12" ht="316.5" x14ac:dyDescent="0.25">
      <c r="K6959" s="146" t="s">
        <v>210</v>
      </c>
      <c r="L6959" s="148" t="s">
        <v>150</v>
      </c>
    </row>
    <row r="6960" spans="11:12" ht="316.5" x14ac:dyDescent="0.25">
      <c r="K6960" s="146" t="s">
        <v>210</v>
      </c>
      <c r="L6960" s="148" t="s">
        <v>150</v>
      </c>
    </row>
    <row r="6961" spans="11:12" ht="316.5" x14ac:dyDescent="0.25">
      <c r="K6961" s="146" t="s">
        <v>210</v>
      </c>
      <c r="L6961" s="148" t="s">
        <v>150</v>
      </c>
    </row>
    <row r="6962" spans="11:12" ht="316.5" x14ac:dyDescent="0.25">
      <c r="K6962" s="146" t="s">
        <v>210</v>
      </c>
      <c r="L6962" s="148" t="s">
        <v>150</v>
      </c>
    </row>
    <row r="6963" spans="11:12" ht="316.5" x14ac:dyDescent="0.25">
      <c r="K6963" s="146" t="s">
        <v>210</v>
      </c>
      <c r="L6963" s="148" t="s">
        <v>150</v>
      </c>
    </row>
    <row r="6964" spans="11:12" ht="316.5" x14ac:dyDescent="0.25">
      <c r="K6964" s="146" t="s">
        <v>210</v>
      </c>
      <c r="L6964" s="148" t="s">
        <v>150</v>
      </c>
    </row>
    <row r="6965" spans="11:12" ht="316.5" x14ac:dyDescent="0.25">
      <c r="K6965" s="146" t="s">
        <v>210</v>
      </c>
      <c r="L6965" s="148" t="s">
        <v>150</v>
      </c>
    </row>
    <row r="6966" spans="11:12" ht="316.5" x14ac:dyDescent="0.25">
      <c r="K6966" s="146" t="s">
        <v>210</v>
      </c>
      <c r="L6966" s="148" t="s">
        <v>150</v>
      </c>
    </row>
    <row r="6967" spans="11:12" ht="316.5" x14ac:dyDescent="0.25">
      <c r="K6967" s="146" t="s">
        <v>210</v>
      </c>
      <c r="L6967" s="148" t="s">
        <v>150</v>
      </c>
    </row>
    <row r="6968" spans="11:12" ht="316.5" x14ac:dyDescent="0.25">
      <c r="K6968" s="146" t="s">
        <v>210</v>
      </c>
      <c r="L6968" s="148" t="s">
        <v>150</v>
      </c>
    </row>
    <row r="6969" spans="11:12" ht="316.5" x14ac:dyDescent="0.25">
      <c r="K6969" s="146" t="s">
        <v>210</v>
      </c>
      <c r="L6969" s="148" t="s">
        <v>150</v>
      </c>
    </row>
    <row r="6970" spans="11:12" ht="316.5" x14ac:dyDescent="0.25">
      <c r="K6970" s="146" t="s">
        <v>210</v>
      </c>
      <c r="L6970" s="148" t="s">
        <v>150</v>
      </c>
    </row>
    <row r="6971" spans="11:12" ht="316.5" x14ac:dyDescent="0.25">
      <c r="K6971" s="146" t="s">
        <v>210</v>
      </c>
      <c r="L6971" s="148" t="s">
        <v>150</v>
      </c>
    </row>
    <row r="6972" spans="11:12" ht="316.5" x14ac:dyDescent="0.25">
      <c r="K6972" s="146" t="s">
        <v>210</v>
      </c>
      <c r="L6972" s="148" t="s">
        <v>150</v>
      </c>
    </row>
    <row r="6973" spans="11:12" ht="316.5" x14ac:dyDescent="0.25">
      <c r="K6973" s="146" t="s">
        <v>210</v>
      </c>
      <c r="L6973" s="148" t="s">
        <v>150</v>
      </c>
    </row>
    <row r="6974" spans="11:12" ht="316.5" x14ac:dyDescent="0.25">
      <c r="K6974" s="146" t="s">
        <v>210</v>
      </c>
      <c r="L6974" s="148" t="s">
        <v>150</v>
      </c>
    </row>
    <row r="6975" spans="11:12" ht="316.5" x14ac:dyDescent="0.25">
      <c r="K6975" s="146" t="s">
        <v>210</v>
      </c>
      <c r="L6975" s="148" t="s">
        <v>150</v>
      </c>
    </row>
    <row r="6976" spans="11:12" ht="316.5" x14ac:dyDescent="0.25">
      <c r="K6976" s="146" t="s">
        <v>210</v>
      </c>
      <c r="L6976" s="148" t="s">
        <v>150</v>
      </c>
    </row>
    <row r="6977" spans="11:12" ht="316.5" x14ac:dyDescent="0.25">
      <c r="K6977" s="146" t="s">
        <v>210</v>
      </c>
      <c r="L6977" s="148" t="s">
        <v>150</v>
      </c>
    </row>
    <row r="6978" spans="11:12" ht="316.5" x14ac:dyDescent="0.25">
      <c r="K6978" s="146" t="s">
        <v>210</v>
      </c>
      <c r="L6978" s="148" t="s">
        <v>150</v>
      </c>
    </row>
    <row r="6979" spans="11:12" ht="316.5" x14ac:dyDescent="0.25">
      <c r="K6979" s="146" t="s">
        <v>210</v>
      </c>
      <c r="L6979" s="148" t="s">
        <v>150</v>
      </c>
    </row>
    <row r="6980" spans="11:12" ht="316.5" x14ac:dyDescent="0.25">
      <c r="K6980" s="146" t="s">
        <v>210</v>
      </c>
      <c r="L6980" s="148" t="s">
        <v>150</v>
      </c>
    </row>
    <row r="6981" spans="11:12" ht="316.5" x14ac:dyDescent="0.25">
      <c r="K6981" s="146" t="s">
        <v>210</v>
      </c>
      <c r="L6981" s="148" t="s">
        <v>150</v>
      </c>
    </row>
    <row r="6982" spans="11:12" ht="316.5" x14ac:dyDescent="0.25">
      <c r="K6982" s="146" t="s">
        <v>210</v>
      </c>
      <c r="L6982" s="148" t="s">
        <v>150</v>
      </c>
    </row>
    <row r="6983" spans="11:12" ht="316.5" x14ac:dyDescent="0.25">
      <c r="K6983" s="146" t="s">
        <v>210</v>
      </c>
      <c r="L6983" s="148" t="s">
        <v>150</v>
      </c>
    </row>
    <row r="6984" spans="11:12" ht="316.5" x14ac:dyDescent="0.25">
      <c r="K6984" s="146" t="s">
        <v>210</v>
      </c>
      <c r="L6984" s="148" t="s">
        <v>150</v>
      </c>
    </row>
    <row r="6985" spans="11:12" ht="316.5" x14ac:dyDescent="0.25">
      <c r="K6985" s="146" t="s">
        <v>210</v>
      </c>
      <c r="L6985" s="148" t="s">
        <v>150</v>
      </c>
    </row>
    <row r="6986" spans="11:12" ht="316.5" x14ac:dyDescent="0.25">
      <c r="K6986" s="146" t="s">
        <v>210</v>
      </c>
      <c r="L6986" s="148" t="s">
        <v>150</v>
      </c>
    </row>
    <row r="6987" spans="11:12" ht="316.5" x14ac:dyDescent="0.25">
      <c r="K6987" s="146" t="s">
        <v>210</v>
      </c>
      <c r="L6987" s="148" t="s">
        <v>150</v>
      </c>
    </row>
    <row r="6988" spans="11:12" ht="316.5" x14ac:dyDescent="0.25">
      <c r="K6988" s="146" t="s">
        <v>210</v>
      </c>
      <c r="L6988" s="148" t="s">
        <v>150</v>
      </c>
    </row>
    <row r="6989" spans="11:12" ht="316.5" x14ac:dyDescent="0.25">
      <c r="K6989" s="146" t="s">
        <v>210</v>
      </c>
      <c r="L6989" s="148" t="s">
        <v>150</v>
      </c>
    </row>
    <row r="6990" spans="11:12" ht="316.5" x14ac:dyDescent="0.25">
      <c r="K6990" s="146" t="s">
        <v>210</v>
      </c>
      <c r="L6990" s="148" t="s">
        <v>150</v>
      </c>
    </row>
    <row r="6991" spans="11:12" ht="316.5" x14ac:dyDescent="0.25">
      <c r="K6991" s="146" t="s">
        <v>210</v>
      </c>
      <c r="L6991" s="148" t="s">
        <v>150</v>
      </c>
    </row>
    <row r="6992" spans="11:12" ht="316.5" x14ac:dyDescent="0.25">
      <c r="K6992" s="146" t="s">
        <v>210</v>
      </c>
      <c r="L6992" s="148" t="s">
        <v>150</v>
      </c>
    </row>
    <row r="6993" spans="11:12" ht="316.5" x14ac:dyDescent="0.25">
      <c r="K6993" s="146" t="s">
        <v>210</v>
      </c>
      <c r="L6993" s="148" t="s">
        <v>150</v>
      </c>
    </row>
    <row r="6994" spans="11:12" ht="316.5" x14ac:dyDescent="0.25">
      <c r="K6994" s="146" t="s">
        <v>210</v>
      </c>
      <c r="L6994" s="148" t="s">
        <v>150</v>
      </c>
    </row>
    <row r="6995" spans="11:12" ht="316.5" x14ac:dyDescent="0.25">
      <c r="K6995" s="146" t="s">
        <v>210</v>
      </c>
      <c r="L6995" s="148" t="s">
        <v>150</v>
      </c>
    </row>
    <row r="6996" spans="11:12" ht="316.5" x14ac:dyDescent="0.25">
      <c r="K6996" s="146" t="s">
        <v>210</v>
      </c>
      <c r="L6996" s="148" t="s">
        <v>150</v>
      </c>
    </row>
    <row r="6997" spans="11:12" ht="316.5" x14ac:dyDescent="0.25">
      <c r="K6997" s="146" t="s">
        <v>210</v>
      </c>
      <c r="L6997" s="148" t="s">
        <v>150</v>
      </c>
    </row>
    <row r="6998" spans="11:12" ht="316.5" x14ac:dyDescent="0.25">
      <c r="K6998" s="146" t="s">
        <v>210</v>
      </c>
      <c r="L6998" s="148" t="s">
        <v>150</v>
      </c>
    </row>
    <row r="6999" spans="11:12" ht="316.5" x14ac:dyDescent="0.25">
      <c r="K6999" s="146" t="s">
        <v>210</v>
      </c>
      <c r="L6999" s="148" t="s">
        <v>150</v>
      </c>
    </row>
    <row r="7000" spans="11:12" ht="316.5" x14ac:dyDescent="0.25">
      <c r="K7000" s="146" t="s">
        <v>210</v>
      </c>
      <c r="L7000" s="148" t="s">
        <v>150</v>
      </c>
    </row>
    <row r="7001" spans="11:12" ht="316.5" x14ac:dyDescent="0.25">
      <c r="K7001" s="146" t="s">
        <v>210</v>
      </c>
      <c r="L7001" s="148" t="s">
        <v>150</v>
      </c>
    </row>
    <row r="7002" spans="11:12" ht="316.5" x14ac:dyDescent="0.25">
      <c r="K7002" s="146" t="s">
        <v>210</v>
      </c>
      <c r="L7002" s="148" t="s">
        <v>150</v>
      </c>
    </row>
    <row r="7003" spans="11:12" ht="316.5" x14ac:dyDescent="0.25">
      <c r="K7003" s="146" t="s">
        <v>210</v>
      </c>
      <c r="L7003" s="148" t="s">
        <v>150</v>
      </c>
    </row>
    <row r="7004" spans="11:12" ht="316.5" x14ac:dyDescent="0.25">
      <c r="K7004" s="146" t="s">
        <v>210</v>
      </c>
      <c r="L7004" s="148" t="s">
        <v>150</v>
      </c>
    </row>
    <row r="7005" spans="11:12" ht="316.5" x14ac:dyDescent="0.25">
      <c r="K7005" s="146" t="s">
        <v>210</v>
      </c>
      <c r="L7005" s="148" t="s">
        <v>150</v>
      </c>
    </row>
    <row r="7006" spans="11:12" ht="316.5" x14ac:dyDescent="0.25">
      <c r="K7006" s="146" t="s">
        <v>210</v>
      </c>
      <c r="L7006" s="148" t="s">
        <v>150</v>
      </c>
    </row>
    <row r="7007" spans="11:12" ht="316.5" x14ac:dyDescent="0.25">
      <c r="K7007" s="146" t="s">
        <v>210</v>
      </c>
      <c r="L7007" s="148" t="s">
        <v>150</v>
      </c>
    </row>
    <row r="7008" spans="11:12" ht="316.5" x14ac:dyDescent="0.25">
      <c r="K7008" s="146" t="s">
        <v>210</v>
      </c>
      <c r="L7008" s="148" t="s">
        <v>150</v>
      </c>
    </row>
    <row r="7009" spans="11:12" ht="316.5" x14ac:dyDescent="0.25">
      <c r="K7009" s="146" t="s">
        <v>210</v>
      </c>
      <c r="L7009" s="148" t="s">
        <v>150</v>
      </c>
    </row>
    <row r="7010" spans="11:12" ht="316.5" x14ac:dyDescent="0.25">
      <c r="K7010" s="146" t="s">
        <v>210</v>
      </c>
      <c r="L7010" s="148" t="s">
        <v>150</v>
      </c>
    </row>
    <row r="7011" spans="11:12" ht="316.5" x14ac:dyDescent="0.25">
      <c r="K7011" s="146" t="s">
        <v>210</v>
      </c>
      <c r="L7011" s="148" t="s">
        <v>150</v>
      </c>
    </row>
    <row r="7012" spans="11:12" ht="316.5" x14ac:dyDescent="0.25">
      <c r="K7012" s="146" t="s">
        <v>210</v>
      </c>
      <c r="L7012" s="148" t="s">
        <v>150</v>
      </c>
    </row>
    <row r="7013" spans="11:12" ht="316.5" x14ac:dyDescent="0.25">
      <c r="K7013" s="146" t="s">
        <v>210</v>
      </c>
      <c r="L7013" s="148" t="s">
        <v>150</v>
      </c>
    </row>
    <row r="7014" spans="11:12" ht="316.5" x14ac:dyDescent="0.25">
      <c r="K7014" s="146" t="s">
        <v>210</v>
      </c>
      <c r="L7014" s="148" t="s">
        <v>150</v>
      </c>
    </row>
    <row r="7015" spans="11:12" ht="316.5" x14ac:dyDescent="0.25">
      <c r="K7015" s="146" t="s">
        <v>210</v>
      </c>
      <c r="L7015" s="148" t="s">
        <v>150</v>
      </c>
    </row>
    <row r="7016" spans="11:12" ht="316.5" x14ac:dyDescent="0.25">
      <c r="K7016" s="146" t="s">
        <v>210</v>
      </c>
      <c r="L7016" s="148" t="s">
        <v>150</v>
      </c>
    </row>
    <row r="7017" spans="11:12" ht="316.5" x14ac:dyDescent="0.25">
      <c r="K7017" s="146" t="s">
        <v>210</v>
      </c>
      <c r="L7017" s="148" t="s">
        <v>150</v>
      </c>
    </row>
    <row r="7018" spans="11:12" ht="316.5" x14ac:dyDescent="0.25">
      <c r="K7018" s="146" t="s">
        <v>210</v>
      </c>
      <c r="L7018" s="148" t="s">
        <v>150</v>
      </c>
    </row>
    <row r="7019" spans="11:12" ht="316.5" x14ac:dyDescent="0.25">
      <c r="K7019" s="146" t="s">
        <v>210</v>
      </c>
      <c r="L7019" s="148" t="s">
        <v>150</v>
      </c>
    </row>
    <row r="7020" spans="11:12" ht="316.5" x14ac:dyDescent="0.25">
      <c r="K7020" s="146" t="s">
        <v>210</v>
      </c>
      <c r="L7020" s="148" t="s">
        <v>150</v>
      </c>
    </row>
    <row r="7021" spans="11:12" ht="316.5" x14ac:dyDescent="0.25">
      <c r="K7021" s="146" t="s">
        <v>210</v>
      </c>
      <c r="L7021" s="148" t="s">
        <v>150</v>
      </c>
    </row>
    <row r="7022" spans="11:12" ht="316.5" x14ac:dyDescent="0.25">
      <c r="K7022" s="146" t="s">
        <v>210</v>
      </c>
      <c r="L7022" s="148" t="s">
        <v>150</v>
      </c>
    </row>
    <row r="7023" spans="11:12" ht="316.5" x14ac:dyDescent="0.25">
      <c r="K7023" s="146" t="s">
        <v>210</v>
      </c>
      <c r="L7023" s="148" t="s">
        <v>150</v>
      </c>
    </row>
    <row r="7024" spans="11:12" ht="316.5" x14ac:dyDescent="0.25">
      <c r="K7024" s="146" t="s">
        <v>210</v>
      </c>
      <c r="L7024" s="148" t="s">
        <v>150</v>
      </c>
    </row>
    <row r="7025" spans="11:12" ht="316.5" x14ac:dyDescent="0.25">
      <c r="K7025" s="146" t="s">
        <v>210</v>
      </c>
      <c r="L7025" s="148" t="s">
        <v>150</v>
      </c>
    </row>
    <row r="7026" spans="11:12" ht="316.5" x14ac:dyDescent="0.25">
      <c r="K7026" s="146" t="s">
        <v>210</v>
      </c>
      <c r="L7026" s="148" t="s">
        <v>150</v>
      </c>
    </row>
    <row r="7027" spans="11:12" ht="316.5" x14ac:dyDescent="0.25">
      <c r="K7027" s="146" t="s">
        <v>210</v>
      </c>
      <c r="L7027" s="148" t="s">
        <v>150</v>
      </c>
    </row>
    <row r="7028" spans="11:12" ht="316.5" x14ac:dyDescent="0.25">
      <c r="K7028" s="146" t="s">
        <v>210</v>
      </c>
      <c r="L7028" s="148" t="s">
        <v>150</v>
      </c>
    </row>
    <row r="7029" spans="11:12" ht="316.5" x14ac:dyDescent="0.25">
      <c r="K7029" s="146" t="s">
        <v>210</v>
      </c>
      <c r="L7029" s="148" t="s">
        <v>150</v>
      </c>
    </row>
    <row r="7030" spans="11:12" ht="316.5" x14ac:dyDescent="0.25">
      <c r="K7030" s="146" t="s">
        <v>210</v>
      </c>
      <c r="L7030" s="148" t="s">
        <v>150</v>
      </c>
    </row>
    <row r="7031" spans="11:12" ht="316.5" x14ac:dyDescent="0.25">
      <c r="K7031" s="146" t="s">
        <v>210</v>
      </c>
      <c r="L7031" s="148" t="s">
        <v>150</v>
      </c>
    </row>
    <row r="7032" spans="11:12" ht="316.5" x14ac:dyDescent="0.25">
      <c r="K7032" s="146" t="s">
        <v>210</v>
      </c>
      <c r="L7032" s="148" t="s">
        <v>150</v>
      </c>
    </row>
    <row r="7033" spans="11:12" ht="316.5" x14ac:dyDescent="0.25">
      <c r="K7033" s="146" t="s">
        <v>210</v>
      </c>
      <c r="L7033" s="148" t="s">
        <v>150</v>
      </c>
    </row>
    <row r="7034" spans="11:12" ht="316.5" x14ac:dyDescent="0.25">
      <c r="K7034" s="146" t="s">
        <v>210</v>
      </c>
      <c r="L7034" s="148" t="s">
        <v>150</v>
      </c>
    </row>
    <row r="7035" spans="11:12" ht="316.5" x14ac:dyDescent="0.25">
      <c r="K7035" s="146" t="s">
        <v>210</v>
      </c>
      <c r="L7035" s="148" t="s">
        <v>150</v>
      </c>
    </row>
    <row r="7036" spans="11:12" ht="316.5" x14ac:dyDescent="0.25">
      <c r="K7036" s="146" t="s">
        <v>210</v>
      </c>
      <c r="L7036" s="148" t="s">
        <v>150</v>
      </c>
    </row>
    <row r="7037" spans="11:12" ht="316.5" x14ac:dyDescent="0.25">
      <c r="K7037" s="146" t="s">
        <v>210</v>
      </c>
      <c r="L7037" s="148" t="s">
        <v>150</v>
      </c>
    </row>
    <row r="7038" spans="11:12" ht="316.5" x14ac:dyDescent="0.25">
      <c r="K7038" s="146" t="s">
        <v>210</v>
      </c>
      <c r="L7038" s="148" t="s">
        <v>150</v>
      </c>
    </row>
    <row r="7039" spans="11:12" ht="316.5" x14ac:dyDescent="0.25">
      <c r="K7039" s="146" t="s">
        <v>210</v>
      </c>
      <c r="L7039" s="148" t="s">
        <v>150</v>
      </c>
    </row>
    <row r="7040" spans="11:12" ht="316.5" x14ac:dyDescent="0.25">
      <c r="K7040" s="146" t="s">
        <v>210</v>
      </c>
      <c r="L7040" s="148" t="s">
        <v>150</v>
      </c>
    </row>
    <row r="7041" spans="11:12" ht="316.5" x14ac:dyDescent="0.25">
      <c r="K7041" s="146" t="s">
        <v>210</v>
      </c>
      <c r="L7041" s="148" t="s">
        <v>150</v>
      </c>
    </row>
    <row r="7042" spans="11:12" ht="316.5" x14ac:dyDescent="0.25">
      <c r="K7042" s="146" t="s">
        <v>210</v>
      </c>
      <c r="L7042" s="148" t="s">
        <v>150</v>
      </c>
    </row>
    <row r="7043" spans="11:12" ht="316.5" x14ac:dyDescent="0.25">
      <c r="K7043" s="146" t="s">
        <v>210</v>
      </c>
      <c r="L7043" s="148" t="s">
        <v>150</v>
      </c>
    </row>
    <row r="7044" spans="11:12" ht="316.5" x14ac:dyDescent="0.25">
      <c r="K7044" s="146" t="s">
        <v>210</v>
      </c>
      <c r="L7044" s="148" t="s">
        <v>150</v>
      </c>
    </row>
    <row r="7045" spans="11:12" ht="316.5" x14ac:dyDescent="0.25">
      <c r="K7045" s="146" t="s">
        <v>210</v>
      </c>
      <c r="L7045" s="148" t="s">
        <v>150</v>
      </c>
    </row>
    <row r="7046" spans="11:12" ht="316.5" x14ac:dyDescent="0.25">
      <c r="K7046" s="146" t="s">
        <v>210</v>
      </c>
      <c r="L7046" s="148" t="s">
        <v>150</v>
      </c>
    </row>
    <row r="7047" spans="11:12" ht="316.5" x14ac:dyDescent="0.25">
      <c r="K7047" s="146" t="s">
        <v>210</v>
      </c>
      <c r="L7047" s="148" t="s">
        <v>150</v>
      </c>
    </row>
    <row r="7048" spans="11:12" ht="316.5" x14ac:dyDescent="0.25">
      <c r="K7048" s="146" t="s">
        <v>210</v>
      </c>
      <c r="L7048" s="148" t="s">
        <v>150</v>
      </c>
    </row>
    <row r="7049" spans="11:12" ht="316.5" x14ac:dyDescent="0.25">
      <c r="K7049" s="146" t="s">
        <v>210</v>
      </c>
      <c r="L7049" s="148" t="s">
        <v>150</v>
      </c>
    </row>
    <row r="7050" spans="11:12" ht="316.5" x14ac:dyDescent="0.25">
      <c r="K7050" s="146" t="s">
        <v>210</v>
      </c>
      <c r="L7050" s="148" t="s">
        <v>150</v>
      </c>
    </row>
    <row r="7051" spans="11:12" ht="316.5" x14ac:dyDescent="0.25">
      <c r="K7051" s="146" t="s">
        <v>210</v>
      </c>
      <c r="L7051" s="148" t="s">
        <v>150</v>
      </c>
    </row>
    <row r="7052" spans="11:12" ht="316.5" x14ac:dyDescent="0.25">
      <c r="K7052" s="146" t="s">
        <v>210</v>
      </c>
      <c r="L7052" s="148" t="s">
        <v>150</v>
      </c>
    </row>
    <row r="7053" spans="11:12" ht="316.5" x14ac:dyDescent="0.25">
      <c r="K7053" s="146" t="s">
        <v>210</v>
      </c>
      <c r="L7053" s="148" t="s">
        <v>150</v>
      </c>
    </row>
    <row r="7054" spans="11:12" ht="316.5" x14ac:dyDescent="0.25">
      <c r="K7054" s="146" t="s">
        <v>210</v>
      </c>
      <c r="L7054" s="148" t="s">
        <v>150</v>
      </c>
    </row>
    <row r="7055" spans="11:12" ht="316.5" x14ac:dyDescent="0.25">
      <c r="K7055" s="146" t="s">
        <v>210</v>
      </c>
      <c r="L7055" s="148" t="s">
        <v>150</v>
      </c>
    </row>
    <row r="7056" spans="11:12" ht="316.5" x14ac:dyDescent="0.25">
      <c r="K7056" s="146" t="s">
        <v>210</v>
      </c>
      <c r="L7056" s="148" t="s">
        <v>150</v>
      </c>
    </row>
    <row r="7057" spans="11:12" ht="316.5" x14ac:dyDescent="0.25">
      <c r="K7057" s="146" t="s">
        <v>210</v>
      </c>
      <c r="L7057" s="148" t="s">
        <v>150</v>
      </c>
    </row>
    <row r="7058" spans="11:12" ht="316.5" x14ac:dyDescent="0.25">
      <c r="K7058" s="146" t="s">
        <v>210</v>
      </c>
      <c r="L7058" s="148" t="s">
        <v>150</v>
      </c>
    </row>
    <row r="7059" spans="11:12" ht="316.5" x14ac:dyDescent="0.25">
      <c r="K7059" s="146" t="s">
        <v>210</v>
      </c>
      <c r="L7059" s="148" t="s">
        <v>150</v>
      </c>
    </row>
    <row r="7060" spans="11:12" ht="316.5" x14ac:dyDescent="0.25">
      <c r="K7060" s="146" t="s">
        <v>210</v>
      </c>
      <c r="L7060" s="148" t="s">
        <v>150</v>
      </c>
    </row>
    <row r="7061" spans="11:12" ht="316.5" x14ac:dyDescent="0.25">
      <c r="K7061" s="146" t="s">
        <v>210</v>
      </c>
      <c r="L7061" s="148" t="s">
        <v>150</v>
      </c>
    </row>
    <row r="7062" spans="11:12" ht="316.5" x14ac:dyDescent="0.25">
      <c r="K7062" s="146" t="s">
        <v>210</v>
      </c>
      <c r="L7062" s="148" t="s">
        <v>150</v>
      </c>
    </row>
    <row r="7063" spans="11:12" ht="316.5" x14ac:dyDescent="0.25">
      <c r="K7063" s="146" t="s">
        <v>210</v>
      </c>
      <c r="L7063" s="148" t="s">
        <v>150</v>
      </c>
    </row>
    <row r="7064" spans="11:12" ht="316.5" x14ac:dyDescent="0.25">
      <c r="K7064" s="146" t="s">
        <v>210</v>
      </c>
      <c r="L7064" s="148" t="s">
        <v>150</v>
      </c>
    </row>
    <row r="7065" spans="11:12" ht="316.5" x14ac:dyDescent="0.25">
      <c r="K7065" s="146" t="s">
        <v>210</v>
      </c>
      <c r="L7065" s="148" t="s">
        <v>150</v>
      </c>
    </row>
    <row r="7066" spans="11:12" ht="316.5" x14ac:dyDescent="0.25">
      <c r="K7066" s="146" t="s">
        <v>210</v>
      </c>
      <c r="L7066" s="148" t="s">
        <v>150</v>
      </c>
    </row>
    <row r="7067" spans="11:12" ht="316.5" x14ac:dyDescent="0.25">
      <c r="K7067" s="146" t="s">
        <v>210</v>
      </c>
      <c r="L7067" s="148" t="s">
        <v>150</v>
      </c>
    </row>
    <row r="7068" spans="11:12" ht="316.5" x14ac:dyDescent="0.25">
      <c r="K7068" s="146" t="s">
        <v>210</v>
      </c>
      <c r="L7068" s="148" t="s">
        <v>150</v>
      </c>
    </row>
    <row r="7069" spans="11:12" ht="316.5" x14ac:dyDescent="0.25">
      <c r="K7069" s="146" t="s">
        <v>210</v>
      </c>
      <c r="L7069" s="148" t="s">
        <v>150</v>
      </c>
    </row>
    <row r="7070" spans="11:12" ht="316.5" x14ac:dyDescent="0.25">
      <c r="K7070" s="146" t="s">
        <v>210</v>
      </c>
      <c r="L7070" s="148" t="s">
        <v>150</v>
      </c>
    </row>
    <row r="7071" spans="11:12" ht="316.5" x14ac:dyDescent="0.25">
      <c r="K7071" s="146" t="s">
        <v>210</v>
      </c>
      <c r="L7071" s="148" t="s">
        <v>150</v>
      </c>
    </row>
    <row r="7072" spans="11:12" ht="316.5" x14ac:dyDescent="0.25">
      <c r="K7072" s="146" t="s">
        <v>210</v>
      </c>
      <c r="L7072" s="148" t="s">
        <v>150</v>
      </c>
    </row>
    <row r="7073" spans="11:12" ht="316.5" x14ac:dyDescent="0.25">
      <c r="K7073" s="146" t="s">
        <v>210</v>
      </c>
      <c r="L7073" s="148" t="s">
        <v>150</v>
      </c>
    </row>
    <row r="7074" spans="11:12" ht="316.5" x14ac:dyDescent="0.25">
      <c r="K7074" s="146" t="s">
        <v>210</v>
      </c>
      <c r="L7074" s="148" t="s">
        <v>150</v>
      </c>
    </row>
    <row r="7075" spans="11:12" ht="316.5" x14ac:dyDescent="0.25">
      <c r="K7075" s="146" t="s">
        <v>210</v>
      </c>
      <c r="L7075" s="148" t="s">
        <v>150</v>
      </c>
    </row>
    <row r="7076" spans="11:12" ht="316.5" x14ac:dyDescent="0.25">
      <c r="K7076" s="146" t="s">
        <v>210</v>
      </c>
      <c r="L7076" s="148" t="s">
        <v>150</v>
      </c>
    </row>
    <row r="7077" spans="11:12" ht="316.5" x14ac:dyDescent="0.25">
      <c r="K7077" s="146" t="s">
        <v>210</v>
      </c>
      <c r="L7077" s="148" t="s">
        <v>150</v>
      </c>
    </row>
    <row r="7078" spans="11:12" ht="316.5" x14ac:dyDescent="0.25">
      <c r="K7078" s="146" t="s">
        <v>210</v>
      </c>
      <c r="L7078" s="148" t="s">
        <v>150</v>
      </c>
    </row>
    <row r="7079" spans="11:12" ht="316.5" x14ac:dyDescent="0.25">
      <c r="K7079" s="146" t="s">
        <v>210</v>
      </c>
      <c r="L7079" s="148" t="s">
        <v>150</v>
      </c>
    </row>
    <row r="7080" spans="11:12" ht="316.5" x14ac:dyDescent="0.25">
      <c r="K7080" s="146" t="s">
        <v>210</v>
      </c>
      <c r="L7080" s="148" t="s">
        <v>150</v>
      </c>
    </row>
    <row r="7081" spans="11:12" ht="316.5" x14ac:dyDescent="0.25">
      <c r="K7081" s="146" t="s">
        <v>210</v>
      </c>
      <c r="L7081" s="148" t="s">
        <v>150</v>
      </c>
    </row>
    <row r="7082" spans="11:12" ht="316.5" x14ac:dyDescent="0.25">
      <c r="K7082" s="146" t="s">
        <v>210</v>
      </c>
      <c r="L7082" s="148" t="s">
        <v>150</v>
      </c>
    </row>
    <row r="7083" spans="11:12" ht="316.5" x14ac:dyDescent="0.25">
      <c r="K7083" s="146" t="s">
        <v>210</v>
      </c>
      <c r="L7083" s="148" t="s">
        <v>150</v>
      </c>
    </row>
    <row r="7084" spans="11:12" ht="316.5" x14ac:dyDescent="0.25">
      <c r="K7084" s="146" t="s">
        <v>210</v>
      </c>
      <c r="L7084" s="148" t="s">
        <v>150</v>
      </c>
    </row>
    <row r="7085" spans="11:12" ht="316.5" x14ac:dyDescent="0.25">
      <c r="K7085" s="146" t="s">
        <v>210</v>
      </c>
      <c r="L7085" s="148" t="s">
        <v>150</v>
      </c>
    </row>
    <row r="7086" spans="11:12" ht="316.5" x14ac:dyDescent="0.25">
      <c r="K7086" s="146" t="s">
        <v>210</v>
      </c>
      <c r="L7086" s="148" t="s">
        <v>150</v>
      </c>
    </row>
    <row r="7087" spans="11:12" ht="316.5" x14ac:dyDescent="0.25">
      <c r="K7087" s="146" t="s">
        <v>210</v>
      </c>
      <c r="L7087" s="148" t="s">
        <v>150</v>
      </c>
    </row>
    <row r="7088" spans="11:12" ht="316.5" x14ac:dyDescent="0.25">
      <c r="K7088" s="146" t="s">
        <v>210</v>
      </c>
      <c r="L7088" s="148" t="s">
        <v>150</v>
      </c>
    </row>
    <row r="7089" spans="11:12" ht="316.5" x14ac:dyDescent="0.25">
      <c r="K7089" s="146" t="s">
        <v>210</v>
      </c>
      <c r="L7089" s="148" t="s">
        <v>150</v>
      </c>
    </row>
    <row r="7090" spans="11:12" ht="316.5" x14ac:dyDescent="0.25">
      <c r="K7090" s="146" t="s">
        <v>210</v>
      </c>
      <c r="L7090" s="148" t="s">
        <v>150</v>
      </c>
    </row>
    <row r="7091" spans="11:12" ht="316.5" x14ac:dyDescent="0.25">
      <c r="K7091" s="146" t="s">
        <v>210</v>
      </c>
      <c r="L7091" s="148" t="s">
        <v>150</v>
      </c>
    </row>
    <row r="7092" spans="11:12" ht="316.5" x14ac:dyDescent="0.25">
      <c r="K7092" s="146" t="s">
        <v>210</v>
      </c>
      <c r="L7092" s="148" t="s">
        <v>150</v>
      </c>
    </row>
    <row r="7093" spans="11:12" ht="316.5" x14ac:dyDescent="0.25">
      <c r="K7093" s="146" t="s">
        <v>210</v>
      </c>
      <c r="L7093" s="148" t="s">
        <v>150</v>
      </c>
    </row>
    <row r="7094" spans="11:12" ht="316.5" x14ac:dyDescent="0.25">
      <c r="K7094" s="146" t="s">
        <v>210</v>
      </c>
      <c r="L7094" s="148" t="s">
        <v>150</v>
      </c>
    </row>
    <row r="7095" spans="11:12" ht="316.5" x14ac:dyDescent="0.25">
      <c r="K7095" s="146" t="s">
        <v>210</v>
      </c>
      <c r="L7095" s="148" t="s">
        <v>150</v>
      </c>
    </row>
    <row r="7096" spans="11:12" ht="316.5" x14ac:dyDescent="0.25">
      <c r="K7096" s="146" t="s">
        <v>210</v>
      </c>
      <c r="L7096" s="148" t="s">
        <v>150</v>
      </c>
    </row>
    <row r="7097" spans="11:12" ht="316.5" x14ac:dyDescent="0.25">
      <c r="K7097" s="146" t="s">
        <v>210</v>
      </c>
      <c r="L7097" s="148" t="s">
        <v>150</v>
      </c>
    </row>
    <row r="7098" spans="11:12" ht="316.5" x14ac:dyDescent="0.25">
      <c r="K7098" s="146" t="s">
        <v>210</v>
      </c>
      <c r="L7098" s="148" t="s">
        <v>150</v>
      </c>
    </row>
    <row r="7099" spans="11:12" ht="316.5" x14ac:dyDescent="0.25">
      <c r="K7099" s="146" t="s">
        <v>210</v>
      </c>
      <c r="L7099" s="148" t="s">
        <v>150</v>
      </c>
    </row>
    <row r="7100" spans="11:12" ht="316.5" x14ac:dyDescent="0.25">
      <c r="K7100" s="146" t="s">
        <v>210</v>
      </c>
      <c r="L7100" s="148" t="s">
        <v>150</v>
      </c>
    </row>
    <row r="7101" spans="11:12" ht="316.5" x14ac:dyDescent="0.25">
      <c r="K7101" s="146" t="s">
        <v>210</v>
      </c>
      <c r="L7101" s="148" t="s">
        <v>150</v>
      </c>
    </row>
    <row r="7102" spans="11:12" ht="316.5" x14ac:dyDescent="0.25">
      <c r="K7102" s="146" t="s">
        <v>210</v>
      </c>
      <c r="L7102" s="148" t="s">
        <v>150</v>
      </c>
    </row>
    <row r="7103" spans="11:12" ht="316.5" x14ac:dyDescent="0.25">
      <c r="K7103" s="146" t="s">
        <v>210</v>
      </c>
      <c r="L7103" s="148" t="s">
        <v>150</v>
      </c>
    </row>
    <row r="7104" spans="11:12" ht="316.5" x14ac:dyDescent="0.25">
      <c r="K7104" s="146" t="s">
        <v>210</v>
      </c>
      <c r="L7104" s="148" t="s">
        <v>150</v>
      </c>
    </row>
    <row r="7105" spans="11:12" ht="316.5" x14ac:dyDescent="0.25">
      <c r="K7105" s="146" t="s">
        <v>210</v>
      </c>
      <c r="L7105" s="148" t="s">
        <v>150</v>
      </c>
    </row>
    <row r="7106" spans="11:12" ht="316.5" x14ac:dyDescent="0.25">
      <c r="K7106" s="146" t="s">
        <v>210</v>
      </c>
      <c r="L7106" s="148" t="s">
        <v>150</v>
      </c>
    </row>
    <row r="7107" spans="11:12" ht="316.5" x14ac:dyDescent="0.25">
      <c r="K7107" s="146" t="s">
        <v>210</v>
      </c>
      <c r="L7107" s="148" t="s">
        <v>150</v>
      </c>
    </row>
    <row r="7108" spans="11:12" ht="316.5" x14ac:dyDescent="0.25">
      <c r="K7108" s="146" t="s">
        <v>210</v>
      </c>
      <c r="L7108" s="148" t="s">
        <v>150</v>
      </c>
    </row>
    <row r="7109" spans="11:12" ht="316.5" x14ac:dyDescent="0.25">
      <c r="K7109" s="146" t="s">
        <v>210</v>
      </c>
      <c r="L7109" s="148" t="s">
        <v>150</v>
      </c>
    </row>
    <row r="7110" spans="11:12" ht="316.5" x14ac:dyDescent="0.25">
      <c r="K7110" s="146" t="s">
        <v>210</v>
      </c>
      <c r="L7110" s="148" t="s">
        <v>150</v>
      </c>
    </row>
    <row r="7111" spans="11:12" ht="316.5" x14ac:dyDescent="0.25">
      <c r="K7111" s="146" t="s">
        <v>210</v>
      </c>
      <c r="L7111" s="148" t="s">
        <v>150</v>
      </c>
    </row>
    <row r="7112" spans="11:12" ht="316.5" x14ac:dyDescent="0.25">
      <c r="K7112" s="146" t="s">
        <v>210</v>
      </c>
      <c r="L7112" s="148" t="s">
        <v>150</v>
      </c>
    </row>
    <row r="7113" spans="11:12" ht="316.5" x14ac:dyDescent="0.25">
      <c r="K7113" s="146" t="s">
        <v>210</v>
      </c>
      <c r="L7113" s="148" t="s">
        <v>150</v>
      </c>
    </row>
    <row r="7114" spans="11:12" ht="316.5" x14ac:dyDescent="0.25">
      <c r="K7114" s="146" t="s">
        <v>210</v>
      </c>
      <c r="L7114" s="148" t="s">
        <v>150</v>
      </c>
    </row>
    <row r="7115" spans="11:12" ht="316.5" x14ac:dyDescent="0.25">
      <c r="K7115" s="146" t="s">
        <v>210</v>
      </c>
      <c r="L7115" s="148" t="s">
        <v>150</v>
      </c>
    </row>
    <row r="7116" spans="11:12" ht="316.5" x14ac:dyDescent="0.25">
      <c r="K7116" s="146" t="s">
        <v>210</v>
      </c>
      <c r="L7116" s="148" t="s">
        <v>150</v>
      </c>
    </row>
    <row r="7117" spans="11:12" ht="316.5" x14ac:dyDescent="0.25">
      <c r="K7117" s="146" t="s">
        <v>210</v>
      </c>
      <c r="L7117" s="148" t="s">
        <v>150</v>
      </c>
    </row>
    <row r="7118" spans="11:12" ht="316.5" x14ac:dyDescent="0.25">
      <c r="K7118" s="146" t="s">
        <v>210</v>
      </c>
      <c r="L7118" s="148" t="s">
        <v>150</v>
      </c>
    </row>
    <row r="7119" spans="11:12" ht="316.5" x14ac:dyDescent="0.25">
      <c r="K7119" s="146" t="s">
        <v>210</v>
      </c>
      <c r="L7119" s="148" t="s">
        <v>150</v>
      </c>
    </row>
    <row r="7120" spans="11:12" ht="316.5" x14ac:dyDescent="0.25">
      <c r="K7120" s="146" t="s">
        <v>210</v>
      </c>
      <c r="L7120" s="148" t="s">
        <v>150</v>
      </c>
    </row>
    <row r="7121" spans="11:12" ht="316.5" x14ac:dyDescent="0.25">
      <c r="K7121" s="146" t="s">
        <v>210</v>
      </c>
      <c r="L7121" s="148" t="s">
        <v>150</v>
      </c>
    </row>
    <row r="7122" spans="11:12" ht="316.5" x14ac:dyDescent="0.25">
      <c r="K7122" s="146" t="s">
        <v>210</v>
      </c>
      <c r="L7122" s="148" t="s">
        <v>150</v>
      </c>
    </row>
    <row r="7123" spans="11:12" ht="316.5" x14ac:dyDescent="0.25">
      <c r="K7123" s="146" t="s">
        <v>210</v>
      </c>
      <c r="L7123" s="148" t="s">
        <v>150</v>
      </c>
    </row>
    <row r="7124" spans="11:12" ht="316.5" x14ac:dyDescent="0.25">
      <c r="K7124" s="146" t="s">
        <v>210</v>
      </c>
      <c r="L7124" s="148" t="s">
        <v>150</v>
      </c>
    </row>
    <row r="7125" spans="11:12" ht="316.5" x14ac:dyDescent="0.25">
      <c r="K7125" s="146" t="s">
        <v>210</v>
      </c>
      <c r="L7125" s="148" t="s">
        <v>150</v>
      </c>
    </row>
    <row r="7126" spans="11:12" ht="316.5" x14ac:dyDescent="0.25">
      <c r="K7126" s="146" t="s">
        <v>210</v>
      </c>
      <c r="L7126" s="148" t="s">
        <v>150</v>
      </c>
    </row>
    <row r="7127" spans="11:12" ht="316.5" x14ac:dyDescent="0.25">
      <c r="K7127" s="146" t="s">
        <v>210</v>
      </c>
      <c r="L7127" s="148" t="s">
        <v>150</v>
      </c>
    </row>
    <row r="7128" spans="11:12" ht="316.5" x14ac:dyDescent="0.25">
      <c r="K7128" s="146" t="s">
        <v>210</v>
      </c>
      <c r="L7128" s="148" t="s">
        <v>150</v>
      </c>
    </row>
    <row r="7129" spans="11:12" ht="316.5" x14ac:dyDescent="0.25">
      <c r="K7129" s="146" t="s">
        <v>210</v>
      </c>
      <c r="L7129" s="148" t="s">
        <v>150</v>
      </c>
    </row>
    <row r="7130" spans="11:12" ht="316.5" x14ac:dyDescent="0.25">
      <c r="K7130" s="146" t="s">
        <v>210</v>
      </c>
      <c r="L7130" s="148" t="s">
        <v>150</v>
      </c>
    </row>
    <row r="7131" spans="11:12" ht="316.5" x14ac:dyDescent="0.25">
      <c r="K7131" s="146" t="s">
        <v>210</v>
      </c>
      <c r="L7131" s="148" t="s">
        <v>150</v>
      </c>
    </row>
    <row r="7132" spans="11:12" ht="316.5" x14ac:dyDescent="0.25">
      <c r="K7132" s="146" t="s">
        <v>210</v>
      </c>
      <c r="L7132" s="148" t="s">
        <v>150</v>
      </c>
    </row>
    <row r="7133" spans="11:12" ht="316.5" x14ac:dyDescent="0.25">
      <c r="K7133" s="146" t="s">
        <v>210</v>
      </c>
      <c r="L7133" s="148" t="s">
        <v>150</v>
      </c>
    </row>
    <row r="7134" spans="11:12" ht="316.5" x14ac:dyDescent="0.25">
      <c r="K7134" s="146" t="s">
        <v>210</v>
      </c>
      <c r="L7134" s="148" t="s">
        <v>150</v>
      </c>
    </row>
    <row r="7135" spans="11:12" ht="316.5" x14ac:dyDescent="0.25">
      <c r="K7135" s="146" t="s">
        <v>210</v>
      </c>
      <c r="L7135" s="148" t="s">
        <v>150</v>
      </c>
    </row>
    <row r="7136" spans="11:12" ht="316.5" x14ac:dyDescent="0.25">
      <c r="K7136" s="146" t="s">
        <v>210</v>
      </c>
      <c r="L7136" s="148" t="s">
        <v>150</v>
      </c>
    </row>
    <row r="7137" spans="11:12" ht="316.5" x14ac:dyDescent="0.25">
      <c r="K7137" s="146" t="s">
        <v>210</v>
      </c>
      <c r="L7137" s="148" t="s">
        <v>150</v>
      </c>
    </row>
    <row r="7138" spans="11:12" ht="316.5" x14ac:dyDescent="0.25">
      <c r="K7138" s="146" t="s">
        <v>210</v>
      </c>
      <c r="L7138" s="148" t="s">
        <v>150</v>
      </c>
    </row>
    <row r="7139" spans="11:12" ht="316.5" x14ac:dyDescent="0.25">
      <c r="K7139" s="146" t="s">
        <v>210</v>
      </c>
      <c r="L7139" s="148" t="s">
        <v>150</v>
      </c>
    </row>
    <row r="7140" spans="11:12" ht="316.5" x14ac:dyDescent="0.25">
      <c r="K7140" s="146" t="s">
        <v>210</v>
      </c>
      <c r="L7140" s="148" t="s">
        <v>150</v>
      </c>
    </row>
    <row r="7141" spans="11:12" ht="316.5" x14ac:dyDescent="0.25">
      <c r="K7141" s="146" t="s">
        <v>210</v>
      </c>
      <c r="L7141" s="148" t="s">
        <v>150</v>
      </c>
    </row>
    <row r="7142" spans="11:12" ht="316.5" x14ac:dyDescent="0.25">
      <c r="K7142" s="146" t="s">
        <v>210</v>
      </c>
      <c r="L7142" s="148" t="s">
        <v>150</v>
      </c>
    </row>
    <row r="7143" spans="11:12" ht="316.5" x14ac:dyDescent="0.25">
      <c r="K7143" s="146" t="s">
        <v>210</v>
      </c>
      <c r="L7143" s="148" t="s">
        <v>150</v>
      </c>
    </row>
    <row r="7144" spans="11:12" ht="316.5" x14ac:dyDescent="0.25">
      <c r="K7144" s="146" t="s">
        <v>210</v>
      </c>
      <c r="L7144" s="148" t="s">
        <v>150</v>
      </c>
    </row>
    <row r="7145" spans="11:12" ht="316.5" x14ac:dyDescent="0.25">
      <c r="K7145" s="146" t="s">
        <v>210</v>
      </c>
      <c r="L7145" s="148" t="s">
        <v>150</v>
      </c>
    </row>
    <row r="7146" spans="11:12" ht="316.5" x14ac:dyDescent="0.25">
      <c r="K7146" s="146" t="s">
        <v>210</v>
      </c>
      <c r="L7146" s="148" t="s">
        <v>150</v>
      </c>
    </row>
    <row r="7147" spans="11:12" ht="316.5" x14ac:dyDescent="0.25">
      <c r="K7147" s="146" t="s">
        <v>210</v>
      </c>
      <c r="L7147" s="148" t="s">
        <v>150</v>
      </c>
    </row>
    <row r="7148" spans="11:12" ht="316.5" x14ac:dyDescent="0.25">
      <c r="K7148" s="146" t="s">
        <v>210</v>
      </c>
      <c r="L7148" s="148" t="s">
        <v>150</v>
      </c>
    </row>
    <row r="7149" spans="11:12" ht="316.5" x14ac:dyDescent="0.25">
      <c r="K7149" s="146" t="s">
        <v>210</v>
      </c>
      <c r="L7149" s="148" t="s">
        <v>150</v>
      </c>
    </row>
    <row r="7150" spans="11:12" ht="316.5" x14ac:dyDescent="0.25">
      <c r="K7150" s="146" t="s">
        <v>210</v>
      </c>
      <c r="L7150" s="148" t="s">
        <v>150</v>
      </c>
    </row>
    <row r="7151" spans="11:12" ht="316.5" x14ac:dyDescent="0.25">
      <c r="K7151" s="146" t="s">
        <v>210</v>
      </c>
      <c r="L7151" s="148" t="s">
        <v>150</v>
      </c>
    </row>
    <row r="7152" spans="11:12" ht="316.5" x14ac:dyDescent="0.25">
      <c r="K7152" s="146" t="s">
        <v>210</v>
      </c>
      <c r="L7152" s="148" t="s">
        <v>150</v>
      </c>
    </row>
    <row r="7153" spans="11:12" ht="316.5" x14ac:dyDescent="0.25">
      <c r="K7153" s="146" t="s">
        <v>210</v>
      </c>
      <c r="L7153" s="148" t="s">
        <v>150</v>
      </c>
    </row>
    <row r="7154" spans="11:12" ht="316.5" x14ac:dyDescent="0.25">
      <c r="K7154" s="146" t="s">
        <v>210</v>
      </c>
      <c r="L7154" s="148" t="s">
        <v>150</v>
      </c>
    </row>
    <row r="7155" spans="11:12" ht="316.5" x14ac:dyDescent="0.25">
      <c r="K7155" s="146" t="s">
        <v>210</v>
      </c>
      <c r="L7155" s="148" t="s">
        <v>150</v>
      </c>
    </row>
    <row r="7156" spans="11:12" ht="316.5" x14ac:dyDescent="0.25">
      <c r="K7156" s="146" t="s">
        <v>210</v>
      </c>
      <c r="L7156" s="148" t="s">
        <v>150</v>
      </c>
    </row>
    <row r="7157" spans="11:12" ht="316.5" x14ac:dyDescent="0.25">
      <c r="K7157" s="146" t="s">
        <v>210</v>
      </c>
      <c r="L7157" s="148" t="s">
        <v>150</v>
      </c>
    </row>
    <row r="7158" spans="11:12" ht="316.5" x14ac:dyDescent="0.25">
      <c r="K7158" s="146" t="s">
        <v>210</v>
      </c>
      <c r="L7158" s="148" t="s">
        <v>150</v>
      </c>
    </row>
    <row r="7159" spans="11:12" ht="316.5" x14ac:dyDescent="0.25">
      <c r="K7159" s="146" t="s">
        <v>210</v>
      </c>
      <c r="L7159" s="148" t="s">
        <v>150</v>
      </c>
    </row>
    <row r="7160" spans="11:12" ht="316.5" x14ac:dyDescent="0.25">
      <c r="K7160" s="146" t="s">
        <v>210</v>
      </c>
      <c r="L7160" s="148" t="s">
        <v>150</v>
      </c>
    </row>
    <row r="7161" spans="11:12" ht="316.5" x14ac:dyDescent="0.25">
      <c r="K7161" s="146" t="s">
        <v>210</v>
      </c>
      <c r="L7161" s="148" t="s">
        <v>150</v>
      </c>
    </row>
    <row r="7162" spans="11:12" ht="316.5" x14ac:dyDescent="0.25">
      <c r="K7162" s="146" t="s">
        <v>210</v>
      </c>
      <c r="L7162" s="148" t="s">
        <v>150</v>
      </c>
    </row>
    <row r="7163" spans="11:12" ht="316.5" x14ac:dyDescent="0.25">
      <c r="K7163" s="146" t="s">
        <v>210</v>
      </c>
      <c r="L7163" s="148" t="s">
        <v>150</v>
      </c>
    </row>
    <row r="7164" spans="11:12" ht="316.5" x14ac:dyDescent="0.25">
      <c r="K7164" s="146" t="s">
        <v>210</v>
      </c>
      <c r="L7164" s="148" t="s">
        <v>150</v>
      </c>
    </row>
    <row r="7165" spans="11:12" ht="316.5" x14ac:dyDescent="0.25">
      <c r="K7165" s="146" t="s">
        <v>210</v>
      </c>
      <c r="L7165" s="148" t="s">
        <v>150</v>
      </c>
    </row>
    <row r="7166" spans="11:12" ht="316.5" x14ac:dyDescent="0.25">
      <c r="K7166" s="146" t="s">
        <v>210</v>
      </c>
      <c r="L7166" s="148" t="s">
        <v>150</v>
      </c>
    </row>
    <row r="7167" spans="11:12" ht="316.5" x14ac:dyDescent="0.25">
      <c r="K7167" s="146" t="s">
        <v>210</v>
      </c>
      <c r="L7167" s="148" t="s">
        <v>150</v>
      </c>
    </row>
    <row r="7168" spans="11:12" ht="316.5" x14ac:dyDescent="0.25">
      <c r="K7168" s="146" t="s">
        <v>210</v>
      </c>
      <c r="L7168" s="148" t="s">
        <v>150</v>
      </c>
    </row>
    <row r="7169" spans="11:12" ht="316.5" x14ac:dyDescent="0.25">
      <c r="K7169" s="146" t="s">
        <v>210</v>
      </c>
      <c r="L7169" s="148" t="s">
        <v>150</v>
      </c>
    </row>
    <row r="7170" spans="11:12" ht="316.5" x14ac:dyDescent="0.25">
      <c r="K7170" s="146" t="s">
        <v>210</v>
      </c>
      <c r="L7170" s="148" t="s">
        <v>150</v>
      </c>
    </row>
    <row r="7171" spans="11:12" ht="316.5" x14ac:dyDescent="0.25">
      <c r="K7171" s="146" t="s">
        <v>210</v>
      </c>
      <c r="L7171" s="148" t="s">
        <v>150</v>
      </c>
    </row>
    <row r="7172" spans="11:12" ht="316.5" x14ac:dyDescent="0.25">
      <c r="K7172" s="146" t="s">
        <v>210</v>
      </c>
      <c r="L7172" s="148" t="s">
        <v>150</v>
      </c>
    </row>
    <row r="7173" spans="11:12" ht="316.5" x14ac:dyDescent="0.25">
      <c r="K7173" s="146" t="s">
        <v>210</v>
      </c>
      <c r="L7173" s="148" t="s">
        <v>150</v>
      </c>
    </row>
    <row r="7174" spans="11:12" ht="316.5" x14ac:dyDescent="0.25">
      <c r="K7174" s="146" t="s">
        <v>210</v>
      </c>
      <c r="L7174" s="148" t="s">
        <v>150</v>
      </c>
    </row>
    <row r="7175" spans="11:12" ht="316.5" x14ac:dyDescent="0.25">
      <c r="K7175" s="146" t="s">
        <v>210</v>
      </c>
      <c r="L7175" s="148" t="s">
        <v>150</v>
      </c>
    </row>
    <row r="7176" spans="11:12" ht="316.5" x14ac:dyDescent="0.25">
      <c r="K7176" s="146" t="s">
        <v>210</v>
      </c>
      <c r="L7176" s="148" t="s">
        <v>150</v>
      </c>
    </row>
    <row r="7177" spans="11:12" ht="316.5" x14ac:dyDescent="0.25">
      <c r="K7177" s="146" t="s">
        <v>210</v>
      </c>
      <c r="L7177" s="148" t="s">
        <v>150</v>
      </c>
    </row>
    <row r="7178" spans="11:12" ht="316.5" x14ac:dyDescent="0.25">
      <c r="K7178" s="146" t="s">
        <v>210</v>
      </c>
      <c r="L7178" s="148" t="s">
        <v>150</v>
      </c>
    </row>
    <row r="7179" spans="11:12" ht="316.5" x14ac:dyDescent="0.25">
      <c r="K7179" s="146" t="s">
        <v>210</v>
      </c>
      <c r="L7179" s="148" t="s">
        <v>150</v>
      </c>
    </row>
    <row r="7180" spans="11:12" ht="316.5" x14ac:dyDescent="0.25">
      <c r="K7180" s="146" t="s">
        <v>210</v>
      </c>
      <c r="L7180" s="148" t="s">
        <v>150</v>
      </c>
    </row>
    <row r="7181" spans="11:12" ht="316.5" x14ac:dyDescent="0.25">
      <c r="K7181" s="146" t="s">
        <v>210</v>
      </c>
      <c r="L7181" s="148" t="s">
        <v>150</v>
      </c>
    </row>
    <row r="7182" spans="11:12" ht="316.5" x14ac:dyDescent="0.25">
      <c r="K7182" s="146" t="s">
        <v>210</v>
      </c>
      <c r="L7182" s="148" t="s">
        <v>150</v>
      </c>
    </row>
    <row r="7183" spans="11:12" ht="316.5" x14ac:dyDescent="0.25">
      <c r="K7183" s="146" t="s">
        <v>210</v>
      </c>
      <c r="L7183" s="148" t="s">
        <v>150</v>
      </c>
    </row>
    <row r="7184" spans="11:12" ht="316.5" x14ac:dyDescent="0.25">
      <c r="K7184" s="146" t="s">
        <v>210</v>
      </c>
      <c r="L7184" s="148" t="s">
        <v>150</v>
      </c>
    </row>
    <row r="7185" spans="11:12" ht="316.5" x14ac:dyDescent="0.25">
      <c r="K7185" s="146" t="s">
        <v>210</v>
      </c>
      <c r="L7185" s="148" t="s">
        <v>150</v>
      </c>
    </row>
    <row r="7186" spans="11:12" ht="316.5" x14ac:dyDescent="0.25">
      <c r="K7186" s="146" t="s">
        <v>210</v>
      </c>
      <c r="L7186" s="148" t="s">
        <v>150</v>
      </c>
    </row>
    <row r="7187" spans="11:12" ht="316.5" x14ac:dyDescent="0.25">
      <c r="K7187" s="146" t="s">
        <v>210</v>
      </c>
      <c r="L7187" s="148" t="s">
        <v>150</v>
      </c>
    </row>
    <row r="7188" spans="11:12" ht="316.5" x14ac:dyDescent="0.25">
      <c r="K7188" s="146" t="s">
        <v>210</v>
      </c>
      <c r="L7188" s="148" t="s">
        <v>150</v>
      </c>
    </row>
    <row r="7189" spans="11:12" ht="316.5" x14ac:dyDescent="0.25">
      <c r="K7189" s="146" t="s">
        <v>210</v>
      </c>
      <c r="L7189" s="148" t="s">
        <v>150</v>
      </c>
    </row>
    <row r="7190" spans="11:12" ht="316.5" x14ac:dyDescent="0.25">
      <c r="K7190" s="146" t="s">
        <v>210</v>
      </c>
      <c r="L7190" s="148" t="s">
        <v>150</v>
      </c>
    </row>
    <row r="7191" spans="11:12" ht="316.5" x14ac:dyDescent="0.25">
      <c r="K7191" s="146" t="s">
        <v>210</v>
      </c>
      <c r="L7191" s="148" t="s">
        <v>150</v>
      </c>
    </row>
    <row r="7192" spans="11:12" ht="316.5" x14ac:dyDescent="0.25">
      <c r="K7192" s="146" t="s">
        <v>210</v>
      </c>
      <c r="L7192" s="148" t="s">
        <v>150</v>
      </c>
    </row>
    <row r="7193" spans="11:12" ht="316.5" x14ac:dyDescent="0.25">
      <c r="K7193" s="146" t="s">
        <v>210</v>
      </c>
      <c r="L7193" s="148" t="s">
        <v>150</v>
      </c>
    </row>
    <row r="7194" spans="11:12" ht="316.5" x14ac:dyDescent="0.25">
      <c r="K7194" s="146" t="s">
        <v>210</v>
      </c>
      <c r="L7194" s="148" t="s">
        <v>150</v>
      </c>
    </row>
    <row r="7195" spans="11:12" ht="316.5" x14ac:dyDescent="0.25">
      <c r="K7195" s="146" t="s">
        <v>210</v>
      </c>
      <c r="L7195" s="148" t="s">
        <v>150</v>
      </c>
    </row>
    <row r="7196" spans="11:12" ht="316.5" x14ac:dyDescent="0.25">
      <c r="K7196" s="146" t="s">
        <v>210</v>
      </c>
      <c r="L7196" s="148" t="s">
        <v>150</v>
      </c>
    </row>
    <row r="7197" spans="11:12" ht="316.5" x14ac:dyDescent="0.25">
      <c r="K7197" s="146" t="s">
        <v>210</v>
      </c>
      <c r="L7197" s="148" t="s">
        <v>150</v>
      </c>
    </row>
    <row r="7198" spans="11:12" ht="316.5" x14ac:dyDescent="0.25">
      <c r="K7198" s="146" t="s">
        <v>210</v>
      </c>
      <c r="L7198" s="148" t="s">
        <v>150</v>
      </c>
    </row>
    <row r="7199" spans="11:12" ht="316.5" x14ac:dyDescent="0.25">
      <c r="K7199" s="146" t="s">
        <v>210</v>
      </c>
      <c r="L7199" s="148" t="s">
        <v>150</v>
      </c>
    </row>
    <row r="7200" spans="11:12" ht="316.5" x14ac:dyDescent="0.25">
      <c r="K7200" s="146" t="s">
        <v>210</v>
      </c>
      <c r="L7200" s="148" t="s">
        <v>150</v>
      </c>
    </row>
    <row r="7201" spans="11:12" ht="316.5" x14ac:dyDescent="0.25">
      <c r="K7201" s="146" t="s">
        <v>210</v>
      </c>
      <c r="L7201" s="148" t="s">
        <v>150</v>
      </c>
    </row>
    <row r="7202" spans="11:12" ht="316.5" x14ac:dyDescent="0.25">
      <c r="K7202" s="146" t="s">
        <v>210</v>
      </c>
      <c r="L7202" s="148" t="s">
        <v>150</v>
      </c>
    </row>
    <row r="7203" spans="11:12" ht="316.5" x14ac:dyDescent="0.25">
      <c r="K7203" s="146" t="s">
        <v>210</v>
      </c>
      <c r="L7203" s="148" t="s">
        <v>150</v>
      </c>
    </row>
    <row r="7204" spans="11:12" ht="316.5" x14ac:dyDescent="0.25">
      <c r="K7204" s="146" t="s">
        <v>210</v>
      </c>
      <c r="L7204" s="148" t="s">
        <v>150</v>
      </c>
    </row>
    <row r="7205" spans="11:12" ht="316.5" x14ac:dyDescent="0.25">
      <c r="K7205" s="146" t="s">
        <v>210</v>
      </c>
      <c r="L7205" s="148" t="s">
        <v>150</v>
      </c>
    </row>
    <row r="7206" spans="11:12" ht="316.5" x14ac:dyDescent="0.25">
      <c r="K7206" s="146" t="s">
        <v>210</v>
      </c>
      <c r="L7206" s="148" t="s">
        <v>150</v>
      </c>
    </row>
    <row r="7207" spans="11:12" ht="316.5" x14ac:dyDescent="0.25">
      <c r="K7207" s="146" t="s">
        <v>210</v>
      </c>
      <c r="L7207" s="148" t="s">
        <v>150</v>
      </c>
    </row>
    <row r="7208" spans="11:12" ht="316.5" x14ac:dyDescent="0.25">
      <c r="K7208" s="146" t="s">
        <v>210</v>
      </c>
      <c r="L7208" s="148" t="s">
        <v>150</v>
      </c>
    </row>
    <row r="7209" spans="11:12" ht="316.5" x14ac:dyDescent="0.25">
      <c r="K7209" s="146" t="s">
        <v>210</v>
      </c>
      <c r="L7209" s="148" t="s">
        <v>150</v>
      </c>
    </row>
    <row r="7210" spans="11:12" ht="316.5" x14ac:dyDescent="0.25">
      <c r="K7210" s="146" t="s">
        <v>210</v>
      </c>
      <c r="L7210" s="148" t="s">
        <v>150</v>
      </c>
    </row>
    <row r="7211" spans="11:12" ht="316.5" x14ac:dyDescent="0.25">
      <c r="K7211" s="146" t="s">
        <v>210</v>
      </c>
      <c r="L7211" s="148" t="s">
        <v>150</v>
      </c>
    </row>
    <row r="7212" spans="11:12" ht="316.5" x14ac:dyDescent="0.25">
      <c r="K7212" s="146" t="s">
        <v>210</v>
      </c>
      <c r="L7212" s="148" t="s">
        <v>150</v>
      </c>
    </row>
    <row r="7213" spans="11:12" ht="316.5" x14ac:dyDescent="0.25">
      <c r="K7213" s="146" t="s">
        <v>210</v>
      </c>
      <c r="L7213" s="148" t="s">
        <v>150</v>
      </c>
    </row>
    <row r="7214" spans="11:12" ht="316.5" x14ac:dyDescent="0.25">
      <c r="K7214" s="146" t="s">
        <v>210</v>
      </c>
      <c r="L7214" s="148" t="s">
        <v>150</v>
      </c>
    </row>
    <row r="7215" spans="11:12" ht="316.5" x14ac:dyDescent="0.25">
      <c r="K7215" s="146" t="s">
        <v>210</v>
      </c>
      <c r="L7215" s="148" t="s">
        <v>150</v>
      </c>
    </row>
    <row r="7216" spans="11:12" ht="316.5" x14ac:dyDescent="0.25">
      <c r="K7216" s="146" t="s">
        <v>210</v>
      </c>
      <c r="L7216" s="148" t="s">
        <v>150</v>
      </c>
    </row>
    <row r="7217" spans="11:12" ht="316.5" x14ac:dyDescent="0.25">
      <c r="K7217" s="146" t="s">
        <v>210</v>
      </c>
      <c r="L7217" s="148" t="s">
        <v>150</v>
      </c>
    </row>
    <row r="7218" spans="11:12" ht="316.5" x14ac:dyDescent="0.25">
      <c r="K7218" s="146" t="s">
        <v>210</v>
      </c>
      <c r="L7218" s="148" t="s">
        <v>150</v>
      </c>
    </row>
    <row r="7219" spans="11:12" ht="316.5" x14ac:dyDescent="0.25">
      <c r="K7219" s="146" t="s">
        <v>210</v>
      </c>
      <c r="L7219" s="148" t="s">
        <v>150</v>
      </c>
    </row>
    <row r="7220" spans="11:12" ht="316.5" x14ac:dyDescent="0.25">
      <c r="K7220" s="146" t="s">
        <v>210</v>
      </c>
      <c r="L7220" s="148" t="s">
        <v>150</v>
      </c>
    </row>
    <row r="7221" spans="11:12" ht="316.5" x14ac:dyDescent="0.25">
      <c r="K7221" s="146" t="s">
        <v>210</v>
      </c>
      <c r="L7221" s="148" t="s">
        <v>150</v>
      </c>
    </row>
    <row r="7222" spans="11:12" ht="316.5" x14ac:dyDescent="0.25">
      <c r="K7222" s="146" t="s">
        <v>210</v>
      </c>
      <c r="L7222" s="148" t="s">
        <v>150</v>
      </c>
    </row>
    <row r="7223" spans="11:12" ht="316.5" x14ac:dyDescent="0.25">
      <c r="K7223" s="146" t="s">
        <v>210</v>
      </c>
      <c r="L7223" s="148" t="s">
        <v>150</v>
      </c>
    </row>
    <row r="7224" spans="11:12" ht="316.5" x14ac:dyDescent="0.25">
      <c r="K7224" s="146" t="s">
        <v>210</v>
      </c>
      <c r="L7224" s="148" t="s">
        <v>150</v>
      </c>
    </row>
    <row r="7225" spans="11:12" ht="316.5" x14ac:dyDescent="0.25">
      <c r="K7225" s="146" t="s">
        <v>210</v>
      </c>
      <c r="L7225" s="148" t="s">
        <v>150</v>
      </c>
    </row>
    <row r="7226" spans="11:12" ht="316.5" x14ac:dyDescent="0.25">
      <c r="K7226" s="146" t="s">
        <v>210</v>
      </c>
      <c r="L7226" s="148" t="s">
        <v>150</v>
      </c>
    </row>
    <row r="7227" spans="11:12" ht="316.5" x14ac:dyDescent="0.25">
      <c r="K7227" s="146" t="s">
        <v>210</v>
      </c>
      <c r="L7227" s="148" t="s">
        <v>150</v>
      </c>
    </row>
    <row r="7228" spans="11:12" ht="316.5" x14ac:dyDescent="0.25">
      <c r="K7228" s="146" t="s">
        <v>210</v>
      </c>
      <c r="L7228" s="148" t="s">
        <v>150</v>
      </c>
    </row>
    <row r="7229" spans="11:12" ht="316.5" x14ac:dyDescent="0.25">
      <c r="K7229" s="146" t="s">
        <v>210</v>
      </c>
      <c r="L7229" s="148" t="s">
        <v>150</v>
      </c>
    </row>
    <row r="7230" spans="11:12" ht="316.5" x14ac:dyDescent="0.25">
      <c r="K7230" s="146" t="s">
        <v>210</v>
      </c>
      <c r="L7230" s="148" t="s">
        <v>150</v>
      </c>
    </row>
    <row r="7231" spans="11:12" ht="316.5" x14ac:dyDescent="0.25">
      <c r="K7231" s="146" t="s">
        <v>210</v>
      </c>
      <c r="L7231" s="148" t="s">
        <v>150</v>
      </c>
    </row>
    <row r="7232" spans="11:12" ht="316.5" x14ac:dyDescent="0.25">
      <c r="K7232" s="146" t="s">
        <v>210</v>
      </c>
      <c r="L7232" s="148" t="s">
        <v>150</v>
      </c>
    </row>
    <row r="7233" spans="11:12" ht="316.5" x14ac:dyDescent="0.25">
      <c r="K7233" s="146" t="s">
        <v>210</v>
      </c>
      <c r="L7233" s="148" t="s">
        <v>150</v>
      </c>
    </row>
    <row r="7234" spans="11:12" ht="316.5" x14ac:dyDescent="0.25">
      <c r="K7234" s="146" t="s">
        <v>210</v>
      </c>
      <c r="L7234" s="148" t="s">
        <v>150</v>
      </c>
    </row>
    <row r="7235" spans="11:12" ht="316.5" x14ac:dyDescent="0.25">
      <c r="K7235" s="146" t="s">
        <v>210</v>
      </c>
      <c r="L7235" s="148" t="s">
        <v>150</v>
      </c>
    </row>
    <row r="7236" spans="11:12" ht="316.5" x14ac:dyDescent="0.25">
      <c r="K7236" s="146" t="s">
        <v>210</v>
      </c>
      <c r="L7236" s="148" t="s">
        <v>150</v>
      </c>
    </row>
    <row r="7237" spans="11:12" ht="316.5" x14ac:dyDescent="0.25">
      <c r="K7237" s="146" t="s">
        <v>210</v>
      </c>
      <c r="L7237" s="148" t="s">
        <v>150</v>
      </c>
    </row>
    <row r="7238" spans="11:12" ht="316.5" x14ac:dyDescent="0.25">
      <c r="K7238" s="146" t="s">
        <v>210</v>
      </c>
      <c r="L7238" s="148" t="s">
        <v>150</v>
      </c>
    </row>
    <row r="7239" spans="11:12" ht="316.5" x14ac:dyDescent="0.25">
      <c r="K7239" s="146" t="s">
        <v>210</v>
      </c>
      <c r="L7239" s="148" t="s">
        <v>150</v>
      </c>
    </row>
    <row r="7240" spans="11:12" ht="316.5" x14ac:dyDescent="0.25">
      <c r="K7240" s="146" t="s">
        <v>210</v>
      </c>
      <c r="L7240" s="148" t="s">
        <v>150</v>
      </c>
    </row>
    <row r="7241" spans="11:12" ht="316.5" x14ac:dyDescent="0.25">
      <c r="K7241" s="146" t="s">
        <v>210</v>
      </c>
      <c r="L7241" s="148" t="s">
        <v>150</v>
      </c>
    </row>
    <row r="7242" spans="11:12" ht="316.5" x14ac:dyDescent="0.25">
      <c r="K7242" s="146" t="s">
        <v>210</v>
      </c>
      <c r="L7242" s="148" t="s">
        <v>150</v>
      </c>
    </row>
    <row r="7243" spans="11:12" ht="316.5" x14ac:dyDescent="0.25">
      <c r="K7243" s="146" t="s">
        <v>210</v>
      </c>
      <c r="L7243" s="148" t="s">
        <v>150</v>
      </c>
    </row>
    <row r="7244" spans="11:12" ht="316.5" x14ac:dyDescent="0.25">
      <c r="K7244" s="146" t="s">
        <v>210</v>
      </c>
      <c r="L7244" s="148" t="s">
        <v>150</v>
      </c>
    </row>
    <row r="7245" spans="11:12" ht="316.5" x14ac:dyDescent="0.25">
      <c r="K7245" s="146" t="s">
        <v>210</v>
      </c>
      <c r="L7245" s="148" t="s">
        <v>150</v>
      </c>
    </row>
    <row r="7246" spans="11:12" ht="316.5" x14ac:dyDescent="0.25">
      <c r="K7246" s="146" t="s">
        <v>210</v>
      </c>
      <c r="L7246" s="148" t="s">
        <v>150</v>
      </c>
    </row>
    <row r="7247" spans="11:12" ht="316.5" x14ac:dyDescent="0.25">
      <c r="K7247" s="146" t="s">
        <v>210</v>
      </c>
      <c r="L7247" s="148" t="s">
        <v>150</v>
      </c>
    </row>
    <row r="7248" spans="11:12" ht="316.5" x14ac:dyDescent="0.25">
      <c r="K7248" s="146" t="s">
        <v>210</v>
      </c>
      <c r="L7248" s="148" t="s">
        <v>150</v>
      </c>
    </row>
    <row r="7249" spans="11:12" ht="316.5" x14ac:dyDescent="0.25">
      <c r="K7249" s="146" t="s">
        <v>210</v>
      </c>
      <c r="L7249" s="148" t="s">
        <v>150</v>
      </c>
    </row>
    <row r="7250" spans="11:12" ht="316.5" x14ac:dyDescent="0.25">
      <c r="K7250" s="146" t="s">
        <v>210</v>
      </c>
      <c r="L7250" s="148" t="s">
        <v>150</v>
      </c>
    </row>
    <row r="7251" spans="11:12" ht="316.5" x14ac:dyDescent="0.25">
      <c r="K7251" s="146" t="s">
        <v>210</v>
      </c>
      <c r="L7251" s="148" t="s">
        <v>150</v>
      </c>
    </row>
    <row r="7252" spans="11:12" ht="316.5" x14ac:dyDescent="0.25">
      <c r="K7252" s="146" t="s">
        <v>210</v>
      </c>
      <c r="L7252" s="148" t="s">
        <v>150</v>
      </c>
    </row>
    <row r="7253" spans="11:12" ht="316.5" x14ac:dyDescent="0.25">
      <c r="K7253" s="146" t="s">
        <v>210</v>
      </c>
      <c r="L7253" s="148" t="s">
        <v>150</v>
      </c>
    </row>
    <row r="7254" spans="11:12" ht="316.5" x14ac:dyDescent="0.25">
      <c r="K7254" s="146" t="s">
        <v>210</v>
      </c>
      <c r="L7254" s="148" t="s">
        <v>150</v>
      </c>
    </row>
    <row r="7255" spans="11:12" ht="316.5" x14ac:dyDescent="0.25">
      <c r="K7255" s="146" t="s">
        <v>210</v>
      </c>
      <c r="L7255" s="148" t="s">
        <v>150</v>
      </c>
    </row>
    <row r="7256" spans="11:12" ht="316.5" x14ac:dyDescent="0.25">
      <c r="K7256" s="146" t="s">
        <v>210</v>
      </c>
      <c r="L7256" s="148" t="s">
        <v>150</v>
      </c>
    </row>
    <row r="7257" spans="11:12" ht="316.5" x14ac:dyDescent="0.25">
      <c r="K7257" s="146" t="s">
        <v>210</v>
      </c>
      <c r="L7257" s="148" t="s">
        <v>150</v>
      </c>
    </row>
    <row r="7258" spans="11:12" ht="316.5" x14ac:dyDescent="0.25">
      <c r="K7258" s="146" t="s">
        <v>210</v>
      </c>
      <c r="L7258" s="148" t="s">
        <v>150</v>
      </c>
    </row>
    <row r="7259" spans="11:12" ht="316.5" x14ac:dyDescent="0.25">
      <c r="K7259" s="146" t="s">
        <v>210</v>
      </c>
      <c r="L7259" s="148" t="s">
        <v>150</v>
      </c>
    </row>
    <row r="7260" spans="11:12" ht="316.5" x14ac:dyDescent="0.25">
      <c r="K7260" s="146" t="s">
        <v>210</v>
      </c>
      <c r="L7260" s="148" t="s">
        <v>150</v>
      </c>
    </row>
    <row r="7261" spans="11:12" ht="316.5" x14ac:dyDescent="0.25">
      <c r="K7261" s="146" t="s">
        <v>210</v>
      </c>
      <c r="L7261" s="148" t="s">
        <v>150</v>
      </c>
    </row>
    <row r="7262" spans="11:12" ht="316.5" x14ac:dyDescent="0.25">
      <c r="K7262" s="146" t="s">
        <v>210</v>
      </c>
      <c r="L7262" s="148" t="s">
        <v>150</v>
      </c>
    </row>
    <row r="7263" spans="11:12" ht="316.5" x14ac:dyDescent="0.25">
      <c r="K7263" s="146" t="s">
        <v>210</v>
      </c>
      <c r="L7263" s="148" t="s">
        <v>150</v>
      </c>
    </row>
    <row r="7264" spans="11:12" ht="316.5" x14ac:dyDescent="0.25">
      <c r="K7264" s="146" t="s">
        <v>210</v>
      </c>
      <c r="L7264" s="148" t="s">
        <v>150</v>
      </c>
    </row>
    <row r="7265" spans="11:12" ht="316.5" x14ac:dyDescent="0.25">
      <c r="K7265" s="146" t="s">
        <v>210</v>
      </c>
      <c r="L7265" s="148" t="s">
        <v>150</v>
      </c>
    </row>
    <row r="7266" spans="11:12" ht="316.5" x14ac:dyDescent="0.25">
      <c r="K7266" s="146" t="s">
        <v>210</v>
      </c>
      <c r="L7266" s="148" t="s">
        <v>150</v>
      </c>
    </row>
    <row r="7267" spans="11:12" ht="316.5" x14ac:dyDescent="0.25">
      <c r="K7267" s="146" t="s">
        <v>210</v>
      </c>
      <c r="L7267" s="148" t="s">
        <v>150</v>
      </c>
    </row>
    <row r="7268" spans="11:12" ht="316.5" x14ac:dyDescent="0.25">
      <c r="K7268" s="146" t="s">
        <v>210</v>
      </c>
      <c r="L7268" s="148" t="s">
        <v>150</v>
      </c>
    </row>
    <row r="7269" spans="11:12" ht="316.5" x14ac:dyDescent="0.25">
      <c r="K7269" s="146" t="s">
        <v>210</v>
      </c>
      <c r="L7269" s="148" t="s">
        <v>150</v>
      </c>
    </row>
    <row r="7270" spans="11:12" ht="316.5" x14ac:dyDescent="0.25">
      <c r="K7270" s="146" t="s">
        <v>210</v>
      </c>
      <c r="L7270" s="148" t="s">
        <v>150</v>
      </c>
    </row>
    <row r="7271" spans="11:12" ht="316.5" x14ac:dyDescent="0.25">
      <c r="K7271" s="146" t="s">
        <v>210</v>
      </c>
      <c r="L7271" s="148" t="s">
        <v>150</v>
      </c>
    </row>
    <row r="7272" spans="11:12" ht="316.5" x14ac:dyDescent="0.25">
      <c r="K7272" s="146" t="s">
        <v>210</v>
      </c>
      <c r="L7272" s="148" t="s">
        <v>150</v>
      </c>
    </row>
    <row r="7273" spans="11:12" ht="316.5" x14ac:dyDescent="0.25">
      <c r="K7273" s="146" t="s">
        <v>210</v>
      </c>
      <c r="L7273" s="148" t="s">
        <v>150</v>
      </c>
    </row>
    <row r="7274" spans="11:12" ht="316.5" x14ac:dyDescent="0.25">
      <c r="K7274" s="146" t="s">
        <v>210</v>
      </c>
      <c r="L7274" s="148" t="s">
        <v>150</v>
      </c>
    </row>
    <row r="7275" spans="11:12" ht="316.5" x14ac:dyDescent="0.25">
      <c r="K7275" s="146" t="s">
        <v>210</v>
      </c>
      <c r="L7275" s="148" t="s">
        <v>150</v>
      </c>
    </row>
    <row r="7276" spans="11:12" ht="316.5" x14ac:dyDescent="0.25">
      <c r="K7276" s="146" t="s">
        <v>210</v>
      </c>
      <c r="L7276" s="148" t="s">
        <v>150</v>
      </c>
    </row>
    <row r="7277" spans="11:12" ht="316.5" x14ac:dyDescent="0.25">
      <c r="K7277" s="146" t="s">
        <v>210</v>
      </c>
      <c r="L7277" s="148" t="s">
        <v>150</v>
      </c>
    </row>
    <row r="7278" spans="11:12" ht="316.5" x14ac:dyDescent="0.25">
      <c r="K7278" s="146" t="s">
        <v>210</v>
      </c>
      <c r="L7278" s="148" t="s">
        <v>150</v>
      </c>
    </row>
    <row r="7279" spans="11:12" ht="316.5" x14ac:dyDescent="0.25">
      <c r="K7279" s="146" t="s">
        <v>210</v>
      </c>
      <c r="L7279" s="148" t="s">
        <v>150</v>
      </c>
    </row>
    <row r="7280" spans="11:12" ht="316.5" x14ac:dyDescent="0.25">
      <c r="K7280" s="146" t="s">
        <v>210</v>
      </c>
      <c r="L7280" s="148" t="s">
        <v>150</v>
      </c>
    </row>
    <row r="7281" spans="11:12" ht="316.5" x14ac:dyDescent="0.25">
      <c r="K7281" s="146" t="s">
        <v>210</v>
      </c>
      <c r="L7281" s="148" t="s">
        <v>150</v>
      </c>
    </row>
    <row r="7282" spans="11:12" ht="316.5" x14ac:dyDescent="0.25">
      <c r="K7282" s="146" t="s">
        <v>210</v>
      </c>
      <c r="L7282" s="148" t="s">
        <v>150</v>
      </c>
    </row>
    <row r="7283" spans="11:12" ht="316.5" x14ac:dyDescent="0.25">
      <c r="K7283" s="146" t="s">
        <v>210</v>
      </c>
      <c r="L7283" s="148" t="s">
        <v>150</v>
      </c>
    </row>
    <row r="7284" spans="11:12" ht="316.5" x14ac:dyDescent="0.25">
      <c r="K7284" s="146" t="s">
        <v>210</v>
      </c>
      <c r="L7284" s="148" t="s">
        <v>150</v>
      </c>
    </row>
    <row r="7285" spans="11:12" ht="316.5" x14ac:dyDescent="0.25">
      <c r="K7285" s="146" t="s">
        <v>210</v>
      </c>
      <c r="L7285" s="148" t="s">
        <v>150</v>
      </c>
    </row>
    <row r="7286" spans="11:12" ht="316.5" x14ac:dyDescent="0.25">
      <c r="K7286" s="146" t="s">
        <v>210</v>
      </c>
      <c r="L7286" s="148" t="s">
        <v>150</v>
      </c>
    </row>
    <row r="7287" spans="11:12" ht="316.5" x14ac:dyDescent="0.25">
      <c r="K7287" s="146" t="s">
        <v>210</v>
      </c>
      <c r="L7287" s="148" t="s">
        <v>150</v>
      </c>
    </row>
    <row r="7288" spans="11:12" ht="316.5" x14ac:dyDescent="0.25">
      <c r="K7288" s="146" t="s">
        <v>210</v>
      </c>
      <c r="L7288" s="148" t="s">
        <v>150</v>
      </c>
    </row>
    <row r="7289" spans="11:12" ht="316.5" x14ac:dyDescent="0.25">
      <c r="K7289" s="146" t="s">
        <v>210</v>
      </c>
      <c r="L7289" s="148" t="s">
        <v>150</v>
      </c>
    </row>
    <row r="7290" spans="11:12" ht="316.5" x14ac:dyDescent="0.25">
      <c r="K7290" s="146" t="s">
        <v>210</v>
      </c>
      <c r="L7290" s="148" t="s">
        <v>150</v>
      </c>
    </row>
    <row r="7291" spans="11:12" ht="316.5" x14ac:dyDescent="0.25">
      <c r="K7291" s="146" t="s">
        <v>210</v>
      </c>
      <c r="L7291" s="148" t="s">
        <v>150</v>
      </c>
    </row>
    <row r="7292" spans="11:12" ht="316.5" x14ac:dyDescent="0.25">
      <c r="K7292" s="146" t="s">
        <v>210</v>
      </c>
      <c r="L7292" s="148" t="s">
        <v>150</v>
      </c>
    </row>
    <row r="7293" spans="11:12" ht="316.5" x14ac:dyDescent="0.25">
      <c r="K7293" s="146" t="s">
        <v>210</v>
      </c>
      <c r="L7293" s="148" t="s">
        <v>150</v>
      </c>
    </row>
    <row r="7294" spans="11:12" ht="316.5" x14ac:dyDescent="0.25">
      <c r="K7294" s="146" t="s">
        <v>210</v>
      </c>
      <c r="L7294" s="148" t="s">
        <v>150</v>
      </c>
    </row>
    <row r="7295" spans="11:12" ht="316.5" x14ac:dyDescent="0.25">
      <c r="K7295" s="146" t="s">
        <v>210</v>
      </c>
      <c r="L7295" s="148" t="s">
        <v>150</v>
      </c>
    </row>
    <row r="7296" spans="11:12" ht="316.5" x14ac:dyDescent="0.25">
      <c r="K7296" s="146" t="s">
        <v>210</v>
      </c>
      <c r="L7296" s="148" t="s">
        <v>150</v>
      </c>
    </row>
    <row r="7297" spans="11:12" ht="316.5" x14ac:dyDescent="0.25">
      <c r="K7297" s="146" t="s">
        <v>210</v>
      </c>
      <c r="L7297" s="148" t="s">
        <v>150</v>
      </c>
    </row>
    <row r="7298" spans="11:12" ht="316.5" x14ac:dyDescent="0.25">
      <c r="K7298" s="146" t="s">
        <v>210</v>
      </c>
      <c r="L7298" s="148" t="s">
        <v>150</v>
      </c>
    </row>
    <row r="7299" spans="11:12" ht="316.5" x14ac:dyDescent="0.25">
      <c r="K7299" s="146" t="s">
        <v>210</v>
      </c>
      <c r="L7299" s="148" t="s">
        <v>150</v>
      </c>
    </row>
    <row r="7300" spans="11:12" ht="316.5" x14ac:dyDescent="0.25">
      <c r="K7300" s="146" t="s">
        <v>210</v>
      </c>
      <c r="L7300" s="148" t="s">
        <v>150</v>
      </c>
    </row>
    <row r="7301" spans="11:12" ht="316.5" x14ac:dyDescent="0.25">
      <c r="K7301" s="146" t="s">
        <v>210</v>
      </c>
      <c r="L7301" s="148" t="s">
        <v>150</v>
      </c>
    </row>
    <row r="7302" spans="11:12" ht="316.5" x14ac:dyDescent="0.25">
      <c r="K7302" s="146" t="s">
        <v>210</v>
      </c>
      <c r="L7302" s="148" t="s">
        <v>150</v>
      </c>
    </row>
    <row r="7303" spans="11:12" ht="316.5" x14ac:dyDescent="0.25">
      <c r="K7303" s="146" t="s">
        <v>210</v>
      </c>
      <c r="L7303" s="148" t="s">
        <v>150</v>
      </c>
    </row>
    <row r="7304" spans="11:12" ht="316.5" x14ac:dyDescent="0.25">
      <c r="K7304" s="146" t="s">
        <v>210</v>
      </c>
      <c r="L7304" s="148" t="s">
        <v>150</v>
      </c>
    </row>
    <row r="7305" spans="11:12" ht="316.5" x14ac:dyDescent="0.25">
      <c r="K7305" s="146" t="s">
        <v>210</v>
      </c>
      <c r="L7305" s="148" t="s">
        <v>150</v>
      </c>
    </row>
    <row r="7306" spans="11:12" ht="316.5" x14ac:dyDescent="0.25">
      <c r="K7306" s="146" t="s">
        <v>210</v>
      </c>
      <c r="L7306" s="148" t="s">
        <v>150</v>
      </c>
    </row>
    <row r="7307" spans="11:12" ht="316.5" x14ac:dyDescent="0.25">
      <c r="K7307" s="146" t="s">
        <v>210</v>
      </c>
      <c r="L7307" s="148" t="s">
        <v>150</v>
      </c>
    </row>
    <row r="7308" spans="11:12" ht="316.5" x14ac:dyDescent="0.25">
      <c r="K7308" s="146" t="s">
        <v>210</v>
      </c>
      <c r="L7308" s="148" t="s">
        <v>150</v>
      </c>
    </row>
    <row r="7309" spans="11:12" ht="316.5" x14ac:dyDescent="0.25">
      <c r="K7309" s="146" t="s">
        <v>210</v>
      </c>
      <c r="L7309" s="148" t="s">
        <v>150</v>
      </c>
    </row>
    <row r="7310" spans="11:12" ht="316.5" x14ac:dyDescent="0.25">
      <c r="K7310" s="146" t="s">
        <v>210</v>
      </c>
      <c r="L7310" s="148" t="s">
        <v>150</v>
      </c>
    </row>
    <row r="7311" spans="11:12" ht="316.5" x14ac:dyDescent="0.25">
      <c r="K7311" s="146" t="s">
        <v>210</v>
      </c>
      <c r="L7311" s="148" t="s">
        <v>150</v>
      </c>
    </row>
    <row r="7312" spans="11:12" ht="316.5" x14ac:dyDescent="0.25">
      <c r="K7312" s="146" t="s">
        <v>210</v>
      </c>
      <c r="L7312" s="148" t="s">
        <v>150</v>
      </c>
    </row>
    <row r="7313" spans="11:12" ht="316.5" x14ac:dyDescent="0.25">
      <c r="K7313" s="146" t="s">
        <v>210</v>
      </c>
      <c r="L7313" s="148" t="s">
        <v>150</v>
      </c>
    </row>
    <row r="7314" spans="11:12" ht="316.5" x14ac:dyDescent="0.25">
      <c r="K7314" s="146" t="s">
        <v>210</v>
      </c>
      <c r="L7314" s="148" t="s">
        <v>150</v>
      </c>
    </row>
    <row r="7315" spans="11:12" ht="316.5" x14ac:dyDescent="0.25">
      <c r="K7315" s="146" t="s">
        <v>210</v>
      </c>
      <c r="L7315" s="148" t="s">
        <v>150</v>
      </c>
    </row>
    <row r="7316" spans="11:12" ht="316.5" x14ac:dyDescent="0.25">
      <c r="K7316" s="146" t="s">
        <v>210</v>
      </c>
      <c r="L7316" s="148" t="s">
        <v>150</v>
      </c>
    </row>
    <row r="7317" spans="11:12" ht="316.5" x14ac:dyDescent="0.25">
      <c r="K7317" s="146" t="s">
        <v>210</v>
      </c>
      <c r="L7317" s="148" t="s">
        <v>150</v>
      </c>
    </row>
    <row r="7318" spans="11:12" ht="316.5" x14ac:dyDescent="0.25">
      <c r="K7318" s="146" t="s">
        <v>210</v>
      </c>
      <c r="L7318" s="148" t="s">
        <v>150</v>
      </c>
    </row>
    <row r="7319" spans="11:12" ht="316.5" x14ac:dyDescent="0.25">
      <c r="K7319" s="146" t="s">
        <v>210</v>
      </c>
      <c r="L7319" s="148" t="s">
        <v>150</v>
      </c>
    </row>
    <row r="7320" spans="11:12" ht="316.5" x14ac:dyDescent="0.25">
      <c r="K7320" s="146" t="s">
        <v>210</v>
      </c>
      <c r="L7320" s="148" t="s">
        <v>150</v>
      </c>
    </row>
    <row r="7321" spans="11:12" ht="316.5" x14ac:dyDescent="0.25">
      <c r="K7321" s="146" t="s">
        <v>210</v>
      </c>
      <c r="L7321" s="148" t="s">
        <v>150</v>
      </c>
    </row>
    <row r="7322" spans="11:12" ht="316.5" x14ac:dyDescent="0.25">
      <c r="K7322" s="146" t="s">
        <v>210</v>
      </c>
      <c r="L7322" s="148" t="s">
        <v>150</v>
      </c>
    </row>
    <row r="7323" spans="11:12" ht="316.5" x14ac:dyDescent="0.25">
      <c r="K7323" s="146" t="s">
        <v>210</v>
      </c>
      <c r="L7323" s="148" t="s">
        <v>150</v>
      </c>
    </row>
    <row r="7324" spans="11:12" ht="316.5" x14ac:dyDescent="0.25">
      <c r="K7324" s="146" t="s">
        <v>210</v>
      </c>
      <c r="L7324" s="148" t="s">
        <v>150</v>
      </c>
    </row>
    <row r="7325" spans="11:12" ht="316.5" x14ac:dyDescent="0.25">
      <c r="K7325" s="146" t="s">
        <v>210</v>
      </c>
      <c r="L7325" s="148" t="s">
        <v>150</v>
      </c>
    </row>
    <row r="7326" spans="11:12" ht="316.5" x14ac:dyDescent="0.25">
      <c r="K7326" s="146" t="s">
        <v>210</v>
      </c>
      <c r="L7326" s="148" t="s">
        <v>150</v>
      </c>
    </row>
    <row r="7327" spans="11:12" ht="316.5" x14ac:dyDescent="0.25">
      <c r="K7327" s="146" t="s">
        <v>210</v>
      </c>
      <c r="L7327" s="148" t="s">
        <v>150</v>
      </c>
    </row>
    <row r="7328" spans="11:12" ht="316.5" x14ac:dyDescent="0.25">
      <c r="K7328" s="146" t="s">
        <v>210</v>
      </c>
      <c r="L7328" s="148" t="s">
        <v>150</v>
      </c>
    </row>
    <row r="7329" spans="11:12" ht="316.5" x14ac:dyDescent="0.25">
      <c r="K7329" s="146" t="s">
        <v>210</v>
      </c>
      <c r="L7329" s="148" t="s">
        <v>150</v>
      </c>
    </row>
    <row r="7330" spans="11:12" ht="316.5" x14ac:dyDescent="0.25">
      <c r="K7330" s="146" t="s">
        <v>210</v>
      </c>
      <c r="L7330" s="148" t="s">
        <v>150</v>
      </c>
    </row>
    <row r="7331" spans="11:12" ht="316.5" x14ac:dyDescent="0.25">
      <c r="K7331" s="146" t="s">
        <v>210</v>
      </c>
      <c r="L7331" s="148" t="s">
        <v>150</v>
      </c>
    </row>
    <row r="7332" spans="11:12" ht="316.5" x14ac:dyDescent="0.25">
      <c r="K7332" s="146" t="s">
        <v>210</v>
      </c>
      <c r="L7332" s="148" t="s">
        <v>150</v>
      </c>
    </row>
    <row r="7333" spans="11:12" ht="316.5" x14ac:dyDescent="0.25">
      <c r="K7333" s="146" t="s">
        <v>210</v>
      </c>
      <c r="L7333" s="148" t="s">
        <v>150</v>
      </c>
    </row>
    <row r="7334" spans="11:12" ht="316.5" x14ac:dyDescent="0.25">
      <c r="K7334" s="146" t="s">
        <v>210</v>
      </c>
      <c r="L7334" s="148" t="s">
        <v>150</v>
      </c>
    </row>
    <row r="7335" spans="11:12" ht="316.5" x14ac:dyDescent="0.25">
      <c r="K7335" s="146" t="s">
        <v>210</v>
      </c>
      <c r="L7335" s="148" t="s">
        <v>150</v>
      </c>
    </row>
    <row r="7336" spans="11:12" ht="316.5" x14ac:dyDescent="0.25">
      <c r="K7336" s="146" t="s">
        <v>210</v>
      </c>
      <c r="L7336" s="148" t="s">
        <v>150</v>
      </c>
    </row>
    <row r="7337" spans="11:12" ht="316.5" x14ac:dyDescent="0.25">
      <c r="K7337" s="146" t="s">
        <v>210</v>
      </c>
      <c r="L7337" s="148" t="s">
        <v>150</v>
      </c>
    </row>
    <row r="7338" spans="11:12" ht="316.5" x14ac:dyDescent="0.25">
      <c r="K7338" s="146" t="s">
        <v>210</v>
      </c>
      <c r="L7338" s="148" t="s">
        <v>150</v>
      </c>
    </row>
    <row r="7339" spans="11:12" ht="316.5" x14ac:dyDescent="0.25">
      <c r="K7339" s="146" t="s">
        <v>210</v>
      </c>
      <c r="L7339" s="148" t="s">
        <v>150</v>
      </c>
    </row>
    <row r="7340" spans="11:12" ht="316.5" x14ac:dyDescent="0.25">
      <c r="K7340" s="146" t="s">
        <v>210</v>
      </c>
      <c r="L7340" s="148" t="s">
        <v>150</v>
      </c>
    </row>
    <row r="7341" spans="11:12" ht="316.5" x14ac:dyDescent="0.25">
      <c r="K7341" s="146" t="s">
        <v>210</v>
      </c>
      <c r="L7341" s="148" t="s">
        <v>150</v>
      </c>
    </row>
    <row r="7342" spans="11:12" ht="316.5" x14ac:dyDescent="0.25">
      <c r="K7342" s="146" t="s">
        <v>210</v>
      </c>
      <c r="L7342" s="148" t="s">
        <v>150</v>
      </c>
    </row>
    <row r="7343" spans="11:12" ht="316.5" x14ac:dyDescent="0.25">
      <c r="K7343" s="146" t="s">
        <v>210</v>
      </c>
      <c r="L7343" s="148" t="s">
        <v>150</v>
      </c>
    </row>
    <row r="7344" spans="11:12" ht="316.5" x14ac:dyDescent="0.25">
      <c r="K7344" s="146" t="s">
        <v>210</v>
      </c>
      <c r="L7344" s="148" t="s">
        <v>150</v>
      </c>
    </row>
    <row r="7345" spans="11:12" ht="316.5" x14ac:dyDescent="0.25">
      <c r="K7345" s="146" t="s">
        <v>210</v>
      </c>
      <c r="L7345" s="148" t="s">
        <v>150</v>
      </c>
    </row>
    <row r="7346" spans="11:12" ht="316.5" x14ac:dyDescent="0.25">
      <c r="K7346" s="146" t="s">
        <v>210</v>
      </c>
      <c r="L7346" s="148" t="s">
        <v>150</v>
      </c>
    </row>
    <row r="7347" spans="11:12" ht="316.5" x14ac:dyDescent="0.25">
      <c r="K7347" s="146" t="s">
        <v>210</v>
      </c>
      <c r="L7347" s="148" t="s">
        <v>150</v>
      </c>
    </row>
    <row r="7348" spans="11:12" ht="316.5" x14ac:dyDescent="0.25">
      <c r="K7348" s="146" t="s">
        <v>210</v>
      </c>
      <c r="L7348" s="148" t="s">
        <v>150</v>
      </c>
    </row>
    <row r="7349" spans="11:12" ht="316.5" x14ac:dyDescent="0.25">
      <c r="K7349" s="146" t="s">
        <v>210</v>
      </c>
      <c r="L7349" s="148" t="s">
        <v>150</v>
      </c>
    </row>
    <row r="7350" spans="11:12" ht="316.5" x14ac:dyDescent="0.25">
      <c r="K7350" s="146" t="s">
        <v>210</v>
      </c>
      <c r="L7350" s="148" t="s">
        <v>150</v>
      </c>
    </row>
    <row r="7351" spans="11:12" ht="316.5" x14ac:dyDescent="0.25">
      <c r="K7351" s="146" t="s">
        <v>210</v>
      </c>
      <c r="L7351" s="148" t="s">
        <v>150</v>
      </c>
    </row>
    <row r="7352" spans="11:12" ht="316.5" x14ac:dyDescent="0.25">
      <c r="K7352" s="146" t="s">
        <v>210</v>
      </c>
      <c r="L7352" s="148" t="s">
        <v>150</v>
      </c>
    </row>
    <row r="7353" spans="11:12" ht="316.5" x14ac:dyDescent="0.25">
      <c r="K7353" s="146" t="s">
        <v>210</v>
      </c>
      <c r="L7353" s="148" t="s">
        <v>150</v>
      </c>
    </row>
    <row r="7354" spans="11:12" ht="316.5" x14ac:dyDescent="0.25">
      <c r="K7354" s="146" t="s">
        <v>210</v>
      </c>
      <c r="L7354" s="148" t="s">
        <v>150</v>
      </c>
    </row>
    <row r="7355" spans="11:12" ht="316.5" x14ac:dyDescent="0.25">
      <c r="K7355" s="146" t="s">
        <v>210</v>
      </c>
      <c r="L7355" s="148" t="s">
        <v>150</v>
      </c>
    </row>
    <row r="7356" spans="11:12" ht="316.5" x14ac:dyDescent="0.25">
      <c r="K7356" s="146" t="s">
        <v>210</v>
      </c>
      <c r="L7356" s="148" t="s">
        <v>150</v>
      </c>
    </row>
    <row r="7357" spans="11:12" ht="316.5" x14ac:dyDescent="0.25">
      <c r="K7357" s="146" t="s">
        <v>210</v>
      </c>
      <c r="L7357" s="148" t="s">
        <v>150</v>
      </c>
    </row>
    <row r="7358" spans="11:12" ht="316.5" x14ac:dyDescent="0.25">
      <c r="K7358" s="146" t="s">
        <v>210</v>
      </c>
      <c r="L7358" s="148" t="s">
        <v>150</v>
      </c>
    </row>
    <row r="7359" spans="11:12" ht="316.5" x14ac:dyDescent="0.25">
      <c r="K7359" s="146" t="s">
        <v>210</v>
      </c>
      <c r="L7359" s="148" t="s">
        <v>150</v>
      </c>
    </row>
    <row r="7360" spans="11:12" ht="316.5" x14ac:dyDescent="0.25">
      <c r="K7360" s="146" t="s">
        <v>210</v>
      </c>
      <c r="L7360" s="148" t="s">
        <v>150</v>
      </c>
    </row>
    <row r="7361" spans="11:12" ht="316.5" x14ac:dyDescent="0.25">
      <c r="K7361" s="146" t="s">
        <v>210</v>
      </c>
      <c r="L7361" s="148" t="s">
        <v>150</v>
      </c>
    </row>
    <row r="7362" spans="11:12" ht="316.5" x14ac:dyDescent="0.25">
      <c r="K7362" s="146" t="s">
        <v>210</v>
      </c>
      <c r="L7362" s="148" t="s">
        <v>150</v>
      </c>
    </row>
    <row r="7363" spans="11:12" ht="316.5" x14ac:dyDescent="0.25">
      <c r="K7363" s="146" t="s">
        <v>210</v>
      </c>
      <c r="L7363" s="148" t="s">
        <v>150</v>
      </c>
    </row>
    <row r="7364" spans="11:12" ht="316.5" x14ac:dyDescent="0.25">
      <c r="K7364" s="146" t="s">
        <v>210</v>
      </c>
      <c r="L7364" s="148" t="s">
        <v>150</v>
      </c>
    </row>
    <row r="7365" spans="11:12" ht="316.5" x14ac:dyDescent="0.25">
      <c r="K7365" s="146" t="s">
        <v>210</v>
      </c>
      <c r="L7365" s="148" t="s">
        <v>150</v>
      </c>
    </row>
    <row r="7366" spans="11:12" ht="316.5" x14ac:dyDescent="0.25">
      <c r="K7366" s="146" t="s">
        <v>210</v>
      </c>
      <c r="L7366" s="148" t="s">
        <v>150</v>
      </c>
    </row>
    <row r="7367" spans="11:12" ht="316.5" x14ac:dyDescent="0.25">
      <c r="K7367" s="146" t="s">
        <v>210</v>
      </c>
      <c r="L7367" s="148" t="s">
        <v>150</v>
      </c>
    </row>
    <row r="7368" spans="11:12" ht="316.5" x14ac:dyDescent="0.25">
      <c r="K7368" s="146" t="s">
        <v>210</v>
      </c>
      <c r="L7368" s="148" t="s">
        <v>150</v>
      </c>
    </row>
    <row r="7369" spans="11:12" ht="316.5" x14ac:dyDescent="0.25">
      <c r="K7369" s="146" t="s">
        <v>210</v>
      </c>
      <c r="L7369" s="148" t="s">
        <v>150</v>
      </c>
    </row>
    <row r="7370" spans="11:12" ht="316.5" x14ac:dyDescent="0.25">
      <c r="K7370" s="146" t="s">
        <v>210</v>
      </c>
      <c r="L7370" s="148" t="s">
        <v>150</v>
      </c>
    </row>
    <row r="7371" spans="11:12" ht="316.5" x14ac:dyDescent="0.25">
      <c r="K7371" s="146" t="s">
        <v>210</v>
      </c>
      <c r="L7371" s="148" t="s">
        <v>150</v>
      </c>
    </row>
    <row r="7372" spans="11:12" ht="316.5" x14ac:dyDescent="0.25">
      <c r="K7372" s="146" t="s">
        <v>210</v>
      </c>
      <c r="L7372" s="148" t="s">
        <v>150</v>
      </c>
    </row>
    <row r="7373" spans="11:12" ht="316.5" x14ac:dyDescent="0.25">
      <c r="K7373" s="146" t="s">
        <v>210</v>
      </c>
      <c r="L7373" s="148" t="s">
        <v>150</v>
      </c>
    </row>
    <row r="7374" spans="11:12" ht="316.5" x14ac:dyDescent="0.25">
      <c r="K7374" s="146" t="s">
        <v>210</v>
      </c>
      <c r="L7374" s="148" t="s">
        <v>150</v>
      </c>
    </row>
    <row r="7375" spans="11:12" ht="316.5" x14ac:dyDescent="0.25">
      <c r="K7375" s="146" t="s">
        <v>210</v>
      </c>
      <c r="L7375" s="148" t="s">
        <v>150</v>
      </c>
    </row>
    <row r="7376" spans="11:12" ht="316.5" x14ac:dyDescent="0.25">
      <c r="K7376" s="146" t="s">
        <v>210</v>
      </c>
      <c r="L7376" s="148" t="s">
        <v>150</v>
      </c>
    </row>
    <row r="7377" spans="11:12" ht="316.5" x14ac:dyDescent="0.25">
      <c r="K7377" s="146" t="s">
        <v>210</v>
      </c>
      <c r="L7377" s="148" t="s">
        <v>150</v>
      </c>
    </row>
    <row r="7378" spans="11:12" ht="316.5" x14ac:dyDescent="0.25">
      <c r="K7378" s="146" t="s">
        <v>210</v>
      </c>
      <c r="L7378" s="148" t="s">
        <v>150</v>
      </c>
    </row>
    <row r="7379" spans="11:12" ht="316.5" x14ac:dyDescent="0.25">
      <c r="K7379" s="146" t="s">
        <v>210</v>
      </c>
      <c r="L7379" s="148" t="s">
        <v>150</v>
      </c>
    </row>
    <row r="7380" spans="11:12" ht="316.5" x14ac:dyDescent="0.25">
      <c r="K7380" s="146" t="s">
        <v>210</v>
      </c>
      <c r="L7380" s="148" t="s">
        <v>150</v>
      </c>
    </row>
    <row r="7381" spans="11:12" ht="316.5" x14ac:dyDescent="0.25">
      <c r="K7381" s="146" t="s">
        <v>210</v>
      </c>
      <c r="L7381" s="148" t="s">
        <v>150</v>
      </c>
    </row>
    <row r="7382" spans="11:12" ht="316.5" x14ac:dyDescent="0.25">
      <c r="K7382" s="146" t="s">
        <v>210</v>
      </c>
      <c r="L7382" s="148" t="s">
        <v>150</v>
      </c>
    </row>
    <row r="7383" spans="11:12" ht="316.5" x14ac:dyDescent="0.25">
      <c r="K7383" s="146" t="s">
        <v>210</v>
      </c>
      <c r="L7383" s="148" t="s">
        <v>150</v>
      </c>
    </row>
    <row r="7384" spans="11:12" ht="316.5" x14ac:dyDescent="0.25">
      <c r="K7384" s="146" t="s">
        <v>210</v>
      </c>
      <c r="L7384" s="148" t="s">
        <v>150</v>
      </c>
    </row>
    <row r="7385" spans="11:12" ht="316.5" x14ac:dyDescent="0.25">
      <c r="K7385" s="146" t="s">
        <v>210</v>
      </c>
      <c r="L7385" s="148" t="s">
        <v>150</v>
      </c>
    </row>
    <row r="7386" spans="11:12" ht="316.5" x14ac:dyDescent="0.25">
      <c r="K7386" s="146" t="s">
        <v>210</v>
      </c>
      <c r="L7386" s="148" t="s">
        <v>150</v>
      </c>
    </row>
    <row r="7387" spans="11:12" ht="316.5" x14ac:dyDescent="0.25">
      <c r="K7387" s="146" t="s">
        <v>210</v>
      </c>
      <c r="L7387" s="148" t="s">
        <v>150</v>
      </c>
    </row>
    <row r="7388" spans="11:12" ht="316.5" x14ac:dyDescent="0.25">
      <c r="K7388" s="146" t="s">
        <v>210</v>
      </c>
      <c r="L7388" s="148" t="s">
        <v>150</v>
      </c>
    </row>
    <row r="7389" spans="11:12" ht="316.5" x14ac:dyDescent="0.25">
      <c r="K7389" s="146" t="s">
        <v>210</v>
      </c>
      <c r="L7389" s="148" t="s">
        <v>150</v>
      </c>
    </row>
    <row r="7390" spans="11:12" ht="316.5" x14ac:dyDescent="0.25">
      <c r="K7390" s="146" t="s">
        <v>210</v>
      </c>
      <c r="L7390" s="148" t="s">
        <v>150</v>
      </c>
    </row>
    <row r="7391" spans="11:12" ht="316.5" x14ac:dyDescent="0.25">
      <c r="K7391" s="146" t="s">
        <v>210</v>
      </c>
      <c r="L7391" s="148" t="s">
        <v>150</v>
      </c>
    </row>
    <row r="7392" spans="11:12" ht="316.5" x14ac:dyDescent="0.25">
      <c r="K7392" s="146" t="s">
        <v>210</v>
      </c>
      <c r="L7392" s="148" t="s">
        <v>150</v>
      </c>
    </row>
    <row r="7393" spans="11:12" ht="316.5" x14ac:dyDescent="0.25">
      <c r="K7393" s="146" t="s">
        <v>210</v>
      </c>
      <c r="L7393" s="148" t="s">
        <v>150</v>
      </c>
    </row>
    <row r="7394" spans="11:12" ht="316.5" x14ac:dyDescent="0.25">
      <c r="K7394" s="146" t="s">
        <v>210</v>
      </c>
      <c r="L7394" s="148" t="s">
        <v>150</v>
      </c>
    </row>
    <row r="7395" spans="11:12" ht="316.5" x14ac:dyDescent="0.25">
      <c r="K7395" s="146" t="s">
        <v>210</v>
      </c>
      <c r="L7395" s="148" t="s">
        <v>150</v>
      </c>
    </row>
    <row r="7396" spans="11:12" ht="316.5" x14ac:dyDescent="0.25">
      <c r="K7396" s="146" t="s">
        <v>210</v>
      </c>
      <c r="L7396" s="148" t="s">
        <v>150</v>
      </c>
    </row>
    <row r="7397" spans="11:12" ht="316.5" x14ac:dyDescent="0.25">
      <c r="K7397" s="146" t="s">
        <v>210</v>
      </c>
      <c r="L7397" s="148" t="s">
        <v>150</v>
      </c>
    </row>
    <row r="7398" spans="11:12" ht="316.5" x14ac:dyDescent="0.25">
      <c r="K7398" s="146" t="s">
        <v>210</v>
      </c>
      <c r="L7398" s="148" t="s">
        <v>150</v>
      </c>
    </row>
    <row r="7399" spans="11:12" ht="316.5" x14ac:dyDescent="0.25">
      <c r="K7399" s="146" t="s">
        <v>210</v>
      </c>
      <c r="L7399" s="148" t="s">
        <v>150</v>
      </c>
    </row>
    <row r="7400" spans="11:12" ht="316.5" x14ac:dyDescent="0.25">
      <c r="K7400" s="146" t="s">
        <v>210</v>
      </c>
      <c r="L7400" s="148" t="s">
        <v>150</v>
      </c>
    </row>
    <row r="7401" spans="11:12" ht="316.5" x14ac:dyDescent="0.25">
      <c r="K7401" s="146" t="s">
        <v>210</v>
      </c>
      <c r="L7401" s="148" t="s">
        <v>150</v>
      </c>
    </row>
    <row r="7402" spans="11:12" ht="316.5" x14ac:dyDescent="0.25">
      <c r="K7402" s="146" t="s">
        <v>210</v>
      </c>
      <c r="L7402" s="148" t="s">
        <v>150</v>
      </c>
    </row>
    <row r="7403" spans="11:12" ht="316.5" x14ac:dyDescent="0.25">
      <c r="K7403" s="146" t="s">
        <v>210</v>
      </c>
      <c r="L7403" s="148" t="s">
        <v>150</v>
      </c>
    </row>
    <row r="7404" spans="11:12" ht="316.5" x14ac:dyDescent="0.25">
      <c r="K7404" s="146" t="s">
        <v>210</v>
      </c>
      <c r="L7404" s="148" t="s">
        <v>150</v>
      </c>
    </row>
    <row r="7405" spans="11:12" ht="316.5" x14ac:dyDescent="0.25">
      <c r="K7405" s="146" t="s">
        <v>210</v>
      </c>
      <c r="L7405" s="148" t="s">
        <v>150</v>
      </c>
    </row>
    <row r="7406" spans="11:12" ht="316.5" x14ac:dyDescent="0.25">
      <c r="K7406" s="146" t="s">
        <v>210</v>
      </c>
      <c r="L7406" s="148" t="s">
        <v>150</v>
      </c>
    </row>
    <row r="7407" spans="11:12" ht="316.5" x14ac:dyDescent="0.25">
      <c r="K7407" s="146" t="s">
        <v>210</v>
      </c>
      <c r="L7407" s="148" t="s">
        <v>150</v>
      </c>
    </row>
    <row r="7408" spans="11:12" ht="316.5" x14ac:dyDescent="0.25">
      <c r="K7408" s="146" t="s">
        <v>210</v>
      </c>
      <c r="L7408" s="148" t="s">
        <v>150</v>
      </c>
    </row>
    <row r="7409" spans="11:12" ht="316.5" x14ac:dyDescent="0.25">
      <c r="K7409" s="146" t="s">
        <v>210</v>
      </c>
      <c r="L7409" s="148" t="s">
        <v>150</v>
      </c>
    </row>
    <row r="7410" spans="11:12" ht="316.5" x14ac:dyDescent="0.25">
      <c r="K7410" s="146" t="s">
        <v>210</v>
      </c>
      <c r="L7410" s="148" t="s">
        <v>150</v>
      </c>
    </row>
    <row r="7411" spans="11:12" ht="316.5" x14ac:dyDescent="0.25">
      <c r="K7411" s="146" t="s">
        <v>210</v>
      </c>
      <c r="L7411" s="148" t="s">
        <v>150</v>
      </c>
    </row>
    <row r="7412" spans="11:12" ht="316.5" x14ac:dyDescent="0.25">
      <c r="K7412" s="146" t="s">
        <v>210</v>
      </c>
      <c r="L7412" s="148" t="s">
        <v>150</v>
      </c>
    </row>
    <row r="7413" spans="11:12" ht="316.5" x14ac:dyDescent="0.25">
      <c r="K7413" s="146" t="s">
        <v>210</v>
      </c>
      <c r="L7413" s="148" t="s">
        <v>150</v>
      </c>
    </row>
    <row r="7414" spans="11:12" ht="316.5" x14ac:dyDescent="0.25">
      <c r="K7414" s="146" t="s">
        <v>210</v>
      </c>
      <c r="L7414" s="148" t="s">
        <v>150</v>
      </c>
    </row>
    <row r="7415" spans="11:12" ht="316.5" x14ac:dyDescent="0.25">
      <c r="K7415" s="146" t="s">
        <v>210</v>
      </c>
      <c r="L7415" s="148" t="s">
        <v>150</v>
      </c>
    </row>
    <row r="7416" spans="11:12" ht="316.5" x14ac:dyDescent="0.25">
      <c r="K7416" s="146" t="s">
        <v>210</v>
      </c>
      <c r="L7416" s="148" t="s">
        <v>150</v>
      </c>
    </row>
    <row r="7417" spans="11:12" ht="316.5" x14ac:dyDescent="0.25">
      <c r="K7417" s="146" t="s">
        <v>210</v>
      </c>
      <c r="L7417" s="148" t="s">
        <v>150</v>
      </c>
    </row>
    <row r="7418" spans="11:12" ht="316.5" x14ac:dyDescent="0.25">
      <c r="K7418" s="146" t="s">
        <v>210</v>
      </c>
      <c r="L7418" s="148" t="s">
        <v>150</v>
      </c>
    </row>
    <row r="7419" spans="11:12" ht="316.5" x14ac:dyDescent="0.25">
      <c r="K7419" s="146" t="s">
        <v>210</v>
      </c>
      <c r="L7419" s="148" t="s">
        <v>150</v>
      </c>
    </row>
    <row r="7420" spans="11:12" ht="316.5" x14ac:dyDescent="0.25">
      <c r="K7420" s="146" t="s">
        <v>210</v>
      </c>
      <c r="L7420" s="148" t="s">
        <v>150</v>
      </c>
    </row>
    <row r="7421" spans="11:12" ht="316.5" x14ac:dyDescent="0.25">
      <c r="K7421" s="146" t="s">
        <v>210</v>
      </c>
      <c r="L7421" s="148" t="s">
        <v>150</v>
      </c>
    </row>
    <row r="7422" spans="11:12" ht="316.5" x14ac:dyDescent="0.25">
      <c r="K7422" s="146" t="s">
        <v>210</v>
      </c>
      <c r="L7422" s="148" t="s">
        <v>150</v>
      </c>
    </row>
    <row r="7423" spans="11:12" ht="316.5" x14ac:dyDescent="0.25">
      <c r="K7423" s="146" t="s">
        <v>210</v>
      </c>
      <c r="L7423" s="148" t="s">
        <v>150</v>
      </c>
    </row>
    <row r="7424" spans="11:12" ht="316.5" x14ac:dyDescent="0.25">
      <c r="K7424" s="146" t="s">
        <v>210</v>
      </c>
      <c r="L7424" s="148" t="s">
        <v>150</v>
      </c>
    </row>
    <row r="7425" spans="11:12" ht="316.5" x14ac:dyDescent="0.25">
      <c r="K7425" s="146" t="s">
        <v>210</v>
      </c>
      <c r="L7425" s="148" t="s">
        <v>150</v>
      </c>
    </row>
    <row r="7426" spans="11:12" ht="316.5" x14ac:dyDescent="0.25">
      <c r="K7426" s="146" t="s">
        <v>210</v>
      </c>
      <c r="L7426" s="148" t="s">
        <v>150</v>
      </c>
    </row>
    <row r="7427" spans="11:12" ht="316.5" x14ac:dyDescent="0.25">
      <c r="K7427" s="146" t="s">
        <v>210</v>
      </c>
      <c r="L7427" s="148" t="s">
        <v>150</v>
      </c>
    </row>
    <row r="7428" spans="11:12" ht="316.5" x14ac:dyDescent="0.25">
      <c r="K7428" s="146" t="s">
        <v>210</v>
      </c>
      <c r="L7428" s="148" t="s">
        <v>150</v>
      </c>
    </row>
    <row r="7429" spans="11:12" ht="316.5" x14ac:dyDescent="0.25">
      <c r="K7429" s="146" t="s">
        <v>210</v>
      </c>
      <c r="L7429" s="148" t="s">
        <v>150</v>
      </c>
    </row>
    <row r="7430" spans="11:12" ht="316.5" x14ac:dyDescent="0.25">
      <c r="K7430" s="146" t="s">
        <v>210</v>
      </c>
      <c r="L7430" s="148" t="s">
        <v>150</v>
      </c>
    </row>
    <row r="7431" spans="11:12" ht="316.5" x14ac:dyDescent="0.25">
      <c r="K7431" s="146" t="s">
        <v>210</v>
      </c>
      <c r="L7431" s="148" t="s">
        <v>150</v>
      </c>
    </row>
    <row r="7432" spans="11:12" ht="316.5" x14ac:dyDescent="0.25">
      <c r="K7432" s="146" t="s">
        <v>210</v>
      </c>
      <c r="L7432" s="148" t="s">
        <v>150</v>
      </c>
    </row>
    <row r="7433" spans="11:12" ht="316.5" x14ac:dyDescent="0.25">
      <c r="K7433" s="146" t="s">
        <v>210</v>
      </c>
      <c r="L7433" s="148" t="s">
        <v>150</v>
      </c>
    </row>
    <row r="7434" spans="11:12" ht="316.5" x14ac:dyDescent="0.25">
      <c r="K7434" s="146" t="s">
        <v>210</v>
      </c>
      <c r="L7434" s="148" t="s">
        <v>150</v>
      </c>
    </row>
    <row r="7435" spans="11:12" ht="316.5" x14ac:dyDescent="0.25">
      <c r="K7435" s="146" t="s">
        <v>210</v>
      </c>
      <c r="L7435" s="148" t="s">
        <v>150</v>
      </c>
    </row>
    <row r="7436" spans="11:12" ht="316.5" x14ac:dyDescent="0.25">
      <c r="K7436" s="146" t="s">
        <v>210</v>
      </c>
      <c r="L7436" s="148" t="s">
        <v>150</v>
      </c>
    </row>
    <row r="7437" spans="11:12" ht="316.5" x14ac:dyDescent="0.25">
      <c r="K7437" s="146" t="s">
        <v>210</v>
      </c>
      <c r="L7437" s="148" t="s">
        <v>150</v>
      </c>
    </row>
    <row r="7438" spans="11:12" ht="316.5" x14ac:dyDescent="0.25">
      <c r="K7438" s="146" t="s">
        <v>210</v>
      </c>
      <c r="L7438" s="148" t="s">
        <v>150</v>
      </c>
    </row>
    <row r="7439" spans="11:12" ht="316.5" x14ac:dyDescent="0.25">
      <c r="K7439" s="146" t="s">
        <v>210</v>
      </c>
      <c r="L7439" s="148" t="s">
        <v>150</v>
      </c>
    </row>
    <row r="7440" spans="11:12" ht="316.5" x14ac:dyDescent="0.25">
      <c r="K7440" s="146" t="s">
        <v>210</v>
      </c>
      <c r="L7440" s="148" t="s">
        <v>150</v>
      </c>
    </row>
    <row r="7441" spans="11:12" ht="316.5" x14ac:dyDescent="0.25">
      <c r="K7441" s="146" t="s">
        <v>210</v>
      </c>
      <c r="L7441" s="148" t="s">
        <v>150</v>
      </c>
    </row>
    <row r="7442" spans="11:12" ht="316.5" x14ac:dyDescent="0.25">
      <c r="K7442" s="146" t="s">
        <v>210</v>
      </c>
      <c r="L7442" s="148" t="s">
        <v>150</v>
      </c>
    </row>
    <row r="7443" spans="11:12" ht="316.5" x14ac:dyDescent="0.25">
      <c r="K7443" s="146" t="s">
        <v>210</v>
      </c>
      <c r="L7443" s="148" t="s">
        <v>150</v>
      </c>
    </row>
    <row r="7444" spans="11:12" ht="316.5" x14ac:dyDescent="0.25">
      <c r="K7444" s="146" t="s">
        <v>210</v>
      </c>
      <c r="L7444" s="148" t="s">
        <v>150</v>
      </c>
    </row>
    <row r="7445" spans="11:12" ht="316.5" x14ac:dyDescent="0.25">
      <c r="K7445" s="146" t="s">
        <v>210</v>
      </c>
      <c r="L7445" s="148" t="s">
        <v>150</v>
      </c>
    </row>
    <row r="7446" spans="11:12" ht="316.5" x14ac:dyDescent="0.25">
      <c r="K7446" s="146" t="s">
        <v>210</v>
      </c>
      <c r="L7446" s="148" t="s">
        <v>150</v>
      </c>
    </row>
    <row r="7447" spans="11:12" ht="316.5" x14ac:dyDescent="0.25">
      <c r="K7447" s="146" t="s">
        <v>210</v>
      </c>
      <c r="L7447" s="148" t="s">
        <v>150</v>
      </c>
    </row>
    <row r="7448" spans="11:12" ht="316.5" x14ac:dyDescent="0.25">
      <c r="K7448" s="146" t="s">
        <v>210</v>
      </c>
      <c r="L7448" s="148" t="s">
        <v>150</v>
      </c>
    </row>
    <row r="7449" spans="11:12" ht="316.5" x14ac:dyDescent="0.25">
      <c r="K7449" s="146" t="s">
        <v>210</v>
      </c>
      <c r="L7449" s="148" t="s">
        <v>150</v>
      </c>
    </row>
    <row r="7450" spans="11:12" ht="316.5" x14ac:dyDescent="0.25">
      <c r="K7450" s="146" t="s">
        <v>210</v>
      </c>
      <c r="L7450" s="148" t="s">
        <v>150</v>
      </c>
    </row>
    <row r="7451" spans="11:12" ht="316.5" x14ac:dyDescent="0.25">
      <c r="K7451" s="146" t="s">
        <v>210</v>
      </c>
      <c r="L7451" s="148" t="s">
        <v>150</v>
      </c>
    </row>
    <row r="7452" spans="11:12" ht="316.5" x14ac:dyDescent="0.25">
      <c r="K7452" s="146" t="s">
        <v>210</v>
      </c>
      <c r="L7452" s="148" t="s">
        <v>150</v>
      </c>
    </row>
    <row r="7453" spans="11:12" ht="316.5" x14ac:dyDescent="0.25">
      <c r="K7453" s="146" t="s">
        <v>210</v>
      </c>
      <c r="L7453" s="148" t="s">
        <v>150</v>
      </c>
    </row>
    <row r="7454" spans="11:12" ht="316.5" x14ac:dyDescent="0.25">
      <c r="K7454" s="146" t="s">
        <v>210</v>
      </c>
      <c r="L7454" s="148" t="s">
        <v>150</v>
      </c>
    </row>
    <row r="7455" spans="11:12" ht="316.5" x14ac:dyDescent="0.25">
      <c r="K7455" s="146" t="s">
        <v>210</v>
      </c>
      <c r="L7455" s="148" t="s">
        <v>150</v>
      </c>
    </row>
    <row r="7456" spans="11:12" ht="316.5" x14ac:dyDescent="0.25">
      <c r="K7456" s="146" t="s">
        <v>210</v>
      </c>
      <c r="L7456" s="148" t="s">
        <v>150</v>
      </c>
    </row>
    <row r="7457" spans="11:12" ht="316.5" x14ac:dyDescent="0.25">
      <c r="K7457" s="146" t="s">
        <v>210</v>
      </c>
      <c r="L7457" s="148" t="s">
        <v>150</v>
      </c>
    </row>
    <row r="7458" spans="11:12" ht="316.5" x14ac:dyDescent="0.25">
      <c r="K7458" s="146" t="s">
        <v>210</v>
      </c>
      <c r="L7458" s="148" t="s">
        <v>150</v>
      </c>
    </row>
    <row r="7459" spans="11:12" ht="316.5" x14ac:dyDescent="0.25">
      <c r="K7459" s="146" t="s">
        <v>210</v>
      </c>
      <c r="L7459" s="148" t="s">
        <v>150</v>
      </c>
    </row>
    <row r="7460" spans="11:12" ht="316.5" x14ac:dyDescent="0.25">
      <c r="K7460" s="146" t="s">
        <v>210</v>
      </c>
      <c r="L7460" s="148" t="s">
        <v>150</v>
      </c>
    </row>
    <row r="7461" spans="11:12" ht="316.5" x14ac:dyDescent="0.25">
      <c r="K7461" s="146" t="s">
        <v>210</v>
      </c>
      <c r="L7461" s="148" t="s">
        <v>150</v>
      </c>
    </row>
    <row r="7462" spans="11:12" ht="316.5" x14ac:dyDescent="0.25">
      <c r="K7462" s="146" t="s">
        <v>210</v>
      </c>
      <c r="L7462" s="148" t="s">
        <v>150</v>
      </c>
    </row>
    <row r="7463" spans="11:12" ht="316.5" x14ac:dyDescent="0.25">
      <c r="K7463" s="146" t="s">
        <v>210</v>
      </c>
      <c r="L7463" s="148" t="s">
        <v>150</v>
      </c>
    </row>
    <row r="7464" spans="11:12" ht="316.5" x14ac:dyDescent="0.25">
      <c r="K7464" s="146" t="s">
        <v>210</v>
      </c>
      <c r="L7464" s="148" t="s">
        <v>150</v>
      </c>
    </row>
    <row r="7465" spans="11:12" ht="316.5" x14ac:dyDescent="0.25">
      <c r="K7465" s="146" t="s">
        <v>210</v>
      </c>
      <c r="L7465" s="148" t="s">
        <v>150</v>
      </c>
    </row>
    <row r="7466" spans="11:12" ht="316.5" x14ac:dyDescent="0.25">
      <c r="K7466" s="146" t="s">
        <v>210</v>
      </c>
      <c r="L7466" s="148" t="s">
        <v>150</v>
      </c>
    </row>
    <row r="7467" spans="11:12" ht="316.5" x14ac:dyDescent="0.25">
      <c r="K7467" s="146" t="s">
        <v>210</v>
      </c>
      <c r="L7467" s="148" t="s">
        <v>150</v>
      </c>
    </row>
    <row r="7468" spans="11:12" ht="316.5" x14ac:dyDescent="0.25">
      <c r="K7468" s="146" t="s">
        <v>210</v>
      </c>
      <c r="L7468" s="148" t="s">
        <v>150</v>
      </c>
    </row>
    <row r="7469" spans="11:12" ht="316.5" x14ac:dyDescent="0.25">
      <c r="K7469" s="146" t="s">
        <v>210</v>
      </c>
      <c r="L7469" s="148" t="s">
        <v>150</v>
      </c>
    </row>
    <row r="7470" spans="11:12" ht="316.5" x14ac:dyDescent="0.25">
      <c r="K7470" s="146" t="s">
        <v>210</v>
      </c>
      <c r="L7470" s="148" t="s">
        <v>150</v>
      </c>
    </row>
    <row r="7471" spans="11:12" ht="316.5" x14ac:dyDescent="0.25">
      <c r="K7471" s="146" t="s">
        <v>210</v>
      </c>
      <c r="L7471" s="148" t="s">
        <v>150</v>
      </c>
    </row>
    <row r="7472" spans="11:12" ht="316.5" x14ac:dyDescent="0.25">
      <c r="K7472" s="146" t="s">
        <v>210</v>
      </c>
      <c r="L7472" s="148" t="s">
        <v>150</v>
      </c>
    </row>
    <row r="7473" spans="11:12" ht="316.5" x14ac:dyDescent="0.25">
      <c r="K7473" s="146" t="s">
        <v>210</v>
      </c>
      <c r="L7473" s="148" t="s">
        <v>150</v>
      </c>
    </row>
    <row r="7474" spans="11:12" ht="316.5" x14ac:dyDescent="0.25">
      <c r="K7474" s="146" t="s">
        <v>210</v>
      </c>
      <c r="L7474" s="148" t="s">
        <v>150</v>
      </c>
    </row>
    <row r="7475" spans="11:12" ht="316.5" x14ac:dyDescent="0.25">
      <c r="K7475" s="146" t="s">
        <v>210</v>
      </c>
      <c r="L7475" s="148" t="s">
        <v>150</v>
      </c>
    </row>
    <row r="7476" spans="11:12" ht="316.5" x14ac:dyDescent="0.25">
      <c r="K7476" s="146" t="s">
        <v>210</v>
      </c>
      <c r="L7476" s="148" t="s">
        <v>150</v>
      </c>
    </row>
    <row r="7477" spans="11:12" ht="316.5" x14ac:dyDescent="0.25">
      <c r="K7477" s="146" t="s">
        <v>210</v>
      </c>
      <c r="L7477" s="148" t="s">
        <v>150</v>
      </c>
    </row>
    <row r="7478" spans="11:12" ht="316.5" x14ac:dyDescent="0.25">
      <c r="K7478" s="146" t="s">
        <v>210</v>
      </c>
      <c r="L7478" s="148" t="s">
        <v>150</v>
      </c>
    </row>
    <row r="7479" spans="11:12" ht="316.5" x14ac:dyDescent="0.25">
      <c r="K7479" s="146" t="s">
        <v>210</v>
      </c>
      <c r="L7479" s="148" t="s">
        <v>150</v>
      </c>
    </row>
    <row r="7480" spans="11:12" ht="316.5" x14ac:dyDescent="0.25">
      <c r="K7480" s="146" t="s">
        <v>210</v>
      </c>
      <c r="L7480" s="148" t="s">
        <v>150</v>
      </c>
    </row>
    <row r="7481" spans="11:12" ht="316.5" x14ac:dyDescent="0.25">
      <c r="K7481" s="146" t="s">
        <v>210</v>
      </c>
      <c r="L7481" s="148" t="s">
        <v>150</v>
      </c>
    </row>
    <row r="7482" spans="11:12" ht="316.5" x14ac:dyDescent="0.25">
      <c r="K7482" s="146" t="s">
        <v>210</v>
      </c>
      <c r="L7482" s="148" t="s">
        <v>150</v>
      </c>
    </row>
    <row r="7483" spans="11:12" ht="316.5" x14ac:dyDescent="0.25">
      <c r="K7483" s="146" t="s">
        <v>210</v>
      </c>
      <c r="L7483" s="148" t="s">
        <v>150</v>
      </c>
    </row>
    <row r="7484" spans="11:12" ht="316.5" x14ac:dyDescent="0.25">
      <c r="K7484" s="146" t="s">
        <v>210</v>
      </c>
      <c r="L7484" s="148" t="s">
        <v>150</v>
      </c>
    </row>
    <row r="7485" spans="11:12" ht="316.5" x14ac:dyDescent="0.25">
      <c r="K7485" s="146" t="s">
        <v>210</v>
      </c>
      <c r="L7485" s="148" t="s">
        <v>150</v>
      </c>
    </row>
    <row r="7486" spans="11:12" ht="316.5" x14ac:dyDescent="0.25">
      <c r="K7486" s="146" t="s">
        <v>210</v>
      </c>
      <c r="L7486" s="148" t="s">
        <v>150</v>
      </c>
    </row>
    <row r="7487" spans="11:12" ht="316.5" x14ac:dyDescent="0.25">
      <c r="K7487" s="146" t="s">
        <v>210</v>
      </c>
      <c r="L7487" s="148" t="s">
        <v>150</v>
      </c>
    </row>
    <row r="7488" spans="11:12" ht="316.5" x14ac:dyDescent="0.25">
      <c r="K7488" s="146" t="s">
        <v>210</v>
      </c>
      <c r="L7488" s="148" t="s">
        <v>150</v>
      </c>
    </row>
    <row r="7489" spans="11:12" ht="316.5" x14ac:dyDescent="0.25">
      <c r="K7489" s="146" t="s">
        <v>210</v>
      </c>
      <c r="L7489" s="148" t="s">
        <v>150</v>
      </c>
    </row>
    <row r="7490" spans="11:12" ht="316.5" x14ac:dyDescent="0.25">
      <c r="K7490" s="146" t="s">
        <v>210</v>
      </c>
      <c r="L7490" s="148" t="s">
        <v>150</v>
      </c>
    </row>
    <row r="7491" spans="11:12" ht="316.5" x14ac:dyDescent="0.25">
      <c r="K7491" s="146" t="s">
        <v>210</v>
      </c>
      <c r="L7491" s="148" t="s">
        <v>150</v>
      </c>
    </row>
    <row r="7492" spans="11:12" ht="316.5" x14ac:dyDescent="0.25">
      <c r="K7492" s="146" t="s">
        <v>210</v>
      </c>
      <c r="L7492" s="148" t="s">
        <v>150</v>
      </c>
    </row>
    <row r="7493" spans="11:12" ht="316.5" x14ac:dyDescent="0.25">
      <c r="K7493" s="146" t="s">
        <v>210</v>
      </c>
      <c r="L7493" s="148" t="s">
        <v>150</v>
      </c>
    </row>
    <row r="7494" spans="11:12" ht="316.5" x14ac:dyDescent="0.25">
      <c r="K7494" s="146" t="s">
        <v>210</v>
      </c>
      <c r="L7494" s="148" t="s">
        <v>150</v>
      </c>
    </row>
    <row r="7495" spans="11:12" ht="316.5" x14ac:dyDescent="0.25">
      <c r="K7495" s="146" t="s">
        <v>210</v>
      </c>
      <c r="L7495" s="148" t="s">
        <v>150</v>
      </c>
    </row>
    <row r="7496" spans="11:12" ht="316.5" x14ac:dyDescent="0.25">
      <c r="K7496" s="146" t="s">
        <v>210</v>
      </c>
      <c r="L7496" s="148" t="s">
        <v>150</v>
      </c>
    </row>
    <row r="7497" spans="11:12" ht="316.5" x14ac:dyDescent="0.25">
      <c r="K7497" s="146" t="s">
        <v>210</v>
      </c>
      <c r="L7497" s="148" t="s">
        <v>150</v>
      </c>
    </row>
    <row r="7498" spans="11:12" ht="316.5" x14ac:dyDescent="0.25">
      <c r="K7498" s="146" t="s">
        <v>210</v>
      </c>
      <c r="L7498" s="148" t="s">
        <v>150</v>
      </c>
    </row>
    <row r="7499" spans="11:12" ht="316.5" x14ac:dyDescent="0.25">
      <c r="K7499" s="146" t="s">
        <v>210</v>
      </c>
      <c r="L7499" s="148" t="s">
        <v>150</v>
      </c>
    </row>
    <row r="7500" spans="11:12" ht="316.5" x14ac:dyDescent="0.25">
      <c r="K7500" s="146" t="s">
        <v>210</v>
      </c>
      <c r="L7500" s="148" t="s">
        <v>150</v>
      </c>
    </row>
    <row r="7501" spans="11:12" ht="316.5" x14ac:dyDescent="0.25">
      <c r="K7501" s="146" t="s">
        <v>210</v>
      </c>
      <c r="L7501" s="148" t="s">
        <v>150</v>
      </c>
    </row>
    <row r="7502" spans="11:12" ht="316.5" x14ac:dyDescent="0.25">
      <c r="K7502" s="146" t="s">
        <v>210</v>
      </c>
      <c r="L7502" s="148" t="s">
        <v>150</v>
      </c>
    </row>
    <row r="7503" spans="11:12" ht="316.5" x14ac:dyDescent="0.25">
      <c r="K7503" s="146" t="s">
        <v>210</v>
      </c>
      <c r="L7503" s="148" t="s">
        <v>150</v>
      </c>
    </row>
    <row r="7504" spans="11:12" ht="316.5" x14ac:dyDescent="0.25">
      <c r="K7504" s="146" t="s">
        <v>210</v>
      </c>
      <c r="L7504" s="148" t="s">
        <v>150</v>
      </c>
    </row>
    <row r="7505" spans="11:12" ht="316.5" x14ac:dyDescent="0.25">
      <c r="K7505" s="146" t="s">
        <v>210</v>
      </c>
      <c r="L7505" s="148" t="s">
        <v>150</v>
      </c>
    </row>
    <row r="7506" spans="11:12" ht="316.5" x14ac:dyDescent="0.25">
      <c r="K7506" s="146" t="s">
        <v>210</v>
      </c>
      <c r="L7506" s="148" t="s">
        <v>150</v>
      </c>
    </row>
    <row r="7507" spans="11:12" ht="316.5" x14ac:dyDescent="0.25">
      <c r="K7507" s="146" t="s">
        <v>210</v>
      </c>
      <c r="L7507" s="148" t="s">
        <v>150</v>
      </c>
    </row>
    <row r="7508" spans="11:12" ht="316.5" x14ac:dyDescent="0.25">
      <c r="K7508" s="146" t="s">
        <v>210</v>
      </c>
      <c r="L7508" s="148" t="s">
        <v>150</v>
      </c>
    </row>
    <row r="7509" spans="11:12" ht="316.5" x14ac:dyDescent="0.25">
      <c r="K7509" s="146" t="s">
        <v>210</v>
      </c>
      <c r="L7509" s="148" t="s">
        <v>150</v>
      </c>
    </row>
    <row r="7510" spans="11:12" ht="316.5" x14ac:dyDescent="0.25">
      <c r="K7510" s="146" t="s">
        <v>210</v>
      </c>
      <c r="L7510" s="148" t="s">
        <v>150</v>
      </c>
    </row>
    <row r="7511" spans="11:12" ht="316.5" x14ac:dyDescent="0.25">
      <c r="K7511" s="146" t="s">
        <v>210</v>
      </c>
      <c r="L7511" s="148" t="s">
        <v>150</v>
      </c>
    </row>
    <row r="7512" spans="11:12" ht="316.5" x14ac:dyDescent="0.25">
      <c r="K7512" s="146" t="s">
        <v>210</v>
      </c>
      <c r="L7512" s="148" t="s">
        <v>150</v>
      </c>
    </row>
    <row r="7513" spans="11:12" ht="316.5" x14ac:dyDescent="0.25">
      <c r="K7513" s="146" t="s">
        <v>210</v>
      </c>
      <c r="L7513" s="148" t="s">
        <v>150</v>
      </c>
    </row>
    <row r="7514" spans="11:12" ht="316.5" x14ac:dyDescent="0.25">
      <c r="K7514" s="146" t="s">
        <v>210</v>
      </c>
      <c r="L7514" s="148" t="s">
        <v>150</v>
      </c>
    </row>
    <row r="7515" spans="11:12" ht="316.5" x14ac:dyDescent="0.25">
      <c r="K7515" s="146" t="s">
        <v>210</v>
      </c>
      <c r="L7515" s="148" t="s">
        <v>150</v>
      </c>
    </row>
    <row r="7516" spans="11:12" ht="316.5" x14ac:dyDescent="0.25">
      <c r="K7516" s="146" t="s">
        <v>210</v>
      </c>
      <c r="L7516" s="148" t="s">
        <v>150</v>
      </c>
    </row>
    <row r="7517" spans="11:12" ht="316.5" x14ac:dyDescent="0.25">
      <c r="K7517" s="146" t="s">
        <v>210</v>
      </c>
      <c r="L7517" s="148" t="s">
        <v>150</v>
      </c>
    </row>
    <row r="7518" spans="11:12" ht="316.5" x14ac:dyDescent="0.25">
      <c r="K7518" s="146" t="s">
        <v>210</v>
      </c>
      <c r="L7518" s="148" t="s">
        <v>150</v>
      </c>
    </row>
    <row r="7519" spans="11:12" ht="316.5" x14ac:dyDescent="0.25">
      <c r="K7519" s="146" t="s">
        <v>210</v>
      </c>
      <c r="L7519" s="148" t="s">
        <v>150</v>
      </c>
    </row>
    <row r="7520" spans="11:12" ht="316.5" x14ac:dyDescent="0.25">
      <c r="K7520" s="146" t="s">
        <v>210</v>
      </c>
      <c r="L7520" s="148" t="s">
        <v>150</v>
      </c>
    </row>
    <row r="7521" spans="11:12" ht="316.5" x14ac:dyDescent="0.25">
      <c r="K7521" s="146" t="s">
        <v>210</v>
      </c>
      <c r="L7521" s="148" t="s">
        <v>150</v>
      </c>
    </row>
    <row r="7522" spans="11:12" ht="316.5" x14ac:dyDescent="0.25">
      <c r="K7522" s="146" t="s">
        <v>210</v>
      </c>
      <c r="L7522" s="148" t="s">
        <v>150</v>
      </c>
    </row>
    <row r="7523" spans="11:12" ht="316.5" x14ac:dyDescent="0.25">
      <c r="K7523" s="146" t="s">
        <v>210</v>
      </c>
      <c r="L7523" s="148" t="s">
        <v>150</v>
      </c>
    </row>
    <row r="7524" spans="11:12" ht="316.5" x14ac:dyDescent="0.25">
      <c r="K7524" s="146" t="s">
        <v>210</v>
      </c>
      <c r="L7524" s="148" t="s">
        <v>150</v>
      </c>
    </row>
    <row r="7525" spans="11:12" ht="316.5" x14ac:dyDescent="0.25">
      <c r="K7525" s="146" t="s">
        <v>210</v>
      </c>
      <c r="L7525" s="148" t="s">
        <v>150</v>
      </c>
    </row>
    <row r="7526" spans="11:12" ht="316.5" x14ac:dyDescent="0.25">
      <c r="K7526" s="146" t="s">
        <v>210</v>
      </c>
      <c r="L7526" s="148" t="s">
        <v>150</v>
      </c>
    </row>
    <row r="7527" spans="11:12" ht="316.5" x14ac:dyDescent="0.25">
      <c r="K7527" s="146" t="s">
        <v>210</v>
      </c>
      <c r="L7527" s="148" t="s">
        <v>150</v>
      </c>
    </row>
    <row r="7528" spans="11:12" ht="316.5" x14ac:dyDescent="0.25">
      <c r="K7528" s="146" t="s">
        <v>210</v>
      </c>
      <c r="L7528" s="148" t="s">
        <v>150</v>
      </c>
    </row>
    <row r="7529" spans="11:12" ht="316.5" x14ac:dyDescent="0.25">
      <c r="K7529" s="146" t="s">
        <v>210</v>
      </c>
      <c r="L7529" s="148" t="s">
        <v>150</v>
      </c>
    </row>
    <row r="7530" spans="11:12" ht="316.5" x14ac:dyDescent="0.25">
      <c r="K7530" s="146" t="s">
        <v>210</v>
      </c>
      <c r="L7530" s="148" t="s">
        <v>150</v>
      </c>
    </row>
    <row r="7531" spans="11:12" ht="316.5" x14ac:dyDescent="0.25">
      <c r="K7531" s="146" t="s">
        <v>210</v>
      </c>
      <c r="L7531" s="148" t="s">
        <v>150</v>
      </c>
    </row>
    <row r="7532" spans="11:12" ht="316.5" x14ac:dyDescent="0.25">
      <c r="K7532" s="146" t="s">
        <v>210</v>
      </c>
      <c r="L7532" s="148" t="s">
        <v>150</v>
      </c>
    </row>
    <row r="7533" spans="11:12" ht="316.5" x14ac:dyDescent="0.25">
      <c r="K7533" s="146" t="s">
        <v>210</v>
      </c>
      <c r="L7533" s="148" t="s">
        <v>150</v>
      </c>
    </row>
    <row r="7534" spans="11:12" ht="316.5" x14ac:dyDescent="0.25">
      <c r="K7534" s="146" t="s">
        <v>210</v>
      </c>
      <c r="L7534" s="148" t="s">
        <v>150</v>
      </c>
    </row>
    <row r="7535" spans="11:12" ht="316.5" x14ac:dyDescent="0.25">
      <c r="K7535" s="146" t="s">
        <v>210</v>
      </c>
      <c r="L7535" s="148" t="s">
        <v>150</v>
      </c>
    </row>
    <row r="7536" spans="11:12" ht="316.5" x14ac:dyDescent="0.25">
      <c r="K7536" s="146" t="s">
        <v>210</v>
      </c>
      <c r="L7536" s="148" t="s">
        <v>150</v>
      </c>
    </row>
    <row r="7537" spans="11:12" ht="316.5" x14ac:dyDescent="0.25">
      <c r="K7537" s="146" t="s">
        <v>210</v>
      </c>
      <c r="L7537" s="148" t="s">
        <v>150</v>
      </c>
    </row>
    <row r="7538" spans="11:12" ht="316.5" x14ac:dyDescent="0.25">
      <c r="K7538" s="146" t="s">
        <v>210</v>
      </c>
      <c r="L7538" s="148" t="s">
        <v>150</v>
      </c>
    </row>
    <row r="7539" spans="11:12" ht="316.5" x14ac:dyDescent="0.25">
      <c r="K7539" s="146" t="s">
        <v>210</v>
      </c>
      <c r="L7539" s="148" t="s">
        <v>150</v>
      </c>
    </row>
    <row r="7540" spans="11:12" ht="316.5" x14ac:dyDescent="0.25">
      <c r="K7540" s="146" t="s">
        <v>210</v>
      </c>
      <c r="L7540" s="148" t="s">
        <v>150</v>
      </c>
    </row>
    <row r="7541" spans="11:12" ht="316.5" x14ac:dyDescent="0.25">
      <c r="K7541" s="146" t="s">
        <v>210</v>
      </c>
      <c r="L7541" s="148" t="s">
        <v>150</v>
      </c>
    </row>
    <row r="7542" spans="11:12" ht="316.5" x14ac:dyDescent="0.25">
      <c r="K7542" s="146" t="s">
        <v>210</v>
      </c>
      <c r="L7542" s="148" t="s">
        <v>150</v>
      </c>
    </row>
    <row r="7543" spans="11:12" ht="316.5" x14ac:dyDescent="0.25">
      <c r="K7543" s="146" t="s">
        <v>210</v>
      </c>
      <c r="L7543" s="148" t="s">
        <v>150</v>
      </c>
    </row>
    <row r="7544" spans="11:12" ht="316.5" x14ac:dyDescent="0.25">
      <c r="K7544" s="146" t="s">
        <v>210</v>
      </c>
      <c r="L7544" s="148" t="s">
        <v>150</v>
      </c>
    </row>
    <row r="7545" spans="11:12" ht="316.5" x14ac:dyDescent="0.25">
      <c r="K7545" s="146" t="s">
        <v>210</v>
      </c>
      <c r="L7545" s="148" t="s">
        <v>150</v>
      </c>
    </row>
    <row r="7546" spans="11:12" ht="316.5" x14ac:dyDescent="0.25">
      <c r="K7546" s="146" t="s">
        <v>210</v>
      </c>
      <c r="L7546" s="148" t="s">
        <v>150</v>
      </c>
    </row>
    <row r="7547" spans="11:12" ht="316.5" x14ac:dyDescent="0.25">
      <c r="K7547" s="146" t="s">
        <v>210</v>
      </c>
      <c r="L7547" s="148" t="s">
        <v>150</v>
      </c>
    </row>
    <row r="7548" spans="11:12" ht="316.5" x14ac:dyDescent="0.25">
      <c r="K7548" s="146" t="s">
        <v>210</v>
      </c>
      <c r="L7548" s="148" t="s">
        <v>150</v>
      </c>
    </row>
    <row r="7549" spans="11:12" ht="316.5" x14ac:dyDescent="0.25">
      <c r="K7549" s="146" t="s">
        <v>210</v>
      </c>
      <c r="L7549" s="148" t="s">
        <v>150</v>
      </c>
    </row>
    <row r="7550" spans="11:12" ht="316.5" x14ac:dyDescent="0.25">
      <c r="K7550" s="146" t="s">
        <v>210</v>
      </c>
      <c r="L7550" s="148" t="s">
        <v>150</v>
      </c>
    </row>
    <row r="7551" spans="11:12" ht="316.5" x14ac:dyDescent="0.25">
      <c r="K7551" s="146" t="s">
        <v>210</v>
      </c>
      <c r="L7551" s="148" t="s">
        <v>150</v>
      </c>
    </row>
    <row r="7552" spans="11:12" ht="316.5" x14ac:dyDescent="0.25">
      <c r="K7552" s="146" t="s">
        <v>210</v>
      </c>
      <c r="L7552" s="148" t="s">
        <v>150</v>
      </c>
    </row>
    <row r="7553" spans="11:12" ht="316.5" x14ac:dyDescent="0.25">
      <c r="K7553" s="146" t="s">
        <v>210</v>
      </c>
      <c r="L7553" s="148" t="s">
        <v>150</v>
      </c>
    </row>
    <row r="7554" spans="11:12" ht="316.5" x14ac:dyDescent="0.25">
      <c r="K7554" s="146" t="s">
        <v>210</v>
      </c>
      <c r="L7554" s="148" t="s">
        <v>150</v>
      </c>
    </row>
    <row r="7555" spans="11:12" ht="316.5" x14ac:dyDescent="0.25">
      <c r="K7555" s="146" t="s">
        <v>210</v>
      </c>
      <c r="L7555" s="148" t="s">
        <v>150</v>
      </c>
    </row>
    <row r="7556" spans="11:12" ht="316.5" x14ac:dyDescent="0.25">
      <c r="K7556" s="146" t="s">
        <v>210</v>
      </c>
      <c r="L7556" s="148" t="s">
        <v>150</v>
      </c>
    </row>
    <row r="7557" spans="11:12" ht="316.5" x14ac:dyDescent="0.25">
      <c r="K7557" s="146" t="s">
        <v>210</v>
      </c>
      <c r="L7557" s="148" t="s">
        <v>150</v>
      </c>
    </row>
    <row r="7558" spans="11:12" ht="316.5" x14ac:dyDescent="0.25">
      <c r="K7558" s="146" t="s">
        <v>210</v>
      </c>
      <c r="L7558" s="148" t="s">
        <v>150</v>
      </c>
    </row>
    <row r="7559" spans="11:12" ht="316.5" x14ac:dyDescent="0.25">
      <c r="K7559" s="146" t="s">
        <v>210</v>
      </c>
      <c r="L7559" s="148" t="s">
        <v>150</v>
      </c>
    </row>
    <row r="7560" spans="11:12" ht="316.5" x14ac:dyDescent="0.25">
      <c r="K7560" s="146" t="s">
        <v>210</v>
      </c>
      <c r="L7560" s="148" t="s">
        <v>150</v>
      </c>
    </row>
    <row r="7561" spans="11:12" ht="316.5" x14ac:dyDescent="0.25">
      <c r="K7561" s="146" t="s">
        <v>210</v>
      </c>
      <c r="L7561" s="148" t="s">
        <v>150</v>
      </c>
    </row>
    <row r="7562" spans="11:12" ht="316.5" x14ac:dyDescent="0.25">
      <c r="K7562" s="146" t="s">
        <v>210</v>
      </c>
      <c r="L7562" s="148" t="s">
        <v>150</v>
      </c>
    </row>
    <row r="7563" spans="11:12" ht="316.5" x14ac:dyDescent="0.25">
      <c r="K7563" s="146" t="s">
        <v>210</v>
      </c>
      <c r="L7563" s="148" t="s">
        <v>150</v>
      </c>
    </row>
    <row r="7564" spans="11:12" ht="316.5" x14ac:dyDescent="0.25">
      <c r="K7564" s="146" t="s">
        <v>210</v>
      </c>
      <c r="L7564" s="148" t="s">
        <v>150</v>
      </c>
    </row>
    <row r="7565" spans="11:12" ht="316.5" x14ac:dyDescent="0.25">
      <c r="K7565" s="146" t="s">
        <v>210</v>
      </c>
      <c r="L7565" s="148" t="s">
        <v>150</v>
      </c>
    </row>
    <row r="7566" spans="11:12" ht="316.5" x14ac:dyDescent="0.25">
      <c r="K7566" s="146" t="s">
        <v>210</v>
      </c>
      <c r="L7566" s="148" t="s">
        <v>150</v>
      </c>
    </row>
    <row r="7567" spans="11:12" ht="316.5" x14ac:dyDescent="0.25">
      <c r="K7567" s="146" t="s">
        <v>210</v>
      </c>
      <c r="L7567" s="148" t="s">
        <v>150</v>
      </c>
    </row>
    <row r="7568" spans="11:12" ht="316.5" x14ac:dyDescent="0.25">
      <c r="K7568" s="146" t="s">
        <v>210</v>
      </c>
      <c r="L7568" s="148" t="s">
        <v>150</v>
      </c>
    </row>
    <row r="7569" spans="11:12" ht="316.5" x14ac:dyDescent="0.25">
      <c r="K7569" s="146" t="s">
        <v>210</v>
      </c>
      <c r="L7569" s="148" t="s">
        <v>150</v>
      </c>
    </row>
    <row r="7570" spans="11:12" ht="316.5" x14ac:dyDescent="0.25">
      <c r="K7570" s="146" t="s">
        <v>210</v>
      </c>
      <c r="L7570" s="148" t="s">
        <v>150</v>
      </c>
    </row>
    <row r="7571" spans="11:12" ht="316.5" x14ac:dyDescent="0.25">
      <c r="K7571" s="146" t="s">
        <v>210</v>
      </c>
      <c r="L7571" s="148" t="s">
        <v>150</v>
      </c>
    </row>
    <row r="7572" spans="11:12" ht="316.5" x14ac:dyDescent="0.25">
      <c r="K7572" s="146" t="s">
        <v>210</v>
      </c>
      <c r="L7572" s="148" t="s">
        <v>150</v>
      </c>
    </row>
    <row r="7573" spans="11:12" ht="316.5" x14ac:dyDescent="0.25">
      <c r="K7573" s="146" t="s">
        <v>210</v>
      </c>
      <c r="L7573" s="148" t="s">
        <v>150</v>
      </c>
    </row>
    <row r="7574" spans="11:12" ht="316.5" x14ac:dyDescent="0.25">
      <c r="K7574" s="146" t="s">
        <v>210</v>
      </c>
      <c r="L7574" s="148" t="s">
        <v>150</v>
      </c>
    </row>
    <row r="7575" spans="11:12" ht="316.5" x14ac:dyDescent="0.25">
      <c r="K7575" s="146" t="s">
        <v>210</v>
      </c>
      <c r="L7575" s="148" t="s">
        <v>150</v>
      </c>
    </row>
    <row r="7576" spans="11:12" ht="316.5" x14ac:dyDescent="0.25">
      <c r="K7576" s="146" t="s">
        <v>210</v>
      </c>
      <c r="L7576" s="148" t="s">
        <v>150</v>
      </c>
    </row>
    <row r="7577" spans="11:12" ht="316.5" x14ac:dyDescent="0.25">
      <c r="K7577" s="146" t="s">
        <v>210</v>
      </c>
      <c r="L7577" s="148" t="s">
        <v>150</v>
      </c>
    </row>
    <row r="7578" spans="11:12" ht="316.5" x14ac:dyDescent="0.25">
      <c r="K7578" s="146" t="s">
        <v>210</v>
      </c>
      <c r="L7578" s="148" t="s">
        <v>150</v>
      </c>
    </row>
    <row r="7579" spans="11:12" ht="316.5" x14ac:dyDescent="0.25">
      <c r="K7579" s="146" t="s">
        <v>210</v>
      </c>
      <c r="L7579" s="148" t="s">
        <v>150</v>
      </c>
    </row>
    <row r="7580" spans="11:12" ht="316.5" x14ac:dyDescent="0.25">
      <c r="K7580" s="146" t="s">
        <v>210</v>
      </c>
      <c r="L7580" s="148" t="s">
        <v>150</v>
      </c>
    </row>
    <row r="7581" spans="11:12" ht="316.5" x14ac:dyDescent="0.25">
      <c r="K7581" s="146" t="s">
        <v>210</v>
      </c>
      <c r="L7581" s="148" t="s">
        <v>150</v>
      </c>
    </row>
    <row r="7582" spans="11:12" ht="316.5" x14ac:dyDescent="0.25">
      <c r="K7582" s="146" t="s">
        <v>210</v>
      </c>
      <c r="L7582" s="148" t="s">
        <v>150</v>
      </c>
    </row>
    <row r="7583" spans="11:12" ht="316.5" x14ac:dyDescent="0.25">
      <c r="K7583" s="146" t="s">
        <v>210</v>
      </c>
      <c r="L7583" s="148" t="s">
        <v>150</v>
      </c>
    </row>
    <row r="7584" spans="11:12" ht="316.5" x14ac:dyDescent="0.25">
      <c r="K7584" s="146" t="s">
        <v>210</v>
      </c>
      <c r="L7584" s="148" t="s">
        <v>150</v>
      </c>
    </row>
    <row r="7585" spans="11:12" ht="316.5" x14ac:dyDescent="0.25">
      <c r="K7585" s="146" t="s">
        <v>210</v>
      </c>
      <c r="L7585" s="148" t="s">
        <v>150</v>
      </c>
    </row>
    <row r="7586" spans="11:12" ht="316.5" x14ac:dyDescent="0.25">
      <c r="K7586" s="146" t="s">
        <v>210</v>
      </c>
      <c r="L7586" s="148" t="s">
        <v>150</v>
      </c>
    </row>
    <row r="7587" spans="11:12" ht="316.5" x14ac:dyDescent="0.25">
      <c r="K7587" s="146" t="s">
        <v>210</v>
      </c>
      <c r="L7587" s="148" t="s">
        <v>150</v>
      </c>
    </row>
    <row r="7588" spans="11:12" ht="316.5" x14ac:dyDescent="0.25">
      <c r="K7588" s="146" t="s">
        <v>210</v>
      </c>
      <c r="L7588" s="148" t="s">
        <v>150</v>
      </c>
    </row>
    <row r="7589" spans="11:12" ht="316.5" x14ac:dyDescent="0.25">
      <c r="K7589" s="146" t="s">
        <v>210</v>
      </c>
      <c r="L7589" s="148" t="s">
        <v>150</v>
      </c>
    </row>
    <row r="7590" spans="11:12" ht="316.5" x14ac:dyDescent="0.25">
      <c r="K7590" s="146" t="s">
        <v>210</v>
      </c>
      <c r="L7590" s="148" t="s">
        <v>150</v>
      </c>
    </row>
    <row r="7591" spans="11:12" ht="316.5" x14ac:dyDescent="0.25">
      <c r="K7591" s="146" t="s">
        <v>210</v>
      </c>
      <c r="L7591" s="148" t="s">
        <v>150</v>
      </c>
    </row>
    <row r="7592" spans="11:12" ht="316.5" x14ac:dyDescent="0.25">
      <c r="K7592" s="146" t="s">
        <v>210</v>
      </c>
      <c r="L7592" s="148" t="s">
        <v>150</v>
      </c>
    </row>
    <row r="7593" spans="11:12" ht="316.5" x14ac:dyDescent="0.25">
      <c r="K7593" s="146" t="s">
        <v>210</v>
      </c>
      <c r="L7593" s="148" t="s">
        <v>150</v>
      </c>
    </row>
    <row r="7594" spans="11:12" ht="316.5" x14ac:dyDescent="0.25">
      <c r="K7594" s="146" t="s">
        <v>210</v>
      </c>
      <c r="L7594" s="148" t="s">
        <v>150</v>
      </c>
    </row>
    <row r="7595" spans="11:12" ht="316.5" x14ac:dyDescent="0.25">
      <c r="K7595" s="146" t="s">
        <v>210</v>
      </c>
      <c r="L7595" s="148" t="s">
        <v>150</v>
      </c>
    </row>
    <row r="7596" spans="11:12" ht="316.5" x14ac:dyDescent="0.25">
      <c r="K7596" s="146" t="s">
        <v>210</v>
      </c>
      <c r="L7596" s="148" t="s">
        <v>150</v>
      </c>
    </row>
    <row r="7597" spans="11:12" ht="316.5" x14ac:dyDescent="0.25">
      <c r="K7597" s="146" t="s">
        <v>210</v>
      </c>
      <c r="L7597" s="148" t="s">
        <v>150</v>
      </c>
    </row>
    <row r="7598" spans="11:12" ht="316.5" x14ac:dyDescent="0.25">
      <c r="K7598" s="146" t="s">
        <v>210</v>
      </c>
      <c r="L7598" s="148" t="s">
        <v>150</v>
      </c>
    </row>
    <row r="7599" spans="11:12" ht="316.5" x14ac:dyDescent="0.25">
      <c r="K7599" s="146" t="s">
        <v>210</v>
      </c>
      <c r="L7599" s="148" t="s">
        <v>150</v>
      </c>
    </row>
    <row r="7600" spans="11:12" ht="316.5" x14ac:dyDescent="0.25">
      <c r="K7600" s="146" t="s">
        <v>210</v>
      </c>
      <c r="L7600" s="148" t="s">
        <v>150</v>
      </c>
    </row>
    <row r="7601" spans="11:12" ht="316.5" x14ac:dyDescent="0.25">
      <c r="K7601" s="146" t="s">
        <v>210</v>
      </c>
      <c r="L7601" s="148" t="s">
        <v>150</v>
      </c>
    </row>
    <row r="7602" spans="11:12" ht="316.5" x14ac:dyDescent="0.25">
      <c r="K7602" s="146" t="s">
        <v>210</v>
      </c>
      <c r="L7602" s="148" t="s">
        <v>150</v>
      </c>
    </row>
    <row r="7603" spans="11:12" ht="316.5" x14ac:dyDescent="0.25">
      <c r="K7603" s="146" t="s">
        <v>210</v>
      </c>
      <c r="L7603" s="148" t="s">
        <v>150</v>
      </c>
    </row>
    <row r="7604" spans="11:12" ht="316.5" x14ac:dyDescent="0.25">
      <c r="K7604" s="146" t="s">
        <v>210</v>
      </c>
      <c r="L7604" s="148" t="s">
        <v>150</v>
      </c>
    </row>
    <row r="7605" spans="11:12" ht="316.5" x14ac:dyDescent="0.25">
      <c r="K7605" s="146" t="s">
        <v>210</v>
      </c>
      <c r="L7605" s="148" t="s">
        <v>150</v>
      </c>
    </row>
    <row r="7606" spans="11:12" ht="316.5" x14ac:dyDescent="0.25">
      <c r="K7606" s="146" t="s">
        <v>210</v>
      </c>
      <c r="L7606" s="148" t="s">
        <v>150</v>
      </c>
    </row>
    <row r="7607" spans="11:12" ht="316.5" x14ac:dyDescent="0.25">
      <c r="K7607" s="146" t="s">
        <v>210</v>
      </c>
      <c r="L7607" s="148" t="s">
        <v>150</v>
      </c>
    </row>
    <row r="7608" spans="11:12" ht="316.5" x14ac:dyDescent="0.25">
      <c r="K7608" s="146" t="s">
        <v>210</v>
      </c>
      <c r="L7608" s="148" t="s">
        <v>150</v>
      </c>
    </row>
    <row r="7609" spans="11:12" ht="316.5" x14ac:dyDescent="0.25">
      <c r="K7609" s="146" t="s">
        <v>210</v>
      </c>
      <c r="L7609" s="148" t="s">
        <v>150</v>
      </c>
    </row>
    <row r="7610" spans="11:12" ht="316.5" x14ac:dyDescent="0.25">
      <c r="K7610" s="146" t="s">
        <v>210</v>
      </c>
      <c r="L7610" s="148" t="s">
        <v>150</v>
      </c>
    </row>
    <row r="7611" spans="11:12" ht="316.5" x14ac:dyDescent="0.25">
      <c r="K7611" s="146" t="s">
        <v>210</v>
      </c>
      <c r="L7611" s="148" t="s">
        <v>150</v>
      </c>
    </row>
    <row r="7612" spans="11:12" ht="316.5" x14ac:dyDescent="0.25">
      <c r="K7612" s="146" t="s">
        <v>210</v>
      </c>
      <c r="L7612" s="148" t="s">
        <v>150</v>
      </c>
    </row>
    <row r="7613" spans="11:12" ht="316.5" x14ac:dyDescent="0.25">
      <c r="K7613" s="146" t="s">
        <v>210</v>
      </c>
      <c r="L7613" s="148" t="s">
        <v>150</v>
      </c>
    </row>
    <row r="7614" spans="11:12" ht="316.5" x14ac:dyDescent="0.25">
      <c r="K7614" s="146" t="s">
        <v>210</v>
      </c>
      <c r="L7614" s="148" t="s">
        <v>150</v>
      </c>
    </row>
    <row r="7615" spans="11:12" ht="316.5" x14ac:dyDescent="0.25">
      <c r="K7615" s="146" t="s">
        <v>210</v>
      </c>
      <c r="L7615" s="148" t="s">
        <v>150</v>
      </c>
    </row>
    <row r="7616" spans="11:12" ht="316.5" x14ac:dyDescent="0.25">
      <c r="K7616" s="146" t="s">
        <v>210</v>
      </c>
      <c r="L7616" s="148" t="s">
        <v>150</v>
      </c>
    </row>
    <row r="7617" spans="11:12" ht="316.5" x14ac:dyDescent="0.25">
      <c r="K7617" s="146" t="s">
        <v>210</v>
      </c>
      <c r="L7617" s="148" t="s">
        <v>150</v>
      </c>
    </row>
    <row r="7618" spans="11:12" ht="316.5" x14ac:dyDescent="0.25">
      <c r="K7618" s="146" t="s">
        <v>210</v>
      </c>
      <c r="L7618" s="148" t="s">
        <v>150</v>
      </c>
    </row>
    <row r="7619" spans="11:12" ht="316.5" x14ac:dyDescent="0.25">
      <c r="K7619" s="146" t="s">
        <v>210</v>
      </c>
      <c r="L7619" s="148" t="s">
        <v>150</v>
      </c>
    </row>
    <row r="7620" spans="11:12" ht="316.5" x14ac:dyDescent="0.25">
      <c r="K7620" s="146" t="s">
        <v>210</v>
      </c>
      <c r="L7620" s="148" t="s">
        <v>150</v>
      </c>
    </row>
    <row r="7621" spans="11:12" ht="316.5" x14ac:dyDescent="0.25">
      <c r="K7621" s="146" t="s">
        <v>210</v>
      </c>
      <c r="L7621" s="148" t="s">
        <v>150</v>
      </c>
    </row>
    <row r="7622" spans="11:12" ht="316.5" x14ac:dyDescent="0.25">
      <c r="K7622" s="146" t="s">
        <v>210</v>
      </c>
      <c r="L7622" s="148" t="s">
        <v>150</v>
      </c>
    </row>
    <row r="7623" spans="11:12" ht="316.5" x14ac:dyDescent="0.25">
      <c r="K7623" s="146" t="s">
        <v>210</v>
      </c>
      <c r="L7623" s="148" t="s">
        <v>150</v>
      </c>
    </row>
    <row r="7624" spans="11:12" ht="316.5" x14ac:dyDescent="0.25">
      <c r="K7624" s="146" t="s">
        <v>210</v>
      </c>
      <c r="L7624" s="148" t="s">
        <v>150</v>
      </c>
    </row>
    <row r="7625" spans="11:12" ht="316.5" x14ac:dyDescent="0.25">
      <c r="K7625" s="146" t="s">
        <v>210</v>
      </c>
      <c r="L7625" s="148" t="s">
        <v>150</v>
      </c>
    </row>
    <row r="7626" spans="11:12" ht="316.5" x14ac:dyDescent="0.25">
      <c r="K7626" s="146" t="s">
        <v>210</v>
      </c>
      <c r="L7626" s="148" t="s">
        <v>150</v>
      </c>
    </row>
    <row r="7627" spans="11:12" ht="316.5" x14ac:dyDescent="0.25">
      <c r="K7627" s="146" t="s">
        <v>210</v>
      </c>
      <c r="L7627" s="148" t="s">
        <v>150</v>
      </c>
    </row>
    <row r="7628" spans="11:12" ht="316.5" x14ac:dyDescent="0.25">
      <c r="K7628" s="146" t="s">
        <v>210</v>
      </c>
      <c r="L7628" s="148" t="s">
        <v>150</v>
      </c>
    </row>
    <row r="7629" spans="11:12" ht="316.5" x14ac:dyDescent="0.25">
      <c r="K7629" s="146" t="s">
        <v>210</v>
      </c>
      <c r="L7629" s="148" t="s">
        <v>150</v>
      </c>
    </row>
    <row r="7630" spans="11:12" ht="316.5" x14ac:dyDescent="0.25">
      <c r="K7630" s="146" t="s">
        <v>210</v>
      </c>
      <c r="L7630" s="148" t="s">
        <v>150</v>
      </c>
    </row>
    <row r="7631" spans="11:12" ht="316.5" x14ac:dyDescent="0.25">
      <c r="K7631" s="146" t="s">
        <v>210</v>
      </c>
      <c r="L7631" s="148" t="s">
        <v>150</v>
      </c>
    </row>
    <row r="7632" spans="11:12" ht="316.5" x14ac:dyDescent="0.25">
      <c r="K7632" s="146" t="s">
        <v>210</v>
      </c>
      <c r="L7632" s="148" t="s">
        <v>150</v>
      </c>
    </row>
    <row r="7633" spans="11:12" ht="316.5" x14ac:dyDescent="0.25">
      <c r="K7633" s="146" t="s">
        <v>210</v>
      </c>
      <c r="L7633" s="148" t="s">
        <v>150</v>
      </c>
    </row>
    <row r="7634" spans="11:12" ht="316.5" x14ac:dyDescent="0.25">
      <c r="K7634" s="146" t="s">
        <v>210</v>
      </c>
      <c r="L7634" s="148" t="s">
        <v>150</v>
      </c>
    </row>
    <row r="7635" spans="11:12" ht="316.5" x14ac:dyDescent="0.25">
      <c r="K7635" s="146" t="s">
        <v>210</v>
      </c>
      <c r="L7635" s="148" t="s">
        <v>150</v>
      </c>
    </row>
    <row r="7636" spans="11:12" ht="316.5" x14ac:dyDescent="0.25">
      <c r="K7636" s="146" t="s">
        <v>210</v>
      </c>
      <c r="L7636" s="148" t="s">
        <v>150</v>
      </c>
    </row>
    <row r="7637" spans="11:12" ht="316.5" x14ac:dyDescent="0.25">
      <c r="K7637" s="146" t="s">
        <v>210</v>
      </c>
      <c r="L7637" s="148" t="s">
        <v>150</v>
      </c>
    </row>
    <row r="7638" spans="11:12" ht="316.5" x14ac:dyDescent="0.25">
      <c r="K7638" s="146" t="s">
        <v>210</v>
      </c>
      <c r="L7638" s="148" t="s">
        <v>150</v>
      </c>
    </row>
    <row r="7639" spans="11:12" ht="316.5" x14ac:dyDescent="0.25">
      <c r="K7639" s="146" t="s">
        <v>210</v>
      </c>
      <c r="L7639" s="148" t="s">
        <v>150</v>
      </c>
    </row>
    <row r="7640" spans="11:12" ht="316.5" x14ac:dyDescent="0.25">
      <c r="K7640" s="146" t="s">
        <v>210</v>
      </c>
      <c r="L7640" s="148" t="s">
        <v>150</v>
      </c>
    </row>
    <row r="7641" spans="11:12" ht="316.5" x14ac:dyDescent="0.25">
      <c r="K7641" s="146" t="s">
        <v>210</v>
      </c>
      <c r="L7641" s="148" t="s">
        <v>150</v>
      </c>
    </row>
    <row r="7642" spans="11:12" ht="316.5" x14ac:dyDescent="0.25">
      <c r="K7642" s="146" t="s">
        <v>210</v>
      </c>
      <c r="L7642" s="148" t="s">
        <v>150</v>
      </c>
    </row>
    <row r="7643" spans="11:12" ht="316.5" x14ac:dyDescent="0.25">
      <c r="K7643" s="146" t="s">
        <v>210</v>
      </c>
      <c r="L7643" s="148" t="s">
        <v>150</v>
      </c>
    </row>
    <row r="7644" spans="11:12" ht="316.5" x14ac:dyDescent="0.25">
      <c r="K7644" s="146" t="s">
        <v>210</v>
      </c>
      <c r="L7644" s="148" t="s">
        <v>150</v>
      </c>
    </row>
    <row r="7645" spans="11:12" ht="316.5" x14ac:dyDescent="0.25">
      <c r="K7645" s="146" t="s">
        <v>210</v>
      </c>
      <c r="L7645" s="148" t="s">
        <v>150</v>
      </c>
    </row>
    <row r="7646" spans="11:12" ht="316.5" x14ac:dyDescent="0.25">
      <c r="K7646" s="146" t="s">
        <v>210</v>
      </c>
      <c r="L7646" s="148" t="s">
        <v>150</v>
      </c>
    </row>
    <row r="7647" spans="11:12" ht="316.5" x14ac:dyDescent="0.25">
      <c r="K7647" s="146" t="s">
        <v>210</v>
      </c>
      <c r="L7647" s="148" t="s">
        <v>150</v>
      </c>
    </row>
    <row r="7648" spans="11:12" ht="316.5" x14ac:dyDescent="0.25">
      <c r="K7648" s="146" t="s">
        <v>210</v>
      </c>
      <c r="L7648" s="148" t="s">
        <v>150</v>
      </c>
    </row>
    <row r="7649" spans="11:12" ht="316.5" x14ac:dyDescent="0.25">
      <c r="K7649" s="146" t="s">
        <v>210</v>
      </c>
      <c r="L7649" s="148" t="s">
        <v>150</v>
      </c>
    </row>
    <row r="7650" spans="11:12" ht="316.5" x14ac:dyDescent="0.25">
      <c r="K7650" s="146" t="s">
        <v>210</v>
      </c>
      <c r="L7650" s="148" t="s">
        <v>150</v>
      </c>
    </row>
    <row r="7651" spans="11:12" ht="316.5" x14ac:dyDescent="0.25">
      <c r="K7651" s="146" t="s">
        <v>210</v>
      </c>
      <c r="L7651" s="148" t="s">
        <v>150</v>
      </c>
    </row>
    <row r="7652" spans="11:12" ht="316.5" x14ac:dyDescent="0.25">
      <c r="K7652" s="146" t="s">
        <v>210</v>
      </c>
      <c r="L7652" s="148" t="s">
        <v>150</v>
      </c>
    </row>
    <row r="7653" spans="11:12" ht="316.5" x14ac:dyDescent="0.25">
      <c r="K7653" s="146" t="s">
        <v>210</v>
      </c>
      <c r="L7653" s="148" t="s">
        <v>150</v>
      </c>
    </row>
    <row r="7654" spans="11:12" ht="316.5" x14ac:dyDescent="0.25">
      <c r="K7654" s="146" t="s">
        <v>210</v>
      </c>
      <c r="L7654" s="148" t="s">
        <v>150</v>
      </c>
    </row>
    <row r="7655" spans="11:12" ht="316.5" x14ac:dyDescent="0.25">
      <c r="K7655" s="146" t="s">
        <v>210</v>
      </c>
      <c r="L7655" s="148" t="s">
        <v>150</v>
      </c>
    </row>
    <row r="7656" spans="11:12" ht="316.5" x14ac:dyDescent="0.25">
      <c r="K7656" s="146" t="s">
        <v>210</v>
      </c>
      <c r="L7656" s="148" t="s">
        <v>150</v>
      </c>
    </row>
    <row r="7657" spans="11:12" ht="316.5" x14ac:dyDescent="0.25">
      <c r="K7657" s="146" t="s">
        <v>210</v>
      </c>
      <c r="L7657" s="148" t="s">
        <v>150</v>
      </c>
    </row>
    <row r="7658" spans="11:12" ht="316.5" x14ac:dyDescent="0.25">
      <c r="K7658" s="146" t="s">
        <v>210</v>
      </c>
      <c r="L7658" s="148" t="s">
        <v>150</v>
      </c>
    </row>
    <row r="7659" spans="11:12" ht="316.5" x14ac:dyDescent="0.25">
      <c r="K7659" s="146" t="s">
        <v>210</v>
      </c>
      <c r="L7659" s="148" t="s">
        <v>150</v>
      </c>
    </row>
    <row r="7660" spans="11:12" ht="316.5" x14ac:dyDescent="0.25">
      <c r="K7660" s="146" t="s">
        <v>210</v>
      </c>
      <c r="L7660" s="148" t="s">
        <v>150</v>
      </c>
    </row>
    <row r="7661" spans="11:12" ht="316.5" x14ac:dyDescent="0.25">
      <c r="K7661" s="146" t="s">
        <v>210</v>
      </c>
      <c r="L7661" s="148" t="s">
        <v>150</v>
      </c>
    </row>
    <row r="7662" spans="11:12" ht="316.5" x14ac:dyDescent="0.25">
      <c r="K7662" s="146" t="s">
        <v>210</v>
      </c>
      <c r="L7662" s="148" t="s">
        <v>150</v>
      </c>
    </row>
    <row r="7663" spans="11:12" ht="316.5" x14ac:dyDescent="0.25">
      <c r="K7663" s="146" t="s">
        <v>210</v>
      </c>
      <c r="L7663" s="148" t="s">
        <v>150</v>
      </c>
    </row>
    <row r="7664" spans="11:12" ht="316.5" x14ac:dyDescent="0.25">
      <c r="K7664" s="146" t="s">
        <v>210</v>
      </c>
      <c r="L7664" s="148" t="s">
        <v>150</v>
      </c>
    </row>
    <row r="7665" spans="11:12" ht="316.5" x14ac:dyDescent="0.25">
      <c r="K7665" s="146" t="s">
        <v>210</v>
      </c>
      <c r="L7665" s="148" t="s">
        <v>150</v>
      </c>
    </row>
    <row r="7666" spans="11:12" ht="316.5" x14ac:dyDescent="0.25">
      <c r="K7666" s="146" t="s">
        <v>210</v>
      </c>
      <c r="L7666" s="148" t="s">
        <v>150</v>
      </c>
    </row>
    <row r="7667" spans="11:12" ht="316.5" x14ac:dyDescent="0.25">
      <c r="K7667" s="146" t="s">
        <v>210</v>
      </c>
      <c r="L7667" s="148" t="s">
        <v>150</v>
      </c>
    </row>
    <row r="7668" spans="11:12" ht="316.5" x14ac:dyDescent="0.25">
      <c r="K7668" s="146" t="s">
        <v>210</v>
      </c>
      <c r="L7668" s="148" t="s">
        <v>150</v>
      </c>
    </row>
    <row r="7669" spans="11:12" ht="316.5" x14ac:dyDescent="0.25">
      <c r="K7669" s="146" t="s">
        <v>210</v>
      </c>
      <c r="L7669" s="148" t="s">
        <v>150</v>
      </c>
    </row>
    <row r="7670" spans="11:12" ht="316.5" x14ac:dyDescent="0.25">
      <c r="K7670" s="146" t="s">
        <v>210</v>
      </c>
      <c r="L7670" s="148" t="s">
        <v>150</v>
      </c>
    </row>
    <row r="7671" spans="11:12" ht="316.5" x14ac:dyDescent="0.25">
      <c r="K7671" s="146" t="s">
        <v>210</v>
      </c>
      <c r="L7671" s="148" t="s">
        <v>150</v>
      </c>
    </row>
    <row r="7672" spans="11:12" ht="316.5" x14ac:dyDescent="0.25">
      <c r="K7672" s="146" t="s">
        <v>210</v>
      </c>
      <c r="L7672" s="148" t="s">
        <v>150</v>
      </c>
    </row>
    <row r="7673" spans="11:12" ht="316.5" x14ac:dyDescent="0.25">
      <c r="K7673" s="146" t="s">
        <v>210</v>
      </c>
      <c r="L7673" s="148" t="s">
        <v>150</v>
      </c>
    </row>
    <row r="7674" spans="11:12" ht="316.5" x14ac:dyDescent="0.25">
      <c r="K7674" s="146" t="s">
        <v>210</v>
      </c>
      <c r="L7674" s="148" t="s">
        <v>150</v>
      </c>
    </row>
    <row r="7675" spans="11:12" ht="316.5" x14ac:dyDescent="0.25">
      <c r="K7675" s="146" t="s">
        <v>210</v>
      </c>
      <c r="L7675" s="148" t="s">
        <v>150</v>
      </c>
    </row>
    <row r="7676" spans="11:12" ht="316.5" x14ac:dyDescent="0.25">
      <c r="K7676" s="146" t="s">
        <v>210</v>
      </c>
      <c r="L7676" s="148" t="s">
        <v>150</v>
      </c>
    </row>
    <row r="7677" spans="11:12" ht="316.5" x14ac:dyDescent="0.25">
      <c r="K7677" s="146" t="s">
        <v>210</v>
      </c>
      <c r="L7677" s="148" t="s">
        <v>150</v>
      </c>
    </row>
    <row r="7678" spans="11:12" ht="316.5" x14ac:dyDescent="0.25">
      <c r="K7678" s="146" t="s">
        <v>210</v>
      </c>
      <c r="L7678" s="148" t="s">
        <v>150</v>
      </c>
    </row>
    <row r="7679" spans="11:12" ht="316.5" x14ac:dyDescent="0.25">
      <c r="K7679" s="146" t="s">
        <v>210</v>
      </c>
      <c r="L7679" s="148" t="s">
        <v>150</v>
      </c>
    </row>
    <row r="7680" spans="11:12" ht="316.5" x14ac:dyDescent="0.25">
      <c r="K7680" s="146" t="s">
        <v>210</v>
      </c>
      <c r="L7680" s="148" t="s">
        <v>150</v>
      </c>
    </row>
    <row r="7681" spans="11:12" ht="316.5" x14ac:dyDescent="0.25">
      <c r="K7681" s="146" t="s">
        <v>210</v>
      </c>
      <c r="L7681" s="148" t="s">
        <v>150</v>
      </c>
    </row>
    <row r="7682" spans="11:12" ht="316.5" x14ac:dyDescent="0.25">
      <c r="K7682" s="146" t="s">
        <v>210</v>
      </c>
      <c r="L7682" s="148" t="s">
        <v>150</v>
      </c>
    </row>
    <row r="7683" spans="11:12" ht="316.5" x14ac:dyDescent="0.25">
      <c r="K7683" s="146" t="s">
        <v>210</v>
      </c>
      <c r="L7683" s="148" t="s">
        <v>150</v>
      </c>
    </row>
    <row r="7684" spans="11:12" ht="316.5" x14ac:dyDescent="0.25">
      <c r="K7684" s="146" t="s">
        <v>210</v>
      </c>
      <c r="L7684" s="148" t="s">
        <v>150</v>
      </c>
    </row>
    <row r="7685" spans="11:12" ht="316.5" x14ac:dyDescent="0.25">
      <c r="K7685" s="146" t="s">
        <v>210</v>
      </c>
      <c r="L7685" s="148" t="s">
        <v>150</v>
      </c>
    </row>
    <row r="7686" spans="11:12" ht="316.5" x14ac:dyDescent="0.25">
      <c r="K7686" s="146" t="s">
        <v>210</v>
      </c>
      <c r="L7686" s="148" t="s">
        <v>150</v>
      </c>
    </row>
    <row r="7687" spans="11:12" ht="316.5" x14ac:dyDescent="0.25">
      <c r="K7687" s="146" t="s">
        <v>210</v>
      </c>
      <c r="L7687" s="148" t="s">
        <v>150</v>
      </c>
    </row>
    <row r="7688" spans="11:12" ht="316.5" x14ac:dyDescent="0.25">
      <c r="K7688" s="146" t="s">
        <v>210</v>
      </c>
      <c r="L7688" s="148" t="s">
        <v>150</v>
      </c>
    </row>
    <row r="7689" spans="11:12" ht="316.5" x14ac:dyDescent="0.25">
      <c r="K7689" s="146" t="s">
        <v>210</v>
      </c>
      <c r="L7689" s="148" t="s">
        <v>150</v>
      </c>
    </row>
    <row r="7690" spans="11:12" ht="316.5" x14ac:dyDescent="0.25">
      <c r="K7690" s="146" t="s">
        <v>210</v>
      </c>
      <c r="L7690" s="148" t="s">
        <v>150</v>
      </c>
    </row>
    <row r="7691" spans="11:12" ht="316.5" x14ac:dyDescent="0.25">
      <c r="K7691" s="146" t="s">
        <v>210</v>
      </c>
      <c r="L7691" s="148" t="s">
        <v>150</v>
      </c>
    </row>
    <row r="7692" spans="11:12" ht="316.5" x14ac:dyDescent="0.25">
      <c r="K7692" s="146" t="s">
        <v>210</v>
      </c>
      <c r="L7692" s="148" t="s">
        <v>150</v>
      </c>
    </row>
    <row r="7693" spans="11:12" ht="316.5" x14ac:dyDescent="0.25">
      <c r="K7693" s="146" t="s">
        <v>210</v>
      </c>
      <c r="L7693" s="148" t="s">
        <v>150</v>
      </c>
    </row>
    <row r="7694" spans="11:12" ht="316.5" x14ac:dyDescent="0.25">
      <c r="K7694" s="146" t="s">
        <v>210</v>
      </c>
      <c r="L7694" s="148" t="s">
        <v>150</v>
      </c>
    </row>
    <row r="7695" spans="11:12" ht="316.5" x14ac:dyDescent="0.25">
      <c r="K7695" s="146" t="s">
        <v>210</v>
      </c>
      <c r="L7695" s="148" t="s">
        <v>150</v>
      </c>
    </row>
    <row r="7696" spans="11:12" ht="316.5" x14ac:dyDescent="0.25">
      <c r="K7696" s="146" t="s">
        <v>210</v>
      </c>
      <c r="L7696" s="148" t="s">
        <v>150</v>
      </c>
    </row>
    <row r="7697" spans="11:12" ht="316.5" x14ac:dyDescent="0.25">
      <c r="K7697" s="146" t="s">
        <v>210</v>
      </c>
      <c r="L7697" s="148" t="s">
        <v>150</v>
      </c>
    </row>
    <row r="7698" spans="11:12" ht="316.5" x14ac:dyDescent="0.25">
      <c r="K7698" s="146" t="s">
        <v>210</v>
      </c>
      <c r="L7698" s="148" t="s">
        <v>150</v>
      </c>
    </row>
    <row r="7699" spans="11:12" ht="316.5" x14ac:dyDescent="0.25">
      <c r="K7699" s="146" t="s">
        <v>210</v>
      </c>
      <c r="L7699" s="148" t="s">
        <v>150</v>
      </c>
    </row>
    <row r="7700" spans="11:12" ht="316.5" x14ac:dyDescent="0.25">
      <c r="K7700" s="146" t="s">
        <v>210</v>
      </c>
      <c r="L7700" s="148" t="s">
        <v>150</v>
      </c>
    </row>
    <row r="7701" spans="11:12" ht="316.5" x14ac:dyDescent="0.25">
      <c r="K7701" s="146" t="s">
        <v>210</v>
      </c>
      <c r="L7701" s="148" t="s">
        <v>150</v>
      </c>
    </row>
    <row r="7702" spans="11:12" ht="316.5" x14ac:dyDescent="0.25">
      <c r="K7702" s="146" t="s">
        <v>210</v>
      </c>
      <c r="L7702" s="148" t="s">
        <v>150</v>
      </c>
    </row>
    <row r="7703" spans="11:12" ht="316.5" x14ac:dyDescent="0.25">
      <c r="K7703" s="146" t="s">
        <v>210</v>
      </c>
      <c r="L7703" s="148" t="s">
        <v>150</v>
      </c>
    </row>
    <row r="7704" spans="11:12" ht="316.5" x14ac:dyDescent="0.25">
      <c r="K7704" s="146" t="s">
        <v>210</v>
      </c>
      <c r="L7704" s="148" t="s">
        <v>150</v>
      </c>
    </row>
    <row r="7705" spans="11:12" ht="316.5" x14ac:dyDescent="0.25">
      <c r="K7705" s="146" t="s">
        <v>210</v>
      </c>
      <c r="L7705" s="148" t="s">
        <v>150</v>
      </c>
    </row>
    <row r="7706" spans="11:12" ht="316.5" x14ac:dyDescent="0.25">
      <c r="K7706" s="146" t="s">
        <v>210</v>
      </c>
      <c r="L7706" s="148" t="s">
        <v>150</v>
      </c>
    </row>
    <row r="7707" spans="11:12" ht="316.5" x14ac:dyDescent="0.25">
      <c r="K7707" s="146" t="s">
        <v>210</v>
      </c>
      <c r="L7707" s="148" t="s">
        <v>150</v>
      </c>
    </row>
    <row r="7708" spans="11:12" ht="316.5" x14ac:dyDescent="0.25">
      <c r="K7708" s="146" t="s">
        <v>210</v>
      </c>
      <c r="L7708" s="148" t="s">
        <v>150</v>
      </c>
    </row>
    <row r="7709" spans="11:12" ht="316.5" x14ac:dyDescent="0.25">
      <c r="K7709" s="146" t="s">
        <v>210</v>
      </c>
      <c r="L7709" s="148" t="s">
        <v>150</v>
      </c>
    </row>
    <row r="7710" spans="11:12" ht="316.5" x14ac:dyDescent="0.25">
      <c r="K7710" s="146" t="s">
        <v>210</v>
      </c>
      <c r="L7710" s="148" t="s">
        <v>150</v>
      </c>
    </row>
    <row r="7711" spans="11:12" ht="316.5" x14ac:dyDescent="0.25">
      <c r="K7711" s="146" t="s">
        <v>210</v>
      </c>
      <c r="L7711" s="148" t="s">
        <v>150</v>
      </c>
    </row>
    <row r="7712" spans="11:12" ht="316.5" x14ac:dyDescent="0.25">
      <c r="K7712" s="146" t="s">
        <v>210</v>
      </c>
      <c r="L7712" s="148" t="s">
        <v>150</v>
      </c>
    </row>
    <row r="7713" spans="11:12" ht="316.5" x14ac:dyDescent="0.25">
      <c r="K7713" s="146" t="s">
        <v>210</v>
      </c>
      <c r="L7713" s="148" t="s">
        <v>150</v>
      </c>
    </row>
    <row r="7714" spans="11:12" ht="316.5" x14ac:dyDescent="0.25">
      <c r="K7714" s="146" t="s">
        <v>210</v>
      </c>
      <c r="L7714" s="148" t="s">
        <v>150</v>
      </c>
    </row>
    <row r="7715" spans="11:12" ht="316.5" x14ac:dyDescent="0.25">
      <c r="K7715" s="146" t="s">
        <v>210</v>
      </c>
      <c r="L7715" s="148" t="s">
        <v>150</v>
      </c>
    </row>
    <row r="7716" spans="11:12" ht="316.5" x14ac:dyDescent="0.25">
      <c r="K7716" s="146" t="s">
        <v>210</v>
      </c>
      <c r="L7716" s="148" t="s">
        <v>150</v>
      </c>
    </row>
    <row r="7717" spans="11:12" ht="316.5" x14ac:dyDescent="0.25">
      <c r="K7717" s="146" t="s">
        <v>210</v>
      </c>
      <c r="L7717" s="148" t="s">
        <v>150</v>
      </c>
    </row>
    <row r="7718" spans="11:12" ht="316.5" x14ac:dyDescent="0.25">
      <c r="K7718" s="146" t="s">
        <v>210</v>
      </c>
      <c r="L7718" s="148" t="s">
        <v>150</v>
      </c>
    </row>
    <row r="7719" spans="11:12" ht="316.5" x14ac:dyDescent="0.25">
      <c r="K7719" s="146" t="s">
        <v>210</v>
      </c>
      <c r="L7719" s="148" t="s">
        <v>150</v>
      </c>
    </row>
    <row r="7720" spans="11:12" ht="316.5" x14ac:dyDescent="0.25">
      <c r="K7720" s="146" t="s">
        <v>210</v>
      </c>
      <c r="L7720" s="148" t="s">
        <v>150</v>
      </c>
    </row>
    <row r="7721" spans="11:12" ht="316.5" x14ac:dyDescent="0.25">
      <c r="K7721" s="146" t="s">
        <v>210</v>
      </c>
      <c r="L7721" s="148" t="s">
        <v>150</v>
      </c>
    </row>
    <row r="7722" spans="11:12" ht="316.5" x14ac:dyDescent="0.25">
      <c r="K7722" s="146" t="s">
        <v>210</v>
      </c>
      <c r="L7722" s="148" t="s">
        <v>150</v>
      </c>
    </row>
    <row r="7723" spans="11:12" ht="316.5" x14ac:dyDescent="0.25">
      <c r="K7723" s="146" t="s">
        <v>210</v>
      </c>
      <c r="L7723" s="148" t="s">
        <v>150</v>
      </c>
    </row>
    <row r="7724" spans="11:12" ht="316.5" x14ac:dyDescent="0.25">
      <c r="K7724" s="146" t="s">
        <v>210</v>
      </c>
      <c r="L7724" s="148" t="s">
        <v>150</v>
      </c>
    </row>
    <row r="7725" spans="11:12" ht="316.5" x14ac:dyDescent="0.25">
      <c r="K7725" s="146" t="s">
        <v>210</v>
      </c>
      <c r="L7725" s="148" t="s">
        <v>150</v>
      </c>
    </row>
    <row r="7726" spans="11:12" ht="316.5" x14ac:dyDescent="0.25">
      <c r="K7726" s="146" t="s">
        <v>210</v>
      </c>
      <c r="L7726" s="148" t="s">
        <v>150</v>
      </c>
    </row>
    <row r="7727" spans="11:12" ht="316.5" x14ac:dyDescent="0.25">
      <c r="K7727" s="146" t="s">
        <v>210</v>
      </c>
      <c r="L7727" s="148" t="s">
        <v>150</v>
      </c>
    </row>
    <row r="7728" spans="11:12" ht="316.5" x14ac:dyDescent="0.25">
      <c r="K7728" s="146" t="s">
        <v>210</v>
      </c>
      <c r="L7728" s="148" t="s">
        <v>150</v>
      </c>
    </row>
    <row r="7729" spans="11:12" ht="316.5" x14ac:dyDescent="0.25">
      <c r="K7729" s="146" t="s">
        <v>210</v>
      </c>
      <c r="L7729" s="148" t="s">
        <v>150</v>
      </c>
    </row>
    <row r="7730" spans="11:12" ht="316.5" x14ac:dyDescent="0.25">
      <c r="K7730" s="146" t="s">
        <v>210</v>
      </c>
      <c r="L7730" s="148" t="s">
        <v>150</v>
      </c>
    </row>
    <row r="7731" spans="11:12" ht="316.5" x14ac:dyDescent="0.25">
      <c r="K7731" s="146" t="s">
        <v>210</v>
      </c>
      <c r="L7731" s="148" t="s">
        <v>150</v>
      </c>
    </row>
    <row r="7732" spans="11:12" ht="316.5" x14ac:dyDescent="0.25">
      <c r="K7732" s="146" t="s">
        <v>210</v>
      </c>
      <c r="L7732" s="148" t="s">
        <v>150</v>
      </c>
    </row>
    <row r="7733" spans="11:12" ht="316.5" x14ac:dyDescent="0.25">
      <c r="K7733" s="146" t="s">
        <v>210</v>
      </c>
      <c r="L7733" s="148" t="s">
        <v>150</v>
      </c>
    </row>
    <row r="7734" spans="11:12" ht="316.5" x14ac:dyDescent="0.25">
      <c r="K7734" s="146" t="s">
        <v>210</v>
      </c>
      <c r="L7734" s="148" t="s">
        <v>150</v>
      </c>
    </row>
    <row r="7735" spans="11:12" ht="316.5" x14ac:dyDescent="0.25">
      <c r="K7735" s="146" t="s">
        <v>210</v>
      </c>
      <c r="L7735" s="148" t="s">
        <v>150</v>
      </c>
    </row>
    <row r="7736" spans="11:12" ht="316.5" x14ac:dyDescent="0.25">
      <c r="K7736" s="146" t="s">
        <v>210</v>
      </c>
      <c r="L7736" s="148" t="s">
        <v>150</v>
      </c>
    </row>
    <row r="7737" spans="11:12" ht="316.5" x14ac:dyDescent="0.25">
      <c r="K7737" s="146" t="s">
        <v>210</v>
      </c>
      <c r="L7737" s="148" t="s">
        <v>150</v>
      </c>
    </row>
    <row r="7738" spans="11:12" ht="316.5" x14ac:dyDescent="0.25">
      <c r="K7738" s="146" t="s">
        <v>210</v>
      </c>
      <c r="L7738" s="148" t="s">
        <v>150</v>
      </c>
    </row>
    <row r="7739" spans="11:12" ht="316.5" x14ac:dyDescent="0.25">
      <c r="K7739" s="146" t="s">
        <v>210</v>
      </c>
      <c r="L7739" s="148" t="s">
        <v>150</v>
      </c>
    </row>
    <row r="7740" spans="11:12" ht="316.5" x14ac:dyDescent="0.25">
      <c r="K7740" s="146" t="s">
        <v>210</v>
      </c>
      <c r="L7740" s="148" t="s">
        <v>150</v>
      </c>
    </row>
    <row r="7741" spans="11:12" ht="316.5" x14ac:dyDescent="0.25">
      <c r="K7741" s="146" t="s">
        <v>210</v>
      </c>
      <c r="L7741" s="148" t="s">
        <v>150</v>
      </c>
    </row>
    <row r="7742" spans="11:12" ht="316.5" x14ac:dyDescent="0.25">
      <c r="K7742" s="146" t="s">
        <v>210</v>
      </c>
      <c r="L7742" s="148" t="s">
        <v>150</v>
      </c>
    </row>
    <row r="7743" spans="11:12" ht="316.5" x14ac:dyDescent="0.25">
      <c r="K7743" s="146" t="s">
        <v>210</v>
      </c>
      <c r="L7743" s="148" t="s">
        <v>150</v>
      </c>
    </row>
    <row r="7744" spans="11:12" ht="316.5" x14ac:dyDescent="0.25">
      <c r="K7744" s="146" t="s">
        <v>210</v>
      </c>
      <c r="L7744" s="148" t="s">
        <v>150</v>
      </c>
    </row>
    <row r="7745" spans="11:12" ht="316.5" x14ac:dyDescent="0.25">
      <c r="K7745" s="146" t="s">
        <v>210</v>
      </c>
      <c r="L7745" s="148" t="s">
        <v>150</v>
      </c>
    </row>
    <row r="7746" spans="11:12" ht="316.5" x14ac:dyDescent="0.25">
      <c r="K7746" s="146" t="s">
        <v>210</v>
      </c>
      <c r="L7746" s="148" t="s">
        <v>150</v>
      </c>
    </row>
    <row r="7747" spans="11:12" ht="316.5" x14ac:dyDescent="0.25">
      <c r="K7747" s="146" t="s">
        <v>210</v>
      </c>
      <c r="L7747" s="148" t="s">
        <v>150</v>
      </c>
    </row>
    <row r="7748" spans="11:12" ht="316.5" x14ac:dyDescent="0.25">
      <c r="K7748" s="146" t="s">
        <v>210</v>
      </c>
      <c r="L7748" s="148" t="s">
        <v>150</v>
      </c>
    </row>
    <row r="7749" spans="11:12" ht="316.5" x14ac:dyDescent="0.25">
      <c r="K7749" s="146" t="s">
        <v>210</v>
      </c>
      <c r="L7749" s="148" t="s">
        <v>150</v>
      </c>
    </row>
    <row r="7750" spans="11:12" ht="316.5" x14ac:dyDescent="0.25">
      <c r="K7750" s="146" t="s">
        <v>210</v>
      </c>
      <c r="L7750" s="148" t="s">
        <v>150</v>
      </c>
    </row>
    <row r="7751" spans="11:12" ht="316.5" x14ac:dyDescent="0.25">
      <c r="K7751" s="146" t="s">
        <v>210</v>
      </c>
      <c r="L7751" s="148" t="s">
        <v>150</v>
      </c>
    </row>
    <row r="7752" spans="11:12" ht="316.5" x14ac:dyDescent="0.25">
      <c r="K7752" s="146" t="s">
        <v>210</v>
      </c>
      <c r="L7752" s="148" t="s">
        <v>150</v>
      </c>
    </row>
    <row r="7753" spans="11:12" ht="316.5" x14ac:dyDescent="0.25">
      <c r="K7753" s="146" t="s">
        <v>210</v>
      </c>
      <c r="L7753" s="148" t="s">
        <v>150</v>
      </c>
    </row>
    <row r="7754" spans="11:12" ht="316.5" x14ac:dyDescent="0.25">
      <c r="K7754" s="146" t="s">
        <v>210</v>
      </c>
      <c r="L7754" s="148" t="s">
        <v>150</v>
      </c>
    </row>
    <row r="7755" spans="11:12" ht="316.5" x14ac:dyDescent="0.25">
      <c r="K7755" s="146" t="s">
        <v>210</v>
      </c>
      <c r="L7755" s="148" t="s">
        <v>150</v>
      </c>
    </row>
    <row r="7756" spans="11:12" ht="316.5" x14ac:dyDescent="0.25">
      <c r="K7756" s="146" t="s">
        <v>210</v>
      </c>
      <c r="L7756" s="148" t="s">
        <v>150</v>
      </c>
    </row>
    <row r="7757" spans="11:12" ht="316.5" x14ac:dyDescent="0.25">
      <c r="K7757" s="146" t="s">
        <v>210</v>
      </c>
      <c r="L7757" s="148" t="s">
        <v>150</v>
      </c>
    </row>
    <row r="7758" spans="11:12" ht="316.5" x14ac:dyDescent="0.25">
      <c r="K7758" s="146" t="s">
        <v>210</v>
      </c>
      <c r="L7758" s="148" t="s">
        <v>150</v>
      </c>
    </row>
    <row r="7759" spans="11:12" ht="316.5" x14ac:dyDescent="0.25">
      <c r="K7759" s="146" t="s">
        <v>210</v>
      </c>
      <c r="L7759" s="148" t="s">
        <v>150</v>
      </c>
    </row>
    <row r="7760" spans="11:12" ht="316.5" x14ac:dyDescent="0.25">
      <c r="K7760" s="146" t="s">
        <v>210</v>
      </c>
      <c r="L7760" s="148" t="s">
        <v>150</v>
      </c>
    </row>
    <row r="7761" spans="11:12" ht="316.5" x14ac:dyDescent="0.25">
      <c r="K7761" s="146" t="s">
        <v>210</v>
      </c>
      <c r="L7761" s="148" t="s">
        <v>150</v>
      </c>
    </row>
    <row r="7762" spans="11:12" ht="316.5" x14ac:dyDescent="0.25">
      <c r="K7762" s="146" t="s">
        <v>210</v>
      </c>
      <c r="L7762" s="148" t="s">
        <v>150</v>
      </c>
    </row>
    <row r="7763" spans="11:12" ht="316.5" x14ac:dyDescent="0.25">
      <c r="K7763" s="146" t="s">
        <v>210</v>
      </c>
      <c r="L7763" s="148" t="s">
        <v>150</v>
      </c>
    </row>
    <row r="7764" spans="11:12" ht="316.5" x14ac:dyDescent="0.25">
      <c r="K7764" s="146" t="s">
        <v>210</v>
      </c>
      <c r="L7764" s="148" t="s">
        <v>150</v>
      </c>
    </row>
    <row r="7765" spans="11:12" ht="316.5" x14ac:dyDescent="0.25">
      <c r="K7765" s="146" t="s">
        <v>210</v>
      </c>
      <c r="L7765" s="148" t="s">
        <v>150</v>
      </c>
    </row>
    <row r="7766" spans="11:12" ht="316.5" x14ac:dyDescent="0.25">
      <c r="K7766" s="146" t="s">
        <v>210</v>
      </c>
      <c r="L7766" s="148" t="s">
        <v>150</v>
      </c>
    </row>
    <row r="7767" spans="11:12" ht="316.5" x14ac:dyDescent="0.25">
      <c r="K7767" s="146" t="s">
        <v>210</v>
      </c>
      <c r="L7767" s="148" t="s">
        <v>150</v>
      </c>
    </row>
    <row r="7768" spans="11:12" ht="316.5" x14ac:dyDescent="0.25">
      <c r="K7768" s="146" t="s">
        <v>210</v>
      </c>
      <c r="L7768" s="148" t="s">
        <v>150</v>
      </c>
    </row>
    <row r="7769" spans="11:12" ht="316.5" x14ac:dyDescent="0.25">
      <c r="K7769" s="146" t="s">
        <v>210</v>
      </c>
      <c r="L7769" s="148" t="s">
        <v>150</v>
      </c>
    </row>
    <row r="7770" spans="11:12" ht="316.5" x14ac:dyDescent="0.25">
      <c r="K7770" s="146" t="s">
        <v>210</v>
      </c>
      <c r="L7770" s="148" t="s">
        <v>150</v>
      </c>
    </row>
    <row r="7771" spans="11:12" ht="316.5" x14ac:dyDescent="0.25">
      <c r="K7771" s="146" t="s">
        <v>210</v>
      </c>
      <c r="L7771" s="148" t="s">
        <v>150</v>
      </c>
    </row>
    <row r="7772" spans="11:12" ht="316.5" x14ac:dyDescent="0.25">
      <c r="K7772" s="146" t="s">
        <v>210</v>
      </c>
      <c r="L7772" s="148" t="s">
        <v>150</v>
      </c>
    </row>
    <row r="7773" spans="11:12" ht="316.5" x14ac:dyDescent="0.25">
      <c r="K7773" s="146" t="s">
        <v>210</v>
      </c>
      <c r="L7773" s="148" t="s">
        <v>150</v>
      </c>
    </row>
    <row r="7774" spans="11:12" ht="316.5" x14ac:dyDescent="0.25">
      <c r="K7774" s="146" t="s">
        <v>210</v>
      </c>
      <c r="L7774" s="148" t="s">
        <v>150</v>
      </c>
    </row>
    <row r="7775" spans="11:12" ht="316.5" x14ac:dyDescent="0.25">
      <c r="K7775" s="146" t="s">
        <v>210</v>
      </c>
      <c r="L7775" s="148" t="s">
        <v>150</v>
      </c>
    </row>
    <row r="7776" spans="11:12" ht="316.5" x14ac:dyDescent="0.25">
      <c r="K7776" s="146" t="s">
        <v>210</v>
      </c>
      <c r="L7776" s="148" t="s">
        <v>150</v>
      </c>
    </row>
    <row r="7777" spans="11:12" ht="316.5" x14ac:dyDescent="0.25">
      <c r="K7777" s="146" t="s">
        <v>210</v>
      </c>
      <c r="L7777" s="148" t="s">
        <v>150</v>
      </c>
    </row>
    <row r="7778" spans="11:12" ht="316.5" x14ac:dyDescent="0.25">
      <c r="K7778" s="146" t="s">
        <v>210</v>
      </c>
      <c r="L7778" s="148" t="s">
        <v>150</v>
      </c>
    </row>
    <row r="7779" spans="11:12" ht="316.5" x14ac:dyDescent="0.25">
      <c r="K7779" s="146" t="s">
        <v>210</v>
      </c>
      <c r="L7779" s="148" t="s">
        <v>150</v>
      </c>
    </row>
    <row r="7780" spans="11:12" ht="316.5" x14ac:dyDescent="0.25">
      <c r="K7780" s="146" t="s">
        <v>210</v>
      </c>
      <c r="L7780" s="148" t="s">
        <v>150</v>
      </c>
    </row>
    <row r="7781" spans="11:12" ht="316.5" x14ac:dyDescent="0.25">
      <c r="K7781" s="146" t="s">
        <v>210</v>
      </c>
      <c r="L7781" s="148" t="s">
        <v>150</v>
      </c>
    </row>
    <row r="7782" spans="11:12" ht="316.5" x14ac:dyDescent="0.25">
      <c r="K7782" s="146" t="s">
        <v>210</v>
      </c>
      <c r="L7782" s="148" t="s">
        <v>150</v>
      </c>
    </row>
    <row r="7783" spans="11:12" ht="316.5" x14ac:dyDescent="0.25">
      <c r="K7783" s="146" t="s">
        <v>210</v>
      </c>
      <c r="L7783" s="148" t="s">
        <v>150</v>
      </c>
    </row>
    <row r="7784" spans="11:12" ht="316.5" x14ac:dyDescent="0.25">
      <c r="K7784" s="146" t="s">
        <v>210</v>
      </c>
      <c r="L7784" s="148" t="s">
        <v>150</v>
      </c>
    </row>
    <row r="7785" spans="11:12" ht="316.5" x14ac:dyDescent="0.25">
      <c r="K7785" s="146" t="s">
        <v>210</v>
      </c>
      <c r="L7785" s="148" t="s">
        <v>150</v>
      </c>
    </row>
    <row r="7786" spans="11:12" ht="316.5" x14ac:dyDescent="0.25">
      <c r="K7786" s="146" t="s">
        <v>210</v>
      </c>
      <c r="L7786" s="148" t="s">
        <v>150</v>
      </c>
    </row>
    <row r="7787" spans="11:12" ht="316.5" x14ac:dyDescent="0.25">
      <c r="K7787" s="146" t="s">
        <v>210</v>
      </c>
      <c r="L7787" s="148" t="s">
        <v>150</v>
      </c>
    </row>
    <row r="7788" spans="11:12" ht="316.5" x14ac:dyDescent="0.25">
      <c r="K7788" s="146" t="s">
        <v>210</v>
      </c>
      <c r="L7788" s="148" t="s">
        <v>150</v>
      </c>
    </row>
    <row r="7789" spans="11:12" ht="316.5" x14ac:dyDescent="0.25">
      <c r="K7789" s="146" t="s">
        <v>210</v>
      </c>
      <c r="L7789" s="148" t="s">
        <v>150</v>
      </c>
    </row>
    <row r="7790" spans="11:12" ht="316.5" x14ac:dyDescent="0.25">
      <c r="K7790" s="146" t="s">
        <v>210</v>
      </c>
      <c r="L7790" s="148" t="s">
        <v>150</v>
      </c>
    </row>
    <row r="7791" spans="11:12" ht="316.5" x14ac:dyDescent="0.25">
      <c r="K7791" s="146" t="s">
        <v>210</v>
      </c>
      <c r="L7791" s="148" t="s">
        <v>150</v>
      </c>
    </row>
    <row r="7792" spans="11:12" ht="316.5" x14ac:dyDescent="0.25">
      <c r="K7792" s="146" t="s">
        <v>210</v>
      </c>
      <c r="L7792" s="148" t="s">
        <v>150</v>
      </c>
    </row>
    <row r="7793" spans="11:12" ht="316.5" x14ac:dyDescent="0.25">
      <c r="K7793" s="146" t="s">
        <v>210</v>
      </c>
      <c r="L7793" s="148" t="s">
        <v>150</v>
      </c>
    </row>
    <row r="7794" spans="11:12" ht="316.5" x14ac:dyDescent="0.25">
      <c r="K7794" s="146" t="s">
        <v>210</v>
      </c>
      <c r="L7794" s="148" t="s">
        <v>150</v>
      </c>
    </row>
    <row r="7795" spans="11:12" ht="316.5" x14ac:dyDescent="0.25">
      <c r="K7795" s="146" t="s">
        <v>210</v>
      </c>
      <c r="L7795" s="148" t="s">
        <v>150</v>
      </c>
    </row>
    <row r="7796" spans="11:12" ht="316.5" x14ac:dyDescent="0.25">
      <c r="K7796" s="146" t="s">
        <v>210</v>
      </c>
      <c r="L7796" s="148" t="s">
        <v>150</v>
      </c>
    </row>
    <row r="7797" spans="11:12" ht="316.5" x14ac:dyDescent="0.25">
      <c r="K7797" s="146" t="s">
        <v>210</v>
      </c>
      <c r="L7797" s="148" t="s">
        <v>150</v>
      </c>
    </row>
    <row r="7798" spans="11:12" ht="316.5" x14ac:dyDescent="0.25">
      <c r="K7798" s="146" t="s">
        <v>210</v>
      </c>
      <c r="L7798" s="148" t="s">
        <v>150</v>
      </c>
    </row>
    <row r="7799" spans="11:12" ht="316.5" x14ac:dyDescent="0.25">
      <c r="K7799" s="146" t="s">
        <v>210</v>
      </c>
      <c r="L7799" s="148" t="s">
        <v>150</v>
      </c>
    </row>
    <row r="7800" spans="11:12" ht="316.5" x14ac:dyDescent="0.25">
      <c r="K7800" s="146" t="s">
        <v>210</v>
      </c>
      <c r="L7800" s="148" t="s">
        <v>150</v>
      </c>
    </row>
    <row r="7801" spans="11:12" ht="316.5" x14ac:dyDescent="0.25">
      <c r="K7801" s="146" t="s">
        <v>210</v>
      </c>
      <c r="L7801" s="148" t="s">
        <v>150</v>
      </c>
    </row>
    <row r="7802" spans="11:12" ht="316.5" x14ac:dyDescent="0.25">
      <c r="K7802" s="146" t="s">
        <v>210</v>
      </c>
      <c r="L7802" s="148" t="s">
        <v>150</v>
      </c>
    </row>
    <row r="7803" spans="11:12" ht="316.5" x14ac:dyDescent="0.25">
      <c r="K7803" s="146" t="s">
        <v>210</v>
      </c>
      <c r="L7803" s="148" t="s">
        <v>150</v>
      </c>
    </row>
    <row r="7804" spans="11:12" ht="316.5" x14ac:dyDescent="0.25">
      <c r="K7804" s="146" t="s">
        <v>210</v>
      </c>
      <c r="L7804" s="148" t="s">
        <v>150</v>
      </c>
    </row>
    <row r="7805" spans="11:12" ht="316.5" x14ac:dyDescent="0.25">
      <c r="K7805" s="146" t="s">
        <v>210</v>
      </c>
      <c r="L7805" s="148" t="s">
        <v>150</v>
      </c>
    </row>
    <row r="7806" spans="11:12" ht="316.5" x14ac:dyDescent="0.25">
      <c r="K7806" s="146" t="s">
        <v>210</v>
      </c>
      <c r="L7806" s="148" t="s">
        <v>150</v>
      </c>
    </row>
    <row r="7807" spans="11:12" ht="316.5" x14ac:dyDescent="0.25">
      <c r="K7807" s="146" t="s">
        <v>210</v>
      </c>
      <c r="L7807" s="148" t="s">
        <v>150</v>
      </c>
    </row>
    <row r="7808" spans="11:12" ht="316.5" x14ac:dyDescent="0.25">
      <c r="K7808" s="146" t="s">
        <v>210</v>
      </c>
      <c r="L7808" s="148" t="s">
        <v>150</v>
      </c>
    </row>
    <row r="7809" spans="11:12" ht="316.5" x14ac:dyDescent="0.25">
      <c r="K7809" s="146" t="s">
        <v>210</v>
      </c>
      <c r="L7809" s="148" t="s">
        <v>150</v>
      </c>
    </row>
    <row r="7810" spans="11:12" ht="316.5" x14ac:dyDescent="0.25">
      <c r="K7810" s="146" t="s">
        <v>210</v>
      </c>
      <c r="L7810" s="148" t="s">
        <v>150</v>
      </c>
    </row>
    <row r="7811" spans="11:12" ht="316.5" x14ac:dyDescent="0.25">
      <c r="K7811" s="146" t="s">
        <v>210</v>
      </c>
      <c r="L7811" s="148" t="s">
        <v>150</v>
      </c>
    </row>
    <row r="7812" spans="11:12" ht="316.5" x14ac:dyDescent="0.25">
      <c r="K7812" s="146" t="s">
        <v>210</v>
      </c>
      <c r="L7812" s="148" t="s">
        <v>150</v>
      </c>
    </row>
    <row r="7813" spans="11:12" ht="316.5" x14ac:dyDescent="0.25">
      <c r="K7813" s="146" t="s">
        <v>210</v>
      </c>
      <c r="L7813" s="148" t="s">
        <v>150</v>
      </c>
    </row>
    <row r="7814" spans="11:12" ht="316.5" x14ac:dyDescent="0.25">
      <c r="K7814" s="146" t="s">
        <v>210</v>
      </c>
      <c r="L7814" s="148" t="s">
        <v>150</v>
      </c>
    </row>
    <row r="7815" spans="11:12" ht="316.5" x14ac:dyDescent="0.25">
      <c r="K7815" s="146" t="s">
        <v>210</v>
      </c>
      <c r="L7815" s="148" t="s">
        <v>150</v>
      </c>
    </row>
    <row r="7816" spans="11:12" ht="316.5" x14ac:dyDescent="0.25">
      <c r="K7816" s="146" t="s">
        <v>210</v>
      </c>
      <c r="L7816" s="148" t="s">
        <v>150</v>
      </c>
    </row>
    <row r="7817" spans="11:12" ht="316.5" x14ac:dyDescent="0.25">
      <c r="K7817" s="146" t="s">
        <v>210</v>
      </c>
      <c r="L7817" s="148" t="s">
        <v>150</v>
      </c>
    </row>
    <row r="7818" spans="11:12" ht="316.5" x14ac:dyDescent="0.25">
      <c r="K7818" s="146" t="s">
        <v>210</v>
      </c>
      <c r="L7818" s="148" t="s">
        <v>150</v>
      </c>
    </row>
    <row r="7819" spans="11:12" ht="316.5" x14ac:dyDescent="0.25">
      <c r="K7819" s="146" t="s">
        <v>210</v>
      </c>
      <c r="L7819" s="148" t="s">
        <v>150</v>
      </c>
    </row>
    <row r="7820" spans="11:12" ht="316.5" x14ac:dyDescent="0.25">
      <c r="K7820" s="146" t="s">
        <v>210</v>
      </c>
      <c r="L7820" s="148" t="s">
        <v>150</v>
      </c>
    </row>
    <row r="7821" spans="11:12" ht="316.5" x14ac:dyDescent="0.25">
      <c r="K7821" s="146" t="s">
        <v>210</v>
      </c>
      <c r="L7821" s="148" t="s">
        <v>150</v>
      </c>
    </row>
    <row r="7822" spans="11:12" ht="316.5" x14ac:dyDescent="0.25">
      <c r="K7822" s="146" t="s">
        <v>210</v>
      </c>
      <c r="L7822" s="148" t="s">
        <v>150</v>
      </c>
    </row>
    <row r="7823" spans="11:12" ht="316.5" x14ac:dyDescent="0.25">
      <c r="K7823" s="146" t="s">
        <v>210</v>
      </c>
      <c r="L7823" s="148" t="s">
        <v>150</v>
      </c>
    </row>
    <row r="7824" spans="11:12" ht="316.5" x14ac:dyDescent="0.25">
      <c r="K7824" s="146" t="s">
        <v>210</v>
      </c>
      <c r="L7824" s="148" t="s">
        <v>150</v>
      </c>
    </row>
    <row r="7825" spans="11:12" ht="316.5" x14ac:dyDescent="0.25">
      <c r="K7825" s="146" t="s">
        <v>210</v>
      </c>
      <c r="L7825" s="148" t="s">
        <v>150</v>
      </c>
    </row>
    <row r="7826" spans="11:12" ht="316.5" x14ac:dyDescent="0.25">
      <c r="K7826" s="146" t="s">
        <v>210</v>
      </c>
      <c r="L7826" s="148" t="s">
        <v>150</v>
      </c>
    </row>
    <row r="7827" spans="11:12" ht="316.5" x14ac:dyDescent="0.25">
      <c r="K7827" s="146" t="s">
        <v>210</v>
      </c>
      <c r="L7827" s="148" t="s">
        <v>150</v>
      </c>
    </row>
    <row r="7828" spans="11:12" ht="316.5" x14ac:dyDescent="0.25">
      <c r="K7828" s="146" t="s">
        <v>210</v>
      </c>
      <c r="L7828" s="148" t="s">
        <v>150</v>
      </c>
    </row>
    <row r="7829" spans="11:12" ht="316.5" x14ac:dyDescent="0.25">
      <c r="K7829" s="146" t="s">
        <v>210</v>
      </c>
      <c r="L7829" s="148" t="s">
        <v>150</v>
      </c>
    </row>
    <row r="7830" spans="11:12" ht="316.5" x14ac:dyDescent="0.25">
      <c r="K7830" s="146" t="s">
        <v>210</v>
      </c>
      <c r="L7830" s="148" t="s">
        <v>150</v>
      </c>
    </row>
    <row r="7831" spans="11:12" ht="316.5" x14ac:dyDescent="0.25">
      <c r="K7831" s="146" t="s">
        <v>210</v>
      </c>
      <c r="L7831" s="148" t="s">
        <v>150</v>
      </c>
    </row>
    <row r="7832" spans="11:12" ht="316.5" x14ac:dyDescent="0.25">
      <c r="K7832" s="146" t="s">
        <v>210</v>
      </c>
      <c r="L7832" s="148" t="s">
        <v>150</v>
      </c>
    </row>
    <row r="7833" spans="11:12" ht="316.5" x14ac:dyDescent="0.25">
      <c r="K7833" s="146" t="s">
        <v>210</v>
      </c>
      <c r="L7833" s="148" t="s">
        <v>150</v>
      </c>
    </row>
    <row r="7834" spans="11:12" ht="316.5" x14ac:dyDescent="0.25">
      <c r="K7834" s="146" t="s">
        <v>210</v>
      </c>
      <c r="L7834" s="148" t="s">
        <v>150</v>
      </c>
    </row>
    <row r="7835" spans="11:12" ht="316.5" x14ac:dyDescent="0.25">
      <c r="K7835" s="146" t="s">
        <v>210</v>
      </c>
      <c r="L7835" s="148" t="s">
        <v>150</v>
      </c>
    </row>
    <row r="7836" spans="11:12" ht="316.5" x14ac:dyDescent="0.25">
      <c r="K7836" s="146" t="s">
        <v>210</v>
      </c>
      <c r="L7836" s="148" t="s">
        <v>150</v>
      </c>
    </row>
    <row r="7837" spans="11:12" ht="316.5" x14ac:dyDescent="0.25">
      <c r="K7837" s="146" t="s">
        <v>210</v>
      </c>
      <c r="L7837" s="148" t="s">
        <v>150</v>
      </c>
    </row>
    <row r="7838" spans="11:12" ht="316.5" x14ac:dyDescent="0.25">
      <c r="K7838" s="146" t="s">
        <v>210</v>
      </c>
      <c r="L7838" s="148" t="s">
        <v>150</v>
      </c>
    </row>
    <row r="7839" spans="11:12" ht="316.5" x14ac:dyDescent="0.25">
      <c r="K7839" s="146" t="s">
        <v>210</v>
      </c>
      <c r="L7839" s="148" t="s">
        <v>150</v>
      </c>
    </row>
    <row r="7840" spans="11:12" ht="316.5" x14ac:dyDescent="0.25">
      <c r="K7840" s="146" t="s">
        <v>210</v>
      </c>
      <c r="L7840" s="148" t="s">
        <v>150</v>
      </c>
    </row>
    <row r="7841" spans="11:12" ht="316.5" x14ac:dyDescent="0.25">
      <c r="K7841" s="146" t="s">
        <v>210</v>
      </c>
      <c r="L7841" s="148" t="s">
        <v>150</v>
      </c>
    </row>
    <row r="7842" spans="11:12" ht="316.5" x14ac:dyDescent="0.25">
      <c r="K7842" s="146" t="s">
        <v>210</v>
      </c>
      <c r="L7842" s="148" t="s">
        <v>150</v>
      </c>
    </row>
    <row r="7843" spans="11:12" ht="316.5" x14ac:dyDescent="0.25">
      <c r="K7843" s="146" t="s">
        <v>210</v>
      </c>
      <c r="L7843" s="148" t="s">
        <v>150</v>
      </c>
    </row>
    <row r="7844" spans="11:12" ht="316.5" x14ac:dyDescent="0.25">
      <c r="K7844" s="146" t="s">
        <v>210</v>
      </c>
      <c r="L7844" s="148" t="s">
        <v>150</v>
      </c>
    </row>
    <row r="7845" spans="11:12" ht="316.5" x14ac:dyDescent="0.25">
      <c r="K7845" s="146" t="s">
        <v>210</v>
      </c>
      <c r="L7845" s="148" t="s">
        <v>150</v>
      </c>
    </row>
    <row r="7846" spans="11:12" ht="316.5" x14ac:dyDescent="0.25">
      <c r="K7846" s="146" t="s">
        <v>210</v>
      </c>
      <c r="L7846" s="148" t="s">
        <v>150</v>
      </c>
    </row>
    <row r="7847" spans="11:12" ht="316.5" x14ac:dyDescent="0.25">
      <c r="K7847" s="146" t="s">
        <v>210</v>
      </c>
      <c r="L7847" s="148" t="s">
        <v>150</v>
      </c>
    </row>
    <row r="7848" spans="11:12" ht="316.5" x14ac:dyDescent="0.25">
      <c r="K7848" s="146" t="s">
        <v>210</v>
      </c>
      <c r="L7848" s="148" t="s">
        <v>150</v>
      </c>
    </row>
    <row r="7849" spans="11:12" ht="316.5" x14ac:dyDescent="0.25">
      <c r="K7849" s="146" t="s">
        <v>210</v>
      </c>
      <c r="L7849" s="148" t="s">
        <v>150</v>
      </c>
    </row>
    <row r="7850" spans="11:12" ht="316.5" x14ac:dyDescent="0.25">
      <c r="K7850" s="146" t="s">
        <v>210</v>
      </c>
      <c r="L7850" s="148" t="s">
        <v>150</v>
      </c>
    </row>
    <row r="7851" spans="11:12" ht="316.5" x14ac:dyDescent="0.25">
      <c r="K7851" s="146" t="s">
        <v>210</v>
      </c>
      <c r="L7851" s="148" t="s">
        <v>150</v>
      </c>
    </row>
    <row r="7852" spans="11:12" ht="316.5" x14ac:dyDescent="0.25">
      <c r="K7852" s="146" t="s">
        <v>210</v>
      </c>
      <c r="L7852" s="148" t="s">
        <v>150</v>
      </c>
    </row>
    <row r="7853" spans="11:12" ht="316.5" x14ac:dyDescent="0.25">
      <c r="K7853" s="146" t="s">
        <v>210</v>
      </c>
      <c r="L7853" s="148" t="s">
        <v>150</v>
      </c>
    </row>
    <row r="7854" spans="11:12" ht="316.5" x14ac:dyDescent="0.25">
      <c r="K7854" s="146" t="s">
        <v>210</v>
      </c>
      <c r="L7854" s="148" t="s">
        <v>150</v>
      </c>
    </row>
    <row r="7855" spans="11:12" ht="316.5" x14ac:dyDescent="0.25">
      <c r="K7855" s="146" t="s">
        <v>210</v>
      </c>
      <c r="L7855" s="148" t="s">
        <v>150</v>
      </c>
    </row>
    <row r="7856" spans="11:12" ht="316.5" x14ac:dyDescent="0.25">
      <c r="K7856" s="146" t="s">
        <v>210</v>
      </c>
      <c r="L7856" s="148" t="s">
        <v>150</v>
      </c>
    </row>
    <row r="7857" spans="11:12" ht="316.5" x14ac:dyDescent="0.25">
      <c r="K7857" s="146" t="s">
        <v>210</v>
      </c>
      <c r="L7857" s="148" t="s">
        <v>150</v>
      </c>
    </row>
    <row r="7858" spans="11:12" ht="316.5" x14ac:dyDescent="0.25">
      <c r="K7858" s="146" t="s">
        <v>210</v>
      </c>
      <c r="L7858" s="148" t="s">
        <v>150</v>
      </c>
    </row>
    <row r="7859" spans="11:12" ht="316.5" x14ac:dyDescent="0.25">
      <c r="K7859" s="146" t="s">
        <v>210</v>
      </c>
      <c r="L7859" s="148" t="s">
        <v>150</v>
      </c>
    </row>
    <row r="7860" spans="11:12" ht="316.5" x14ac:dyDescent="0.25">
      <c r="K7860" s="146" t="s">
        <v>210</v>
      </c>
      <c r="L7860" s="148" t="s">
        <v>150</v>
      </c>
    </row>
    <row r="7861" spans="11:12" ht="316.5" x14ac:dyDescent="0.25">
      <c r="K7861" s="146" t="s">
        <v>210</v>
      </c>
      <c r="L7861" s="148" t="s">
        <v>150</v>
      </c>
    </row>
    <row r="7862" spans="11:12" ht="316.5" x14ac:dyDescent="0.25">
      <c r="K7862" s="146" t="s">
        <v>210</v>
      </c>
      <c r="L7862" s="148" t="s">
        <v>150</v>
      </c>
    </row>
    <row r="7863" spans="11:12" ht="316.5" x14ac:dyDescent="0.25">
      <c r="K7863" s="146" t="s">
        <v>210</v>
      </c>
      <c r="L7863" s="148" t="s">
        <v>150</v>
      </c>
    </row>
    <row r="7864" spans="11:12" ht="316.5" x14ac:dyDescent="0.25">
      <c r="K7864" s="146" t="s">
        <v>210</v>
      </c>
      <c r="L7864" s="148" t="s">
        <v>150</v>
      </c>
    </row>
    <row r="7865" spans="11:12" ht="316.5" x14ac:dyDescent="0.25">
      <c r="K7865" s="146" t="s">
        <v>210</v>
      </c>
      <c r="L7865" s="148" t="s">
        <v>150</v>
      </c>
    </row>
    <row r="7866" spans="11:12" ht="316.5" x14ac:dyDescent="0.25">
      <c r="K7866" s="146" t="s">
        <v>210</v>
      </c>
      <c r="L7866" s="148" t="s">
        <v>150</v>
      </c>
    </row>
    <row r="7867" spans="11:12" ht="316.5" x14ac:dyDescent="0.25">
      <c r="K7867" s="146" t="s">
        <v>210</v>
      </c>
      <c r="L7867" s="148" t="s">
        <v>150</v>
      </c>
    </row>
    <row r="7868" spans="11:12" ht="316.5" x14ac:dyDescent="0.25">
      <c r="K7868" s="146" t="s">
        <v>210</v>
      </c>
      <c r="L7868" s="148" t="s">
        <v>150</v>
      </c>
    </row>
    <row r="7869" spans="11:12" ht="316.5" x14ac:dyDescent="0.25">
      <c r="K7869" s="146" t="s">
        <v>210</v>
      </c>
      <c r="L7869" s="148" t="s">
        <v>150</v>
      </c>
    </row>
    <row r="7870" spans="11:12" ht="316.5" x14ac:dyDescent="0.25">
      <c r="K7870" s="146" t="s">
        <v>210</v>
      </c>
      <c r="L7870" s="148" t="s">
        <v>150</v>
      </c>
    </row>
    <row r="7871" spans="11:12" ht="316.5" x14ac:dyDescent="0.25">
      <c r="K7871" s="146" t="s">
        <v>210</v>
      </c>
      <c r="L7871" s="148" t="s">
        <v>150</v>
      </c>
    </row>
    <row r="7872" spans="11:12" ht="316.5" x14ac:dyDescent="0.25">
      <c r="K7872" s="146" t="s">
        <v>210</v>
      </c>
      <c r="L7872" s="148" t="s">
        <v>150</v>
      </c>
    </row>
    <row r="7873" spans="11:12" ht="316.5" x14ac:dyDescent="0.25">
      <c r="K7873" s="146" t="s">
        <v>210</v>
      </c>
      <c r="L7873" s="148" t="s">
        <v>150</v>
      </c>
    </row>
    <row r="7874" spans="11:12" ht="316.5" x14ac:dyDescent="0.25">
      <c r="K7874" s="146" t="s">
        <v>210</v>
      </c>
      <c r="L7874" s="148" t="s">
        <v>150</v>
      </c>
    </row>
    <row r="7875" spans="11:12" ht="316.5" x14ac:dyDescent="0.25">
      <c r="K7875" s="146" t="s">
        <v>210</v>
      </c>
      <c r="L7875" s="148" t="s">
        <v>150</v>
      </c>
    </row>
    <row r="7876" spans="11:12" ht="316.5" x14ac:dyDescent="0.25">
      <c r="K7876" s="146" t="s">
        <v>210</v>
      </c>
      <c r="L7876" s="148" t="s">
        <v>150</v>
      </c>
    </row>
    <row r="7877" spans="11:12" ht="316.5" x14ac:dyDescent="0.25">
      <c r="K7877" s="146" t="s">
        <v>210</v>
      </c>
      <c r="L7877" s="148" t="s">
        <v>150</v>
      </c>
    </row>
    <row r="7878" spans="11:12" ht="316.5" x14ac:dyDescent="0.25">
      <c r="K7878" s="146" t="s">
        <v>210</v>
      </c>
      <c r="L7878" s="148" t="s">
        <v>150</v>
      </c>
    </row>
    <row r="7879" spans="11:12" ht="316.5" x14ac:dyDescent="0.25">
      <c r="K7879" s="146" t="s">
        <v>210</v>
      </c>
      <c r="L7879" s="148" t="s">
        <v>150</v>
      </c>
    </row>
    <row r="7880" spans="11:12" ht="316.5" x14ac:dyDescent="0.25">
      <c r="K7880" s="146" t="s">
        <v>210</v>
      </c>
      <c r="L7880" s="148" t="s">
        <v>150</v>
      </c>
    </row>
    <row r="7881" spans="11:12" ht="316.5" x14ac:dyDescent="0.25">
      <c r="K7881" s="146" t="s">
        <v>210</v>
      </c>
      <c r="L7881" s="148" t="s">
        <v>150</v>
      </c>
    </row>
    <row r="7882" spans="11:12" ht="316.5" x14ac:dyDescent="0.25">
      <c r="K7882" s="146" t="s">
        <v>210</v>
      </c>
      <c r="L7882" s="148" t="s">
        <v>150</v>
      </c>
    </row>
    <row r="7883" spans="11:12" ht="316.5" x14ac:dyDescent="0.25">
      <c r="K7883" s="146" t="s">
        <v>210</v>
      </c>
      <c r="L7883" s="148" t="s">
        <v>150</v>
      </c>
    </row>
    <row r="7884" spans="11:12" ht="316.5" x14ac:dyDescent="0.25">
      <c r="K7884" s="146" t="s">
        <v>210</v>
      </c>
      <c r="L7884" s="148" t="s">
        <v>150</v>
      </c>
    </row>
    <row r="7885" spans="11:12" ht="316.5" x14ac:dyDescent="0.25">
      <c r="K7885" s="146" t="s">
        <v>210</v>
      </c>
      <c r="L7885" s="148" t="s">
        <v>150</v>
      </c>
    </row>
    <row r="7886" spans="11:12" ht="316.5" x14ac:dyDescent="0.25">
      <c r="K7886" s="146" t="s">
        <v>210</v>
      </c>
      <c r="L7886" s="148" t="s">
        <v>150</v>
      </c>
    </row>
    <row r="7887" spans="11:12" ht="316.5" x14ac:dyDescent="0.25">
      <c r="K7887" s="146" t="s">
        <v>210</v>
      </c>
      <c r="L7887" s="148" t="s">
        <v>150</v>
      </c>
    </row>
    <row r="7888" spans="11:12" ht="316.5" x14ac:dyDescent="0.25">
      <c r="K7888" s="146" t="s">
        <v>210</v>
      </c>
      <c r="L7888" s="148" t="s">
        <v>150</v>
      </c>
    </row>
    <row r="7889" spans="11:12" ht="316.5" x14ac:dyDescent="0.25">
      <c r="K7889" s="146" t="s">
        <v>210</v>
      </c>
      <c r="L7889" s="148" t="s">
        <v>150</v>
      </c>
    </row>
    <row r="7890" spans="11:12" ht="316.5" x14ac:dyDescent="0.25">
      <c r="K7890" s="146" t="s">
        <v>210</v>
      </c>
      <c r="L7890" s="148" t="s">
        <v>150</v>
      </c>
    </row>
    <row r="7891" spans="11:12" ht="316.5" x14ac:dyDescent="0.25">
      <c r="K7891" s="146" t="s">
        <v>210</v>
      </c>
      <c r="L7891" s="148" t="s">
        <v>150</v>
      </c>
    </row>
    <row r="7892" spans="11:12" ht="316.5" x14ac:dyDescent="0.25">
      <c r="K7892" s="146" t="s">
        <v>210</v>
      </c>
      <c r="L7892" s="148" t="s">
        <v>150</v>
      </c>
    </row>
    <row r="7893" spans="11:12" ht="316.5" x14ac:dyDescent="0.25">
      <c r="K7893" s="146" t="s">
        <v>210</v>
      </c>
      <c r="L7893" s="148" t="s">
        <v>150</v>
      </c>
    </row>
    <row r="7894" spans="11:12" ht="316.5" x14ac:dyDescent="0.25">
      <c r="K7894" s="146" t="s">
        <v>210</v>
      </c>
      <c r="L7894" s="148" t="s">
        <v>150</v>
      </c>
    </row>
    <row r="7895" spans="11:12" ht="316.5" x14ac:dyDescent="0.25">
      <c r="K7895" s="146" t="s">
        <v>210</v>
      </c>
      <c r="L7895" s="148" t="s">
        <v>150</v>
      </c>
    </row>
    <row r="7896" spans="11:12" ht="316.5" x14ac:dyDescent="0.25">
      <c r="K7896" s="146" t="s">
        <v>210</v>
      </c>
      <c r="L7896" s="148" t="s">
        <v>150</v>
      </c>
    </row>
    <row r="7897" spans="11:12" ht="316.5" x14ac:dyDescent="0.25">
      <c r="K7897" s="146" t="s">
        <v>210</v>
      </c>
      <c r="L7897" s="148" t="s">
        <v>150</v>
      </c>
    </row>
    <row r="7898" spans="11:12" ht="316.5" x14ac:dyDescent="0.25">
      <c r="K7898" s="146" t="s">
        <v>210</v>
      </c>
      <c r="L7898" s="148" t="s">
        <v>150</v>
      </c>
    </row>
    <row r="7899" spans="11:12" ht="316.5" x14ac:dyDescent="0.25">
      <c r="K7899" s="146" t="s">
        <v>210</v>
      </c>
      <c r="L7899" s="148" t="s">
        <v>150</v>
      </c>
    </row>
    <row r="7900" spans="11:12" ht="316.5" x14ac:dyDescent="0.25">
      <c r="K7900" s="146" t="s">
        <v>210</v>
      </c>
      <c r="L7900" s="148" t="s">
        <v>150</v>
      </c>
    </row>
    <row r="7901" spans="11:12" ht="316.5" x14ac:dyDescent="0.25">
      <c r="K7901" s="146" t="s">
        <v>210</v>
      </c>
      <c r="L7901" s="148" t="s">
        <v>150</v>
      </c>
    </row>
    <row r="7902" spans="11:12" ht="316.5" x14ac:dyDescent="0.25">
      <c r="K7902" s="146" t="s">
        <v>210</v>
      </c>
      <c r="L7902" s="148" t="s">
        <v>150</v>
      </c>
    </row>
    <row r="7903" spans="11:12" ht="316.5" x14ac:dyDescent="0.25">
      <c r="K7903" s="146" t="s">
        <v>210</v>
      </c>
      <c r="L7903" s="148" t="s">
        <v>150</v>
      </c>
    </row>
    <row r="7904" spans="11:12" ht="316.5" x14ac:dyDescent="0.25">
      <c r="K7904" s="146" t="s">
        <v>210</v>
      </c>
      <c r="L7904" s="148" t="s">
        <v>150</v>
      </c>
    </row>
    <row r="7905" spans="11:12" ht="316.5" x14ac:dyDescent="0.25">
      <c r="K7905" s="146" t="s">
        <v>210</v>
      </c>
      <c r="L7905" s="148" t="s">
        <v>150</v>
      </c>
    </row>
    <row r="7906" spans="11:12" ht="316.5" x14ac:dyDescent="0.25">
      <c r="K7906" s="146" t="s">
        <v>210</v>
      </c>
      <c r="L7906" s="148" t="s">
        <v>150</v>
      </c>
    </row>
    <row r="7907" spans="11:12" ht="316.5" x14ac:dyDescent="0.25">
      <c r="K7907" s="146" t="s">
        <v>210</v>
      </c>
      <c r="L7907" s="148" t="s">
        <v>150</v>
      </c>
    </row>
    <row r="7908" spans="11:12" ht="316.5" x14ac:dyDescent="0.25">
      <c r="K7908" s="146" t="s">
        <v>210</v>
      </c>
      <c r="L7908" s="148" t="s">
        <v>150</v>
      </c>
    </row>
    <row r="7909" spans="11:12" ht="316.5" x14ac:dyDescent="0.25">
      <c r="K7909" s="146" t="s">
        <v>210</v>
      </c>
      <c r="L7909" s="148" t="s">
        <v>150</v>
      </c>
    </row>
    <row r="7910" spans="11:12" ht="316.5" x14ac:dyDescent="0.25">
      <c r="K7910" s="146" t="s">
        <v>210</v>
      </c>
      <c r="L7910" s="148" t="s">
        <v>150</v>
      </c>
    </row>
    <row r="7911" spans="11:12" ht="316.5" x14ac:dyDescent="0.25">
      <c r="K7911" s="146" t="s">
        <v>210</v>
      </c>
      <c r="L7911" s="148" t="s">
        <v>150</v>
      </c>
    </row>
    <row r="7912" spans="11:12" ht="316.5" x14ac:dyDescent="0.25">
      <c r="K7912" s="146" t="s">
        <v>210</v>
      </c>
      <c r="L7912" s="148" t="s">
        <v>150</v>
      </c>
    </row>
    <row r="7913" spans="11:12" ht="316.5" x14ac:dyDescent="0.25">
      <c r="K7913" s="146" t="s">
        <v>210</v>
      </c>
      <c r="L7913" s="148" t="s">
        <v>150</v>
      </c>
    </row>
    <row r="7914" spans="11:12" ht="316.5" x14ac:dyDescent="0.25">
      <c r="K7914" s="146" t="s">
        <v>210</v>
      </c>
      <c r="L7914" s="148" t="s">
        <v>150</v>
      </c>
    </row>
    <row r="7915" spans="11:12" ht="316.5" x14ac:dyDescent="0.25">
      <c r="K7915" s="146" t="s">
        <v>210</v>
      </c>
      <c r="L7915" s="148" t="s">
        <v>150</v>
      </c>
    </row>
    <row r="7916" spans="11:12" ht="316.5" x14ac:dyDescent="0.25">
      <c r="K7916" s="146" t="s">
        <v>210</v>
      </c>
      <c r="L7916" s="148" t="s">
        <v>150</v>
      </c>
    </row>
    <row r="7917" spans="11:12" ht="316.5" x14ac:dyDescent="0.25">
      <c r="K7917" s="146" t="s">
        <v>210</v>
      </c>
      <c r="L7917" s="148" t="s">
        <v>150</v>
      </c>
    </row>
    <row r="7918" spans="11:12" ht="316.5" x14ac:dyDescent="0.25">
      <c r="K7918" s="146" t="s">
        <v>210</v>
      </c>
      <c r="L7918" s="148" t="s">
        <v>150</v>
      </c>
    </row>
    <row r="7919" spans="11:12" ht="316.5" x14ac:dyDescent="0.25">
      <c r="K7919" s="146" t="s">
        <v>210</v>
      </c>
      <c r="L7919" s="148" t="s">
        <v>150</v>
      </c>
    </row>
    <row r="7920" spans="11:12" ht="316.5" x14ac:dyDescent="0.25">
      <c r="K7920" s="146" t="s">
        <v>210</v>
      </c>
      <c r="L7920" s="148" t="s">
        <v>150</v>
      </c>
    </row>
    <row r="7921" spans="11:12" ht="316.5" x14ac:dyDescent="0.25">
      <c r="K7921" s="146" t="s">
        <v>210</v>
      </c>
      <c r="L7921" s="148" t="s">
        <v>150</v>
      </c>
    </row>
    <row r="7922" spans="11:12" ht="316.5" x14ac:dyDescent="0.25">
      <c r="K7922" s="146" t="s">
        <v>210</v>
      </c>
      <c r="L7922" s="148" t="s">
        <v>150</v>
      </c>
    </row>
    <row r="7923" spans="11:12" ht="316.5" x14ac:dyDescent="0.25">
      <c r="K7923" s="146" t="s">
        <v>210</v>
      </c>
      <c r="L7923" s="148" t="s">
        <v>150</v>
      </c>
    </row>
    <row r="7924" spans="11:12" ht="316.5" x14ac:dyDescent="0.25">
      <c r="K7924" s="146" t="s">
        <v>210</v>
      </c>
      <c r="L7924" s="148" t="s">
        <v>150</v>
      </c>
    </row>
    <row r="7925" spans="11:12" ht="316.5" x14ac:dyDescent="0.25">
      <c r="K7925" s="146" t="s">
        <v>210</v>
      </c>
      <c r="L7925" s="148" t="s">
        <v>150</v>
      </c>
    </row>
    <row r="7926" spans="11:12" ht="316.5" x14ac:dyDescent="0.25">
      <c r="K7926" s="146" t="s">
        <v>210</v>
      </c>
      <c r="L7926" s="148" t="s">
        <v>150</v>
      </c>
    </row>
    <row r="7927" spans="11:12" ht="316.5" x14ac:dyDescent="0.25">
      <c r="K7927" s="146" t="s">
        <v>210</v>
      </c>
      <c r="L7927" s="148" t="s">
        <v>150</v>
      </c>
    </row>
    <row r="7928" spans="11:12" ht="316.5" x14ac:dyDescent="0.25">
      <c r="K7928" s="146" t="s">
        <v>210</v>
      </c>
      <c r="L7928" s="148" t="s">
        <v>150</v>
      </c>
    </row>
    <row r="7929" spans="11:12" ht="316.5" x14ac:dyDescent="0.25">
      <c r="K7929" s="146" t="s">
        <v>210</v>
      </c>
      <c r="L7929" s="148" t="s">
        <v>150</v>
      </c>
    </row>
    <row r="7930" spans="11:12" ht="316.5" x14ac:dyDescent="0.25">
      <c r="K7930" s="146" t="s">
        <v>210</v>
      </c>
      <c r="L7930" s="148" t="s">
        <v>150</v>
      </c>
    </row>
    <row r="7931" spans="11:12" ht="316.5" x14ac:dyDescent="0.25">
      <c r="K7931" s="146" t="s">
        <v>210</v>
      </c>
      <c r="L7931" s="148" t="s">
        <v>150</v>
      </c>
    </row>
    <row r="7932" spans="11:12" ht="316.5" x14ac:dyDescent="0.25">
      <c r="K7932" s="146" t="s">
        <v>210</v>
      </c>
      <c r="L7932" s="148" t="s">
        <v>150</v>
      </c>
    </row>
    <row r="7933" spans="11:12" ht="316.5" x14ac:dyDescent="0.25">
      <c r="K7933" s="146" t="s">
        <v>210</v>
      </c>
      <c r="L7933" s="148" t="s">
        <v>150</v>
      </c>
    </row>
    <row r="7934" spans="11:12" ht="316.5" x14ac:dyDescent="0.25">
      <c r="K7934" s="146" t="s">
        <v>210</v>
      </c>
      <c r="L7934" s="148" t="s">
        <v>150</v>
      </c>
    </row>
    <row r="7935" spans="11:12" ht="316.5" x14ac:dyDescent="0.25">
      <c r="K7935" s="146" t="s">
        <v>210</v>
      </c>
      <c r="L7935" s="148" t="s">
        <v>150</v>
      </c>
    </row>
    <row r="7936" spans="11:12" ht="316.5" x14ac:dyDescent="0.25">
      <c r="K7936" s="146" t="s">
        <v>210</v>
      </c>
      <c r="L7936" s="148" t="s">
        <v>150</v>
      </c>
    </row>
    <row r="7937" spans="11:12" ht="316.5" x14ac:dyDescent="0.25">
      <c r="K7937" s="146" t="s">
        <v>210</v>
      </c>
      <c r="L7937" s="148" t="s">
        <v>150</v>
      </c>
    </row>
    <row r="7938" spans="11:12" ht="316.5" x14ac:dyDescent="0.25">
      <c r="K7938" s="146" t="s">
        <v>210</v>
      </c>
      <c r="L7938" s="148" t="s">
        <v>150</v>
      </c>
    </row>
    <row r="7939" spans="11:12" ht="316.5" x14ac:dyDescent="0.25">
      <c r="K7939" s="146" t="s">
        <v>210</v>
      </c>
      <c r="L7939" s="148" t="s">
        <v>150</v>
      </c>
    </row>
    <row r="7940" spans="11:12" ht="316.5" x14ac:dyDescent="0.25">
      <c r="K7940" s="146" t="s">
        <v>210</v>
      </c>
      <c r="L7940" s="148" t="s">
        <v>150</v>
      </c>
    </row>
    <row r="7941" spans="11:12" ht="316.5" x14ac:dyDescent="0.25">
      <c r="K7941" s="146" t="s">
        <v>210</v>
      </c>
      <c r="L7941" s="148" t="s">
        <v>150</v>
      </c>
    </row>
    <row r="7942" spans="11:12" ht="316.5" x14ac:dyDescent="0.25">
      <c r="K7942" s="146" t="s">
        <v>210</v>
      </c>
      <c r="L7942" s="148" t="s">
        <v>150</v>
      </c>
    </row>
    <row r="7943" spans="11:12" ht="316.5" x14ac:dyDescent="0.25">
      <c r="K7943" s="146" t="s">
        <v>210</v>
      </c>
      <c r="L7943" s="148" t="s">
        <v>150</v>
      </c>
    </row>
    <row r="7944" spans="11:12" ht="316.5" x14ac:dyDescent="0.25">
      <c r="K7944" s="146" t="s">
        <v>210</v>
      </c>
      <c r="L7944" s="148" t="s">
        <v>150</v>
      </c>
    </row>
    <row r="7945" spans="11:12" ht="316.5" x14ac:dyDescent="0.25">
      <c r="K7945" s="146" t="s">
        <v>210</v>
      </c>
      <c r="L7945" s="148" t="s">
        <v>150</v>
      </c>
    </row>
    <row r="7946" spans="11:12" ht="316.5" x14ac:dyDescent="0.25">
      <c r="K7946" s="146" t="s">
        <v>210</v>
      </c>
      <c r="L7946" s="148" t="s">
        <v>150</v>
      </c>
    </row>
    <row r="7947" spans="11:12" ht="316.5" x14ac:dyDescent="0.25">
      <c r="K7947" s="146" t="s">
        <v>210</v>
      </c>
      <c r="L7947" s="148" t="s">
        <v>150</v>
      </c>
    </row>
    <row r="7948" spans="11:12" ht="316.5" x14ac:dyDescent="0.25">
      <c r="K7948" s="146" t="s">
        <v>210</v>
      </c>
      <c r="L7948" s="148" t="s">
        <v>150</v>
      </c>
    </row>
    <row r="7949" spans="11:12" ht="316.5" x14ac:dyDescent="0.25">
      <c r="K7949" s="146" t="s">
        <v>210</v>
      </c>
      <c r="L7949" s="148" t="s">
        <v>150</v>
      </c>
    </row>
    <row r="7950" spans="11:12" ht="316.5" x14ac:dyDescent="0.25">
      <c r="K7950" s="146" t="s">
        <v>210</v>
      </c>
      <c r="L7950" s="148" t="s">
        <v>150</v>
      </c>
    </row>
    <row r="7951" spans="11:12" ht="316.5" x14ac:dyDescent="0.25">
      <c r="K7951" s="146" t="s">
        <v>210</v>
      </c>
      <c r="L7951" s="148" t="s">
        <v>150</v>
      </c>
    </row>
    <row r="7952" spans="11:12" ht="316.5" x14ac:dyDescent="0.25">
      <c r="K7952" s="146" t="s">
        <v>210</v>
      </c>
      <c r="L7952" s="148" t="s">
        <v>150</v>
      </c>
    </row>
    <row r="7953" spans="11:12" ht="316.5" x14ac:dyDescent="0.25">
      <c r="K7953" s="146" t="s">
        <v>210</v>
      </c>
      <c r="L7953" s="148" t="s">
        <v>150</v>
      </c>
    </row>
    <row r="7954" spans="11:12" ht="316.5" x14ac:dyDescent="0.25">
      <c r="K7954" s="146" t="s">
        <v>210</v>
      </c>
      <c r="L7954" s="148" t="s">
        <v>150</v>
      </c>
    </row>
    <row r="7955" spans="11:12" ht="316.5" x14ac:dyDescent="0.25">
      <c r="K7955" s="146" t="s">
        <v>210</v>
      </c>
      <c r="L7955" s="148" t="s">
        <v>150</v>
      </c>
    </row>
    <row r="7956" spans="11:12" ht="316.5" x14ac:dyDescent="0.25">
      <c r="K7956" s="146" t="s">
        <v>210</v>
      </c>
      <c r="L7956" s="148" t="s">
        <v>150</v>
      </c>
    </row>
    <row r="7957" spans="11:12" ht="316.5" x14ac:dyDescent="0.25">
      <c r="K7957" s="146" t="s">
        <v>210</v>
      </c>
      <c r="L7957" s="148" t="s">
        <v>150</v>
      </c>
    </row>
    <row r="7958" spans="11:12" ht="316.5" x14ac:dyDescent="0.25">
      <c r="K7958" s="146" t="s">
        <v>210</v>
      </c>
      <c r="L7958" s="148" t="s">
        <v>150</v>
      </c>
    </row>
    <row r="7959" spans="11:12" ht="316.5" x14ac:dyDescent="0.25">
      <c r="K7959" s="146" t="s">
        <v>210</v>
      </c>
      <c r="L7959" s="148" t="s">
        <v>150</v>
      </c>
    </row>
    <row r="7960" spans="11:12" ht="316.5" x14ac:dyDescent="0.25">
      <c r="K7960" s="146" t="s">
        <v>210</v>
      </c>
      <c r="L7960" s="148" t="s">
        <v>150</v>
      </c>
    </row>
    <row r="7961" spans="11:12" ht="316.5" x14ac:dyDescent="0.25">
      <c r="K7961" s="146" t="s">
        <v>210</v>
      </c>
      <c r="L7961" s="148" t="s">
        <v>150</v>
      </c>
    </row>
    <row r="7962" spans="11:12" ht="316.5" x14ac:dyDescent="0.25">
      <c r="K7962" s="146" t="s">
        <v>210</v>
      </c>
      <c r="L7962" s="148" t="s">
        <v>150</v>
      </c>
    </row>
    <row r="7963" spans="11:12" ht="316.5" x14ac:dyDescent="0.25">
      <c r="K7963" s="146" t="s">
        <v>210</v>
      </c>
      <c r="L7963" s="148" t="s">
        <v>150</v>
      </c>
    </row>
    <row r="7964" spans="11:12" ht="316.5" x14ac:dyDescent="0.25">
      <c r="K7964" s="146" t="s">
        <v>210</v>
      </c>
      <c r="L7964" s="148" t="s">
        <v>150</v>
      </c>
    </row>
    <row r="7965" spans="11:12" ht="316.5" x14ac:dyDescent="0.25">
      <c r="K7965" s="146" t="s">
        <v>210</v>
      </c>
      <c r="L7965" s="148" t="s">
        <v>150</v>
      </c>
    </row>
    <row r="7966" spans="11:12" ht="316.5" x14ac:dyDescent="0.25">
      <c r="K7966" s="146" t="s">
        <v>210</v>
      </c>
      <c r="L7966" s="148" t="s">
        <v>150</v>
      </c>
    </row>
    <row r="7967" spans="11:12" ht="316.5" x14ac:dyDescent="0.25">
      <c r="K7967" s="146" t="s">
        <v>210</v>
      </c>
      <c r="L7967" s="148" t="s">
        <v>150</v>
      </c>
    </row>
    <row r="7968" spans="11:12" ht="316.5" x14ac:dyDescent="0.25">
      <c r="K7968" s="146" t="s">
        <v>210</v>
      </c>
      <c r="L7968" s="148" t="s">
        <v>150</v>
      </c>
    </row>
    <row r="7969" spans="11:12" ht="316.5" x14ac:dyDescent="0.25">
      <c r="K7969" s="146" t="s">
        <v>210</v>
      </c>
      <c r="L7969" s="148" t="s">
        <v>150</v>
      </c>
    </row>
    <row r="7970" spans="11:12" ht="316.5" x14ac:dyDescent="0.25">
      <c r="K7970" s="146" t="s">
        <v>210</v>
      </c>
      <c r="L7970" s="148" t="s">
        <v>150</v>
      </c>
    </row>
    <row r="7971" spans="11:12" ht="316.5" x14ac:dyDescent="0.25">
      <c r="K7971" s="146" t="s">
        <v>210</v>
      </c>
      <c r="L7971" s="148" t="s">
        <v>150</v>
      </c>
    </row>
    <row r="7972" spans="11:12" ht="316.5" x14ac:dyDescent="0.25">
      <c r="K7972" s="146" t="s">
        <v>210</v>
      </c>
      <c r="L7972" s="148" t="s">
        <v>150</v>
      </c>
    </row>
    <row r="7973" spans="11:12" ht="316.5" x14ac:dyDescent="0.25">
      <c r="K7973" s="146" t="s">
        <v>210</v>
      </c>
      <c r="L7973" s="148" t="s">
        <v>150</v>
      </c>
    </row>
    <row r="7974" spans="11:12" ht="316.5" x14ac:dyDescent="0.25">
      <c r="K7974" s="146" t="s">
        <v>210</v>
      </c>
      <c r="L7974" s="148" t="s">
        <v>150</v>
      </c>
    </row>
    <row r="7975" spans="11:12" ht="316.5" x14ac:dyDescent="0.25">
      <c r="K7975" s="146" t="s">
        <v>210</v>
      </c>
      <c r="L7975" s="148" t="s">
        <v>150</v>
      </c>
    </row>
    <row r="7976" spans="11:12" ht="316.5" x14ac:dyDescent="0.25">
      <c r="K7976" s="146" t="s">
        <v>210</v>
      </c>
      <c r="L7976" s="148" t="s">
        <v>150</v>
      </c>
    </row>
    <row r="7977" spans="11:12" ht="316.5" x14ac:dyDescent="0.25">
      <c r="K7977" s="146" t="s">
        <v>210</v>
      </c>
      <c r="L7977" s="148" t="s">
        <v>150</v>
      </c>
    </row>
    <row r="7978" spans="11:12" ht="316.5" x14ac:dyDescent="0.25">
      <c r="K7978" s="146" t="s">
        <v>210</v>
      </c>
      <c r="L7978" s="148" t="s">
        <v>150</v>
      </c>
    </row>
    <row r="7979" spans="11:12" ht="316.5" x14ac:dyDescent="0.25">
      <c r="K7979" s="146" t="s">
        <v>210</v>
      </c>
      <c r="L7979" s="148" t="s">
        <v>150</v>
      </c>
    </row>
    <row r="7980" spans="11:12" ht="316.5" x14ac:dyDescent="0.25">
      <c r="K7980" s="146" t="s">
        <v>210</v>
      </c>
      <c r="L7980" s="148" t="s">
        <v>150</v>
      </c>
    </row>
    <row r="7981" spans="11:12" ht="316.5" x14ac:dyDescent="0.25">
      <c r="K7981" s="146" t="s">
        <v>210</v>
      </c>
      <c r="L7981" s="148" t="s">
        <v>150</v>
      </c>
    </row>
    <row r="7982" spans="11:12" ht="316.5" x14ac:dyDescent="0.25">
      <c r="K7982" s="146" t="s">
        <v>210</v>
      </c>
      <c r="L7982" s="148" t="s">
        <v>150</v>
      </c>
    </row>
    <row r="7983" spans="11:12" ht="316.5" x14ac:dyDescent="0.25">
      <c r="K7983" s="146" t="s">
        <v>210</v>
      </c>
      <c r="L7983" s="148" t="s">
        <v>150</v>
      </c>
    </row>
    <row r="7984" spans="11:12" ht="316.5" x14ac:dyDescent="0.25">
      <c r="K7984" s="146" t="s">
        <v>210</v>
      </c>
      <c r="L7984" s="148" t="s">
        <v>150</v>
      </c>
    </row>
    <row r="7985" spans="11:12" ht="316.5" x14ac:dyDescent="0.25">
      <c r="K7985" s="146" t="s">
        <v>210</v>
      </c>
      <c r="L7985" s="148" t="s">
        <v>150</v>
      </c>
    </row>
    <row r="7986" spans="11:12" ht="316.5" x14ac:dyDescent="0.25">
      <c r="K7986" s="146" t="s">
        <v>210</v>
      </c>
      <c r="L7986" s="148" t="s">
        <v>150</v>
      </c>
    </row>
    <row r="7987" spans="11:12" ht="316.5" x14ac:dyDescent="0.25">
      <c r="K7987" s="146" t="s">
        <v>210</v>
      </c>
      <c r="L7987" s="148" t="s">
        <v>150</v>
      </c>
    </row>
    <row r="7988" spans="11:12" ht="316.5" x14ac:dyDescent="0.25">
      <c r="K7988" s="146" t="s">
        <v>210</v>
      </c>
      <c r="L7988" s="148" t="s">
        <v>150</v>
      </c>
    </row>
    <row r="7989" spans="11:12" ht="316.5" x14ac:dyDescent="0.25">
      <c r="K7989" s="146" t="s">
        <v>210</v>
      </c>
      <c r="L7989" s="148" t="s">
        <v>150</v>
      </c>
    </row>
    <row r="7990" spans="11:12" ht="316.5" x14ac:dyDescent="0.25">
      <c r="K7990" s="146" t="s">
        <v>210</v>
      </c>
      <c r="L7990" s="148" t="s">
        <v>150</v>
      </c>
    </row>
    <row r="7991" spans="11:12" ht="316.5" x14ac:dyDescent="0.25">
      <c r="K7991" s="146" t="s">
        <v>210</v>
      </c>
      <c r="L7991" s="148" t="s">
        <v>150</v>
      </c>
    </row>
    <row r="7992" spans="11:12" ht="316.5" x14ac:dyDescent="0.25">
      <c r="K7992" s="146" t="s">
        <v>210</v>
      </c>
      <c r="L7992" s="148" t="s">
        <v>150</v>
      </c>
    </row>
    <row r="7993" spans="11:12" ht="316.5" x14ac:dyDescent="0.25">
      <c r="K7993" s="146" t="s">
        <v>210</v>
      </c>
      <c r="L7993" s="148" t="s">
        <v>150</v>
      </c>
    </row>
    <row r="7994" spans="11:12" ht="316.5" x14ac:dyDescent="0.25">
      <c r="K7994" s="146" t="s">
        <v>210</v>
      </c>
      <c r="L7994" s="148" t="s">
        <v>150</v>
      </c>
    </row>
    <row r="7995" spans="11:12" ht="316.5" x14ac:dyDescent="0.25">
      <c r="K7995" s="146" t="s">
        <v>210</v>
      </c>
      <c r="L7995" s="148" t="s">
        <v>150</v>
      </c>
    </row>
    <row r="7996" spans="11:12" ht="316.5" x14ac:dyDescent="0.25">
      <c r="K7996" s="146" t="s">
        <v>210</v>
      </c>
      <c r="L7996" s="148" t="s">
        <v>150</v>
      </c>
    </row>
    <row r="7997" spans="11:12" ht="316.5" x14ac:dyDescent="0.25">
      <c r="K7997" s="146" t="s">
        <v>210</v>
      </c>
      <c r="L7997" s="148" t="s">
        <v>150</v>
      </c>
    </row>
    <row r="7998" spans="11:12" ht="316.5" x14ac:dyDescent="0.25">
      <c r="K7998" s="146" t="s">
        <v>210</v>
      </c>
      <c r="L7998" s="148" t="s">
        <v>150</v>
      </c>
    </row>
    <row r="7999" spans="11:12" ht="316.5" x14ac:dyDescent="0.25">
      <c r="K7999" s="146" t="s">
        <v>210</v>
      </c>
      <c r="L7999" s="148" t="s">
        <v>150</v>
      </c>
    </row>
    <row r="8000" spans="11:12" ht="316.5" x14ac:dyDescent="0.25">
      <c r="K8000" s="146" t="s">
        <v>210</v>
      </c>
      <c r="L8000" s="148" t="s">
        <v>150</v>
      </c>
    </row>
    <row r="8001" spans="11:12" ht="316.5" x14ac:dyDescent="0.25">
      <c r="K8001" s="146" t="s">
        <v>210</v>
      </c>
      <c r="L8001" s="148" t="s">
        <v>150</v>
      </c>
    </row>
    <row r="8002" spans="11:12" ht="316.5" x14ac:dyDescent="0.25">
      <c r="K8002" s="146" t="s">
        <v>210</v>
      </c>
      <c r="L8002" s="148" t="s">
        <v>150</v>
      </c>
    </row>
    <row r="8003" spans="11:12" ht="316.5" x14ac:dyDescent="0.25">
      <c r="K8003" s="146" t="s">
        <v>210</v>
      </c>
      <c r="L8003" s="148" t="s">
        <v>150</v>
      </c>
    </row>
    <row r="8004" spans="11:12" ht="316.5" x14ac:dyDescent="0.25">
      <c r="K8004" s="146" t="s">
        <v>210</v>
      </c>
      <c r="L8004" s="148" t="s">
        <v>150</v>
      </c>
    </row>
    <row r="8005" spans="11:12" ht="316.5" x14ac:dyDescent="0.25">
      <c r="K8005" s="146" t="s">
        <v>210</v>
      </c>
      <c r="L8005" s="148" t="s">
        <v>150</v>
      </c>
    </row>
    <row r="8006" spans="11:12" ht="316.5" x14ac:dyDescent="0.25">
      <c r="K8006" s="146" t="s">
        <v>210</v>
      </c>
      <c r="L8006" s="148" t="s">
        <v>150</v>
      </c>
    </row>
    <row r="8007" spans="11:12" ht="316.5" x14ac:dyDescent="0.25">
      <c r="K8007" s="146" t="s">
        <v>210</v>
      </c>
      <c r="L8007" s="148" t="s">
        <v>150</v>
      </c>
    </row>
    <row r="8008" spans="11:12" ht="316.5" x14ac:dyDescent="0.25">
      <c r="K8008" s="146" t="s">
        <v>210</v>
      </c>
      <c r="L8008" s="148" t="s">
        <v>150</v>
      </c>
    </row>
    <row r="8009" spans="11:12" ht="316.5" x14ac:dyDescent="0.25">
      <c r="K8009" s="146" t="s">
        <v>210</v>
      </c>
      <c r="L8009" s="148" t="s">
        <v>150</v>
      </c>
    </row>
    <row r="8010" spans="11:12" ht="316.5" x14ac:dyDescent="0.25">
      <c r="K8010" s="146" t="s">
        <v>210</v>
      </c>
      <c r="L8010" s="148" t="s">
        <v>150</v>
      </c>
    </row>
    <row r="8011" spans="11:12" ht="316.5" x14ac:dyDescent="0.25">
      <c r="K8011" s="146" t="s">
        <v>210</v>
      </c>
      <c r="L8011" s="148" t="s">
        <v>150</v>
      </c>
    </row>
    <row r="8012" spans="11:12" ht="316.5" x14ac:dyDescent="0.25">
      <c r="K8012" s="146" t="s">
        <v>210</v>
      </c>
      <c r="L8012" s="148" t="s">
        <v>150</v>
      </c>
    </row>
    <row r="8013" spans="11:12" ht="316.5" x14ac:dyDescent="0.25">
      <c r="K8013" s="146" t="s">
        <v>210</v>
      </c>
      <c r="L8013" s="148" t="s">
        <v>150</v>
      </c>
    </row>
    <row r="8014" spans="11:12" ht="316.5" x14ac:dyDescent="0.25">
      <c r="K8014" s="146" t="s">
        <v>210</v>
      </c>
      <c r="L8014" s="148" t="s">
        <v>150</v>
      </c>
    </row>
    <row r="8015" spans="11:12" ht="316.5" x14ac:dyDescent="0.25">
      <c r="K8015" s="146" t="s">
        <v>210</v>
      </c>
      <c r="L8015" s="148" t="s">
        <v>150</v>
      </c>
    </row>
    <row r="8016" spans="11:12" ht="316.5" x14ac:dyDescent="0.25">
      <c r="K8016" s="146" t="s">
        <v>210</v>
      </c>
      <c r="L8016" s="148" t="s">
        <v>150</v>
      </c>
    </row>
    <row r="8017" spans="11:12" ht="316.5" x14ac:dyDescent="0.25">
      <c r="K8017" s="146" t="s">
        <v>210</v>
      </c>
      <c r="L8017" s="148" t="s">
        <v>150</v>
      </c>
    </row>
    <row r="8018" spans="11:12" ht="316.5" x14ac:dyDescent="0.25">
      <c r="K8018" s="146" t="s">
        <v>210</v>
      </c>
      <c r="L8018" s="148" t="s">
        <v>150</v>
      </c>
    </row>
    <row r="8019" spans="11:12" ht="316.5" x14ac:dyDescent="0.25">
      <c r="K8019" s="146" t="s">
        <v>210</v>
      </c>
      <c r="L8019" s="148" t="s">
        <v>150</v>
      </c>
    </row>
    <row r="8020" spans="11:12" ht="316.5" x14ac:dyDescent="0.25">
      <c r="K8020" s="146" t="s">
        <v>210</v>
      </c>
      <c r="L8020" s="148" t="s">
        <v>150</v>
      </c>
    </row>
    <row r="8021" spans="11:12" ht="316.5" x14ac:dyDescent="0.25">
      <c r="K8021" s="146" t="s">
        <v>210</v>
      </c>
      <c r="L8021" s="148" t="s">
        <v>150</v>
      </c>
    </row>
    <row r="8022" spans="11:12" ht="316.5" x14ac:dyDescent="0.25">
      <c r="K8022" s="146" t="s">
        <v>210</v>
      </c>
      <c r="L8022" s="148" t="s">
        <v>150</v>
      </c>
    </row>
    <row r="8023" spans="11:12" ht="316.5" x14ac:dyDescent="0.25">
      <c r="K8023" s="146" t="s">
        <v>210</v>
      </c>
      <c r="L8023" s="148" t="s">
        <v>150</v>
      </c>
    </row>
    <row r="8024" spans="11:12" ht="316.5" x14ac:dyDescent="0.25">
      <c r="K8024" s="146" t="s">
        <v>210</v>
      </c>
      <c r="L8024" s="148" t="s">
        <v>150</v>
      </c>
    </row>
    <row r="8025" spans="11:12" ht="316.5" x14ac:dyDescent="0.25">
      <c r="K8025" s="146" t="s">
        <v>210</v>
      </c>
      <c r="L8025" s="148" t="s">
        <v>150</v>
      </c>
    </row>
    <row r="8026" spans="11:12" ht="316.5" x14ac:dyDescent="0.25">
      <c r="K8026" s="146" t="s">
        <v>210</v>
      </c>
      <c r="L8026" s="148" t="s">
        <v>150</v>
      </c>
    </row>
    <row r="8027" spans="11:12" ht="316.5" x14ac:dyDescent="0.25">
      <c r="K8027" s="146" t="s">
        <v>210</v>
      </c>
      <c r="L8027" s="148" t="s">
        <v>150</v>
      </c>
    </row>
    <row r="8028" spans="11:12" ht="316.5" x14ac:dyDescent="0.25">
      <c r="K8028" s="146" t="s">
        <v>210</v>
      </c>
      <c r="L8028" s="148" t="s">
        <v>150</v>
      </c>
    </row>
    <row r="8029" spans="11:12" ht="316.5" x14ac:dyDescent="0.25">
      <c r="K8029" s="146" t="s">
        <v>210</v>
      </c>
      <c r="L8029" s="148" t="s">
        <v>150</v>
      </c>
    </row>
    <row r="8030" spans="11:12" ht="316.5" x14ac:dyDescent="0.25">
      <c r="K8030" s="146" t="s">
        <v>210</v>
      </c>
      <c r="L8030" s="148" t="s">
        <v>150</v>
      </c>
    </row>
    <row r="8031" spans="11:12" ht="316.5" x14ac:dyDescent="0.25">
      <c r="K8031" s="146" t="s">
        <v>210</v>
      </c>
      <c r="L8031" s="148" t="s">
        <v>150</v>
      </c>
    </row>
    <row r="8032" spans="11:12" ht="316.5" x14ac:dyDescent="0.25">
      <c r="K8032" s="146" t="s">
        <v>210</v>
      </c>
      <c r="L8032" s="148" t="s">
        <v>150</v>
      </c>
    </row>
    <row r="8033" spans="11:12" ht="316.5" x14ac:dyDescent="0.25">
      <c r="K8033" s="146" t="s">
        <v>210</v>
      </c>
      <c r="L8033" s="148" t="s">
        <v>150</v>
      </c>
    </row>
    <row r="8034" spans="11:12" ht="316.5" x14ac:dyDescent="0.25">
      <c r="K8034" s="146" t="s">
        <v>210</v>
      </c>
      <c r="L8034" s="148" t="s">
        <v>150</v>
      </c>
    </row>
    <row r="8035" spans="11:12" ht="316.5" x14ac:dyDescent="0.25">
      <c r="K8035" s="146" t="s">
        <v>210</v>
      </c>
      <c r="L8035" s="148" t="s">
        <v>150</v>
      </c>
    </row>
    <row r="8036" spans="11:12" ht="316.5" x14ac:dyDescent="0.25">
      <c r="K8036" s="146" t="s">
        <v>210</v>
      </c>
      <c r="L8036" s="148" t="s">
        <v>150</v>
      </c>
    </row>
    <row r="8037" spans="11:12" ht="316.5" x14ac:dyDescent="0.25">
      <c r="K8037" s="146" t="s">
        <v>210</v>
      </c>
      <c r="L8037" s="148" t="s">
        <v>150</v>
      </c>
    </row>
    <row r="8038" spans="11:12" ht="316.5" x14ac:dyDescent="0.25">
      <c r="K8038" s="146" t="s">
        <v>210</v>
      </c>
      <c r="L8038" s="148" t="s">
        <v>150</v>
      </c>
    </row>
    <row r="8039" spans="11:12" ht="316.5" x14ac:dyDescent="0.25">
      <c r="K8039" s="146" t="s">
        <v>210</v>
      </c>
      <c r="L8039" s="148" t="s">
        <v>150</v>
      </c>
    </row>
    <row r="8040" spans="11:12" ht="316.5" x14ac:dyDescent="0.25">
      <c r="K8040" s="146" t="s">
        <v>210</v>
      </c>
      <c r="L8040" s="148" t="s">
        <v>150</v>
      </c>
    </row>
    <row r="8041" spans="11:12" ht="316.5" x14ac:dyDescent="0.25">
      <c r="K8041" s="146" t="s">
        <v>210</v>
      </c>
      <c r="L8041" s="148" t="s">
        <v>150</v>
      </c>
    </row>
    <row r="8042" spans="11:12" ht="316.5" x14ac:dyDescent="0.25">
      <c r="K8042" s="146" t="s">
        <v>210</v>
      </c>
      <c r="L8042" s="148" t="s">
        <v>150</v>
      </c>
    </row>
    <row r="8043" spans="11:12" ht="316.5" x14ac:dyDescent="0.25">
      <c r="K8043" s="146" t="s">
        <v>210</v>
      </c>
      <c r="L8043" s="148" t="s">
        <v>150</v>
      </c>
    </row>
    <row r="8044" spans="11:12" ht="316.5" x14ac:dyDescent="0.25">
      <c r="K8044" s="146" t="s">
        <v>210</v>
      </c>
      <c r="L8044" s="148" t="s">
        <v>150</v>
      </c>
    </row>
    <row r="8045" spans="11:12" ht="316.5" x14ac:dyDescent="0.25">
      <c r="K8045" s="146" t="s">
        <v>210</v>
      </c>
      <c r="L8045" s="148" t="s">
        <v>150</v>
      </c>
    </row>
    <row r="8046" spans="11:12" ht="316.5" x14ac:dyDescent="0.25">
      <c r="K8046" s="146" t="s">
        <v>210</v>
      </c>
      <c r="L8046" s="148" t="s">
        <v>150</v>
      </c>
    </row>
    <row r="8047" spans="11:12" ht="316.5" x14ac:dyDescent="0.25">
      <c r="K8047" s="146" t="s">
        <v>210</v>
      </c>
      <c r="L8047" s="148" t="s">
        <v>150</v>
      </c>
    </row>
    <row r="8048" spans="11:12" ht="316.5" x14ac:dyDescent="0.25">
      <c r="K8048" s="146" t="s">
        <v>210</v>
      </c>
      <c r="L8048" s="148" t="s">
        <v>150</v>
      </c>
    </row>
    <row r="8049" spans="11:12" ht="316.5" x14ac:dyDescent="0.25">
      <c r="K8049" s="146" t="s">
        <v>210</v>
      </c>
      <c r="L8049" s="148" t="s">
        <v>150</v>
      </c>
    </row>
    <row r="8050" spans="11:12" ht="316.5" x14ac:dyDescent="0.25">
      <c r="K8050" s="146" t="s">
        <v>210</v>
      </c>
      <c r="L8050" s="148" t="s">
        <v>150</v>
      </c>
    </row>
    <row r="8051" spans="11:12" ht="316.5" x14ac:dyDescent="0.25">
      <c r="K8051" s="146" t="s">
        <v>210</v>
      </c>
      <c r="L8051" s="148" t="s">
        <v>150</v>
      </c>
    </row>
    <row r="8052" spans="11:12" ht="316.5" x14ac:dyDescent="0.25">
      <c r="K8052" s="146" t="s">
        <v>210</v>
      </c>
      <c r="L8052" s="148" t="s">
        <v>150</v>
      </c>
    </row>
    <row r="8053" spans="11:12" ht="316.5" x14ac:dyDescent="0.25">
      <c r="K8053" s="146" t="s">
        <v>210</v>
      </c>
      <c r="L8053" s="148" t="s">
        <v>150</v>
      </c>
    </row>
    <row r="8054" spans="11:12" ht="316.5" x14ac:dyDescent="0.25">
      <c r="K8054" s="146" t="s">
        <v>210</v>
      </c>
      <c r="L8054" s="148" t="s">
        <v>150</v>
      </c>
    </row>
    <row r="8055" spans="11:12" ht="316.5" x14ac:dyDescent="0.25">
      <c r="K8055" s="146" t="s">
        <v>210</v>
      </c>
      <c r="L8055" s="148" t="s">
        <v>150</v>
      </c>
    </row>
    <row r="8056" spans="11:12" ht="316.5" x14ac:dyDescent="0.25">
      <c r="K8056" s="146" t="s">
        <v>210</v>
      </c>
      <c r="L8056" s="148" t="s">
        <v>150</v>
      </c>
    </row>
    <row r="8057" spans="11:12" ht="316.5" x14ac:dyDescent="0.25">
      <c r="K8057" s="146" t="s">
        <v>210</v>
      </c>
      <c r="L8057" s="148" t="s">
        <v>150</v>
      </c>
    </row>
    <row r="8058" spans="11:12" ht="316.5" x14ac:dyDescent="0.25">
      <c r="K8058" s="146" t="s">
        <v>210</v>
      </c>
      <c r="L8058" s="148" t="s">
        <v>150</v>
      </c>
    </row>
    <row r="8059" spans="11:12" ht="316.5" x14ac:dyDescent="0.25">
      <c r="K8059" s="146" t="s">
        <v>210</v>
      </c>
      <c r="L8059" s="148" t="s">
        <v>150</v>
      </c>
    </row>
    <row r="8060" spans="11:12" ht="316.5" x14ac:dyDescent="0.25">
      <c r="K8060" s="146" t="s">
        <v>210</v>
      </c>
      <c r="L8060" s="148" t="s">
        <v>150</v>
      </c>
    </row>
    <row r="8061" spans="11:12" ht="316.5" x14ac:dyDescent="0.25">
      <c r="K8061" s="146" t="s">
        <v>210</v>
      </c>
      <c r="L8061" s="148" t="s">
        <v>150</v>
      </c>
    </row>
    <row r="8062" spans="11:12" ht="316.5" x14ac:dyDescent="0.25">
      <c r="K8062" s="146" t="s">
        <v>210</v>
      </c>
      <c r="L8062" s="148" t="s">
        <v>150</v>
      </c>
    </row>
    <row r="8063" spans="11:12" ht="316.5" x14ac:dyDescent="0.25">
      <c r="K8063" s="146" t="s">
        <v>210</v>
      </c>
      <c r="L8063" s="148" t="s">
        <v>150</v>
      </c>
    </row>
    <row r="8064" spans="11:12" ht="316.5" x14ac:dyDescent="0.25">
      <c r="K8064" s="146" t="s">
        <v>210</v>
      </c>
      <c r="L8064" s="148" t="s">
        <v>150</v>
      </c>
    </row>
    <row r="8065" spans="11:12" ht="316.5" x14ac:dyDescent="0.25">
      <c r="K8065" s="146" t="s">
        <v>210</v>
      </c>
      <c r="L8065" s="148" t="s">
        <v>150</v>
      </c>
    </row>
    <row r="8066" spans="11:12" ht="316.5" x14ac:dyDescent="0.25">
      <c r="K8066" s="146" t="s">
        <v>210</v>
      </c>
      <c r="L8066" s="148" t="s">
        <v>150</v>
      </c>
    </row>
    <row r="8067" spans="11:12" ht="316.5" x14ac:dyDescent="0.25">
      <c r="K8067" s="146" t="s">
        <v>210</v>
      </c>
      <c r="L8067" s="148" t="s">
        <v>150</v>
      </c>
    </row>
    <row r="8068" spans="11:12" ht="316.5" x14ac:dyDescent="0.25">
      <c r="K8068" s="146" t="s">
        <v>210</v>
      </c>
      <c r="L8068" s="148" t="s">
        <v>150</v>
      </c>
    </row>
    <row r="8069" spans="11:12" ht="316.5" x14ac:dyDescent="0.25">
      <c r="K8069" s="146" t="s">
        <v>210</v>
      </c>
      <c r="L8069" s="148" t="s">
        <v>150</v>
      </c>
    </row>
    <row r="8070" spans="11:12" ht="316.5" x14ac:dyDescent="0.25">
      <c r="K8070" s="146" t="s">
        <v>210</v>
      </c>
      <c r="L8070" s="148" t="s">
        <v>150</v>
      </c>
    </row>
    <row r="8071" spans="11:12" ht="316.5" x14ac:dyDescent="0.25">
      <c r="K8071" s="146" t="s">
        <v>210</v>
      </c>
      <c r="L8071" s="148" t="s">
        <v>150</v>
      </c>
    </row>
    <row r="8072" spans="11:12" ht="316.5" x14ac:dyDescent="0.25">
      <c r="K8072" s="146" t="s">
        <v>210</v>
      </c>
      <c r="L8072" s="148" t="s">
        <v>150</v>
      </c>
    </row>
    <row r="8073" spans="11:12" ht="316.5" x14ac:dyDescent="0.25">
      <c r="K8073" s="146" t="s">
        <v>210</v>
      </c>
      <c r="L8073" s="148" t="s">
        <v>150</v>
      </c>
    </row>
    <row r="8074" spans="11:12" ht="316.5" x14ac:dyDescent="0.25">
      <c r="K8074" s="146" t="s">
        <v>210</v>
      </c>
      <c r="L8074" s="148" t="s">
        <v>150</v>
      </c>
    </row>
    <row r="8075" spans="11:12" ht="316.5" x14ac:dyDescent="0.25">
      <c r="K8075" s="146" t="s">
        <v>210</v>
      </c>
      <c r="L8075" s="148" t="s">
        <v>150</v>
      </c>
    </row>
    <row r="8076" spans="11:12" ht="316.5" x14ac:dyDescent="0.25">
      <c r="K8076" s="146" t="s">
        <v>210</v>
      </c>
      <c r="L8076" s="148" t="s">
        <v>150</v>
      </c>
    </row>
    <row r="8077" spans="11:12" ht="316.5" x14ac:dyDescent="0.25">
      <c r="K8077" s="146" t="s">
        <v>210</v>
      </c>
      <c r="L8077" s="148" t="s">
        <v>150</v>
      </c>
    </row>
    <row r="8078" spans="11:12" ht="316.5" x14ac:dyDescent="0.25">
      <c r="K8078" s="146" t="s">
        <v>210</v>
      </c>
      <c r="L8078" s="148" t="s">
        <v>150</v>
      </c>
    </row>
    <row r="8079" spans="11:12" ht="316.5" x14ac:dyDescent="0.25">
      <c r="K8079" s="146" t="s">
        <v>210</v>
      </c>
      <c r="L8079" s="148" t="s">
        <v>150</v>
      </c>
    </row>
    <row r="8080" spans="11:12" ht="316.5" x14ac:dyDescent="0.25">
      <c r="K8080" s="146" t="s">
        <v>210</v>
      </c>
      <c r="L8080" s="148" t="s">
        <v>150</v>
      </c>
    </row>
    <row r="8081" spans="11:12" ht="316.5" x14ac:dyDescent="0.25">
      <c r="K8081" s="146" t="s">
        <v>210</v>
      </c>
      <c r="L8081" s="148" t="s">
        <v>150</v>
      </c>
    </row>
    <row r="8082" spans="11:12" ht="316.5" x14ac:dyDescent="0.25">
      <c r="K8082" s="146" t="s">
        <v>210</v>
      </c>
      <c r="L8082" s="148" t="s">
        <v>150</v>
      </c>
    </row>
    <row r="8083" spans="11:12" ht="316.5" x14ac:dyDescent="0.25">
      <c r="K8083" s="146" t="s">
        <v>210</v>
      </c>
      <c r="L8083" s="148" t="s">
        <v>150</v>
      </c>
    </row>
    <row r="8084" spans="11:12" ht="316.5" x14ac:dyDescent="0.25">
      <c r="K8084" s="146" t="s">
        <v>210</v>
      </c>
      <c r="L8084" s="148" t="s">
        <v>150</v>
      </c>
    </row>
    <row r="8085" spans="11:12" ht="316.5" x14ac:dyDescent="0.25">
      <c r="K8085" s="146" t="s">
        <v>210</v>
      </c>
      <c r="L8085" s="148" t="s">
        <v>150</v>
      </c>
    </row>
    <row r="8086" spans="11:12" ht="316.5" x14ac:dyDescent="0.25">
      <c r="K8086" s="146" t="s">
        <v>210</v>
      </c>
      <c r="L8086" s="148" t="s">
        <v>150</v>
      </c>
    </row>
    <row r="8087" spans="11:12" ht="316.5" x14ac:dyDescent="0.25">
      <c r="K8087" s="146" t="s">
        <v>210</v>
      </c>
      <c r="L8087" s="148" t="s">
        <v>150</v>
      </c>
    </row>
    <row r="8088" spans="11:12" ht="316.5" x14ac:dyDescent="0.25">
      <c r="K8088" s="146" t="s">
        <v>210</v>
      </c>
      <c r="L8088" s="148" t="s">
        <v>150</v>
      </c>
    </row>
    <row r="8089" spans="11:12" ht="316.5" x14ac:dyDescent="0.25">
      <c r="K8089" s="146" t="s">
        <v>210</v>
      </c>
      <c r="L8089" s="148" t="s">
        <v>150</v>
      </c>
    </row>
    <row r="8090" spans="11:12" ht="316.5" x14ac:dyDescent="0.25">
      <c r="K8090" s="146" t="s">
        <v>210</v>
      </c>
      <c r="L8090" s="148" t="s">
        <v>150</v>
      </c>
    </row>
    <row r="8091" spans="11:12" ht="316.5" x14ac:dyDescent="0.25">
      <c r="K8091" s="146" t="s">
        <v>210</v>
      </c>
      <c r="L8091" s="148" t="s">
        <v>150</v>
      </c>
    </row>
    <row r="8092" spans="11:12" ht="316.5" x14ac:dyDescent="0.25">
      <c r="K8092" s="146" t="s">
        <v>210</v>
      </c>
      <c r="L8092" s="148" t="s">
        <v>150</v>
      </c>
    </row>
    <row r="8093" spans="11:12" ht="316.5" x14ac:dyDescent="0.25">
      <c r="K8093" s="146" t="s">
        <v>210</v>
      </c>
      <c r="L8093" s="148" t="s">
        <v>150</v>
      </c>
    </row>
    <row r="8094" spans="11:12" ht="316.5" x14ac:dyDescent="0.25">
      <c r="K8094" s="146" t="s">
        <v>210</v>
      </c>
      <c r="L8094" s="148" t="s">
        <v>150</v>
      </c>
    </row>
    <row r="8095" spans="11:12" ht="316.5" x14ac:dyDescent="0.25">
      <c r="K8095" s="146" t="s">
        <v>210</v>
      </c>
      <c r="L8095" s="148" t="s">
        <v>150</v>
      </c>
    </row>
    <row r="8096" spans="11:12" ht="316.5" x14ac:dyDescent="0.25">
      <c r="K8096" s="146" t="s">
        <v>210</v>
      </c>
      <c r="L8096" s="148" t="s">
        <v>150</v>
      </c>
    </row>
    <row r="8097" spans="11:12" ht="316.5" x14ac:dyDescent="0.25">
      <c r="K8097" s="146" t="s">
        <v>210</v>
      </c>
      <c r="L8097" s="148" t="s">
        <v>150</v>
      </c>
    </row>
    <row r="8098" spans="11:12" ht="316.5" x14ac:dyDescent="0.25">
      <c r="K8098" s="146" t="s">
        <v>210</v>
      </c>
      <c r="L8098" s="148" t="s">
        <v>150</v>
      </c>
    </row>
    <row r="8099" spans="11:12" ht="316.5" x14ac:dyDescent="0.25">
      <c r="K8099" s="146" t="s">
        <v>210</v>
      </c>
      <c r="L8099" s="148" t="s">
        <v>150</v>
      </c>
    </row>
    <row r="8100" spans="11:12" ht="316.5" x14ac:dyDescent="0.25">
      <c r="K8100" s="146" t="s">
        <v>210</v>
      </c>
      <c r="L8100" s="148" t="s">
        <v>150</v>
      </c>
    </row>
    <row r="8101" spans="11:12" ht="316.5" x14ac:dyDescent="0.25">
      <c r="K8101" s="146" t="s">
        <v>210</v>
      </c>
      <c r="L8101" s="148" t="s">
        <v>150</v>
      </c>
    </row>
    <row r="8102" spans="11:12" ht="316.5" x14ac:dyDescent="0.25">
      <c r="K8102" s="146" t="s">
        <v>210</v>
      </c>
      <c r="L8102" s="148" t="s">
        <v>150</v>
      </c>
    </row>
    <row r="8103" spans="11:12" ht="316.5" x14ac:dyDescent="0.25">
      <c r="K8103" s="146" t="s">
        <v>210</v>
      </c>
      <c r="L8103" s="148" t="s">
        <v>150</v>
      </c>
    </row>
    <row r="8104" spans="11:12" ht="316.5" x14ac:dyDescent="0.25">
      <c r="K8104" s="146" t="s">
        <v>210</v>
      </c>
      <c r="L8104" s="148" t="s">
        <v>150</v>
      </c>
    </row>
    <row r="8105" spans="11:12" ht="316.5" x14ac:dyDescent="0.25">
      <c r="K8105" s="146" t="s">
        <v>210</v>
      </c>
      <c r="L8105" s="148" t="s">
        <v>150</v>
      </c>
    </row>
    <row r="8106" spans="11:12" ht="316.5" x14ac:dyDescent="0.25">
      <c r="K8106" s="146" t="s">
        <v>210</v>
      </c>
      <c r="L8106" s="148" t="s">
        <v>150</v>
      </c>
    </row>
    <row r="8107" spans="11:12" ht="316.5" x14ac:dyDescent="0.25">
      <c r="K8107" s="146" t="s">
        <v>210</v>
      </c>
      <c r="L8107" s="148" t="s">
        <v>150</v>
      </c>
    </row>
    <row r="8108" spans="11:12" ht="316.5" x14ac:dyDescent="0.25">
      <c r="K8108" s="146" t="s">
        <v>210</v>
      </c>
      <c r="L8108" s="148" t="s">
        <v>150</v>
      </c>
    </row>
    <row r="8109" spans="11:12" ht="316.5" x14ac:dyDescent="0.25">
      <c r="K8109" s="146" t="s">
        <v>210</v>
      </c>
      <c r="L8109" s="148" t="s">
        <v>150</v>
      </c>
    </row>
    <row r="8110" spans="11:12" ht="316.5" x14ac:dyDescent="0.25">
      <c r="K8110" s="146" t="s">
        <v>210</v>
      </c>
      <c r="L8110" s="148" t="s">
        <v>150</v>
      </c>
    </row>
    <row r="8111" spans="11:12" ht="316.5" x14ac:dyDescent="0.25">
      <c r="K8111" s="146" t="s">
        <v>210</v>
      </c>
      <c r="L8111" s="148" t="s">
        <v>150</v>
      </c>
    </row>
    <row r="8112" spans="11:12" ht="316.5" x14ac:dyDescent="0.25">
      <c r="K8112" s="146" t="s">
        <v>210</v>
      </c>
      <c r="L8112" s="148" t="s">
        <v>150</v>
      </c>
    </row>
    <row r="8113" spans="11:12" ht="316.5" x14ac:dyDescent="0.25">
      <c r="K8113" s="146" t="s">
        <v>210</v>
      </c>
      <c r="L8113" s="148" t="s">
        <v>150</v>
      </c>
    </row>
    <row r="8114" spans="11:12" ht="316.5" x14ac:dyDescent="0.25">
      <c r="K8114" s="146" t="s">
        <v>210</v>
      </c>
      <c r="L8114" s="148" t="s">
        <v>150</v>
      </c>
    </row>
    <row r="8115" spans="11:12" ht="316.5" x14ac:dyDescent="0.25">
      <c r="K8115" s="146" t="s">
        <v>210</v>
      </c>
      <c r="L8115" s="148" t="s">
        <v>150</v>
      </c>
    </row>
    <row r="8116" spans="11:12" ht="316.5" x14ac:dyDescent="0.25">
      <c r="K8116" s="146" t="s">
        <v>210</v>
      </c>
      <c r="L8116" s="148" t="s">
        <v>150</v>
      </c>
    </row>
    <row r="8117" spans="11:12" ht="316.5" x14ac:dyDescent="0.25">
      <c r="K8117" s="146" t="s">
        <v>210</v>
      </c>
      <c r="L8117" s="148" t="s">
        <v>150</v>
      </c>
    </row>
    <row r="8118" spans="11:12" ht="316.5" x14ac:dyDescent="0.25">
      <c r="K8118" s="146" t="s">
        <v>210</v>
      </c>
      <c r="L8118" s="148" t="s">
        <v>150</v>
      </c>
    </row>
    <row r="8119" spans="11:12" ht="316.5" x14ac:dyDescent="0.25">
      <c r="K8119" s="146" t="s">
        <v>210</v>
      </c>
      <c r="L8119" s="148" t="s">
        <v>150</v>
      </c>
    </row>
    <row r="8120" spans="11:12" ht="316.5" x14ac:dyDescent="0.25">
      <c r="K8120" s="146" t="s">
        <v>210</v>
      </c>
      <c r="L8120" s="148" t="s">
        <v>150</v>
      </c>
    </row>
    <row r="8121" spans="11:12" ht="316.5" x14ac:dyDescent="0.25">
      <c r="K8121" s="146" t="s">
        <v>210</v>
      </c>
      <c r="L8121" s="148" t="s">
        <v>150</v>
      </c>
    </row>
    <row r="8122" spans="11:12" ht="316.5" x14ac:dyDescent="0.25">
      <c r="K8122" s="146" t="s">
        <v>210</v>
      </c>
      <c r="L8122" s="148" t="s">
        <v>150</v>
      </c>
    </row>
    <row r="8123" spans="11:12" ht="316.5" x14ac:dyDescent="0.25">
      <c r="K8123" s="146" t="s">
        <v>210</v>
      </c>
      <c r="L8123" s="148" t="s">
        <v>150</v>
      </c>
    </row>
    <row r="8124" spans="11:12" ht="316.5" x14ac:dyDescent="0.25">
      <c r="K8124" s="146" t="s">
        <v>210</v>
      </c>
      <c r="L8124" s="148" t="s">
        <v>150</v>
      </c>
    </row>
    <row r="8125" spans="11:12" ht="316.5" x14ac:dyDescent="0.25">
      <c r="K8125" s="146" t="s">
        <v>210</v>
      </c>
      <c r="L8125" s="148" t="s">
        <v>150</v>
      </c>
    </row>
    <row r="8126" spans="11:12" ht="316.5" x14ac:dyDescent="0.25">
      <c r="K8126" s="146" t="s">
        <v>210</v>
      </c>
      <c r="L8126" s="148" t="s">
        <v>150</v>
      </c>
    </row>
    <row r="8127" spans="11:12" ht="316.5" x14ac:dyDescent="0.25">
      <c r="K8127" s="146" t="s">
        <v>210</v>
      </c>
      <c r="L8127" s="148" t="s">
        <v>150</v>
      </c>
    </row>
    <row r="8128" spans="11:12" ht="316.5" x14ac:dyDescent="0.25">
      <c r="K8128" s="146" t="s">
        <v>210</v>
      </c>
      <c r="L8128" s="148" t="s">
        <v>150</v>
      </c>
    </row>
    <row r="8129" spans="11:12" ht="316.5" x14ac:dyDescent="0.25">
      <c r="K8129" s="146" t="s">
        <v>210</v>
      </c>
      <c r="L8129" s="148" t="s">
        <v>150</v>
      </c>
    </row>
    <row r="8130" spans="11:12" ht="316.5" x14ac:dyDescent="0.25">
      <c r="K8130" s="146" t="s">
        <v>210</v>
      </c>
      <c r="L8130" s="148" t="s">
        <v>150</v>
      </c>
    </row>
    <row r="8131" spans="11:12" ht="316.5" x14ac:dyDescent="0.25">
      <c r="K8131" s="146" t="s">
        <v>210</v>
      </c>
      <c r="L8131" s="148" t="s">
        <v>150</v>
      </c>
    </row>
    <row r="8132" spans="11:12" ht="316.5" x14ac:dyDescent="0.25">
      <c r="K8132" s="146" t="s">
        <v>210</v>
      </c>
      <c r="L8132" s="148" t="s">
        <v>150</v>
      </c>
    </row>
    <row r="8133" spans="11:12" ht="316.5" x14ac:dyDescent="0.25">
      <c r="K8133" s="146" t="s">
        <v>210</v>
      </c>
      <c r="L8133" s="148" t="s">
        <v>150</v>
      </c>
    </row>
    <row r="8134" spans="11:12" ht="316.5" x14ac:dyDescent="0.25">
      <c r="K8134" s="146" t="s">
        <v>210</v>
      </c>
      <c r="L8134" s="148" t="s">
        <v>150</v>
      </c>
    </row>
    <row r="8135" spans="11:12" ht="316.5" x14ac:dyDescent="0.25">
      <c r="K8135" s="146" t="s">
        <v>210</v>
      </c>
      <c r="L8135" s="148" t="s">
        <v>150</v>
      </c>
    </row>
    <row r="8136" spans="11:12" ht="316.5" x14ac:dyDescent="0.25">
      <c r="K8136" s="146" t="s">
        <v>210</v>
      </c>
      <c r="L8136" s="148" t="s">
        <v>150</v>
      </c>
    </row>
    <row r="8137" spans="11:12" ht="316.5" x14ac:dyDescent="0.25">
      <c r="K8137" s="146" t="s">
        <v>210</v>
      </c>
      <c r="L8137" s="148" t="s">
        <v>150</v>
      </c>
    </row>
    <row r="8138" spans="11:12" ht="316.5" x14ac:dyDescent="0.25">
      <c r="K8138" s="146" t="s">
        <v>210</v>
      </c>
      <c r="L8138" s="148" t="s">
        <v>150</v>
      </c>
    </row>
    <row r="8139" spans="11:12" ht="316.5" x14ac:dyDescent="0.25">
      <c r="K8139" s="146" t="s">
        <v>210</v>
      </c>
      <c r="L8139" s="148" t="s">
        <v>150</v>
      </c>
    </row>
    <row r="8140" spans="11:12" ht="316.5" x14ac:dyDescent="0.25">
      <c r="K8140" s="146" t="s">
        <v>210</v>
      </c>
      <c r="L8140" s="148" t="s">
        <v>150</v>
      </c>
    </row>
    <row r="8141" spans="11:12" ht="316.5" x14ac:dyDescent="0.25">
      <c r="K8141" s="146" t="s">
        <v>210</v>
      </c>
      <c r="L8141" s="148" t="s">
        <v>150</v>
      </c>
    </row>
    <row r="8142" spans="11:12" ht="316.5" x14ac:dyDescent="0.25">
      <c r="K8142" s="146" t="s">
        <v>210</v>
      </c>
      <c r="L8142" s="148" t="s">
        <v>150</v>
      </c>
    </row>
    <row r="8143" spans="11:12" ht="316.5" x14ac:dyDescent="0.25">
      <c r="K8143" s="146" t="s">
        <v>210</v>
      </c>
      <c r="L8143" s="148" t="s">
        <v>150</v>
      </c>
    </row>
    <row r="8144" spans="11:12" ht="316.5" x14ac:dyDescent="0.25">
      <c r="K8144" s="146" t="s">
        <v>210</v>
      </c>
      <c r="L8144" s="148" t="s">
        <v>150</v>
      </c>
    </row>
    <row r="8145" spans="11:12" ht="316.5" x14ac:dyDescent="0.25">
      <c r="K8145" s="146" t="s">
        <v>210</v>
      </c>
      <c r="L8145" s="148" t="s">
        <v>150</v>
      </c>
    </row>
    <row r="8146" spans="11:12" ht="316.5" x14ac:dyDescent="0.25">
      <c r="K8146" s="146" t="s">
        <v>210</v>
      </c>
      <c r="L8146" s="148" t="s">
        <v>150</v>
      </c>
    </row>
    <row r="8147" spans="11:12" ht="316.5" x14ac:dyDescent="0.25">
      <c r="K8147" s="146" t="s">
        <v>210</v>
      </c>
      <c r="L8147" s="148" t="s">
        <v>150</v>
      </c>
    </row>
    <row r="8148" spans="11:12" ht="316.5" x14ac:dyDescent="0.25">
      <c r="K8148" s="146" t="s">
        <v>210</v>
      </c>
      <c r="L8148" s="148" t="s">
        <v>150</v>
      </c>
    </row>
    <row r="8149" spans="11:12" ht="316.5" x14ac:dyDescent="0.25">
      <c r="K8149" s="146" t="s">
        <v>210</v>
      </c>
      <c r="L8149" s="148" t="s">
        <v>150</v>
      </c>
    </row>
    <row r="8150" spans="11:12" ht="316.5" x14ac:dyDescent="0.25">
      <c r="K8150" s="146" t="s">
        <v>210</v>
      </c>
      <c r="L8150" s="148" t="s">
        <v>150</v>
      </c>
    </row>
    <row r="8151" spans="11:12" ht="316.5" x14ac:dyDescent="0.25">
      <c r="K8151" s="146" t="s">
        <v>210</v>
      </c>
      <c r="L8151" s="148" t="s">
        <v>150</v>
      </c>
    </row>
    <row r="8152" spans="11:12" ht="316.5" x14ac:dyDescent="0.25">
      <c r="K8152" s="146" t="s">
        <v>210</v>
      </c>
      <c r="L8152" s="148" t="s">
        <v>150</v>
      </c>
    </row>
    <row r="8153" spans="11:12" ht="316.5" x14ac:dyDescent="0.25">
      <c r="K8153" s="146" t="s">
        <v>210</v>
      </c>
      <c r="L8153" s="148" t="s">
        <v>150</v>
      </c>
    </row>
    <row r="8154" spans="11:12" ht="316.5" x14ac:dyDescent="0.25">
      <c r="K8154" s="146" t="s">
        <v>210</v>
      </c>
      <c r="L8154" s="148" t="s">
        <v>150</v>
      </c>
    </row>
    <row r="8155" spans="11:12" ht="316.5" x14ac:dyDescent="0.25">
      <c r="K8155" s="146" t="s">
        <v>210</v>
      </c>
      <c r="L8155" s="148" t="s">
        <v>150</v>
      </c>
    </row>
    <row r="8156" spans="11:12" ht="316.5" x14ac:dyDescent="0.25">
      <c r="K8156" s="146" t="s">
        <v>210</v>
      </c>
      <c r="L8156" s="148" t="s">
        <v>150</v>
      </c>
    </row>
    <row r="8157" spans="11:12" ht="316.5" x14ac:dyDescent="0.25">
      <c r="K8157" s="146" t="s">
        <v>210</v>
      </c>
      <c r="L8157" s="148" t="s">
        <v>150</v>
      </c>
    </row>
    <row r="8158" spans="11:12" ht="316.5" x14ac:dyDescent="0.25">
      <c r="K8158" s="146" t="s">
        <v>210</v>
      </c>
      <c r="L8158" s="148" t="s">
        <v>150</v>
      </c>
    </row>
    <row r="8159" spans="11:12" ht="316.5" x14ac:dyDescent="0.25">
      <c r="K8159" s="146" t="s">
        <v>210</v>
      </c>
      <c r="L8159" s="148" t="s">
        <v>150</v>
      </c>
    </row>
    <row r="8160" spans="11:12" ht="316.5" x14ac:dyDescent="0.25">
      <c r="K8160" s="146" t="s">
        <v>210</v>
      </c>
      <c r="L8160" s="148" t="s">
        <v>150</v>
      </c>
    </row>
    <row r="8161" spans="11:12" ht="316.5" x14ac:dyDescent="0.25">
      <c r="K8161" s="146" t="s">
        <v>210</v>
      </c>
      <c r="L8161" s="148" t="s">
        <v>150</v>
      </c>
    </row>
    <row r="8162" spans="11:12" ht="316.5" x14ac:dyDescent="0.25">
      <c r="K8162" s="146" t="s">
        <v>210</v>
      </c>
      <c r="L8162" s="148" t="s">
        <v>150</v>
      </c>
    </row>
    <row r="8163" spans="11:12" ht="316.5" x14ac:dyDescent="0.25">
      <c r="K8163" s="146" t="s">
        <v>210</v>
      </c>
      <c r="L8163" s="148" t="s">
        <v>150</v>
      </c>
    </row>
    <row r="8164" spans="11:12" ht="316.5" x14ac:dyDescent="0.25">
      <c r="K8164" s="146" t="s">
        <v>210</v>
      </c>
      <c r="L8164" s="148" t="s">
        <v>150</v>
      </c>
    </row>
    <row r="8165" spans="11:12" ht="316.5" x14ac:dyDescent="0.25">
      <c r="K8165" s="146" t="s">
        <v>210</v>
      </c>
      <c r="L8165" s="148" t="s">
        <v>150</v>
      </c>
    </row>
    <row r="8166" spans="11:12" ht="316.5" x14ac:dyDescent="0.25">
      <c r="K8166" s="146" t="s">
        <v>210</v>
      </c>
      <c r="L8166" s="148" t="s">
        <v>150</v>
      </c>
    </row>
    <row r="8167" spans="11:12" ht="316.5" x14ac:dyDescent="0.25">
      <c r="K8167" s="146" t="s">
        <v>210</v>
      </c>
      <c r="L8167" s="148" t="s">
        <v>150</v>
      </c>
    </row>
    <row r="8168" spans="11:12" ht="316.5" x14ac:dyDescent="0.25">
      <c r="K8168" s="146" t="s">
        <v>210</v>
      </c>
      <c r="L8168" s="148" t="s">
        <v>150</v>
      </c>
    </row>
    <row r="8169" spans="11:12" ht="316.5" x14ac:dyDescent="0.25">
      <c r="K8169" s="146" t="s">
        <v>210</v>
      </c>
      <c r="L8169" s="148" t="s">
        <v>150</v>
      </c>
    </row>
    <row r="8170" spans="11:12" ht="316.5" x14ac:dyDescent="0.25">
      <c r="K8170" s="146" t="s">
        <v>210</v>
      </c>
      <c r="L8170" s="148" t="s">
        <v>150</v>
      </c>
    </row>
    <row r="8171" spans="11:12" ht="316.5" x14ac:dyDescent="0.25">
      <c r="K8171" s="146" t="s">
        <v>210</v>
      </c>
      <c r="L8171" s="148" t="s">
        <v>150</v>
      </c>
    </row>
    <row r="8172" spans="11:12" ht="316.5" x14ac:dyDescent="0.25">
      <c r="K8172" s="146" t="s">
        <v>210</v>
      </c>
      <c r="L8172" s="148" t="s">
        <v>150</v>
      </c>
    </row>
    <row r="8173" spans="11:12" ht="316.5" x14ac:dyDescent="0.25">
      <c r="K8173" s="146" t="s">
        <v>210</v>
      </c>
      <c r="L8173" s="148" t="s">
        <v>150</v>
      </c>
    </row>
    <row r="8174" spans="11:12" ht="316.5" x14ac:dyDescent="0.25">
      <c r="K8174" s="146" t="s">
        <v>210</v>
      </c>
      <c r="L8174" s="148" t="s">
        <v>150</v>
      </c>
    </row>
    <row r="8175" spans="11:12" ht="316.5" x14ac:dyDescent="0.25">
      <c r="K8175" s="146" t="s">
        <v>210</v>
      </c>
      <c r="L8175" s="148" t="s">
        <v>150</v>
      </c>
    </row>
    <row r="8176" spans="11:12" ht="316.5" x14ac:dyDescent="0.25">
      <c r="K8176" s="146" t="s">
        <v>210</v>
      </c>
      <c r="L8176" s="148" t="s">
        <v>150</v>
      </c>
    </row>
    <row r="8177" spans="11:12" ht="316.5" x14ac:dyDescent="0.25">
      <c r="K8177" s="146" t="s">
        <v>210</v>
      </c>
      <c r="L8177" s="148" t="s">
        <v>150</v>
      </c>
    </row>
    <row r="8178" spans="11:12" ht="316.5" x14ac:dyDescent="0.25">
      <c r="K8178" s="146" t="s">
        <v>210</v>
      </c>
      <c r="L8178" s="148" t="s">
        <v>150</v>
      </c>
    </row>
    <row r="8179" spans="11:12" ht="316.5" x14ac:dyDescent="0.25">
      <c r="K8179" s="146" t="s">
        <v>210</v>
      </c>
      <c r="L8179" s="148" t="s">
        <v>150</v>
      </c>
    </row>
    <row r="8180" spans="11:12" ht="316.5" x14ac:dyDescent="0.25">
      <c r="K8180" s="146" t="s">
        <v>210</v>
      </c>
      <c r="L8180" s="148" t="s">
        <v>150</v>
      </c>
    </row>
    <row r="8181" spans="11:12" ht="316.5" x14ac:dyDescent="0.25">
      <c r="K8181" s="146" t="s">
        <v>210</v>
      </c>
      <c r="L8181" s="148" t="s">
        <v>150</v>
      </c>
    </row>
    <row r="8182" spans="11:12" ht="316.5" x14ac:dyDescent="0.25">
      <c r="K8182" s="146" t="s">
        <v>210</v>
      </c>
      <c r="L8182" s="148" t="s">
        <v>150</v>
      </c>
    </row>
    <row r="8183" spans="11:12" ht="316.5" x14ac:dyDescent="0.25">
      <c r="K8183" s="146" t="s">
        <v>210</v>
      </c>
      <c r="L8183" s="148" t="s">
        <v>150</v>
      </c>
    </row>
    <row r="8184" spans="11:12" ht="316.5" x14ac:dyDescent="0.25">
      <c r="K8184" s="146" t="s">
        <v>210</v>
      </c>
      <c r="L8184" s="148" t="s">
        <v>150</v>
      </c>
    </row>
    <row r="8185" spans="11:12" ht="316.5" x14ac:dyDescent="0.25">
      <c r="K8185" s="146" t="s">
        <v>210</v>
      </c>
      <c r="L8185" s="148" t="s">
        <v>150</v>
      </c>
    </row>
    <row r="8186" spans="11:12" ht="316.5" x14ac:dyDescent="0.25">
      <c r="K8186" s="146" t="s">
        <v>210</v>
      </c>
      <c r="L8186" s="148" t="s">
        <v>150</v>
      </c>
    </row>
    <row r="8187" spans="11:12" ht="316.5" x14ac:dyDescent="0.25">
      <c r="K8187" s="146" t="s">
        <v>210</v>
      </c>
      <c r="L8187" s="148" t="s">
        <v>150</v>
      </c>
    </row>
    <row r="8188" spans="11:12" ht="316.5" x14ac:dyDescent="0.25">
      <c r="K8188" s="146" t="s">
        <v>210</v>
      </c>
      <c r="L8188" s="148" t="s">
        <v>150</v>
      </c>
    </row>
    <row r="8189" spans="11:12" ht="316.5" x14ac:dyDescent="0.25">
      <c r="K8189" s="146" t="s">
        <v>210</v>
      </c>
      <c r="L8189" s="148" t="s">
        <v>150</v>
      </c>
    </row>
    <row r="8190" spans="11:12" ht="316.5" x14ac:dyDescent="0.25">
      <c r="K8190" s="146" t="s">
        <v>210</v>
      </c>
      <c r="L8190" s="148" t="s">
        <v>150</v>
      </c>
    </row>
    <row r="8191" spans="11:12" ht="316.5" x14ac:dyDescent="0.25">
      <c r="K8191" s="146" t="s">
        <v>210</v>
      </c>
      <c r="L8191" s="148" t="s">
        <v>150</v>
      </c>
    </row>
    <row r="8192" spans="11:12" ht="316.5" x14ac:dyDescent="0.25">
      <c r="K8192" s="146" t="s">
        <v>210</v>
      </c>
      <c r="L8192" s="148" t="s">
        <v>150</v>
      </c>
    </row>
    <row r="8193" spans="11:12" ht="316.5" x14ac:dyDescent="0.25">
      <c r="K8193" s="146" t="s">
        <v>210</v>
      </c>
      <c r="L8193" s="148" t="s">
        <v>150</v>
      </c>
    </row>
    <row r="8194" spans="11:12" ht="316.5" x14ac:dyDescent="0.25">
      <c r="K8194" s="146" t="s">
        <v>210</v>
      </c>
      <c r="L8194" s="148" t="s">
        <v>150</v>
      </c>
    </row>
    <row r="8195" spans="11:12" ht="316.5" x14ac:dyDescent="0.25">
      <c r="K8195" s="146" t="s">
        <v>210</v>
      </c>
      <c r="L8195" s="148" t="s">
        <v>150</v>
      </c>
    </row>
    <row r="8196" spans="11:12" ht="316.5" x14ac:dyDescent="0.25">
      <c r="K8196" s="146" t="s">
        <v>210</v>
      </c>
      <c r="L8196" s="148" t="s">
        <v>150</v>
      </c>
    </row>
    <row r="8197" spans="11:12" ht="316.5" x14ac:dyDescent="0.25">
      <c r="K8197" s="146" t="s">
        <v>210</v>
      </c>
      <c r="L8197" s="148" t="s">
        <v>150</v>
      </c>
    </row>
    <row r="8198" spans="11:12" ht="316.5" x14ac:dyDescent="0.25">
      <c r="K8198" s="146" t="s">
        <v>210</v>
      </c>
      <c r="L8198" s="148" t="s">
        <v>150</v>
      </c>
    </row>
    <row r="8199" spans="11:12" ht="316.5" x14ac:dyDescent="0.25">
      <c r="K8199" s="146" t="s">
        <v>210</v>
      </c>
      <c r="L8199" s="148" t="s">
        <v>150</v>
      </c>
    </row>
    <row r="8200" spans="11:12" ht="316.5" x14ac:dyDescent="0.25">
      <c r="K8200" s="146" t="s">
        <v>210</v>
      </c>
      <c r="L8200" s="148" t="s">
        <v>150</v>
      </c>
    </row>
    <row r="8201" spans="11:12" ht="316.5" x14ac:dyDescent="0.25">
      <c r="K8201" s="146" t="s">
        <v>210</v>
      </c>
      <c r="L8201" s="148" t="s">
        <v>150</v>
      </c>
    </row>
    <row r="8202" spans="11:12" ht="316.5" x14ac:dyDescent="0.25">
      <c r="K8202" s="146" t="s">
        <v>210</v>
      </c>
      <c r="L8202" s="148" t="s">
        <v>150</v>
      </c>
    </row>
    <row r="8203" spans="11:12" ht="316.5" x14ac:dyDescent="0.25">
      <c r="K8203" s="146" t="s">
        <v>210</v>
      </c>
      <c r="L8203" s="148" t="s">
        <v>150</v>
      </c>
    </row>
    <row r="8204" spans="11:12" ht="316.5" x14ac:dyDescent="0.25">
      <c r="K8204" s="146" t="s">
        <v>210</v>
      </c>
      <c r="L8204" s="148" t="s">
        <v>150</v>
      </c>
    </row>
    <row r="8205" spans="11:12" ht="316.5" x14ac:dyDescent="0.25">
      <c r="K8205" s="146" t="s">
        <v>210</v>
      </c>
      <c r="L8205" s="148" t="s">
        <v>150</v>
      </c>
    </row>
    <row r="8206" spans="11:12" ht="316.5" x14ac:dyDescent="0.25">
      <c r="K8206" s="146" t="s">
        <v>210</v>
      </c>
      <c r="L8206" s="148" t="s">
        <v>150</v>
      </c>
    </row>
    <row r="8207" spans="11:12" ht="316.5" x14ac:dyDescent="0.25">
      <c r="K8207" s="146" t="s">
        <v>210</v>
      </c>
      <c r="L8207" s="148" t="s">
        <v>150</v>
      </c>
    </row>
    <row r="8208" spans="11:12" ht="316.5" x14ac:dyDescent="0.25">
      <c r="K8208" s="146" t="s">
        <v>210</v>
      </c>
      <c r="L8208" s="148" t="s">
        <v>150</v>
      </c>
    </row>
    <row r="8209" spans="11:12" ht="316.5" x14ac:dyDescent="0.25">
      <c r="K8209" s="146" t="s">
        <v>210</v>
      </c>
      <c r="L8209" s="148" t="s">
        <v>150</v>
      </c>
    </row>
    <row r="8210" spans="11:12" ht="316.5" x14ac:dyDescent="0.25">
      <c r="K8210" s="146" t="s">
        <v>210</v>
      </c>
      <c r="L8210" s="148" t="s">
        <v>150</v>
      </c>
    </row>
    <row r="8211" spans="11:12" ht="316.5" x14ac:dyDescent="0.25">
      <c r="K8211" s="146" t="s">
        <v>210</v>
      </c>
      <c r="L8211" s="148" t="s">
        <v>150</v>
      </c>
    </row>
    <row r="8212" spans="11:12" ht="316.5" x14ac:dyDescent="0.25">
      <c r="K8212" s="146" t="s">
        <v>210</v>
      </c>
      <c r="L8212" s="148" t="s">
        <v>150</v>
      </c>
    </row>
    <row r="8213" spans="11:12" ht="316.5" x14ac:dyDescent="0.25">
      <c r="K8213" s="146" t="s">
        <v>210</v>
      </c>
      <c r="L8213" s="148" t="s">
        <v>150</v>
      </c>
    </row>
    <row r="8214" spans="11:12" ht="316.5" x14ac:dyDescent="0.25">
      <c r="K8214" s="146" t="s">
        <v>210</v>
      </c>
      <c r="L8214" s="148" t="s">
        <v>150</v>
      </c>
    </row>
    <row r="8215" spans="11:12" ht="316.5" x14ac:dyDescent="0.25">
      <c r="K8215" s="146" t="s">
        <v>210</v>
      </c>
      <c r="L8215" s="148" t="s">
        <v>150</v>
      </c>
    </row>
    <row r="8216" spans="11:12" ht="316.5" x14ac:dyDescent="0.25">
      <c r="K8216" s="146" t="s">
        <v>210</v>
      </c>
      <c r="L8216" s="148" t="s">
        <v>150</v>
      </c>
    </row>
    <row r="8217" spans="11:12" ht="316.5" x14ac:dyDescent="0.25">
      <c r="K8217" s="146" t="s">
        <v>210</v>
      </c>
      <c r="L8217" s="148" t="s">
        <v>150</v>
      </c>
    </row>
    <row r="8218" spans="11:12" ht="316.5" x14ac:dyDescent="0.25">
      <c r="K8218" s="146" t="s">
        <v>210</v>
      </c>
      <c r="L8218" s="148" t="s">
        <v>150</v>
      </c>
    </row>
    <row r="8219" spans="11:12" ht="316.5" x14ac:dyDescent="0.25">
      <c r="K8219" s="146" t="s">
        <v>210</v>
      </c>
      <c r="L8219" s="148" t="s">
        <v>150</v>
      </c>
    </row>
    <row r="8220" spans="11:12" ht="316.5" x14ac:dyDescent="0.25">
      <c r="K8220" s="146" t="s">
        <v>210</v>
      </c>
      <c r="L8220" s="148" t="s">
        <v>150</v>
      </c>
    </row>
    <row r="8221" spans="11:12" ht="316.5" x14ac:dyDescent="0.25">
      <c r="K8221" s="146" t="s">
        <v>210</v>
      </c>
      <c r="L8221" s="148" t="s">
        <v>150</v>
      </c>
    </row>
    <row r="8222" spans="11:12" ht="316.5" x14ac:dyDescent="0.25">
      <c r="K8222" s="146" t="s">
        <v>210</v>
      </c>
      <c r="L8222" s="148" t="s">
        <v>150</v>
      </c>
    </row>
    <row r="8223" spans="11:12" ht="316.5" x14ac:dyDescent="0.25">
      <c r="K8223" s="146" t="s">
        <v>210</v>
      </c>
      <c r="L8223" s="148" t="s">
        <v>150</v>
      </c>
    </row>
    <row r="8224" spans="11:12" ht="316.5" x14ac:dyDescent="0.25">
      <c r="K8224" s="146" t="s">
        <v>210</v>
      </c>
      <c r="L8224" s="148" t="s">
        <v>150</v>
      </c>
    </row>
    <row r="8225" spans="11:12" ht="316.5" x14ac:dyDescent="0.25">
      <c r="K8225" s="146" t="s">
        <v>210</v>
      </c>
      <c r="L8225" s="148" t="s">
        <v>150</v>
      </c>
    </row>
    <row r="8226" spans="11:12" ht="316.5" x14ac:dyDescent="0.25">
      <c r="K8226" s="146" t="s">
        <v>210</v>
      </c>
      <c r="L8226" s="148" t="s">
        <v>150</v>
      </c>
    </row>
    <row r="8227" spans="11:12" ht="316.5" x14ac:dyDescent="0.25">
      <c r="K8227" s="146" t="s">
        <v>210</v>
      </c>
      <c r="L8227" s="148" t="s">
        <v>150</v>
      </c>
    </row>
    <row r="8228" spans="11:12" ht="316.5" x14ac:dyDescent="0.25">
      <c r="K8228" s="146" t="s">
        <v>210</v>
      </c>
      <c r="L8228" s="148" t="s">
        <v>150</v>
      </c>
    </row>
    <row r="8229" spans="11:12" ht="316.5" x14ac:dyDescent="0.25">
      <c r="K8229" s="146" t="s">
        <v>210</v>
      </c>
      <c r="L8229" s="148" t="s">
        <v>150</v>
      </c>
    </row>
    <row r="8230" spans="11:12" ht="316.5" x14ac:dyDescent="0.25">
      <c r="K8230" s="146" t="s">
        <v>210</v>
      </c>
      <c r="L8230" s="148" t="s">
        <v>150</v>
      </c>
    </row>
    <row r="8231" spans="11:12" ht="316.5" x14ac:dyDescent="0.25">
      <c r="K8231" s="146" t="s">
        <v>210</v>
      </c>
      <c r="L8231" s="148" t="s">
        <v>150</v>
      </c>
    </row>
    <row r="8232" spans="11:12" ht="316.5" x14ac:dyDescent="0.25">
      <c r="K8232" s="146" t="s">
        <v>210</v>
      </c>
      <c r="L8232" s="148" t="s">
        <v>150</v>
      </c>
    </row>
    <row r="8233" spans="11:12" ht="316.5" x14ac:dyDescent="0.25">
      <c r="K8233" s="146" t="s">
        <v>210</v>
      </c>
      <c r="L8233" s="148" t="s">
        <v>150</v>
      </c>
    </row>
    <row r="8234" spans="11:12" ht="316.5" x14ac:dyDescent="0.25">
      <c r="K8234" s="146" t="s">
        <v>210</v>
      </c>
      <c r="L8234" s="148" t="s">
        <v>150</v>
      </c>
    </row>
    <row r="8235" spans="11:12" ht="316.5" x14ac:dyDescent="0.25">
      <c r="K8235" s="146" t="s">
        <v>210</v>
      </c>
      <c r="L8235" s="148" t="s">
        <v>150</v>
      </c>
    </row>
    <row r="8236" spans="11:12" ht="316.5" x14ac:dyDescent="0.25">
      <c r="K8236" s="146" t="s">
        <v>210</v>
      </c>
      <c r="L8236" s="148" t="s">
        <v>150</v>
      </c>
    </row>
    <row r="8237" spans="11:12" ht="316.5" x14ac:dyDescent="0.25">
      <c r="K8237" s="146" t="s">
        <v>210</v>
      </c>
      <c r="L8237" s="148" t="s">
        <v>150</v>
      </c>
    </row>
    <row r="8238" spans="11:12" ht="316.5" x14ac:dyDescent="0.25">
      <c r="K8238" s="146" t="s">
        <v>210</v>
      </c>
      <c r="L8238" s="148" t="s">
        <v>150</v>
      </c>
    </row>
    <row r="8239" spans="11:12" ht="316.5" x14ac:dyDescent="0.25">
      <c r="K8239" s="146" t="s">
        <v>210</v>
      </c>
      <c r="L8239" s="148" t="s">
        <v>150</v>
      </c>
    </row>
    <row r="8240" spans="11:12" ht="316.5" x14ac:dyDescent="0.25">
      <c r="K8240" s="146" t="s">
        <v>210</v>
      </c>
      <c r="L8240" s="148" t="s">
        <v>150</v>
      </c>
    </row>
    <row r="8241" spans="11:12" ht="316.5" x14ac:dyDescent="0.25">
      <c r="K8241" s="146" t="s">
        <v>210</v>
      </c>
      <c r="L8241" s="148" t="s">
        <v>150</v>
      </c>
    </row>
    <row r="8242" spans="11:12" ht="316.5" x14ac:dyDescent="0.25">
      <c r="K8242" s="146" t="s">
        <v>210</v>
      </c>
      <c r="L8242" s="148" t="s">
        <v>150</v>
      </c>
    </row>
    <row r="8243" spans="11:12" ht="316.5" x14ac:dyDescent="0.25">
      <c r="K8243" s="146" t="s">
        <v>210</v>
      </c>
      <c r="L8243" s="148" t="s">
        <v>150</v>
      </c>
    </row>
    <row r="8244" spans="11:12" ht="316.5" x14ac:dyDescent="0.25">
      <c r="K8244" s="146" t="s">
        <v>210</v>
      </c>
      <c r="L8244" s="148" t="s">
        <v>150</v>
      </c>
    </row>
    <row r="8245" spans="11:12" ht="316.5" x14ac:dyDescent="0.25">
      <c r="K8245" s="146" t="s">
        <v>210</v>
      </c>
      <c r="L8245" s="148" t="s">
        <v>150</v>
      </c>
    </row>
    <row r="8246" spans="11:12" ht="316.5" x14ac:dyDescent="0.25">
      <c r="K8246" s="146" t="s">
        <v>210</v>
      </c>
      <c r="L8246" s="148" t="s">
        <v>150</v>
      </c>
    </row>
    <row r="8247" spans="11:12" ht="316.5" x14ac:dyDescent="0.25">
      <c r="K8247" s="146" t="s">
        <v>210</v>
      </c>
      <c r="L8247" s="148" t="s">
        <v>150</v>
      </c>
    </row>
    <row r="8248" spans="11:12" ht="316.5" x14ac:dyDescent="0.25">
      <c r="K8248" s="146" t="s">
        <v>210</v>
      </c>
      <c r="L8248" s="148" t="s">
        <v>150</v>
      </c>
    </row>
    <row r="8249" spans="11:12" ht="316.5" x14ac:dyDescent="0.25">
      <c r="K8249" s="146" t="s">
        <v>210</v>
      </c>
      <c r="L8249" s="148" t="s">
        <v>150</v>
      </c>
    </row>
    <row r="8250" spans="11:12" ht="316.5" x14ac:dyDescent="0.25">
      <c r="K8250" s="146" t="s">
        <v>210</v>
      </c>
      <c r="L8250" s="148" t="s">
        <v>150</v>
      </c>
    </row>
    <row r="8251" spans="11:12" ht="316.5" x14ac:dyDescent="0.25">
      <c r="K8251" s="146" t="s">
        <v>210</v>
      </c>
      <c r="L8251" s="148" t="s">
        <v>150</v>
      </c>
    </row>
    <row r="8252" spans="11:12" ht="316.5" x14ac:dyDescent="0.25">
      <c r="K8252" s="146" t="s">
        <v>210</v>
      </c>
      <c r="L8252" s="148" t="s">
        <v>150</v>
      </c>
    </row>
    <row r="8253" spans="11:12" ht="316.5" x14ac:dyDescent="0.25">
      <c r="K8253" s="146" t="s">
        <v>210</v>
      </c>
      <c r="L8253" s="148" t="s">
        <v>150</v>
      </c>
    </row>
    <row r="8254" spans="11:12" ht="316.5" x14ac:dyDescent="0.25">
      <c r="K8254" s="146" t="s">
        <v>210</v>
      </c>
      <c r="L8254" s="148" t="s">
        <v>150</v>
      </c>
    </row>
    <row r="8255" spans="11:12" ht="316.5" x14ac:dyDescent="0.25">
      <c r="K8255" s="146" t="s">
        <v>210</v>
      </c>
      <c r="L8255" s="148" t="s">
        <v>150</v>
      </c>
    </row>
    <row r="8256" spans="11:12" ht="316.5" x14ac:dyDescent="0.25">
      <c r="K8256" s="146" t="s">
        <v>210</v>
      </c>
      <c r="L8256" s="148" t="s">
        <v>150</v>
      </c>
    </row>
    <row r="8257" spans="11:12" ht="316.5" x14ac:dyDescent="0.25">
      <c r="K8257" s="146" t="s">
        <v>210</v>
      </c>
      <c r="L8257" s="148" t="s">
        <v>150</v>
      </c>
    </row>
    <row r="8258" spans="11:12" ht="316.5" x14ac:dyDescent="0.25">
      <c r="K8258" s="146" t="s">
        <v>210</v>
      </c>
      <c r="L8258" s="148" t="s">
        <v>150</v>
      </c>
    </row>
    <row r="8259" spans="11:12" ht="316.5" x14ac:dyDescent="0.25">
      <c r="K8259" s="146" t="s">
        <v>210</v>
      </c>
      <c r="L8259" s="148" t="s">
        <v>150</v>
      </c>
    </row>
    <row r="8260" spans="11:12" ht="316.5" x14ac:dyDescent="0.25">
      <c r="K8260" s="146" t="s">
        <v>210</v>
      </c>
      <c r="L8260" s="148" t="s">
        <v>150</v>
      </c>
    </row>
    <row r="8261" spans="11:12" ht="316.5" x14ac:dyDescent="0.25">
      <c r="K8261" s="146" t="s">
        <v>210</v>
      </c>
      <c r="L8261" s="148" t="s">
        <v>150</v>
      </c>
    </row>
    <row r="8262" spans="11:12" ht="316.5" x14ac:dyDescent="0.25">
      <c r="K8262" s="146" t="s">
        <v>210</v>
      </c>
      <c r="L8262" s="148" t="s">
        <v>150</v>
      </c>
    </row>
    <row r="8263" spans="11:12" ht="316.5" x14ac:dyDescent="0.25">
      <c r="K8263" s="146" t="s">
        <v>210</v>
      </c>
      <c r="L8263" s="148" t="s">
        <v>150</v>
      </c>
    </row>
    <row r="8264" spans="11:12" ht="316.5" x14ac:dyDescent="0.25">
      <c r="K8264" s="146" t="s">
        <v>210</v>
      </c>
      <c r="L8264" s="148" t="s">
        <v>150</v>
      </c>
    </row>
    <row r="8265" spans="11:12" ht="316.5" x14ac:dyDescent="0.25">
      <c r="K8265" s="146" t="s">
        <v>210</v>
      </c>
      <c r="L8265" s="148" t="s">
        <v>150</v>
      </c>
    </row>
    <row r="8266" spans="11:12" ht="316.5" x14ac:dyDescent="0.25">
      <c r="K8266" s="146" t="s">
        <v>210</v>
      </c>
      <c r="L8266" s="148" t="s">
        <v>150</v>
      </c>
    </row>
    <row r="8267" spans="11:12" ht="316.5" x14ac:dyDescent="0.25">
      <c r="K8267" s="146" t="s">
        <v>210</v>
      </c>
      <c r="L8267" s="148" t="s">
        <v>150</v>
      </c>
    </row>
    <row r="8268" spans="11:12" ht="316.5" x14ac:dyDescent="0.25">
      <c r="K8268" s="146" t="s">
        <v>210</v>
      </c>
      <c r="L8268" s="148" t="s">
        <v>150</v>
      </c>
    </row>
    <row r="8269" spans="11:12" ht="316.5" x14ac:dyDescent="0.25">
      <c r="K8269" s="146" t="s">
        <v>210</v>
      </c>
      <c r="L8269" s="148" t="s">
        <v>150</v>
      </c>
    </row>
    <row r="8270" spans="11:12" ht="316.5" x14ac:dyDescent="0.25">
      <c r="K8270" s="146" t="s">
        <v>210</v>
      </c>
      <c r="L8270" s="148" t="s">
        <v>150</v>
      </c>
    </row>
    <row r="8271" spans="11:12" ht="316.5" x14ac:dyDescent="0.25">
      <c r="K8271" s="146" t="s">
        <v>210</v>
      </c>
      <c r="L8271" s="148" t="s">
        <v>150</v>
      </c>
    </row>
    <row r="8272" spans="11:12" ht="316.5" x14ac:dyDescent="0.25">
      <c r="K8272" s="146" t="s">
        <v>210</v>
      </c>
      <c r="L8272" s="148" t="s">
        <v>150</v>
      </c>
    </row>
    <row r="8273" spans="11:12" ht="316.5" x14ac:dyDescent="0.25">
      <c r="K8273" s="146" t="s">
        <v>210</v>
      </c>
      <c r="L8273" s="148" t="s">
        <v>150</v>
      </c>
    </row>
    <row r="8274" spans="11:12" ht="316.5" x14ac:dyDescent="0.25">
      <c r="K8274" s="146" t="s">
        <v>210</v>
      </c>
      <c r="L8274" s="148" t="s">
        <v>150</v>
      </c>
    </row>
    <row r="8275" spans="11:12" ht="316.5" x14ac:dyDescent="0.25">
      <c r="K8275" s="146" t="s">
        <v>210</v>
      </c>
      <c r="L8275" s="148" t="s">
        <v>150</v>
      </c>
    </row>
    <row r="8276" spans="11:12" ht="316.5" x14ac:dyDescent="0.25">
      <c r="K8276" s="146" t="s">
        <v>210</v>
      </c>
      <c r="L8276" s="148" t="s">
        <v>150</v>
      </c>
    </row>
    <row r="8277" spans="11:12" ht="316.5" x14ac:dyDescent="0.25">
      <c r="K8277" s="146" t="s">
        <v>210</v>
      </c>
      <c r="L8277" s="148" t="s">
        <v>150</v>
      </c>
    </row>
    <row r="8278" spans="11:12" ht="316.5" x14ac:dyDescent="0.25">
      <c r="K8278" s="146" t="s">
        <v>210</v>
      </c>
      <c r="L8278" s="148" t="s">
        <v>150</v>
      </c>
    </row>
    <row r="8279" spans="11:12" ht="316.5" x14ac:dyDescent="0.25">
      <c r="K8279" s="146" t="s">
        <v>210</v>
      </c>
      <c r="L8279" s="148" t="s">
        <v>150</v>
      </c>
    </row>
    <row r="8280" spans="11:12" ht="316.5" x14ac:dyDescent="0.25">
      <c r="K8280" s="146" t="s">
        <v>210</v>
      </c>
      <c r="L8280" s="148" t="s">
        <v>150</v>
      </c>
    </row>
    <row r="8281" spans="11:12" ht="316.5" x14ac:dyDescent="0.25">
      <c r="K8281" s="146" t="s">
        <v>210</v>
      </c>
      <c r="L8281" s="148" t="s">
        <v>150</v>
      </c>
    </row>
    <row r="8282" spans="11:12" ht="316.5" x14ac:dyDescent="0.25">
      <c r="K8282" s="146" t="s">
        <v>210</v>
      </c>
      <c r="L8282" s="148" t="s">
        <v>150</v>
      </c>
    </row>
    <row r="8283" spans="11:12" ht="316.5" x14ac:dyDescent="0.25">
      <c r="K8283" s="146" t="s">
        <v>210</v>
      </c>
      <c r="L8283" s="148" t="s">
        <v>150</v>
      </c>
    </row>
    <row r="8284" spans="11:12" ht="316.5" x14ac:dyDescent="0.25">
      <c r="K8284" s="146" t="s">
        <v>210</v>
      </c>
      <c r="L8284" s="148" t="s">
        <v>150</v>
      </c>
    </row>
    <row r="8285" spans="11:12" ht="316.5" x14ac:dyDescent="0.25">
      <c r="K8285" s="146" t="s">
        <v>210</v>
      </c>
      <c r="L8285" s="148" t="s">
        <v>150</v>
      </c>
    </row>
    <row r="8286" spans="11:12" ht="316.5" x14ac:dyDescent="0.25">
      <c r="K8286" s="146" t="s">
        <v>210</v>
      </c>
      <c r="L8286" s="148" t="s">
        <v>150</v>
      </c>
    </row>
    <row r="8287" spans="11:12" ht="316.5" x14ac:dyDescent="0.25">
      <c r="K8287" s="146" t="s">
        <v>210</v>
      </c>
      <c r="L8287" s="148" t="s">
        <v>150</v>
      </c>
    </row>
    <row r="8288" spans="11:12" ht="316.5" x14ac:dyDescent="0.25">
      <c r="K8288" s="146" t="s">
        <v>210</v>
      </c>
      <c r="L8288" s="148" t="s">
        <v>150</v>
      </c>
    </row>
    <row r="8289" spans="11:12" ht="316.5" x14ac:dyDescent="0.25">
      <c r="K8289" s="146" t="s">
        <v>210</v>
      </c>
      <c r="L8289" s="148" t="s">
        <v>150</v>
      </c>
    </row>
    <row r="8290" spans="11:12" ht="316.5" x14ac:dyDescent="0.25">
      <c r="K8290" s="146" t="s">
        <v>210</v>
      </c>
      <c r="L8290" s="148" t="s">
        <v>150</v>
      </c>
    </row>
    <row r="8291" spans="11:12" ht="316.5" x14ac:dyDescent="0.25">
      <c r="K8291" s="146" t="s">
        <v>210</v>
      </c>
      <c r="L8291" s="148" t="s">
        <v>150</v>
      </c>
    </row>
    <row r="8292" spans="11:12" ht="316.5" x14ac:dyDescent="0.25">
      <c r="K8292" s="146" t="s">
        <v>210</v>
      </c>
      <c r="L8292" s="148" t="s">
        <v>150</v>
      </c>
    </row>
    <row r="8293" spans="11:12" ht="316.5" x14ac:dyDescent="0.25">
      <c r="K8293" s="146" t="s">
        <v>210</v>
      </c>
      <c r="L8293" s="148" t="s">
        <v>150</v>
      </c>
    </row>
    <row r="8294" spans="11:12" ht="316.5" x14ac:dyDescent="0.25">
      <c r="K8294" s="146" t="s">
        <v>210</v>
      </c>
      <c r="L8294" s="148" t="s">
        <v>150</v>
      </c>
    </row>
    <row r="8295" spans="11:12" ht="316.5" x14ac:dyDescent="0.25">
      <c r="K8295" s="146" t="s">
        <v>210</v>
      </c>
      <c r="L8295" s="148" t="s">
        <v>150</v>
      </c>
    </row>
    <row r="8296" spans="11:12" ht="316.5" x14ac:dyDescent="0.25">
      <c r="K8296" s="146" t="s">
        <v>210</v>
      </c>
      <c r="L8296" s="148" t="s">
        <v>150</v>
      </c>
    </row>
    <row r="8297" spans="11:12" ht="316.5" x14ac:dyDescent="0.25">
      <c r="K8297" s="146" t="s">
        <v>210</v>
      </c>
      <c r="L8297" s="148" t="s">
        <v>150</v>
      </c>
    </row>
    <row r="8298" spans="11:12" ht="316.5" x14ac:dyDescent="0.25">
      <c r="K8298" s="146" t="s">
        <v>210</v>
      </c>
      <c r="L8298" s="148" t="s">
        <v>150</v>
      </c>
    </row>
    <row r="8299" spans="11:12" ht="316.5" x14ac:dyDescent="0.25">
      <c r="K8299" s="146" t="s">
        <v>210</v>
      </c>
      <c r="L8299" s="148" t="s">
        <v>150</v>
      </c>
    </row>
    <row r="8300" spans="11:12" ht="316.5" x14ac:dyDescent="0.25">
      <c r="K8300" s="146" t="s">
        <v>210</v>
      </c>
      <c r="L8300" s="148" t="s">
        <v>150</v>
      </c>
    </row>
    <row r="8301" spans="11:12" ht="316.5" x14ac:dyDescent="0.25">
      <c r="K8301" s="146" t="s">
        <v>210</v>
      </c>
      <c r="L8301" s="148" t="s">
        <v>150</v>
      </c>
    </row>
    <row r="8302" spans="11:12" ht="316.5" x14ac:dyDescent="0.25">
      <c r="K8302" s="146" t="s">
        <v>210</v>
      </c>
      <c r="L8302" s="148" t="s">
        <v>150</v>
      </c>
    </row>
    <row r="8303" spans="11:12" ht="316.5" x14ac:dyDescent="0.25">
      <c r="K8303" s="146" t="s">
        <v>210</v>
      </c>
      <c r="L8303" s="148" t="s">
        <v>150</v>
      </c>
    </row>
    <row r="8304" spans="11:12" ht="316.5" x14ac:dyDescent="0.25">
      <c r="K8304" s="146" t="s">
        <v>210</v>
      </c>
      <c r="L8304" s="148" t="s">
        <v>150</v>
      </c>
    </row>
    <row r="8305" spans="11:12" ht="316.5" x14ac:dyDescent="0.25">
      <c r="K8305" s="146" t="s">
        <v>210</v>
      </c>
      <c r="L8305" s="148" t="s">
        <v>150</v>
      </c>
    </row>
    <row r="8306" spans="11:12" ht="316.5" x14ac:dyDescent="0.25">
      <c r="K8306" s="146" t="s">
        <v>210</v>
      </c>
      <c r="L8306" s="148" t="s">
        <v>150</v>
      </c>
    </row>
    <row r="8307" spans="11:12" ht="316.5" x14ac:dyDescent="0.25">
      <c r="K8307" s="146" t="s">
        <v>210</v>
      </c>
      <c r="L8307" s="148" t="s">
        <v>150</v>
      </c>
    </row>
    <row r="8308" spans="11:12" ht="316.5" x14ac:dyDescent="0.25">
      <c r="K8308" s="146" t="s">
        <v>210</v>
      </c>
      <c r="L8308" s="148" t="s">
        <v>150</v>
      </c>
    </row>
    <row r="8309" spans="11:12" ht="316.5" x14ac:dyDescent="0.25">
      <c r="K8309" s="146" t="s">
        <v>210</v>
      </c>
      <c r="L8309" s="148" t="s">
        <v>150</v>
      </c>
    </row>
    <row r="8310" spans="11:12" ht="316.5" x14ac:dyDescent="0.25">
      <c r="K8310" s="146" t="s">
        <v>210</v>
      </c>
      <c r="L8310" s="148" t="s">
        <v>150</v>
      </c>
    </row>
    <row r="8311" spans="11:12" ht="316.5" x14ac:dyDescent="0.25">
      <c r="K8311" s="146" t="s">
        <v>210</v>
      </c>
      <c r="L8311" s="148" t="s">
        <v>150</v>
      </c>
    </row>
    <row r="8312" spans="11:12" ht="316.5" x14ac:dyDescent="0.25">
      <c r="K8312" s="146" t="s">
        <v>210</v>
      </c>
      <c r="L8312" s="148" t="s">
        <v>150</v>
      </c>
    </row>
    <row r="8313" spans="11:12" ht="316.5" x14ac:dyDescent="0.25">
      <c r="K8313" s="146" t="s">
        <v>210</v>
      </c>
      <c r="L8313" s="148" t="s">
        <v>150</v>
      </c>
    </row>
    <row r="8314" spans="11:12" ht="316.5" x14ac:dyDescent="0.25">
      <c r="K8314" s="146" t="s">
        <v>210</v>
      </c>
      <c r="L8314" s="148" t="s">
        <v>150</v>
      </c>
    </row>
    <row r="8315" spans="11:12" ht="316.5" x14ac:dyDescent="0.25">
      <c r="K8315" s="146" t="s">
        <v>210</v>
      </c>
      <c r="L8315" s="148" t="s">
        <v>150</v>
      </c>
    </row>
    <row r="8316" spans="11:12" ht="316.5" x14ac:dyDescent="0.25">
      <c r="K8316" s="146" t="s">
        <v>210</v>
      </c>
      <c r="L8316" s="148" t="s">
        <v>150</v>
      </c>
    </row>
    <row r="8317" spans="11:12" ht="316.5" x14ac:dyDescent="0.25">
      <c r="K8317" s="146" t="s">
        <v>210</v>
      </c>
      <c r="L8317" s="148" t="s">
        <v>150</v>
      </c>
    </row>
    <row r="8318" spans="11:12" ht="316.5" x14ac:dyDescent="0.25">
      <c r="K8318" s="146" t="s">
        <v>210</v>
      </c>
      <c r="L8318" s="148" t="s">
        <v>150</v>
      </c>
    </row>
    <row r="8319" spans="11:12" ht="316.5" x14ac:dyDescent="0.25">
      <c r="K8319" s="146" t="s">
        <v>210</v>
      </c>
      <c r="L8319" s="148" t="s">
        <v>150</v>
      </c>
    </row>
    <row r="8320" spans="11:12" ht="316.5" x14ac:dyDescent="0.25">
      <c r="K8320" s="146" t="s">
        <v>210</v>
      </c>
      <c r="L8320" s="148" t="s">
        <v>150</v>
      </c>
    </row>
    <row r="8321" spans="11:12" ht="316.5" x14ac:dyDescent="0.25">
      <c r="K8321" s="146" t="s">
        <v>210</v>
      </c>
      <c r="L8321" s="148" t="s">
        <v>150</v>
      </c>
    </row>
    <row r="8322" spans="11:12" ht="316.5" x14ac:dyDescent="0.25">
      <c r="K8322" s="146" t="s">
        <v>210</v>
      </c>
      <c r="L8322" s="148" t="s">
        <v>150</v>
      </c>
    </row>
    <row r="8323" spans="11:12" ht="316.5" x14ac:dyDescent="0.25">
      <c r="K8323" s="146" t="s">
        <v>210</v>
      </c>
      <c r="L8323" s="148" t="s">
        <v>150</v>
      </c>
    </row>
    <row r="8324" spans="11:12" ht="316.5" x14ac:dyDescent="0.25">
      <c r="K8324" s="146" t="s">
        <v>210</v>
      </c>
      <c r="L8324" s="148" t="s">
        <v>150</v>
      </c>
    </row>
    <row r="8325" spans="11:12" ht="316.5" x14ac:dyDescent="0.25">
      <c r="K8325" s="146" t="s">
        <v>210</v>
      </c>
      <c r="L8325" s="148" t="s">
        <v>150</v>
      </c>
    </row>
    <row r="8326" spans="11:12" ht="316.5" x14ac:dyDescent="0.25">
      <c r="K8326" s="146" t="s">
        <v>210</v>
      </c>
      <c r="L8326" s="148" t="s">
        <v>150</v>
      </c>
    </row>
    <row r="8327" spans="11:12" ht="316.5" x14ac:dyDescent="0.25">
      <c r="K8327" s="146" t="s">
        <v>210</v>
      </c>
      <c r="L8327" s="148" t="s">
        <v>150</v>
      </c>
    </row>
    <row r="8328" spans="11:12" ht="316.5" x14ac:dyDescent="0.25">
      <c r="K8328" s="146" t="s">
        <v>210</v>
      </c>
      <c r="L8328" s="148" t="s">
        <v>150</v>
      </c>
    </row>
    <row r="8329" spans="11:12" ht="316.5" x14ac:dyDescent="0.25">
      <c r="K8329" s="146" t="s">
        <v>210</v>
      </c>
      <c r="L8329" s="148" t="s">
        <v>150</v>
      </c>
    </row>
    <row r="8330" spans="11:12" ht="316.5" x14ac:dyDescent="0.25">
      <c r="K8330" s="146" t="s">
        <v>210</v>
      </c>
      <c r="L8330" s="148" t="s">
        <v>150</v>
      </c>
    </row>
    <row r="8331" spans="11:12" ht="316.5" x14ac:dyDescent="0.25">
      <c r="K8331" s="146" t="s">
        <v>210</v>
      </c>
      <c r="L8331" s="148" t="s">
        <v>150</v>
      </c>
    </row>
    <row r="8332" spans="11:12" ht="316.5" x14ac:dyDescent="0.25">
      <c r="K8332" s="146" t="s">
        <v>210</v>
      </c>
      <c r="L8332" s="148" t="s">
        <v>150</v>
      </c>
    </row>
    <row r="8333" spans="11:12" ht="316.5" x14ac:dyDescent="0.25">
      <c r="K8333" s="146" t="s">
        <v>210</v>
      </c>
      <c r="L8333" s="148" t="s">
        <v>150</v>
      </c>
    </row>
    <row r="8334" spans="11:12" ht="316.5" x14ac:dyDescent="0.25">
      <c r="K8334" s="146" t="s">
        <v>210</v>
      </c>
      <c r="L8334" s="148" t="s">
        <v>150</v>
      </c>
    </row>
    <row r="8335" spans="11:12" ht="316.5" x14ac:dyDescent="0.25">
      <c r="K8335" s="146" t="s">
        <v>210</v>
      </c>
      <c r="L8335" s="148" t="s">
        <v>150</v>
      </c>
    </row>
    <row r="8336" spans="11:12" ht="316.5" x14ac:dyDescent="0.25">
      <c r="K8336" s="146" t="s">
        <v>210</v>
      </c>
      <c r="L8336" s="148" t="s">
        <v>150</v>
      </c>
    </row>
    <row r="8337" spans="11:12" ht="316.5" x14ac:dyDescent="0.25">
      <c r="K8337" s="146" t="s">
        <v>210</v>
      </c>
      <c r="L8337" s="148" t="s">
        <v>150</v>
      </c>
    </row>
    <row r="8338" spans="11:12" ht="316.5" x14ac:dyDescent="0.25">
      <c r="K8338" s="146" t="s">
        <v>210</v>
      </c>
      <c r="L8338" s="148" t="s">
        <v>150</v>
      </c>
    </row>
    <row r="8339" spans="11:12" ht="316.5" x14ac:dyDescent="0.25">
      <c r="K8339" s="146" t="s">
        <v>210</v>
      </c>
      <c r="L8339" s="148" t="s">
        <v>150</v>
      </c>
    </row>
    <row r="8340" spans="11:12" ht="316.5" x14ac:dyDescent="0.25">
      <c r="K8340" s="146" t="s">
        <v>210</v>
      </c>
      <c r="L8340" s="148" t="s">
        <v>150</v>
      </c>
    </row>
    <row r="8341" spans="11:12" ht="316.5" x14ac:dyDescent="0.25">
      <c r="K8341" s="146" t="s">
        <v>210</v>
      </c>
      <c r="L8341" s="148" t="s">
        <v>150</v>
      </c>
    </row>
    <row r="8342" spans="11:12" ht="316.5" x14ac:dyDescent="0.25">
      <c r="K8342" s="146" t="s">
        <v>210</v>
      </c>
      <c r="L8342" s="148" t="s">
        <v>150</v>
      </c>
    </row>
    <row r="8343" spans="11:12" ht="316.5" x14ac:dyDescent="0.25">
      <c r="K8343" s="146" t="s">
        <v>210</v>
      </c>
      <c r="L8343" s="148" t="s">
        <v>150</v>
      </c>
    </row>
    <row r="8344" spans="11:12" ht="316.5" x14ac:dyDescent="0.25">
      <c r="K8344" s="146" t="s">
        <v>210</v>
      </c>
      <c r="L8344" s="148" t="s">
        <v>150</v>
      </c>
    </row>
    <row r="8345" spans="11:12" ht="316.5" x14ac:dyDescent="0.25">
      <c r="K8345" s="146" t="s">
        <v>210</v>
      </c>
      <c r="L8345" s="148" t="s">
        <v>150</v>
      </c>
    </row>
    <row r="8346" spans="11:12" ht="316.5" x14ac:dyDescent="0.25">
      <c r="K8346" s="146" t="s">
        <v>210</v>
      </c>
      <c r="L8346" s="148" t="s">
        <v>150</v>
      </c>
    </row>
    <row r="8347" spans="11:12" ht="316.5" x14ac:dyDescent="0.25">
      <c r="K8347" s="146" t="s">
        <v>210</v>
      </c>
      <c r="L8347" s="148" t="s">
        <v>150</v>
      </c>
    </row>
    <row r="8348" spans="11:12" ht="316.5" x14ac:dyDescent="0.25">
      <c r="K8348" s="146" t="s">
        <v>210</v>
      </c>
      <c r="L8348" s="148" t="s">
        <v>150</v>
      </c>
    </row>
    <row r="8349" spans="11:12" ht="316.5" x14ac:dyDescent="0.25">
      <c r="K8349" s="146" t="s">
        <v>210</v>
      </c>
      <c r="L8349" s="148" t="s">
        <v>150</v>
      </c>
    </row>
    <row r="8350" spans="11:12" ht="316.5" x14ac:dyDescent="0.25">
      <c r="K8350" s="146" t="s">
        <v>210</v>
      </c>
      <c r="L8350" s="148" t="s">
        <v>150</v>
      </c>
    </row>
    <row r="8351" spans="11:12" ht="316.5" x14ac:dyDescent="0.25">
      <c r="K8351" s="146" t="s">
        <v>210</v>
      </c>
      <c r="L8351" s="148" t="s">
        <v>150</v>
      </c>
    </row>
    <row r="8352" spans="11:12" ht="316.5" x14ac:dyDescent="0.25">
      <c r="K8352" s="146" t="s">
        <v>210</v>
      </c>
      <c r="L8352" s="148" t="s">
        <v>150</v>
      </c>
    </row>
    <row r="8353" spans="11:12" ht="316.5" x14ac:dyDescent="0.25">
      <c r="K8353" s="146" t="s">
        <v>210</v>
      </c>
      <c r="L8353" s="148" t="s">
        <v>150</v>
      </c>
    </row>
    <row r="8354" spans="11:12" ht="316.5" x14ac:dyDescent="0.25">
      <c r="K8354" s="146" t="s">
        <v>210</v>
      </c>
      <c r="L8354" s="148" t="s">
        <v>150</v>
      </c>
    </row>
    <row r="8355" spans="11:12" ht="316.5" x14ac:dyDescent="0.25">
      <c r="K8355" s="146" t="s">
        <v>210</v>
      </c>
      <c r="L8355" s="148" t="s">
        <v>150</v>
      </c>
    </row>
    <row r="8356" spans="11:12" ht="316.5" x14ac:dyDescent="0.25">
      <c r="K8356" s="146" t="s">
        <v>210</v>
      </c>
      <c r="L8356" s="148" t="s">
        <v>150</v>
      </c>
    </row>
    <row r="8357" spans="11:12" ht="316.5" x14ac:dyDescent="0.25">
      <c r="K8357" s="146" t="s">
        <v>210</v>
      </c>
      <c r="L8357" s="148" t="s">
        <v>150</v>
      </c>
    </row>
    <row r="8358" spans="11:12" ht="316.5" x14ac:dyDescent="0.25">
      <c r="K8358" s="146" t="s">
        <v>210</v>
      </c>
      <c r="L8358" s="148" t="s">
        <v>150</v>
      </c>
    </row>
    <row r="8359" spans="11:12" ht="316.5" x14ac:dyDescent="0.25">
      <c r="K8359" s="146" t="s">
        <v>210</v>
      </c>
      <c r="L8359" s="148" t="s">
        <v>150</v>
      </c>
    </row>
    <row r="8360" spans="11:12" ht="316.5" x14ac:dyDescent="0.25">
      <c r="K8360" s="146" t="s">
        <v>210</v>
      </c>
      <c r="L8360" s="148" t="s">
        <v>150</v>
      </c>
    </row>
    <row r="8361" spans="11:12" ht="316.5" x14ac:dyDescent="0.25">
      <c r="K8361" s="146" t="s">
        <v>210</v>
      </c>
      <c r="L8361" s="148" t="s">
        <v>150</v>
      </c>
    </row>
    <row r="8362" spans="11:12" ht="316.5" x14ac:dyDescent="0.25">
      <c r="K8362" s="146" t="s">
        <v>210</v>
      </c>
      <c r="L8362" s="148" t="s">
        <v>150</v>
      </c>
    </row>
    <row r="8363" spans="11:12" ht="316.5" x14ac:dyDescent="0.25">
      <c r="K8363" s="146" t="s">
        <v>210</v>
      </c>
      <c r="L8363" s="148" t="s">
        <v>150</v>
      </c>
    </row>
    <row r="8364" spans="11:12" ht="316.5" x14ac:dyDescent="0.25">
      <c r="K8364" s="146" t="s">
        <v>210</v>
      </c>
      <c r="L8364" s="148" t="s">
        <v>150</v>
      </c>
    </row>
    <row r="8365" spans="11:12" ht="316.5" x14ac:dyDescent="0.25">
      <c r="K8365" s="146" t="s">
        <v>210</v>
      </c>
      <c r="L8365" s="148" t="s">
        <v>150</v>
      </c>
    </row>
    <row r="8366" spans="11:12" ht="316.5" x14ac:dyDescent="0.25">
      <c r="K8366" s="146" t="s">
        <v>210</v>
      </c>
      <c r="L8366" s="148" t="s">
        <v>150</v>
      </c>
    </row>
    <row r="8367" spans="11:12" ht="316.5" x14ac:dyDescent="0.25">
      <c r="K8367" s="146" t="s">
        <v>210</v>
      </c>
      <c r="L8367" s="148" t="s">
        <v>150</v>
      </c>
    </row>
    <row r="8368" spans="11:12" ht="316.5" x14ac:dyDescent="0.25">
      <c r="K8368" s="146" t="s">
        <v>210</v>
      </c>
      <c r="L8368" s="148" t="s">
        <v>150</v>
      </c>
    </row>
    <row r="8369" spans="11:12" ht="316.5" x14ac:dyDescent="0.25">
      <c r="K8369" s="146" t="s">
        <v>210</v>
      </c>
      <c r="L8369" s="148" t="s">
        <v>150</v>
      </c>
    </row>
    <row r="8370" spans="11:12" ht="316.5" x14ac:dyDescent="0.25">
      <c r="K8370" s="146" t="s">
        <v>210</v>
      </c>
      <c r="L8370" s="148" t="s">
        <v>150</v>
      </c>
    </row>
    <row r="8371" spans="11:12" ht="316.5" x14ac:dyDescent="0.25">
      <c r="K8371" s="146" t="s">
        <v>210</v>
      </c>
      <c r="L8371" s="148" t="s">
        <v>150</v>
      </c>
    </row>
    <row r="8372" spans="11:12" ht="316.5" x14ac:dyDescent="0.25">
      <c r="K8372" s="146" t="s">
        <v>210</v>
      </c>
      <c r="L8372" s="148" t="s">
        <v>150</v>
      </c>
    </row>
    <row r="8373" spans="11:12" ht="316.5" x14ac:dyDescent="0.25">
      <c r="K8373" s="146" t="s">
        <v>210</v>
      </c>
      <c r="L8373" s="148" t="s">
        <v>150</v>
      </c>
    </row>
    <row r="8374" spans="11:12" ht="316.5" x14ac:dyDescent="0.25">
      <c r="K8374" s="146" t="s">
        <v>210</v>
      </c>
      <c r="L8374" s="148" t="s">
        <v>150</v>
      </c>
    </row>
    <row r="8375" spans="11:12" ht="316.5" x14ac:dyDescent="0.25">
      <c r="K8375" s="146" t="s">
        <v>210</v>
      </c>
      <c r="L8375" s="148" t="s">
        <v>150</v>
      </c>
    </row>
    <row r="8376" spans="11:12" ht="316.5" x14ac:dyDescent="0.25">
      <c r="K8376" s="146" t="s">
        <v>210</v>
      </c>
      <c r="L8376" s="148" t="s">
        <v>150</v>
      </c>
    </row>
    <row r="8377" spans="11:12" ht="316.5" x14ac:dyDescent="0.25">
      <c r="K8377" s="146" t="s">
        <v>210</v>
      </c>
      <c r="L8377" s="148" t="s">
        <v>150</v>
      </c>
    </row>
    <row r="8378" spans="11:12" ht="316.5" x14ac:dyDescent="0.25">
      <c r="K8378" s="146" t="s">
        <v>210</v>
      </c>
      <c r="L8378" s="148" t="s">
        <v>150</v>
      </c>
    </row>
    <row r="8379" spans="11:12" ht="316.5" x14ac:dyDescent="0.25">
      <c r="K8379" s="146" t="s">
        <v>210</v>
      </c>
      <c r="L8379" s="148" t="s">
        <v>150</v>
      </c>
    </row>
    <row r="8380" spans="11:12" ht="316.5" x14ac:dyDescent="0.25">
      <c r="K8380" s="146" t="s">
        <v>210</v>
      </c>
      <c r="L8380" s="148" t="s">
        <v>150</v>
      </c>
    </row>
    <row r="8381" spans="11:12" ht="316.5" x14ac:dyDescent="0.25">
      <c r="K8381" s="146" t="s">
        <v>210</v>
      </c>
      <c r="L8381" s="148" t="s">
        <v>150</v>
      </c>
    </row>
    <row r="8382" spans="11:12" ht="316.5" x14ac:dyDescent="0.25">
      <c r="K8382" s="146" t="s">
        <v>210</v>
      </c>
      <c r="L8382" s="148" t="s">
        <v>150</v>
      </c>
    </row>
    <row r="8383" spans="11:12" ht="316.5" x14ac:dyDescent="0.25">
      <c r="K8383" s="146" t="s">
        <v>210</v>
      </c>
      <c r="L8383" s="148" t="s">
        <v>150</v>
      </c>
    </row>
    <row r="8384" spans="11:12" ht="316.5" x14ac:dyDescent="0.25">
      <c r="K8384" s="146" t="s">
        <v>210</v>
      </c>
      <c r="L8384" s="148" t="s">
        <v>150</v>
      </c>
    </row>
    <row r="8385" spans="11:12" ht="316.5" x14ac:dyDescent="0.25">
      <c r="K8385" s="146" t="s">
        <v>210</v>
      </c>
      <c r="L8385" s="148" t="s">
        <v>150</v>
      </c>
    </row>
    <row r="8386" spans="11:12" ht="316.5" x14ac:dyDescent="0.25">
      <c r="K8386" s="146" t="s">
        <v>210</v>
      </c>
      <c r="L8386" s="148" t="s">
        <v>150</v>
      </c>
    </row>
    <row r="8387" spans="11:12" ht="316.5" x14ac:dyDescent="0.25">
      <c r="K8387" s="146" t="s">
        <v>210</v>
      </c>
      <c r="L8387" s="148" t="s">
        <v>150</v>
      </c>
    </row>
    <row r="8388" spans="11:12" ht="316.5" x14ac:dyDescent="0.25">
      <c r="K8388" s="146" t="s">
        <v>210</v>
      </c>
      <c r="L8388" s="148" t="s">
        <v>150</v>
      </c>
    </row>
    <row r="8389" spans="11:12" ht="316.5" x14ac:dyDescent="0.25">
      <c r="K8389" s="146" t="s">
        <v>210</v>
      </c>
      <c r="L8389" s="148" t="s">
        <v>150</v>
      </c>
    </row>
    <row r="8390" spans="11:12" ht="316.5" x14ac:dyDescent="0.25">
      <c r="K8390" s="146" t="s">
        <v>210</v>
      </c>
      <c r="L8390" s="148" t="s">
        <v>150</v>
      </c>
    </row>
    <row r="8391" spans="11:12" ht="316.5" x14ac:dyDescent="0.25">
      <c r="K8391" s="146" t="s">
        <v>210</v>
      </c>
      <c r="L8391" s="148" t="s">
        <v>150</v>
      </c>
    </row>
    <row r="8392" spans="11:12" ht="316.5" x14ac:dyDescent="0.25">
      <c r="K8392" s="146" t="s">
        <v>210</v>
      </c>
      <c r="L8392" s="148" t="s">
        <v>150</v>
      </c>
    </row>
    <row r="8393" spans="11:12" ht="316.5" x14ac:dyDescent="0.25">
      <c r="K8393" s="146" t="s">
        <v>210</v>
      </c>
      <c r="L8393" s="148" t="s">
        <v>150</v>
      </c>
    </row>
    <row r="8394" spans="11:12" ht="316.5" x14ac:dyDescent="0.25">
      <c r="K8394" s="146" t="s">
        <v>210</v>
      </c>
      <c r="L8394" s="148" t="s">
        <v>150</v>
      </c>
    </row>
    <row r="8395" spans="11:12" ht="316.5" x14ac:dyDescent="0.25">
      <c r="K8395" s="146" t="s">
        <v>210</v>
      </c>
      <c r="L8395" s="148" t="s">
        <v>150</v>
      </c>
    </row>
    <row r="8396" spans="11:12" ht="316.5" x14ac:dyDescent="0.25">
      <c r="K8396" s="146" t="s">
        <v>210</v>
      </c>
      <c r="L8396" s="148" t="s">
        <v>150</v>
      </c>
    </row>
    <row r="8397" spans="11:12" ht="316.5" x14ac:dyDescent="0.25">
      <c r="K8397" s="146" t="s">
        <v>210</v>
      </c>
      <c r="L8397" s="148" t="s">
        <v>150</v>
      </c>
    </row>
    <row r="8398" spans="11:12" ht="316.5" x14ac:dyDescent="0.25">
      <c r="K8398" s="146" t="s">
        <v>210</v>
      </c>
      <c r="L8398" s="148" t="s">
        <v>150</v>
      </c>
    </row>
    <row r="8399" spans="11:12" ht="316.5" x14ac:dyDescent="0.25">
      <c r="K8399" s="146" t="s">
        <v>210</v>
      </c>
      <c r="L8399" s="148" t="s">
        <v>150</v>
      </c>
    </row>
    <row r="8400" spans="11:12" ht="316.5" x14ac:dyDescent="0.25">
      <c r="K8400" s="146" t="s">
        <v>210</v>
      </c>
      <c r="L8400" s="148" t="s">
        <v>150</v>
      </c>
    </row>
    <row r="8401" spans="11:12" ht="316.5" x14ac:dyDescent="0.25">
      <c r="K8401" s="146" t="s">
        <v>210</v>
      </c>
      <c r="L8401" s="148" t="s">
        <v>150</v>
      </c>
    </row>
    <row r="8402" spans="11:12" ht="316.5" x14ac:dyDescent="0.25">
      <c r="K8402" s="146" t="s">
        <v>210</v>
      </c>
      <c r="L8402" s="148" t="s">
        <v>150</v>
      </c>
    </row>
    <row r="8403" spans="11:12" ht="316.5" x14ac:dyDescent="0.25">
      <c r="K8403" s="146" t="s">
        <v>210</v>
      </c>
      <c r="L8403" s="148" t="s">
        <v>150</v>
      </c>
    </row>
    <row r="8404" spans="11:12" ht="316.5" x14ac:dyDescent="0.25">
      <c r="K8404" s="146" t="s">
        <v>210</v>
      </c>
      <c r="L8404" s="148" t="s">
        <v>150</v>
      </c>
    </row>
    <row r="8405" spans="11:12" ht="316.5" x14ac:dyDescent="0.25">
      <c r="K8405" s="146" t="s">
        <v>210</v>
      </c>
      <c r="L8405" s="148" t="s">
        <v>150</v>
      </c>
    </row>
    <row r="8406" spans="11:12" ht="316.5" x14ac:dyDescent="0.25">
      <c r="K8406" s="146" t="s">
        <v>210</v>
      </c>
      <c r="L8406" s="148" t="s">
        <v>150</v>
      </c>
    </row>
    <row r="8407" spans="11:12" ht="316.5" x14ac:dyDescent="0.25">
      <c r="K8407" s="146" t="s">
        <v>210</v>
      </c>
      <c r="L8407" s="148" t="s">
        <v>150</v>
      </c>
    </row>
    <row r="8408" spans="11:12" ht="316.5" x14ac:dyDescent="0.25">
      <c r="K8408" s="146" t="s">
        <v>210</v>
      </c>
      <c r="L8408" s="148" t="s">
        <v>150</v>
      </c>
    </row>
    <row r="8409" spans="11:12" ht="316.5" x14ac:dyDescent="0.25">
      <c r="K8409" s="146" t="s">
        <v>210</v>
      </c>
      <c r="L8409" s="148" t="s">
        <v>150</v>
      </c>
    </row>
    <row r="8410" spans="11:12" ht="316.5" x14ac:dyDescent="0.25">
      <c r="K8410" s="146" t="s">
        <v>210</v>
      </c>
      <c r="L8410" s="148" t="s">
        <v>150</v>
      </c>
    </row>
    <row r="8411" spans="11:12" ht="316.5" x14ac:dyDescent="0.25">
      <c r="K8411" s="146" t="s">
        <v>210</v>
      </c>
      <c r="L8411" s="148" t="s">
        <v>150</v>
      </c>
    </row>
    <row r="8412" spans="11:12" ht="316.5" x14ac:dyDescent="0.25">
      <c r="K8412" s="146" t="s">
        <v>210</v>
      </c>
      <c r="L8412" s="148" t="s">
        <v>150</v>
      </c>
    </row>
    <row r="8413" spans="11:12" ht="316.5" x14ac:dyDescent="0.25">
      <c r="K8413" s="146" t="s">
        <v>210</v>
      </c>
      <c r="L8413" s="148" t="s">
        <v>150</v>
      </c>
    </row>
    <row r="8414" spans="11:12" ht="316.5" x14ac:dyDescent="0.25">
      <c r="K8414" s="146" t="s">
        <v>210</v>
      </c>
      <c r="L8414" s="148" t="s">
        <v>150</v>
      </c>
    </row>
    <row r="8415" spans="11:12" ht="316.5" x14ac:dyDescent="0.25">
      <c r="K8415" s="146" t="s">
        <v>210</v>
      </c>
      <c r="L8415" s="148" t="s">
        <v>150</v>
      </c>
    </row>
    <row r="8416" spans="11:12" ht="316.5" x14ac:dyDescent="0.25">
      <c r="K8416" s="146" t="s">
        <v>210</v>
      </c>
      <c r="L8416" s="148" t="s">
        <v>150</v>
      </c>
    </row>
    <row r="8417" spans="11:12" ht="316.5" x14ac:dyDescent="0.25">
      <c r="K8417" s="146" t="s">
        <v>210</v>
      </c>
      <c r="L8417" s="148" t="s">
        <v>150</v>
      </c>
    </row>
    <row r="8418" spans="11:12" ht="316.5" x14ac:dyDescent="0.25">
      <c r="K8418" s="146" t="s">
        <v>210</v>
      </c>
      <c r="L8418" s="148" t="s">
        <v>150</v>
      </c>
    </row>
    <row r="8419" spans="11:12" ht="316.5" x14ac:dyDescent="0.25">
      <c r="K8419" s="146" t="s">
        <v>210</v>
      </c>
      <c r="L8419" s="148" t="s">
        <v>150</v>
      </c>
    </row>
    <row r="8420" spans="11:12" ht="316.5" x14ac:dyDescent="0.25">
      <c r="K8420" s="146" t="s">
        <v>210</v>
      </c>
      <c r="L8420" s="148" t="s">
        <v>150</v>
      </c>
    </row>
    <row r="8421" spans="11:12" ht="316.5" x14ac:dyDescent="0.25">
      <c r="K8421" s="146" t="s">
        <v>210</v>
      </c>
      <c r="L8421" s="148" t="s">
        <v>150</v>
      </c>
    </row>
    <row r="8422" spans="11:12" ht="316.5" x14ac:dyDescent="0.25">
      <c r="K8422" s="146" t="s">
        <v>210</v>
      </c>
      <c r="L8422" s="148" t="s">
        <v>150</v>
      </c>
    </row>
    <row r="8423" spans="11:12" ht="316.5" x14ac:dyDescent="0.25">
      <c r="K8423" s="146" t="s">
        <v>210</v>
      </c>
      <c r="L8423" s="148" t="s">
        <v>150</v>
      </c>
    </row>
    <row r="8424" spans="11:12" ht="316.5" x14ac:dyDescent="0.25">
      <c r="K8424" s="146" t="s">
        <v>210</v>
      </c>
      <c r="L8424" s="148" t="s">
        <v>150</v>
      </c>
    </row>
    <row r="8425" spans="11:12" ht="316.5" x14ac:dyDescent="0.25">
      <c r="K8425" s="146" t="s">
        <v>210</v>
      </c>
      <c r="L8425" s="148" t="s">
        <v>150</v>
      </c>
    </row>
    <row r="8426" spans="11:12" ht="316.5" x14ac:dyDescent="0.25">
      <c r="K8426" s="146" t="s">
        <v>210</v>
      </c>
      <c r="L8426" s="148" t="s">
        <v>150</v>
      </c>
    </row>
    <row r="8427" spans="11:12" ht="316.5" x14ac:dyDescent="0.25">
      <c r="K8427" s="146" t="s">
        <v>210</v>
      </c>
      <c r="L8427" s="148" t="s">
        <v>150</v>
      </c>
    </row>
    <row r="8428" spans="11:12" ht="316.5" x14ac:dyDescent="0.25">
      <c r="K8428" s="146" t="s">
        <v>210</v>
      </c>
      <c r="L8428" s="148" t="s">
        <v>150</v>
      </c>
    </row>
    <row r="8429" spans="11:12" ht="316.5" x14ac:dyDescent="0.25">
      <c r="K8429" s="146" t="s">
        <v>210</v>
      </c>
      <c r="L8429" s="148" t="s">
        <v>150</v>
      </c>
    </row>
    <row r="8430" spans="11:12" ht="316.5" x14ac:dyDescent="0.25">
      <c r="K8430" s="146" t="s">
        <v>210</v>
      </c>
      <c r="L8430" s="148" t="s">
        <v>150</v>
      </c>
    </row>
    <row r="8431" spans="11:12" ht="316.5" x14ac:dyDescent="0.25">
      <c r="K8431" s="146" t="s">
        <v>210</v>
      </c>
      <c r="L8431" s="148" t="s">
        <v>150</v>
      </c>
    </row>
    <row r="8432" spans="11:12" ht="316.5" x14ac:dyDescent="0.25">
      <c r="K8432" s="146" t="s">
        <v>210</v>
      </c>
      <c r="L8432" s="148" t="s">
        <v>150</v>
      </c>
    </row>
    <row r="8433" spans="11:12" ht="316.5" x14ac:dyDescent="0.25">
      <c r="K8433" s="146" t="s">
        <v>210</v>
      </c>
      <c r="L8433" s="148" t="s">
        <v>150</v>
      </c>
    </row>
    <row r="8434" spans="11:12" ht="316.5" x14ac:dyDescent="0.25">
      <c r="K8434" s="146" t="s">
        <v>210</v>
      </c>
      <c r="L8434" s="148" t="s">
        <v>150</v>
      </c>
    </row>
    <row r="8435" spans="11:12" ht="316.5" x14ac:dyDescent="0.25">
      <c r="K8435" s="146" t="s">
        <v>210</v>
      </c>
      <c r="L8435" s="148" t="s">
        <v>150</v>
      </c>
    </row>
    <row r="8436" spans="11:12" ht="316.5" x14ac:dyDescent="0.25">
      <c r="K8436" s="146" t="s">
        <v>210</v>
      </c>
      <c r="L8436" s="148" t="s">
        <v>150</v>
      </c>
    </row>
    <row r="8437" spans="11:12" ht="316.5" x14ac:dyDescent="0.25">
      <c r="K8437" s="146" t="s">
        <v>210</v>
      </c>
      <c r="L8437" s="148" t="s">
        <v>150</v>
      </c>
    </row>
    <row r="8438" spans="11:12" ht="316.5" x14ac:dyDescent="0.25">
      <c r="K8438" s="146" t="s">
        <v>210</v>
      </c>
      <c r="L8438" s="148" t="s">
        <v>150</v>
      </c>
    </row>
    <row r="8439" spans="11:12" ht="316.5" x14ac:dyDescent="0.25">
      <c r="K8439" s="146" t="s">
        <v>210</v>
      </c>
      <c r="L8439" s="148" t="s">
        <v>150</v>
      </c>
    </row>
    <row r="8440" spans="11:12" ht="316.5" x14ac:dyDescent="0.25">
      <c r="K8440" s="146" t="s">
        <v>210</v>
      </c>
      <c r="L8440" s="148" t="s">
        <v>150</v>
      </c>
    </row>
    <row r="8441" spans="11:12" ht="316.5" x14ac:dyDescent="0.25">
      <c r="K8441" s="146" t="s">
        <v>210</v>
      </c>
      <c r="L8441" s="148" t="s">
        <v>150</v>
      </c>
    </row>
    <row r="8442" spans="11:12" ht="316.5" x14ac:dyDescent="0.25">
      <c r="K8442" s="146" t="s">
        <v>210</v>
      </c>
      <c r="L8442" s="148" t="s">
        <v>150</v>
      </c>
    </row>
    <row r="8443" spans="11:12" ht="316.5" x14ac:dyDescent="0.25">
      <c r="K8443" s="146" t="s">
        <v>210</v>
      </c>
      <c r="L8443" s="148" t="s">
        <v>150</v>
      </c>
    </row>
    <row r="8444" spans="11:12" ht="316.5" x14ac:dyDescent="0.25">
      <c r="K8444" s="146" t="s">
        <v>210</v>
      </c>
      <c r="L8444" s="148" t="s">
        <v>150</v>
      </c>
    </row>
    <row r="8445" spans="11:12" ht="316.5" x14ac:dyDescent="0.25">
      <c r="K8445" s="146" t="s">
        <v>210</v>
      </c>
      <c r="L8445" s="148" t="s">
        <v>150</v>
      </c>
    </row>
    <row r="8446" spans="11:12" ht="316.5" x14ac:dyDescent="0.25">
      <c r="K8446" s="146" t="s">
        <v>210</v>
      </c>
      <c r="L8446" s="148" t="s">
        <v>150</v>
      </c>
    </row>
    <row r="8447" spans="11:12" ht="316.5" x14ac:dyDescent="0.25">
      <c r="K8447" s="146" t="s">
        <v>210</v>
      </c>
      <c r="L8447" s="148" t="s">
        <v>150</v>
      </c>
    </row>
    <row r="8448" spans="11:12" ht="316.5" x14ac:dyDescent="0.25">
      <c r="K8448" s="146" t="s">
        <v>210</v>
      </c>
      <c r="L8448" s="148" t="s">
        <v>150</v>
      </c>
    </row>
    <row r="8449" spans="11:12" ht="316.5" x14ac:dyDescent="0.25">
      <c r="K8449" s="146" t="s">
        <v>210</v>
      </c>
      <c r="L8449" s="148" t="s">
        <v>150</v>
      </c>
    </row>
    <row r="8450" spans="11:12" ht="316.5" x14ac:dyDescent="0.25">
      <c r="K8450" s="146" t="s">
        <v>210</v>
      </c>
      <c r="L8450" s="148" t="s">
        <v>150</v>
      </c>
    </row>
    <row r="8451" spans="11:12" ht="316.5" x14ac:dyDescent="0.25">
      <c r="K8451" s="146" t="s">
        <v>210</v>
      </c>
      <c r="L8451" s="148" t="s">
        <v>150</v>
      </c>
    </row>
    <row r="8452" spans="11:12" ht="316.5" x14ac:dyDescent="0.25">
      <c r="K8452" s="146" t="s">
        <v>210</v>
      </c>
      <c r="L8452" s="148" t="s">
        <v>150</v>
      </c>
    </row>
    <row r="8453" spans="11:12" ht="316.5" x14ac:dyDescent="0.25">
      <c r="K8453" s="146" t="s">
        <v>210</v>
      </c>
      <c r="L8453" s="148" t="s">
        <v>150</v>
      </c>
    </row>
    <row r="8454" spans="11:12" ht="316.5" x14ac:dyDescent="0.25">
      <c r="K8454" s="146" t="s">
        <v>210</v>
      </c>
      <c r="L8454" s="148" t="s">
        <v>150</v>
      </c>
    </row>
    <row r="8455" spans="11:12" ht="316.5" x14ac:dyDescent="0.25">
      <c r="K8455" s="146" t="s">
        <v>210</v>
      </c>
      <c r="L8455" s="148" t="s">
        <v>150</v>
      </c>
    </row>
    <row r="8456" spans="11:12" ht="316.5" x14ac:dyDescent="0.25">
      <c r="K8456" s="146" t="s">
        <v>210</v>
      </c>
      <c r="L8456" s="148" t="s">
        <v>150</v>
      </c>
    </row>
    <row r="8457" spans="11:12" ht="316.5" x14ac:dyDescent="0.25">
      <c r="K8457" s="146" t="s">
        <v>210</v>
      </c>
      <c r="L8457" s="148" t="s">
        <v>150</v>
      </c>
    </row>
    <row r="8458" spans="11:12" ht="316.5" x14ac:dyDescent="0.25">
      <c r="K8458" s="146" t="s">
        <v>210</v>
      </c>
      <c r="L8458" s="148" t="s">
        <v>150</v>
      </c>
    </row>
    <row r="8459" spans="11:12" ht="316.5" x14ac:dyDescent="0.25">
      <c r="K8459" s="146" t="s">
        <v>210</v>
      </c>
      <c r="L8459" s="148" t="s">
        <v>150</v>
      </c>
    </row>
    <row r="8460" spans="11:12" ht="316.5" x14ac:dyDescent="0.25">
      <c r="K8460" s="146" t="s">
        <v>210</v>
      </c>
      <c r="L8460" s="148" t="s">
        <v>150</v>
      </c>
    </row>
    <row r="8461" spans="11:12" ht="316.5" x14ac:dyDescent="0.25">
      <c r="K8461" s="146" t="s">
        <v>210</v>
      </c>
      <c r="L8461" s="148" t="s">
        <v>150</v>
      </c>
    </row>
    <row r="8462" spans="11:12" ht="316.5" x14ac:dyDescent="0.25">
      <c r="K8462" s="146" t="s">
        <v>210</v>
      </c>
      <c r="L8462" s="148" t="s">
        <v>150</v>
      </c>
    </row>
    <row r="8463" spans="11:12" ht="316.5" x14ac:dyDescent="0.25">
      <c r="K8463" s="146" t="s">
        <v>210</v>
      </c>
      <c r="L8463" s="148" t="s">
        <v>150</v>
      </c>
    </row>
    <row r="8464" spans="11:12" ht="316.5" x14ac:dyDescent="0.25">
      <c r="K8464" s="146" t="s">
        <v>210</v>
      </c>
      <c r="L8464" s="148" t="s">
        <v>150</v>
      </c>
    </row>
    <row r="8465" spans="11:12" ht="316.5" x14ac:dyDescent="0.25">
      <c r="K8465" s="146" t="s">
        <v>210</v>
      </c>
      <c r="L8465" s="148" t="s">
        <v>150</v>
      </c>
    </row>
    <row r="8466" spans="11:12" ht="316.5" x14ac:dyDescent="0.25">
      <c r="K8466" s="146" t="s">
        <v>210</v>
      </c>
      <c r="L8466" s="148" t="s">
        <v>150</v>
      </c>
    </row>
    <row r="8467" spans="11:12" ht="316.5" x14ac:dyDescent="0.25">
      <c r="K8467" s="146" t="s">
        <v>210</v>
      </c>
      <c r="L8467" s="148" t="s">
        <v>150</v>
      </c>
    </row>
    <row r="8468" spans="11:12" ht="316.5" x14ac:dyDescent="0.25">
      <c r="K8468" s="146" t="s">
        <v>210</v>
      </c>
      <c r="L8468" s="148" t="s">
        <v>150</v>
      </c>
    </row>
    <row r="8469" spans="11:12" ht="316.5" x14ac:dyDescent="0.25">
      <c r="K8469" s="146" t="s">
        <v>210</v>
      </c>
      <c r="L8469" s="148" t="s">
        <v>150</v>
      </c>
    </row>
    <row r="8470" spans="11:12" ht="316.5" x14ac:dyDescent="0.25">
      <c r="K8470" s="146" t="s">
        <v>210</v>
      </c>
      <c r="L8470" s="148" t="s">
        <v>150</v>
      </c>
    </row>
    <row r="8471" spans="11:12" ht="316.5" x14ac:dyDescent="0.25">
      <c r="K8471" s="146" t="s">
        <v>210</v>
      </c>
      <c r="L8471" s="148" t="s">
        <v>150</v>
      </c>
    </row>
    <row r="8472" spans="11:12" ht="316.5" x14ac:dyDescent="0.25">
      <c r="K8472" s="146" t="s">
        <v>210</v>
      </c>
      <c r="L8472" s="148" t="s">
        <v>150</v>
      </c>
    </row>
    <row r="8473" spans="11:12" ht="316.5" x14ac:dyDescent="0.25">
      <c r="K8473" s="146" t="s">
        <v>210</v>
      </c>
      <c r="L8473" s="148" t="s">
        <v>150</v>
      </c>
    </row>
    <row r="8474" spans="11:12" ht="316.5" x14ac:dyDescent="0.25">
      <c r="K8474" s="146" t="s">
        <v>210</v>
      </c>
      <c r="L8474" s="148" t="s">
        <v>150</v>
      </c>
    </row>
    <row r="8475" spans="11:12" ht="316.5" x14ac:dyDescent="0.25">
      <c r="K8475" s="146" t="s">
        <v>210</v>
      </c>
      <c r="L8475" s="148" t="s">
        <v>150</v>
      </c>
    </row>
    <row r="8476" spans="11:12" ht="316.5" x14ac:dyDescent="0.25">
      <c r="K8476" s="146" t="s">
        <v>210</v>
      </c>
      <c r="L8476" s="148" t="s">
        <v>150</v>
      </c>
    </row>
    <row r="8477" spans="11:12" ht="316.5" x14ac:dyDescent="0.25">
      <c r="K8477" s="146" t="s">
        <v>210</v>
      </c>
      <c r="L8477" s="148" t="s">
        <v>150</v>
      </c>
    </row>
    <row r="8478" spans="11:12" ht="316.5" x14ac:dyDescent="0.25">
      <c r="K8478" s="146" t="s">
        <v>210</v>
      </c>
      <c r="L8478" s="148" t="s">
        <v>150</v>
      </c>
    </row>
    <row r="8479" spans="11:12" ht="316.5" x14ac:dyDescent="0.25">
      <c r="K8479" s="146" t="s">
        <v>210</v>
      </c>
      <c r="L8479" s="148" t="s">
        <v>150</v>
      </c>
    </row>
    <row r="8480" spans="11:12" ht="316.5" x14ac:dyDescent="0.25">
      <c r="K8480" s="146" t="s">
        <v>210</v>
      </c>
      <c r="L8480" s="148" t="s">
        <v>150</v>
      </c>
    </row>
    <row r="8481" spans="11:12" ht="316.5" x14ac:dyDescent="0.25">
      <c r="K8481" s="146" t="s">
        <v>210</v>
      </c>
      <c r="L8481" s="148" t="s">
        <v>150</v>
      </c>
    </row>
    <row r="8482" spans="11:12" ht="316.5" x14ac:dyDescent="0.25">
      <c r="K8482" s="146" t="s">
        <v>210</v>
      </c>
      <c r="L8482" s="148" t="s">
        <v>150</v>
      </c>
    </row>
    <row r="8483" spans="11:12" ht="316.5" x14ac:dyDescent="0.25">
      <c r="K8483" s="146" t="s">
        <v>210</v>
      </c>
      <c r="L8483" s="148" t="s">
        <v>150</v>
      </c>
    </row>
    <row r="8484" spans="11:12" ht="316.5" x14ac:dyDescent="0.25">
      <c r="K8484" s="146" t="s">
        <v>210</v>
      </c>
      <c r="L8484" s="148" t="s">
        <v>150</v>
      </c>
    </row>
    <row r="8485" spans="11:12" ht="316.5" x14ac:dyDescent="0.25">
      <c r="K8485" s="146" t="s">
        <v>210</v>
      </c>
      <c r="L8485" s="148" t="s">
        <v>150</v>
      </c>
    </row>
    <row r="8486" spans="11:12" ht="316.5" x14ac:dyDescent="0.25">
      <c r="K8486" s="146" t="s">
        <v>210</v>
      </c>
      <c r="L8486" s="148" t="s">
        <v>150</v>
      </c>
    </row>
    <row r="8487" spans="11:12" ht="316.5" x14ac:dyDescent="0.25">
      <c r="K8487" s="146" t="s">
        <v>210</v>
      </c>
      <c r="L8487" s="148" t="s">
        <v>150</v>
      </c>
    </row>
    <row r="8488" spans="11:12" ht="316.5" x14ac:dyDescent="0.25">
      <c r="K8488" s="146" t="s">
        <v>210</v>
      </c>
      <c r="L8488" s="148" t="s">
        <v>150</v>
      </c>
    </row>
    <row r="8489" spans="11:12" ht="316.5" x14ac:dyDescent="0.25">
      <c r="K8489" s="146" t="s">
        <v>210</v>
      </c>
      <c r="L8489" s="148" t="s">
        <v>150</v>
      </c>
    </row>
    <row r="8490" spans="11:12" ht="316.5" x14ac:dyDescent="0.25">
      <c r="K8490" s="146" t="s">
        <v>210</v>
      </c>
      <c r="L8490" s="148" t="s">
        <v>150</v>
      </c>
    </row>
    <row r="8491" spans="11:12" ht="316.5" x14ac:dyDescent="0.25">
      <c r="K8491" s="146" t="s">
        <v>210</v>
      </c>
      <c r="L8491" s="148" t="s">
        <v>150</v>
      </c>
    </row>
    <row r="8492" spans="11:12" ht="316.5" x14ac:dyDescent="0.25">
      <c r="K8492" s="146" t="s">
        <v>210</v>
      </c>
      <c r="L8492" s="148" t="s">
        <v>150</v>
      </c>
    </row>
    <row r="8493" spans="11:12" ht="316.5" x14ac:dyDescent="0.25">
      <c r="K8493" s="146" t="s">
        <v>210</v>
      </c>
      <c r="L8493" s="148" t="s">
        <v>150</v>
      </c>
    </row>
    <row r="8494" spans="11:12" ht="316.5" x14ac:dyDescent="0.25">
      <c r="K8494" s="146" t="s">
        <v>210</v>
      </c>
      <c r="L8494" s="148" t="s">
        <v>150</v>
      </c>
    </row>
    <row r="8495" spans="11:12" ht="316.5" x14ac:dyDescent="0.25">
      <c r="K8495" s="146" t="s">
        <v>210</v>
      </c>
      <c r="L8495" s="148" t="s">
        <v>150</v>
      </c>
    </row>
    <row r="8496" spans="11:12" ht="316.5" x14ac:dyDescent="0.25">
      <c r="K8496" s="146" t="s">
        <v>210</v>
      </c>
      <c r="L8496" s="148" t="s">
        <v>150</v>
      </c>
    </row>
    <row r="8497" spans="11:12" ht="316.5" x14ac:dyDescent="0.25">
      <c r="K8497" s="146" t="s">
        <v>210</v>
      </c>
      <c r="L8497" s="148" t="s">
        <v>150</v>
      </c>
    </row>
    <row r="8498" spans="11:12" ht="316.5" x14ac:dyDescent="0.25">
      <c r="K8498" s="146" t="s">
        <v>210</v>
      </c>
      <c r="L8498" s="148" t="s">
        <v>150</v>
      </c>
    </row>
    <row r="8499" spans="11:12" ht="316.5" x14ac:dyDescent="0.25">
      <c r="K8499" s="146" t="s">
        <v>210</v>
      </c>
      <c r="L8499" s="148" t="s">
        <v>150</v>
      </c>
    </row>
    <row r="8500" spans="11:12" ht="316.5" x14ac:dyDescent="0.25">
      <c r="K8500" s="146" t="s">
        <v>210</v>
      </c>
      <c r="L8500" s="148" t="s">
        <v>150</v>
      </c>
    </row>
    <row r="8501" spans="11:12" ht="316.5" x14ac:dyDescent="0.25">
      <c r="K8501" s="146" t="s">
        <v>210</v>
      </c>
      <c r="L8501" s="148" t="s">
        <v>150</v>
      </c>
    </row>
    <row r="8502" spans="11:12" ht="316.5" x14ac:dyDescent="0.25">
      <c r="K8502" s="146" t="s">
        <v>210</v>
      </c>
      <c r="L8502" s="148" t="s">
        <v>150</v>
      </c>
    </row>
    <row r="8503" spans="11:12" ht="316.5" x14ac:dyDescent="0.25">
      <c r="K8503" s="146" t="s">
        <v>210</v>
      </c>
      <c r="L8503" s="148" t="s">
        <v>150</v>
      </c>
    </row>
    <row r="8504" spans="11:12" ht="316.5" x14ac:dyDescent="0.25">
      <c r="K8504" s="146" t="s">
        <v>210</v>
      </c>
      <c r="L8504" s="148" t="s">
        <v>150</v>
      </c>
    </row>
    <row r="8505" spans="11:12" ht="316.5" x14ac:dyDescent="0.25">
      <c r="K8505" s="146" t="s">
        <v>210</v>
      </c>
      <c r="L8505" s="148" t="s">
        <v>150</v>
      </c>
    </row>
    <row r="8506" spans="11:12" ht="316.5" x14ac:dyDescent="0.25">
      <c r="K8506" s="146" t="s">
        <v>210</v>
      </c>
      <c r="L8506" s="148" t="s">
        <v>150</v>
      </c>
    </row>
    <row r="8507" spans="11:12" ht="316.5" x14ac:dyDescent="0.25">
      <c r="K8507" s="146" t="s">
        <v>210</v>
      </c>
      <c r="L8507" s="148" t="s">
        <v>150</v>
      </c>
    </row>
    <row r="8508" spans="11:12" ht="316.5" x14ac:dyDescent="0.25">
      <c r="K8508" s="146" t="s">
        <v>210</v>
      </c>
      <c r="L8508" s="148" t="s">
        <v>150</v>
      </c>
    </row>
    <row r="8509" spans="11:12" ht="316.5" x14ac:dyDescent="0.25">
      <c r="K8509" s="146" t="s">
        <v>210</v>
      </c>
      <c r="L8509" s="148" t="s">
        <v>150</v>
      </c>
    </row>
    <row r="8510" spans="11:12" ht="316.5" x14ac:dyDescent="0.25">
      <c r="K8510" s="146" t="s">
        <v>210</v>
      </c>
      <c r="L8510" s="148" t="s">
        <v>150</v>
      </c>
    </row>
    <row r="8511" spans="11:12" ht="316.5" x14ac:dyDescent="0.25">
      <c r="K8511" s="146" t="s">
        <v>210</v>
      </c>
      <c r="L8511" s="148" t="s">
        <v>150</v>
      </c>
    </row>
    <row r="8512" spans="11:12" ht="316.5" x14ac:dyDescent="0.25">
      <c r="K8512" s="146" t="s">
        <v>210</v>
      </c>
      <c r="L8512" s="148" t="s">
        <v>150</v>
      </c>
    </row>
    <row r="8513" spans="11:12" ht="316.5" x14ac:dyDescent="0.25">
      <c r="K8513" s="146" t="s">
        <v>210</v>
      </c>
      <c r="L8513" s="148" t="s">
        <v>150</v>
      </c>
    </row>
    <row r="8514" spans="11:12" ht="316.5" x14ac:dyDescent="0.25">
      <c r="K8514" s="146" t="s">
        <v>210</v>
      </c>
      <c r="L8514" s="148" t="s">
        <v>150</v>
      </c>
    </row>
    <row r="8515" spans="11:12" ht="316.5" x14ac:dyDescent="0.25">
      <c r="K8515" s="146" t="s">
        <v>210</v>
      </c>
      <c r="L8515" s="148" t="s">
        <v>150</v>
      </c>
    </row>
    <row r="8516" spans="11:12" ht="316.5" x14ac:dyDescent="0.25">
      <c r="K8516" s="146" t="s">
        <v>210</v>
      </c>
      <c r="L8516" s="148" t="s">
        <v>150</v>
      </c>
    </row>
    <row r="8517" spans="11:12" ht="316.5" x14ac:dyDescent="0.25">
      <c r="K8517" s="146" t="s">
        <v>210</v>
      </c>
      <c r="L8517" s="148" t="s">
        <v>150</v>
      </c>
    </row>
    <row r="8518" spans="11:12" ht="316.5" x14ac:dyDescent="0.25">
      <c r="K8518" s="146" t="s">
        <v>210</v>
      </c>
      <c r="L8518" s="148" t="s">
        <v>150</v>
      </c>
    </row>
    <row r="8519" spans="11:12" ht="316.5" x14ac:dyDescent="0.25">
      <c r="K8519" s="146" t="s">
        <v>210</v>
      </c>
      <c r="L8519" s="148" t="s">
        <v>150</v>
      </c>
    </row>
    <row r="8520" spans="11:12" ht="316.5" x14ac:dyDescent="0.25">
      <c r="K8520" s="146" t="s">
        <v>210</v>
      </c>
      <c r="L8520" s="148" t="s">
        <v>150</v>
      </c>
    </row>
    <row r="8521" spans="11:12" ht="316.5" x14ac:dyDescent="0.25">
      <c r="K8521" s="146" t="s">
        <v>210</v>
      </c>
      <c r="L8521" s="148" t="s">
        <v>150</v>
      </c>
    </row>
    <row r="8522" spans="11:12" ht="316.5" x14ac:dyDescent="0.25">
      <c r="K8522" s="146" t="s">
        <v>210</v>
      </c>
      <c r="L8522" s="148" t="s">
        <v>150</v>
      </c>
    </row>
    <row r="8523" spans="11:12" ht="316.5" x14ac:dyDescent="0.25">
      <c r="K8523" s="146" t="s">
        <v>210</v>
      </c>
      <c r="L8523" s="148" t="s">
        <v>150</v>
      </c>
    </row>
    <row r="8524" spans="11:12" ht="316.5" x14ac:dyDescent="0.25">
      <c r="K8524" s="146" t="s">
        <v>210</v>
      </c>
      <c r="L8524" s="148" t="s">
        <v>150</v>
      </c>
    </row>
    <row r="8525" spans="11:12" ht="316.5" x14ac:dyDescent="0.25">
      <c r="K8525" s="146" t="s">
        <v>210</v>
      </c>
      <c r="L8525" s="148" t="s">
        <v>150</v>
      </c>
    </row>
    <row r="8526" spans="11:12" ht="316.5" x14ac:dyDescent="0.25">
      <c r="K8526" s="146" t="s">
        <v>210</v>
      </c>
      <c r="L8526" s="148" t="s">
        <v>150</v>
      </c>
    </row>
    <row r="8527" spans="11:12" ht="316.5" x14ac:dyDescent="0.25">
      <c r="K8527" s="146" t="s">
        <v>210</v>
      </c>
      <c r="L8527" s="148" t="s">
        <v>150</v>
      </c>
    </row>
    <row r="8528" spans="11:12" ht="316.5" x14ac:dyDescent="0.25">
      <c r="K8528" s="146" t="s">
        <v>210</v>
      </c>
      <c r="L8528" s="148" t="s">
        <v>150</v>
      </c>
    </row>
    <row r="8529" spans="11:12" ht="316.5" x14ac:dyDescent="0.25">
      <c r="K8529" s="146" t="s">
        <v>210</v>
      </c>
      <c r="L8529" s="148" t="s">
        <v>150</v>
      </c>
    </row>
    <row r="8530" spans="11:12" ht="316.5" x14ac:dyDescent="0.25">
      <c r="K8530" s="146" t="s">
        <v>210</v>
      </c>
      <c r="L8530" s="148" t="s">
        <v>150</v>
      </c>
    </row>
    <row r="8531" spans="11:12" ht="316.5" x14ac:dyDescent="0.25">
      <c r="K8531" s="146" t="s">
        <v>210</v>
      </c>
      <c r="L8531" s="148" t="s">
        <v>150</v>
      </c>
    </row>
    <row r="8532" spans="11:12" ht="316.5" x14ac:dyDescent="0.25">
      <c r="K8532" s="146" t="s">
        <v>210</v>
      </c>
      <c r="L8532" s="148" t="s">
        <v>150</v>
      </c>
    </row>
    <row r="8533" spans="11:12" ht="316.5" x14ac:dyDescent="0.25">
      <c r="K8533" s="146" t="s">
        <v>210</v>
      </c>
      <c r="L8533" s="148" t="s">
        <v>150</v>
      </c>
    </row>
    <row r="8534" spans="11:12" ht="316.5" x14ac:dyDescent="0.25">
      <c r="K8534" s="146" t="s">
        <v>210</v>
      </c>
      <c r="L8534" s="148" t="s">
        <v>150</v>
      </c>
    </row>
    <row r="8535" spans="11:12" ht="316.5" x14ac:dyDescent="0.25">
      <c r="K8535" s="146" t="s">
        <v>210</v>
      </c>
      <c r="L8535" s="148" t="s">
        <v>150</v>
      </c>
    </row>
    <row r="8536" spans="11:12" ht="316.5" x14ac:dyDescent="0.25">
      <c r="K8536" s="146" t="s">
        <v>210</v>
      </c>
      <c r="L8536" s="148" t="s">
        <v>150</v>
      </c>
    </row>
    <row r="8537" spans="11:12" ht="316.5" x14ac:dyDescent="0.25">
      <c r="K8537" s="146" t="s">
        <v>210</v>
      </c>
      <c r="L8537" s="148" t="s">
        <v>150</v>
      </c>
    </row>
    <row r="8538" spans="11:12" ht="316.5" x14ac:dyDescent="0.25">
      <c r="K8538" s="146" t="s">
        <v>210</v>
      </c>
      <c r="L8538" s="148" t="s">
        <v>150</v>
      </c>
    </row>
    <row r="8539" spans="11:12" ht="316.5" x14ac:dyDescent="0.25">
      <c r="K8539" s="146" t="s">
        <v>210</v>
      </c>
      <c r="L8539" s="148" t="s">
        <v>150</v>
      </c>
    </row>
    <row r="8540" spans="11:12" ht="316.5" x14ac:dyDescent="0.25">
      <c r="K8540" s="146" t="s">
        <v>210</v>
      </c>
      <c r="L8540" s="148" t="s">
        <v>150</v>
      </c>
    </row>
    <row r="8541" spans="11:12" ht="316.5" x14ac:dyDescent="0.25">
      <c r="K8541" s="146" t="s">
        <v>210</v>
      </c>
      <c r="L8541" s="148" t="s">
        <v>150</v>
      </c>
    </row>
    <row r="8542" spans="11:12" ht="316.5" x14ac:dyDescent="0.25">
      <c r="K8542" s="146" t="s">
        <v>210</v>
      </c>
      <c r="L8542" s="148" t="s">
        <v>150</v>
      </c>
    </row>
    <row r="8543" spans="11:12" ht="316.5" x14ac:dyDescent="0.25">
      <c r="K8543" s="146" t="s">
        <v>210</v>
      </c>
      <c r="L8543" s="148" t="s">
        <v>150</v>
      </c>
    </row>
    <row r="8544" spans="11:12" ht="316.5" x14ac:dyDescent="0.25">
      <c r="K8544" s="146" t="s">
        <v>210</v>
      </c>
      <c r="L8544" s="148" t="s">
        <v>150</v>
      </c>
    </row>
    <row r="8545" spans="11:12" ht="316.5" x14ac:dyDescent="0.25">
      <c r="K8545" s="146" t="s">
        <v>210</v>
      </c>
      <c r="L8545" s="148" t="s">
        <v>150</v>
      </c>
    </row>
    <row r="8546" spans="11:12" ht="316.5" x14ac:dyDescent="0.25">
      <c r="K8546" s="146" t="s">
        <v>210</v>
      </c>
      <c r="L8546" s="148" t="s">
        <v>150</v>
      </c>
    </row>
    <row r="8547" spans="11:12" ht="316.5" x14ac:dyDescent="0.25">
      <c r="K8547" s="146" t="s">
        <v>210</v>
      </c>
      <c r="L8547" s="148" t="s">
        <v>150</v>
      </c>
    </row>
    <row r="8548" spans="11:12" ht="316.5" x14ac:dyDescent="0.25">
      <c r="K8548" s="146" t="s">
        <v>210</v>
      </c>
      <c r="L8548" s="148" t="s">
        <v>150</v>
      </c>
    </row>
    <row r="8549" spans="11:12" ht="316.5" x14ac:dyDescent="0.25">
      <c r="K8549" s="146" t="s">
        <v>210</v>
      </c>
      <c r="L8549" s="148" t="s">
        <v>150</v>
      </c>
    </row>
    <row r="8550" spans="11:12" ht="316.5" x14ac:dyDescent="0.25">
      <c r="K8550" s="146" t="s">
        <v>210</v>
      </c>
      <c r="L8550" s="148" t="s">
        <v>150</v>
      </c>
    </row>
    <row r="8551" spans="11:12" ht="316.5" x14ac:dyDescent="0.25">
      <c r="K8551" s="146" t="s">
        <v>210</v>
      </c>
      <c r="L8551" s="148" t="s">
        <v>150</v>
      </c>
    </row>
    <row r="8552" spans="11:12" ht="316.5" x14ac:dyDescent="0.25">
      <c r="K8552" s="146" t="s">
        <v>210</v>
      </c>
      <c r="L8552" s="148" t="s">
        <v>150</v>
      </c>
    </row>
    <row r="8553" spans="11:12" ht="316.5" x14ac:dyDescent="0.25">
      <c r="K8553" s="146" t="s">
        <v>210</v>
      </c>
      <c r="L8553" s="148" t="s">
        <v>150</v>
      </c>
    </row>
    <row r="8554" spans="11:12" ht="316.5" x14ac:dyDescent="0.25">
      <c r="K8554" s="146" t="s">
        <v>210</v>
      </c>
      <c r="L8554" s="148" t="s">
        <v>150</v>
      </c>
    </row>
    <row r="8555" spans="11:12" ht="316.5" x14ac:dyDescent="0.25">
      <c r="K8555" s="146" t="s">
        <v>210</v>
      </c>
      <c r="L8555" s="148" t="s">
        <v>150</v>
      </c>
    </row>
    <row r="8556" spans="11:12" ht="316.5" x14ac:dyDescent="0.25">
      <c r="K8556" s="146" t="s">
        <v>210</v>
      </c>
      <c r="L8556" s="148" t="s">
        <v>150</v>
      </c>
    </row>
    <row r="8557" spans="11:12" ht="316.5" x14ac:dyDescent="0.25">
      <c r="K8557" s="146" t="s">
        <v>210</v>
      </c>
      <c r="L8557" s="148" t="s">
        <v>150</v>
      </c>
    </row>
    <row r="8558" spans="11:12" ht="316.5" x14ac:dyDescent="0.25">
      <c r="K8558" s="146" t="s">
        <v>210</v>
      </c>
      <c r="L8558" s="148" t="s">
        <v>150</v>
      </c>
    </row>
    <row r="8559" spans="11:12" ht="316.5" x14ac:dyDescent="0.25">
      <c r="K8559" s="146" t="s">
        <v>210</v>
      </c>
      <c r="L8559" s="148" t="s">
        <v>150</v>
      </c>
    </row>
    <row r="8560" spans="11:12" ht="316.5" x14ac:dyDescent="0.25">
      <c r="K8560" s="146" t="s">
        <v>210</v>
      </c>
      <c r="L8560" s="148" t="s">
        <v>150</v>
      </c>
    </row>
    <row r="8561" spans="11:12" ht="316.5" x14ac:dyDescent="0.25">
      <c r="K8561" s="146" t="s">
        <v>210</v>
      </c>
      <c r="L8561" s="148" t="s">
        <v>150</v>
      </c>
    </row>
    <row r="8562" spans="11:12" ht="316.5" x14ac:dyDescent="0.25">
      <c r="K8562" s="146" t="s">
        <v>210</v>
      </c>
      <c r="L8562" s="148" t="s">
        <v>150</v>
      </c>
    </row>
    <row r="8563" spans="11:12" ht="316.5" x14ac:dyDescent="0.25">
      <c r="K8563" s="146" t="s">
        <v>210</v>
      </c>
      <c r="L8563" s="148" t="s">
        <v>150</v>
      </c>
    </row>
    <row r="8564" spans="11:12" ht="316.5" x14ac:dyDescent="0.25">
      <c r="K8564" s="146" t="s">
        <v>210</v>
      </c>
      <c r="L8564" s="148" t="s">
        <v>150</v>
      </c>
    </row>
    <row r="8565" spans="11:12" ht="316.5" x14ac:dyDescent="0.25">
      <c r="K8565" s="146" t="s">
        <v>210</v>
      </c>
      <c r="L8565" s="148" t="s">
        <v>150</v>
      </c>
    </row>
    <row r="8566" spans="11:12" ht="316.5" x14ac:dyDescent="0.25">
      <c r="K8566" s="146" t="s">
        <v>210</v>
      </c>
      <c r="L8566" s="148" t="s">
        <v>150</v>
      </c>
    </row>
    <row r="8567" spans="11:12" ht="316.5" x14ac:dyDescent="0.25">
      <c r="K8567" s="146" t="s">
        <v>210</v>
      </c>
      <c r="L8567" s="148" t="s">
        <v>150</v>
      </c>
    </row>
    <row r="8568" spans="11:12" ht="316.5" x14ac:dyDescent="0.25">
      <c r="K8568" s="146" t="s">
        <v>210</v>
      </c>
      <c r="L8568" s="148" t="s">
        <v>150</v>
      </c>
    </row>
    <row r="8569" spans="11:12" ht="316.5" x14ac:dyDescent="0.25">
      <c r="K8569" s="146" t="s">
        <v>210</v>
      </c>
      <c r="L8569" s="148" t="s">
        <v>150</v>
      </c>
    </row>
    <row r="8570" spans="11:12" ht="316.5" x14ac:dyDescent="0.25">
      <c r="K8570" s="146" t="s">
        <v>210</v>
      </c>
      <c r="L8570" s="148" t="s">
        <v>150</v>
      </c>
    </row>
    <row r="8571" spans="11:12" ht="316.5" x14ac:dyDescent="0.25">
      <c r="K8571" s="146" t="s">
        <v>210</v>
      </c>
      <c r="L8571" s="148" t="s">
        <v>150</v>
      </c>
    </row>
    <row r="8572" spans="11:12" ht="316.5" x14ac:dyDescent="0.25">
      <c r="K8572" s="146" t="s">
        <v>210</v>
      </c>
      <c r="L8572" s="148" t="s">
        <v>150</v>
      </c>
    </row>
    <row r="8573" spans="11:12" ht="316.5" x14ac:dyDescent="0.25">
      <c r="K8573" s="146" t="s">
        <v>210</v>
      </c>
      <c r="L8573" s="148" t="s">
        <v>150</v>
      </c>
    </row>
    <row r="8574" spans="11:12" ht="316.5" x14ac:dyDescent="0.25">
      <c r="K8574" s="146" t="s">
        <v>210</v>
      </c>
      <c r="L8574" s="148" t="s">
        <v>150</v>
      </c>
    </row>
    <row r="8575" spans="11:12" ht="316.5" x14ac:dyDescent="0.25">
      <c r="K8575" s="146" t="s">
        <v>210</v>
      </c>
      <c r="L8575" s="148" t="s">
        <v>150</v>
      </c>
    </row>
    <row r="8576" spans="11:12" ht="316.5" x14ac:dyDescent="0.25">
      <c r="K8576" s="146" t="s">
        <v>210</v>
      </c>
      <c r="L8576" s="148" t="s">
        <v>150</v>
      </c>
    </row>
    <row r="8577" spans="11:12" ht="316.5" x14ac:dyDescent="0.25">
      <c r="K8577" s="146" t="s">
        <v>210</v>
      </c>
      <c r="L8577" s="148" t="s">
        <v>150</v>
      </c>
    </row>
    <row r="8578" spans="11:12" ht="316.5" x14ac:dyDescent="0.25">
      <c r="K8578" s="146" t="s">
        <v>210</v>
      </c>
      <c r="L8578" s="148" t="s">
        <v>150</v>
      </c>
    </row>
    <row r="8579" spans="11:12" ht="316.5" x14ac:dyDescent="0.25">
      <c r="K8579" s="146" t="s">
        <v>210</v>
      </c>
      <c r="L8579" s="148" t="s">
        <v>150</v>
      </c>
    </row>
    <row r="8580" spans="11:12" ht="316.5" x14ac:dyDescent="0.25">
      <c r="K8580" s="146" t="s">
        <v>210</v>
      </c>
      <c r="L8580" s="148" t="s">
        <v>150</v>
      </c>
    </row>
    <row r="8581" spans="11:12" ht="316.5" x14ac:dyDescent="0.25">
      <c r="K8581" s="146" t="s">
        <v>210</v>
      </c>
      <c r="L8581" s="148" t="s">
        <v>150</v>
      </c>
    </row>
    <row r="8582" spans="11:12" ht="316.5" x14ac:dyDescent="0.25">
      <c r="K8582" s="146" t="s">
        <v>210</v>
      </c>
      <c r="L8582" s="148" t="s">
        <v>150</v>
      </c>
    </row>
    <row r="8583" spans="11:12" ht="316.5" x14ac:dyDescent="0.25">
      <c r="K8583" s="146" t="s">
        <v>210</v>
      </c>
      <c r="L8583" s="148" t="s">
        <v>150</v>
      </c>
    </row>
    <row r="8584" spans="11:12" ht="316.5" x14ac:dyDescent="0.25">
      <c r="K8584" s="146" t="s">
        <v>210</v>
      </c>
      <c r="L8584" s="148" t="s">
        <v>150</v>
      </c>
    </row>
    <row r="8585" spans="11:12" ht="316.5" x14ac:dyDescent="0.25">
      <c r="K8585" s="146" t="s">
        <v>210</v>
      </c>
      <c r="L8585" s="148" t="s">
        <v>150</v>
      </c>
    </row>
    <row r="8586" spans="11:12" ht="316.5" x14ac:dyDescent="0.25">
      <c r="K8586" s="146" t="s">
        <v>210</v>
      </c>
      <c r="L8586" s="148" t="s">
        <v>150</v>
      </c>
    </row>
    <row r="8587" spans="11:12" ht="316.5" x14ac:dyDescent="0.25">
      <c r="K8587" s="146" t="s">
        <v>210</v>
      </c>
      <c r="L8587" s="148" t="s">
        <v>150</v>
      </c>
    </row>
    <row r="8588" spans="11:12" ht="316.5" x14ac:dyDescent="0.25">
      <c r="K8588" s="146" t="s">
        <v>210</v>
      </c>
      <c r="L8588" s="148" t="s">
        <v>150</v>
      </c>
    </row>
    <row r="8589" spans="11:12" ht="316.5" x14ac:dyDescent="0.25">
      <c r="K8589" s="146" t="s">
        <v>210</v>
      </c>
      <c r="L8589" s="148" t="s">
        <v>150</v>
      </c>
    </row>
    <row r="8590" spans="11:12" ht="316.5" x14ac:dyDescent="0.25">
      <c r="K8590" s="146" t="s">
        <v>210</v>
      </c>
      <c r="L8590" s="148" t="s">
        <v>150</v>
      </c>
    </row>
    <row r="8591" spans="11:12" ht="316.5" x14ac:dyDescent="0.25">
      <c r="K8591" s="146" t="s">
        <v>210</v>
      </c>
      <c r="L8591" s="148" t="s">
        <v>150</v>
      </c>
    </row>
    <row r="8592" spans="11:12" ht="316.5" x14ac:dyDescent="0.25">
      <c r="K8592" s="146" t="s">
        <v>210</v>
      </c>
      <c r="L8592" s="148" t="s">
        <v>150</v>
      </c>
    </row>
    <row r="8593" spans="11:12" ht="316.5" x14ac:dyDescent="0.25">
      <c r="K8593" s="146" t="s">
        <v>210</v>
      </c>
      <c r="L8593" s="148" t="s">
        <v>150</v>
      </c>
    </row>
    <row r="8594" spans="11:12" ht="316.5" x14ac:dyDescent="0.25">
      <c r="K8594" s="146" t="s">
        <v>210</v>
      </c>
      <c r="L8594" s="148" t="s">
        <v>150</v>
      </c>
    </row>
    <row r="8595" spans="11:12" ht="316.5" x14ac:dyDescent="0.25">
      <c r="K8595" s="146" t="s">
        <v>210</v>
      </c>
      <c r="L8595" s="148" t="s">
        <v>150</v>
      </c>
    </row>
    <row r="8596" spans="11:12" ht="316.5" x14ac:dyDescent="0.25">
      <c r="K8596" s="146" t="s">
        <v>210</v>
      </c>
      <c r="L8596" s="148" t="s">
        <v>150</v>
      </c>
    </row>
    <row r="8597" spans="11:12" ht="316.5" x14ac:dyDescent="0.25">
      <c r="K8597" s="146" t="s">
        <v>210</v>
      </c>
      <c r="L8597" s="148" t="s">
        <v>150</v>
      </c>
    </row>
    <row r="8598" spans="11:12" ht="316.5" x14ac:dyDescent="0.25">
      <c r="K8598" s="146" t="s">
        <v>210</v>
      </c>
      <c r="L8598" s="148" t="s">
        <v>150</v>
      </c>
    </row>
    <row r="8599" spans="11:12" ht="316.5" x14ac:dyDescent="0.25">
      <c r="K8599" s="146" t="s">
        <v>210</v>
      </c>
      <c r="L8599" s="148" t="s">
        <v>150</v>
      </c>
    </row>
    <row r="8600" spans="11:12" ht="316.5" x14ac:dyDescent="0.25">
      <c r="K8600" s="146" t="s">
        <v>210</v>
      </c>
      <c r="L8600" s="148" t="s">
        <v>150</v>
      </c>
    </row>
    <row r="8601" spans="11:12" ht="316.5" x14ac:dyDescent="0.25">
      <c r="K8601" s="146" t="s">
        <v>210</v>
      </c>
      <c r="L8601" s="148" t="s">
        <v>150</v>
      </c>
    </row>
    <row r="8602" spans="11:12" ht="316.5" x14ac:dyDescent="0.25">
      <c r="K8602" s="146" t="s">
        <v>210</v>
      </c>
      <c r="L8602" s="148" t="s">
        <v>150</v>
      </c>
    </row>
    <row r="8603" spans="11:12" ht="316.5" x14ac:dyDescent="0.25">
      <c r="K8603" s="146" t="s">
        <v>210</v>
      </c>
      <c r="L8603" s="148" t="s">
        <v>150</v>
      </c>
    </row>
    <row r="8604" spans="11:12" ht="316.5" x14ac:dyDescent="0.25">
      <c r="K8604" s="146" t="s">
        <v>210</v>
      </c>
      <c r="L8604" s="148" t="s">
        <v>150</v>
      </c>
    </row>
    <row r="8605" spans="11:12" ht="316.5" x14ac:dyDescent="0.25">
      <c r="K8605" s="146" t="s">
        <v>210</v>
      </c>
      <c r="L8605" s="148" t="s">
        <v>150</v>
      </c>
    </row>
    <row r="8606" spans="11:12" ht="316.5" x14ac:dyDescent="0.25">
      <c r="K8606" s="146" t="s">
        <v>210</v>
      </c>
      <c r="L8606" s="148" t="s">
        <v>150</v>
      </c>
    </row>
    <row r="8607" spans="11:12" ht="316.5" x14ac:dyDescent="0.25">
      <c r="K8607" s="146" t="s">
        <v>210</v>
      </c>
      <c r="L8607" s="148" t="s">
        <v>150</v>
      </c>
    </row>
    <row r="8608" spans="11:12" ht="316.5" x14ac:dyDescent="0.25">
      <c r="K8608" s="146" t="s">
        <v>210</v>
      </c>
      <c r="L8608" s="148" t="s">
        <v>150</v>
      </c>
    </row>
    <row r="8609" spans="11:12" ht="316.5" x14ac:dyDescent="0.25">
      <c r="K8609" s="146" t="s">
        <v>210</v>
      </c>
      <c r="L8609" s="148" t="s">
        <v>150</v>
      </c>
    </row>
    <row r="8610" spans="11:12" ht="316.5" x14ac:dyDescent="0.25">
      <c r="K8610" s="146" t="s">
        <v>210</v>
      </c>
      <c r="L8610" s="148" t="s">
        <v>150</v>
      </c>
    </row>
    <row r="8611" spans="11:12" ht="316.5" x14ac:dyDescent="0.25">
      <c r="K8611" s="146" t="s">
        <v>210</v>
      </c>
      <c r="L8611" s="148" t="s">
        <v>150</v>
      </c>
    </row>
    <row r="8612" spans="11:12" ht="316.5" x14ac:dyDescent="0.25">
      <c r="K8612" s="146" t="s">
        <v>210</v>
      </c>
      <c r="L8612" s="148" t="s">
        <v>150</v>
      </c>
    </row>
    <row r="8613" spans="11:12" ht="316.5" x14ac:dyDescent="0.25">
      <c r="K8613" s="146" t="s">
        <v>210</v>
      </c>
      <c r="L8613" s="148" t="s">
        <v>150</v>
      </c>
    </row>
    <row r="8614" spans="11:12" ht="316.5" x14ac:dyDescent="0.25">
      <c r="K8614" s="146" t="s">
        <v>210</v>
      </c>
      <c r="L8614" s="148" t="s">
        <v>150</v>
      </c>
    </row>
    <row r="8615" spans="11:12" ht="316.5" x14ac:dyDescent="0.25">
      <c r="K8615" s="146" t="s">
        <v>210</v>
      </c>
      <c r="L8615" s="148" t="s">
        <v>150</v>
      </c>
    </row>
    <row r="8616" spans="11:12" ht="316.5" x14ac:dyDescent="0.25">
      <c r="K8616" s="146" t="s">
        <v>210</v>
      </c>
      <c r="L8616" s="148" t="s">
        <v>150</v>
      </c>
    </row>
    <row r="8617" spans="11:12" ht="316.5" x14ac:dyDescent="0.25">
      <c r="K8617" s="146" t="s">
        <v>210</v>
      </c>
      <c r="L8617" s="148" t="s">
        <v>150</v>
      </c>
    </row>
    <row r="8618" spans="11:12" ht="316.5" x14ac:dyDescent="0.25">
      <c r="K8618" s="146" t="s">
        <v>210</v>
      </c>
      <c r="L8618" s="148" t="s">
        <v>150</v>
      </c>
    </row>
    <row r="8619" spans="11:12" ht="316.5" x14ac:dyDescent="0.25">
      <c r="K8619" s="146" t="s">
        <v>210</v>
      </c>
      <c r="L8619" s="148" t="s">
        <v>150</v>
      </c>
    </row>
    <row r="8620" spans="11:12" ht="316.5" x14ac:dyDescent="0.25">
      <c r="K8620" s="146" t="s">
        <v>210</v>
      </c>
      <c r="L8620" s="148" t="s">
        <v>150</v>
      </c>
    </row>
    <row r="8621" spans="11:12" ht="316.5" x14ac:dyDescent="0.25">
      <c r="K8621" s="146" t="s">
        <v>210</v>
      </c>
      <c r="L8621" s="148" t="s">
        <v>150</v>
      </c>
    </row>
    <row r="8622" spans="11:12" ht="316.5" x14ac:dyDescent="0.25">
      <c r="K8622" s="146" t="s">
        <v>210</v>
      </c>
      <c r="L8622" s="148" t="s">
        <v>150</v>
      </c>
    </row>
    <row r="8623" spans="11:12" ht="316.5" x14ac:dyDescent="0.25">
      <c r="K8623" s="146" t="s">
        <v>210</v>
      </c>
      <c r="L8623" s="148" t="s">
        <v>150</v>
      </c>
    </row>
    <row r="8624" spans="11:12" ht="316.5" x14ac:dyDescent="0.25">
      <c r="K8624" s="146" t="s">
        <v>210</v>
      </c>
      <c r="L8624" s="148" t="s">
        <v>150</v>
      </c>
    </row>
    <row r="8625" spans="11:12" ht="316.5" x14ac:dyDescent="0.25">
      <c r="K8625" s="146" t="s">
        <v>210</v>
      </c>
      <c r="L8625" s="148" t="s">
        <v>150</v>
      </c>
    </row>
    <row r="8626" spans="11:12" ht="316.5" x14ac:dyDescent="0.25">
      <c r="K8626" s="146" t="s">
        <v>210</v>
      </c>
      <c r="L8626" s="148" t="s">
        <v>150</v>
      </c>
    </row>
    <row r="8627" spans="11:12" ht="316.5" x14ac:dyDescent="0.25">
      <c r="K8627" s="146" t="s">
        <v>210</v>
      </c>
      <c r="L8627" s="148" t="s">
        <v>150</v>
      </c>
    </row>
    <row r="8628" spans="11:12" ht="316.5" x14ac:dyDescent="0.25">
      <c r="K8628" s="146" t="s">
        <v>210</v>
      </c>
      <c r="L8628" s="148" t="s">
        <v>150</v>
      </c>
    </row>
    <row r="8629" spans="11:12" ht="316.5" x14ac:dyDescent="0.25">
      <c r="K8629" s="146" t="s">
        <v>210</v>
      </c>
      <c r="L8629" s="148" t="s">
        <v>150</v>
      </c>
    </row>
    <row r="8630" spans="11:12" ht="316.5" x14ac:dyDescent="0.25">
      <c r="K8630" s="146" t="s">
        <v>210</v>
      </c>
      <c r="L8630" s="148" t="s">
        <v>150</v>
      </c>
    </row>
    <row r="8631" spans="11:12" ht="316.5" x14ac:dyDescent="0.25">
      <c r="K8631" s="146" t="s">
        <v>210</v>
      </c>
      <c r="L8631" s="148" t="s">
        <v>150</v>
      </c>
    </row>
    <row r="8632" spans="11:12" ht="316.5" x14ac:dyDescent="0.25">
      <c r="K8632" s="146" t="s">
        <v>210</v>
      </c>
      <c r="L8632" s="148" t="s">
        <v>150</v>
      </c>
    </row>
    <row r="8633" spans="11:12" ht="316.5" x14ac:dyDescent="0.25">
      <c r="K8633" s="146" t="s">
        <v>210</v>
      </c>
      <c r="L8633" s="148" t="s">
        <v>150</v>
      </c>
    </row>
    <row r="8634" spans="11:12" ht="316.5" x14ac:dyDescent="0.25">
      <c r="K8634" s="146" t="s">
        <v>210</v>
      </c>
      <c r="L8634" s="148" t="s">
        <v>150</v>
      </c>
    </row>
    <row r="8635" spans="11:12" ht="316.5" x14ac:dyDescent="0.25">
      <c r="K8635" s="146" t="s">
        <v>210</v>
      </c>
      <c r="L8635" s="148" t="s">
        <v>150</v>
      </c>
    </row>
    <row r="8636" spans="11:12" ht="316.5" x14ac:dyDescent="0.25">
      <c r="K8636" s="146" t="s">
        <v>210</v>
      </c>
      <c r="L8636" s="148" t="s">
        <v>150</v>
      </c>
    </row>
    <row r="8637" spans="11:12" ht="316.5" x14ac:dyDescent="0.25">
      <c r="K8637" s="146" t="s">
        <v>210</v>
      </c>
      <c r="L8637" s="148" t="s">
        <v>150</v>
      </c>
    </row>
    <row r="8638" spans="11:12" ht="316.5" x14ac:dyDescent="0.25">
      <c r="K8638" s="146" t="s">
        <v>210</v>
      </c>
      <c r="L8638" s="148" t="s">
        <v>150</v>
      </c>
    </row>
    <row r="8639" spans="11:12" ht="316.5" x14ac:dyDescent="0.25">
      <c r="K8639" s="146" t="s">
        <v>210</v>
      </c>
      <c r="L8639" s="148" t="s">
        <v>150</v>
      </c>
    </row>
    <row r="8640" spans="11:12" ht="316.5" x14ac:dyDescent="0.25">
      <c r="K8640" s="146" t="s">
        <v>210</v>
      </c>
      <c r="L8640" s="148" t="s">
        <v>150</v>
      </c>
    </row>
    <row r="8641" spans="11:12" ht="316.5" x14ac:dyDescent="0.25">
      <c r="K8641" s="146" t="s">
        <v>210</v>
      </c>
      <c r="L8641" s="148" t="s">
        <v>150</v>
      </c>
    </row>
    <row r="8642" spans="11:12" ht="316.5" x14ac:dyDescent="0.25">
      <c r="K8642" s="146" t="s">
        <v>210</v>
      </c>
      <c r="L8642" s="148" t="s">
        <v>150</v>
      </c>
    </row>
    <row r="8643" spans="11:12" ht="316.5" x14ac:dyDescent="0.25">
      <c r="K8643" s="146" t="s">
        <v>210</v>
      </c>
      <c r="L8643" s="148" t="s">
        <v>150</v>
      </c>
    </row>
    <row r="8644" spans="11:12" ht="316.5" x14ac:dyDescent="0.25">
      <c r="K8644" s="146" t="s">
        <v>210</v>
      </c>
      <c r="L8644" s="148" t="s">
        <v>150</v>
      </c>
    </row>
    <row r="8645" spans="11:12" ht="316.5" x14ac:dyDescent="0.25">
      <c r="K8645" s="146" t="s">
        <v>210</v>
      </c>
      <c r="L8645" s="148" t="s">
        <v>150</v>
      </c>
    </row>
    <row r="8646" spans="11:12" ht="316.5" x14ac:dyDescent="0.25">
      <c r="K8646" s="146" t="s">
        <v>210</v>
      </c>
      <c r="L8646" s="148" t="s">
        <v>150</v>
      </c>
    </row>
    <row r="8647" spans="11:12" ht="316.5" x14ac:dyDescent="0.25">
      <c r="K8647" s="146" t="s">
        <v>210</v>
      </c>
      <c r="L8647" s="148" t="s">
        <v>150</v>
      </c>
    </row>
    <row r="8648" spans="11:12" ht="316.5" x14ac:dyDescent="0.25">
      <c r="K8648" s="146" t="s">
        <v>210</v>
      </c>
      <c r="L8648" s="148" t="s">
        <v>150</v>
      </c>
    </row>
    <row r="8649" spans="11:12" ht="316.5" x14ac:dyDescent="0.25">
      <c r="K8649" s="146" t="s">
        <v>210</v>
      </c>
      <c r="L8649" s="148" t="s">
        <v>150</v>
      </c>
    </row>
    <row r="8650" spans="11:12" ht="316.5" x14ac:dyDescent="0.25">
      <c r="K8650" s="146" t="s">
        <v>210</v>
      </c>
      <c r="L8650" s="148" t="s">
        <v>150</v>
      </c>
    </row>
    <row r="8651" spans="11:12" ht="316.5" x14ac:dyDescent="0.25">
      <c r="K8651" s="146" t="s">
        <v>210</v>
      </c>
      <c r="L8651" s="148" t="s">
        <v>150</v>
      </c>
    </row>
    <row r="8652" spans="11:12" ht="316.5" x14ac:dyDescent="0.25">
      <c r="K8652" s="146" t="s">
        <v>210</v>
      </c>
      <c r="L8652" s="148" t="s">
        <v>150</v>
      </c>
    </row>
    <row r="8653" spans="11:12" ht="316.5" x14ac:dyDescent="0.25">
      <c r="K8653" s="146" t="s">
        <v>210</v>
      </c>
      <c r="L8653" s="148" t="s">
        <v>150</v>
      </c>
    </row>
    <row r="8654" spans="11:12" ht="316.5" x14ac:dyDescent="0.25">
      <c r="K8654" s="146" t="s">
        <v>210</v>
      </c>
      <c r="L8654" s="148" t="s">
        <v>150</v>
      </c>
    </row>
    <row r="8655" spans="11:12" ht="316.5" x14ac:dyDescent="0.25">
      <c r="K8655" s="146" t="s">
        <v>210</v>
      </c>
      <c r="L8655" s="148" t="s">
        <v>150</v>
      </c>
    </row>
    <row r="8656" spans="11:12" ht="316.5" x14ac:dyDescent="0.25">
      <c r="K8656" s="146" t="s">
        <v>210</v>
      </c>
      <c r="L8656" s="148" t="s">
        <v>150</v>
      </c>
    </row>
    <row r="8657" spans="11:12" ht="316.5" x14ac:dyDescent="0.25">
      <c r="K8657" s="146" t="s">
        <v>210</v>
      </c>
      <c r="L8657" s="148" t="s">
        <v>150</v>
      </c>
    </row>
    <row r="8658" spans="11:12" ht="316.5" x14ac:dyDescent="0.25">
      <c r="K8658" s="146" t="s">
        <v>210</v>
      </c>
      <c r="L8658" s="148" t="s">
        <v>150</v>
      </c>
    </row>
    <row r="8659" spans="11:12" ht="316.5" x14ac:dyDescent="0.25">
      <c r="K8659" s="146" t="s">
        <v>210</v>
      </c>
      <c r="L8659" s="148" t="s">
        <v>150</v>
      </c>
    </row>
    <row r="8660" spans="11:12" ht="316.5" x14ac:dyDescent="0.25">
      <c r="K8660" s="146" t="s">
        <v>210</v>
      </c>
      <c r="L8660" s="148" t="s">
        <v>150</v>
      </c>
    </row>
    <row r="8661" spans="11:12" ht="316.5" x14ac:dyDescent="0.25">
      <c r="K8661" s="146" t="s">
        <v>210</v>
      </c>
      <c r="L8661" s="148" t="s">
        <v>150</v>
      </c>
    </row>
    <row r="8662" spans="11:12" ht="316.5" x14ac:dyDescent="0.25">
      <c r="K8662" s="146" t="s">
        <v>210</v>
      </c>
      <c r="L8662" s="148" t="s">
        <v>150</v>
      </c>
    </row>
    <row r="8663" spans="11:12" ht="316.5" x14ac:dyDescent="0.25">
      <c r="K8663" s="146" t="s">
        <v>210</v>
      </c>
      <c r="L8663" s="148" t="s">
        <v>150</v>
      </c>
    </row>
    <row r="8664" spans="11:12" ht="316.5" x14ac:dyDescent="0.25">
      <c r="K8664" s="146" t="s">
        <v>210</v>
      </c>
      <c r="L8664" s="148" t="s">
        <v>150</v>
      </c>
    </row>
    <row r="8665" spans="11:12" ht="316.5" x14ac:dyDescent="0.25">
      <c r="K8665" s="146" t="s">
        <v>210</v>
      </c>
      <c r="L8665" s="148" t="s">
        <v>150</v>
      </c>
    </row>
    <row r="8666" spans="11:12" ht="316.5" x14ac:dyDescent="0.25">
      <c r="K8666" s="146" t="s">
        <v>210</v>
      </c>
      <c r="L8666" s="148" t="s">
        <v>150</v>
      </c>
    </row>
    <row r="8667" spans="11:12" ht="316.5" x14ac:dyDescent="0.25">
      <c r="K8667" s="146" t="s">
        <v>210</v>
      </c>
      <c r="L8667" s="148" t="s">
        <v>150</v>
      </c>
    </row>
    <row r="8668" spans="11:12" ht="316.5" x14ac:dyDescent="0.25">
      <c r="K8668" s="146" t="s">
        <v>210</v>
      </c>
      <c r="L8668" s="148" t="s">
        <v>150</v>
      </c>
    </row>
    <row r="8669" spans="11:12" ht="316.5" x14ac:dyDescent="0.25">
      <c r="K8669" s="146" t="s">
        <v>210</v>
      </c>
      <c r="L8669" s="148" t="s">
        <v>150</v>
      </c>
    </row>
    <row r="8670" spans="11:12" ht="316.5" x14ac:dyDescent="0.25">
      <c r="K8670" s="146" t="s">
        <v>210</v>
      </c>
      <c r="L8670" s="148" t="s">
        <v>150</v>
      </c>
    </row>
    <row r="8671" spans="11:12" ht="316.5" x14ac:dyDescent="0.25">
      <c r="K8671" s="146" t="s">
        <v>210</v>
      </c>
      <c r="L8671" s="148" t="s">
        <v>150</v>
      </c>
    </row>
    <row r="8672" spans="11:12" ht="316.5" x14ac:dyDescent="0.25">
      <c r="K8672" s="146" t="s">
        <v>210</v>
      </c>
      <c r="L8672" s="148" t="s">
        <v>150</v>
      </c>
    </row>
    <row r="8673" spans="11:12" ht="316.5" x14ac:dyDescent="0.25">
      <c r="K8673" s="146" t="s">
        <v>210</v>
      </c>
      <c r="L8673" s="148" t="s">
        <v>150</v>
      </c>
    </row>
    <row r="8674" spans="11:12" ht="316.5" x14ac:dyDescent="0.25">
      <c r="K8674" s="146" t="s">
        <v>210</v>
      </c>
      <c r="L8674" s="148" t="s">
        <v>150</v>
      </c>
    </row>
    <row r="8675" spans="11:12" ht="316.5" x14ac:dyDescent="0.25">
      <c r="K8675" s="146" t="s">
        <v>210</v>
      </c>
      <c r="L8675" s="148" t="s">
        <v>150</v>
      </c>
    </row>
    <row r="8676" spans="11:12" ht="316.5" x14ac:dyDescent="0.25">
      <c r="K8676" s="146" t="s">
        <v>210</v>
      </c>
      <c r="L8676" s="148" t="s">
        <v>150</v>
      </c>
    </row>
    <row r="8677" spans="11:12" ht="316.5" x14ac:dyDescent="0.25">
      <c r="K8677" s="146" t="s">
        <v>210</v>
      </c>
      <c r="L8677" s="148" t="s">
        <v>150</v>
      </c>
    </row>
    <row r="8678" spans="11:12" ht="316.5" x14ac:dyDescent="0.25">
      <c r="K8678" s="146" t="s">
        <v>210</v>
      </c>
      <c r="L8678" s="148" t="s">
        <v>150</v>
      </c>
    </row>
    <row r="8679" spans="11:12" ht="316.5" x14ac:dyDescent="0.25">
      <c r="K8679" s="146" t="s">
        <v>210</v>
      </c>
      <c r="L8679" s="148" t="s">
        <v>150</v>
      </c>
    </row>
    <row r="8680" spans="11:12" ht="316.5" x14ac:dyDescent="0.25">
      <c r="K8680" s="146" t="s">
        <v>210</v>
      </c>
      <c r="L8680" s="148" t="s">
        <v>150</v>
      </c>
    </row>
    <row r="8681" spans="11:12" ht="316.5" x14ac:dyDescent="0.25">
      <c r="K8681" s="146" t="s">
        <v>210</v>
      </c>
      <c r="L8681" s="148" t="s">
        <v>150</v>
      </c>
    </row>
    <row r="8682" spans="11:12" ht="316.5" x14ac:dyDescent="0.25">
      <c r="K8682" s="146" t="s">
        <v>210</v>
      </c>
      <c r="L8682" s="148" t="s">
        <v>150</v>
      </c>
    </row>
    <row r="8683" spans="11:12" ht="316.5" x14ac:dyDescent="0.25">
      <c r="K8683" s="146" t="s">
        <v>210</v>
      </c>
      <c r="L8683" s="148" t="s">
        <v>150</v>
      </c>
    </row>
    <row r="8684" spans="11:12" ht="316.5" x14ac:dyDescent="0.25">
      <c r="K8684" s="146" t="s">
        <v>210</v>
      </c>
      <c r="L8684" s="148" t="s">
        <v>150</v>
      </c>
    </row>
    <row r="8685" spans="11:12" ht="316.5" x14ac:dyDescent="0.25">
      <c r="K8685" s="146" t="s">
        <v>210</v>
      </c>
      <c r="L8685" s="148" t="s">
        <v>150</v>
      </c>
    </row>
    <row r="8686" spans="11:12" ht="316.5" x14ac:dyDescent="0.25">
      <c r="K8686" s="146" t="s">
        <v>210</v>
      </c>
      <c r="L8686" s="148" t="s">
        <v>150</v>
      </c>
    </row>
    <row r="8687" spans="11:12" ht="316.5" x14ac:dyDescent="0.25">
      <c r="K8687" s="146" t="s">
        <v>210</v>
      </c>
      <c r="L8687" s="148" t="s">
        <v>150</v>
      </c>
    </row>
    <row r="8688" spans="11:12" ht="316.5" x14ac:dyDescent="0.25">
      <c r="K8688" s="146" t="s">
        <v>210</v>
      </c>
      <c r="L8688" s="148" t="s">
        <v>150</v>
      </c>
    </row>
    <row r="8689" spans="11:12" ht="316.5" x14ac:dyDescent="0.25">
      <c r="K8689" s="146" t="s">
        <v>210</v>
      </c>
      <c r="L8689" s="148" t="s">
        <v>150</v>
      </c>
    </row>
    <row r="8690" spans="11:12" ht="316.5" x14ac:dyDescent="0.25">
      <c r="K8690" s="146" t="s">
        <v>210</v>
      </c>
      <c r="L8690" s="148" t="s">
        <v>150</v>
      </c>
    </row>
    <row r="8691" spans="11:12" ht="316.5" x14ac:dyDescent="0.25">
      <c r="K8691" s="146" t="s">
        <v>210</v>
      </c>
      <c r="L8691" s="148" t="s">
        <v>150</v>
      </c>
    </row>
    <row r="8692" spans="11:12" ht="316.5" x14ac:dyDescent="0.25">
      <c r="K8692" s="146" t="s">
        <v>210</v>
      </c>
      <c r="L8692" s="148" t="s">
        <v>150</v>
      </c>
    </row>
    <row r="8693" spans="11:12" ht="316.5" x14ac:dyDescent="0.25">
      <c r="K8693" s="146" t="s">
        <v>210</v>
      </c>
      <c r="L8693" s="148" t="s">
        <v>150</v>
      </c>
    </row>
    <row r="8694" spans="11:12" ht="316.5" x14ac:dyDescent="0.25">
      <c r="K8694" s="146" t="s">
        <v>210</v>
      </c>
      <c r="L8694" s="148" t="s">
        <v>150</v>
      </c>
    </row>
    <row r="8695" spans="11:12" ht="316.5" x14ac:dyDescent="0.25">
      <c r="K8695" s="146" t="s">
        <v>210</v>
      </c>
      <c r="L8695" s="148" t="s">
        <v>150</v>
      </c>
    </row>
    <row r="8696" spans="11:12" ht="316.5" x14ac:dyDescent="0.25">
      <c r="K8696" s="146" t="s">
        <v>210</v>
      </c>
      <c r="L8696" s="148" t="s">
        <v>150</v>
      </c>
    </row>
    <row r="8697" spans="11:12" ht="316.5" x14ac:dyDescent="0.25">
      <c r="K8697" s="146" t="s">
        <v>210</v>
      </c>
      <c r="L8697" s="148" t="s">
        <v>150</v>
      </c>
    </row>
    <row r="8698" spans="11:12" ht="316.5" x14ac:dyDescent="0.25">
      <c r="K8698" s="146" t="s">
        <v>210</v>
      </c>
      <c r="L8698" s="148" t="s">
        <v>150</v>
      </c>
    </row>
    <row r="8699" spans="11:12" ht="316.5" x14ac:dyDescent="0.25">
      <c r="K8699" s="146" t="s">
        <v>210</v>
      </c>
      <c r="L8699" s="148" t="s">
        <v>150</v>
      </c>
    </row>
    <row r="8700" spans="11:12" ht="316.5" x14ac:dyDescent="0.25">
      <c r="K8700" s="146" t="s">
        <v>210</v>
      </c>
      <c r="L8700" s="148" t="s">
        <v>150</v>
      </c>
    </row>
    <row r="8701" spans="11:12" ht="316.5" x14ac:dyDescent="0.25">
      <c r="K8701" s="146" t="s">
        <v>210</v>
      </c>
      <c r="L8701" s="148" t="s">
        <v>150</v>
      </c>
    </row>
    <row r="8702" spans="11:12" ht="316.5" x14ac:dyDescent="0.25">
      <c r="K8702" s="146" t="s">
        <v>210</v>
      </c>
      <c r="L8702" s="148" t="s">
        <v>150</v>
      </c>
    </row>
    <row r="8703" spans="11:12" ht="316.5" x14ac:dyDescent="0.25">
      <c r="K8703" s="146" t="s">
        <v>210</v>
      </c>
      <c r="L8703" s="148" t="s">
        <v>150</v>
      </c>
    </row>
    <row r="8704" spans="11:12" ht="316.5" x14ac:dyDescent="0.25">
      <c r="K8704" s="146" t="s">
        <v>210</v>
      </c>
      <c r="L8704" s="148" t="s">
        <v>150</v>
      </c>
    </row>
    <row r="8705" spans="11:12" ht="316.5" x14ac:dyDescent="0.25">
      <c r="K8705" s="146" t="s">
        <v>210</v>
      </c>
      <c r="L8705" s="148" t="s">
        <v>150</v>
      </c>
    </row>
    <row r="8706" spans="11:12" ht="316.5" x14ac:dyDescent="0.25">
      <c r="K8706" s="146" t="s">
        <v>210</v>
      </c>
      <c r="L8706" s="148" t="s">
        <v>150</v>
      </c>
    </row>
    <row r="8707" spans="11:12" ht="316.5" x14ac:dyDescent="0.25">
      <c r="K8707" s="146" t="s">
        <v>210</v>
      </c>
      <c r="L8707" s="148" t="s">
        <v>150</v>
      </c>
    </row>
    <row r="8708" spans="11:12" ht="316.5" x14ac:dyDescent="0.25">
      <c r="K8708" s="146" t="s">
        <v>210</v>
      </c>
      <c r="L8708" s="148" t="s">
        <v>150</v>
      </c>
    </row>
    <row r="8709" spans="11:12" ht="316.5" x14ac:dyDescent="0.25">
      <c r="K8709" s="146" t="s">
        <v>210</v>
      </c>
      <c r="L8709" s="148" t="s">
        <v>150</v>
      </c>
    </row>
    <row r="8710" spans="11:12" ht="316.5" x14ac:dyDescent="0.25">
      <c r="K8710" s="146" t="s">
        <v>210</v>
      </c>
      <c r="L8710" s="148" t="s">
        <v>150</v>
      </c>
    </row>
    <row r="8711" spans="11:12" ht="316.5" x14ac:dyDescent="0.25">
      <c r="K8711" s="146" t="s">
        <v>210</v>
      </c>
      <c r="L8711" s="148" t="s">
        <v>150</v>
      </c>
    </row>
    <row r="8712" spans="11:12" ht="316.5" x14ac:dyDescent="0.25">
      <c r="K8712" s="146" t="s">
        <v>210</v>
      </c>
      <c r="L8712" s="148" t="s">
        <v>150</v>
      </c>
    </row>
    <row r="8713" spans="11:12" ht="316.5" x14ac:dyDescent="0.25">
      <c r="K8713" s="146" t="s">
        <v>210</v>
      </c>
      <c r="L8713" s="148" t="s">
        <v>150</v>
      </c>
    </row>
    <row r="8714" spans="11:12" ht="316.5" x14ac:dyDescent="0.25">
      <c r="K8714" s="146" t="s">
        <v>210</v>
      </c>
      <c r="L8714" s="148" t="s">
        <v>150</v>
      </c>
    </row>
    <row r="8715" spans="11:12" ht="316.5" x14ac:dyDescent="0.25">
      <c r="K8715" s="146" t="s">
        <v>210</v>
      </c>
      <c r="L8715" s="148" t="s">
        <v>150</v>
      </c>
    </row>
    <row r="8716" spans="11:12" ht="316.5" x14ac:dyDescent="0.25">
      <c r="K8716" s="146" t="s">
        <v>210</v>
      </c>
      <c r="L8716" s="148" t="s">
        <v>150</v>
      </c>
    </row>
    <row r="8717" spans="11:12" ht="316.5" x14ac:dyDescent="0.25">
      <c r="K8717" s="146" t="s">
        <v>210</v>
      </c>
      <c r="L8717" s="148" t="s">
        <v>150</v>
      </c>
    </row>
    <row r="8718" spans="11:12" ht="316.5" x14ac:dyDescent="0.25">
      <c r="K8718" s="146" t="s">
        <v>210</v>
      </c>
      <c r="L8718" s="148" t="s">
        <v>150</v>
      </c>
    </row>
    <row r="8719" spans="11:12" ht="316.5" x14ac:dyDescent="0.25">
      <c r="K8719" s="146" t="s">
        <v>210</v>
      </c>
      <c r="L8719" s="148" t="s">
        <v>150</v>
      </c>
    </row>
    <row r="8720" spans="11:12" ht="316.5" x14ac:dyDescent="0.25">
      <c r="K8720" s="146" t="s">
        <v>210</v>
      </c>
      <c r="L8720" s="148" t="s">
        <v>150</v>
      </c>
    </row>
    <row r="8721" spans="11:12" ht="316.5" x14ac:dyDescent="0.25">
      <c r="K8721" s="146" t="s">
        <v>210</v>
      </c>
      <c r="L8721" s="148" t="s">
        <v>150</v>
      </c>
    </row>
    <row r="8722" spans="11:12" ht="316.5" x14ac:dyDescent="0.25">
      <c r="K8722" s="146" t="s">
        <v>210</v>
      </c>
      <c r="L8722" s="148" t="s">
        <v>150</v>
      </c>
    </row>
    <row r="8723" spans="11:12" ht="316.5" x14ac:dyDescent="0.25">
      <c r="K8723" s="146" t="s">
        <v>210</v>
      </c>
      <c r="L8723" s="148" t="s">
        <v>150</v>
      </c>
    </row>
    <row r="8724" spans="11:12" ht="316.5" x14ac:dyDescent="0.25">
      <c r="K8724" s="146" t="s">
        <v>210</v>
      </c>
      <c r="L8724" s="148" t="s">
        <v>150</v>
      </c>
    </row>
    <row r="8725" spans="11:12" ht="316.5" x14ac:dyDescent="0.25">
      <c r="K8725" s="146" t="s">
        <v>210</v>
      </c>
      <c r="L8725" s="148" t="s">
        <v>150</v>
      </c>
    </row>
    <row r="8726" spans="11:12" ht="316.5" x14ac:dyDescent="0.25">
      <c r="K8726" s="146" t="s">
        <v>210</v>
      </c>
      <c r="L8726" s="148" t="s">
        <v>150</v>
      </c>
    </row>
    <row r="8727" spans="11:12" ht="316.5" x14ac:dyDescent="0.25">
      <c r="K8727" s="146" t="s">
        <v>210</v>
      </c>
      <c r="L8727" s="148" t="s">
        <v>150</v>
      </c>
    </row>
    <row r="8728" spans="11:12" ht="316.5" x14ac:dyDescent="0.25">
      <c r="K8728" s="146" t="s">
        <v>210</v>
      </c>
      <c r="L8728" s="148" t="s">
        <v>150</v>
      </c>
    </row>
    <row r="8729" spans="11:12" ht="316.5" x14ac:dyDescent="0.25">
      <c r="K8729" s="146" t="s">
        <v>210</v>
      </c>
      <c r="L8729" s="148" t="s">
        <v>150</v>
      </c>
    </row>
    <row r="8730" spans="11:12" ht="316.5" x14ac:dyDescent="0.25">
      <c r="K8730" s="146" t="s">
        <v>210</v>
      </c>
      <c r="L8730" s="148" t="s">
        <v>150</v>
      </c>
    </row>
    <row r="8731" spans="11:12" ht="316.5" x14ac:dyDescent="0.25">
      <c r="K8731" s="146" t="s">
        <v>210</v>
      </c>
      <c r="L8731" s="148" t="s">
        <v>150</v>
      </c>
    </row>
    <row r="8732" spans="11:12" ht="316.5" x14ac:dyDescent="0.25">
      <c r="K8732" s="146" t="s">
        <v>210</v>
      </c>
      <c r="L8732" s="148" t="s">
        <v>150</v>
      </c>
    </row>
    <row r="8733" spans="11:12" ht="316.5" x14ac:dyDescent="0.25">
      <c r="K8733" s="146" t="s">
        <v>210</v>
      </c>
      <c r="L8733" s="148" t="s">
        <v>150</v>
      </c>
    </row>
    <row r="8734" spans="11:12" ht="316.5" x14ac:dyDescent="0.25">
      <c r="K8734" s="146" t="s">
        <v>210</v>
      </c>
      <c r="L8734" s="148" t="s">
        <v>150</v>
      </c>
    </row>
    <row r="8735" spans="11:12" ht="316.5" x14ac:dyDescent="0.25">
      <c r="K8735" s="146" t="s">
        <v>210</v>
      </c>
      <c r="L8735" s="148" t="s">
        <v>150</v>
      </c>
    </row>
    <row r="8736" spans="11:12" ht="316.5" x14ac:dyDescent="0.25">
      <c r="K8736" s="146" t="s">
        <v>210</v>
      </c>
      <c r="L8736" s="148" t="s">
        <v>150</v>
      </c>
    </row>
    <row r="8737" spans="11:12" ht="316.5" x14ac:dyDescent="0.25">
      <c r="K8737" s="146" t="s">
        <v>210</v>
      </c>
      <c r="L8737" s="148" t="s">
        <v>150</v>
      </c>
    </row>
    <row r="8738" spans="11:12" ht="316.5" x14ac:dyDescent="0.25">
      <c r="K8738" s="146" t="s">
        <v>210</v>
      </c>
      <c r="L8738" s="148" t="s">
        <v>150</v>
      </c>
    </row>
    <row r="8739" spans="11:12" ht="316.5" x14ac:dyDescent="0.25">
      <c r="K8739" s="146" t="s">
        <v>210</v>
      </c>
      <c r="L8739" s="148" t="s">
        <v>150</v>
      </c>
    </row>
    <row r="8740" spans="11:12" ht="316.5" x14ac:dyDescent="0.25">
      <c r="K8740" s="146" t="s">
        <v>210</v>
      </c>
      <c r="L8740" s="148" t="s">
        <v>150</v>
      </c>
    </row>
    <row r="8741" spans="11:12" ht="316.5" x14ac:dyDescent="0.25">
      <c r="K8741" s="146" t="s">
        <v>210</v>
      </c>
      <c r="L8741" s="148" t="s">
        <v>150</v>
      </c>
    </row>
    <row r="8742" spans="11:12" ht="316.5" x14ac:dyDescent="0.25">
      <c r="K8742" s="146" t="s">
        <v>210</v>
      </c>
      <c r="L8742" s="148" t="s">
        <v>150</v>
      </c>
    </row>
    <row r="8743" spans="11:12" ht="316.5" x14ac:dyDescent="0.25">
      <c r="K8743" s="146" t="s">
        <v>210</v>
      </c>
      <c r="L8743" s="148" t="s">
        <v>150</v>
      </c>
    </row>
    <row r="8744" spans="11:12" ht="316.5" x14ac:dyDescent="0.25">
      <c r="K8744" s="146" t="s">
        <v>210</v>
      </c>
      <c r="L8744" s="148" t="s">
        <v>150</v>
      </c>
    </row>
    <row r="8745" spans="11:12" ht="316.5" x14ac:dyDescent="0.25">
      <c r="K8745" s="146" t="s">
        <v>210</v>
      </c>
      <c r="L8745" s="148" t="s">
        <v>150</v>
      </c>
    </row>
    <row r="8746" spans="11:12" ht="316.5" x14ac:dyDescent="0.25">
      <c r="K8746" s="146" t="s">
        <v>210</v>
      </c>
      <c r="L8746" s="148" t="s">
        <v>150</v>
      </c>
    </row>
    <row r="8747" spans="11:12" ht="316.5" x14ac:dyDescent="0.25">
      <c r="K8747" s="146" t="s">
        <v>210</v>
      </c>
      <c r="L8747" s="148" t="s">
        <v>150</v>
      </c>
    </row>
    <row r="8748" spans="11:12" ht="316.5" x14ac:dyDescent="0.25">
      <c r="K8748" s="146" t="s">
        <v>210</v>
      </c>
      <c r="L8748" s="148" t="s">
        <v>150</v>
      </c>
    </row>
    <row r="8749" spans="11:12" ht="316.5" x14ac:dyDescent="0.25">
      <c r="K8749" s="146" t="s">
        <v>210</v>
      </c>
      <c r="L8749" s="148" t="s">
        <v>150</v>
      </c>
    </row>
    <row r="8750" spans="11:12" ht="316.5" x14ac:dyDescent="0.25">
      <c r="K8750" s="146" t="s">
        <v>210</v>
      </c>
      <c r="L8750" s="148" t="s">
        <v>150</v>
      </c>
    </row>
    <row r="8751" spans="11:12" ht="316.5" x14ac:dyDescent="0.25">
      <c r="K8751" s="146" t="s">
        <v>210</v>
      </c>
      <c r="L8751" s="148" t="s">
        <v>150</v>
      </c>
    </row>
    <row r="8752" spans="11:12" ht="316.5" x14ac:dyDescent="0.25">
      <c r="K8752" s="146" t="s">
        <v>210</v>
      </c>
      <c r="L8752" s="148" t="s">
        <v>150</v>
      </c>
    </row>
    <row r="8753" spans="11:12" ht="316.5" x14ac:dyDescent="0.25">
      <c r="K8753" s="146" t="s">
        <v>210</v>
      </c>
      <c r="L8753" s="148" t="s">
        <v>150</v>
      </c>
    </row>
    <row r="8754" spans="11:12" ht="316.5" x14ac:dyDescent="0.25">
      <c r="K8754" s="146" t="s">
        <v>210</v>
      </c>
      <c r="L8754" s="148" t="s">
        <v>150</v>
      </c>
    </row>
    <row r="8755" spans="11:12" ht="316.5" x14ac:dyDescent="0.25">
      <c r="K8755" s="146" t="s">
        <v>210</v>
      </c>
      <c r="L8755" s="148" t="s">
        <v>150</v>
      </c>
    </row>
    <row r="8756" spans="11:12" ht="316.5" x14ac:dyDescent="0.25">
      <c r="K8756" s="146" t="s">
        <v>210</v>
      </c>
      <c r="L8756" s="148" t="s">
        <v>150</v>
      </c>
    </row>
    <row r="8757" spans="11:12" ht="316.5" x14ac:dyDescent="0.25">
      <c r="K8757" s="146" t="s">
        <v>210</v>
      </c>
      <c r="L8757" s="148" t="s">
        <v>150</v>
      </c>
    </row>
    <row r="8758" spans="11:12" ht="316.5" x14ac:dyDescent="0.25">
      <c r="K8758" s="146" t="s">
        <v>210</v>
      </c>
      <c r="L8758" s="148" t="s">
        <v>150</v>
      </c>
    </row>
    <row r="8759" spans="11:12" ht="316.5" x14ac:dyDescent="0.25">
      <c r="K8759" s="146" t="s">
        <v>210</v>
      </c>
      <c r="L8759" s="148" t="s">
        <v>150</v>
      </c>
    </row>
    <row r="8760" spans="11:12" ht="316.5" x14ac:dyDescent="0.25">
      <c r="K8760" s="146" t="s">
        <v>210</v>
      </c>
      <c r="L8760" s="148" t="s">
        <v>150</v>
      </c>
    </row>
    <row r="8761" spans="11:12" ht="316.5" x14ac:dyDescent="0.25">
      <c r="K8761" s="146" t="s">
        <v>210</v>
      </c>
      <c r="L8761" s="148" t="s">
        <v>150</v>
      </c>
    </row>
    <row r="8762" spans="11:12" ht="316.5" x14ac:dyDescent="0.25">
      <c r="K8762" s="146" t="s">
        <v>210</v>
      </c>
      <c r="L8762" s="148" t="s">
        <v>150</v>
      </c>
    </row>
    <row r="8763" spans="11:12" ht="316.5" x14ac:dyDescent="0.25">
      <c r="K8763" s="146" t="s">
        <v>210</v>
      </c>
      <c r="L8763" s="148" t="s">
        <v>150</v>
      </c>
    </row>
    <row r="8764" spans="11:12" ht="316.5" x14ac:dyDescent="0.25">
      <c r="K8764" s="146" t="s">
        <v>210</v>
      </c>
      <c r="L8764" s="148" t="s">
        <v>150</v>
      </c>
    </row>
    <row r="8765" spans="11:12" ht="316.5" x14ac:dyDescent="0.25">
      <c r="K8765" s="146" t="s">
        <v>210</v>
      </c>
      <c r="L8765" s="148" t="s">
        <v>150</v>
      </c>
    </row>
    <row r="8766" spans="11:12" ht="316.5" x14ac:dyDescent="0.25">
      <c r="K8766" s="146" t="s">
        <v>210</v>
      </c>
      <c r="L8766" s="148" t="s">
        <v>150</v>
      </c>
    </row>
    <row r="8767" spans="11:12" ht="316.5" x14ac:dyDescent="0.25">
      <c r="K8767" s="146" t="s">
        <v>210</v>
      </c>
      <c r="L8767" s="148" t="s">
        <v>150</v>
      </c>
    </row>
    <row r="8768" spans="11:12" ht="316.5" x14ac:dyDescent="0.25">
      <c r="K8768" s="146" t="s">
        <v>210</v>
      </c>
      <c r="L8768" s="148" t="s">
        <v>150</v>
      </c>
    </row>
    <row r="8769" spans="11:12" ht="316.5" x14ac:dyDescent="0.25">
      <c r="K8769" s="146" t="s">
        <v>210</v>
      </c>
      <c r="L8769" s="148" t="s">
        <v>150</v>
      </c>
    </row>
    <row r="8770" spans="11:12" ht="316.5" x14ac:dyDescent="0.25">
      <c r="K8770" s="146" t="s">
        <v>210</v>
      </c>
      <c r="L8770" s="148" t="s">
        <v>150</v>
      </c>
    </row>
    <row r="8771" spans="11:12" ht="316.5" x14ac:dyDescent="0.25">
      <c r="K8771" s="146" t="s">
        <v>210</v>
      </c>
      <c r="L8771" s="148" t="s">
        <v>150</v>
      </c>
    </row>
    <row r="8772" spans="11:12" ht="316.5" x14ac:dyDescent="0.25">
      <c r="K8772" s="146" t="s">
        <v>210</v>
      </c>
      <c r="L8772" s="148" t="s">
        <v>150</v>
      </c>
    </row>
    <row r="8773" spans="11:12" ht="316.5" x14ac:dyDescent="0.25">
      <c r="K8773" s="146" t="s">
        <v>210</v>
      </c>
      <c r="L8773" s="148" t="s">
        <v>150</v>
      </c>
    </row>
    <row r="8774" spans="11:12" ht="316.5" x14ac:dyDescent="0.25">
      <c r="K8774" s="146" t="s">
        <v>210</v>
      </c>
      <c r="L8774" s="148" t="s">
        <v>150</v>
      </c>
    </row>
    <row r="8775" spans="11:12" ht="316.5" x14ac:dyDescent="0.25">
      <c r="K8775" s="146" t="s">
        <v>210</v>
      </c>
      <c r="L8775" s="148" t="s">
        <v>150</v>
      </c>
    </row>
    <row r="8776" spans="11:12" ht="316.5" x14ac:dyDescent="0.25">
      <c r="K8776" s="146" t="s">
        <v>210</v>
      </c>
      <c r="L8776" s="148" t="s">
        <v>150</v>
      </c>
    </row>
    <row r="8777" spans="11:12" ht="316.5" x14ac:dyDescent="0.25">
      <c r="K8777" s="146" t="s">
        <v>210</v>
      </c>
      <c r="L8777" s="148" t="s">
        <v>150</v>
      </c>
    </row>
    <row r="8778" spans="11:12" ht="316.5" x14ac:dyDescent="0.25">
      <c r="K8778" s="146" t="s">
        <v>210</v>
      </c>
      <c r="L8778" s="148" t="s">
        <v>150</v>
      </c>
    </row>
    <row r="8779" spans="11:12" ht="316.5" x14ac:dyDescent="0.25">
      <c r="K8779" s="146" t="s">
        <v>210</v>
      </c>
      <c r="L8779" s="148" t="s">
        <v>150</v>
      </c>
    </row>
    <row r="8780" spans="11:12" ht="316.5" x14ac:dyDescent="0.25">
      <c r="K8780" s="146" t="s">
        <v>210</v>
      </c>
      <c r="L8780" s="148" t="s">
        <v>150</v>
      </c>
    </row>
    <row r="8781" spans="11:12" ht="316.5" x14ac:dyDescent="0.25">
      <c r="K8781" s="146" t="s">
        <v>210</v>
      </c>
      <c r="L8781" s="148" t="s">
        <v>150</v>
      </c>
    </row>
    <row r="8782" spans="11:12" ht="316.5" x14ac:dyDescent="0.25">
      <c r="K8782" s="146" t="s">
        <v>210</v>
      </c>
      <c r="L8782" s="148" t="s">
        <v>150</v>
      </c>
    </row>
    <row r="8783" spans="11:12" ht="316.5" x14ac:dyDescent="0.25">
      <c r="K8783" s="146" t="s">
        <v>210</v>
      </c>
      <c r="L8783" s="148" t="s">
        <v>150</v>
      </c>
    </row>
    <row r="8784" spans="11:12" ht="316.5" x14ac:dyDescent="0.25">
      <c r="K8784" s="146" t="s">
        <v>210</v>
      </c>
      <c r="L8784" s="148" t="s">
        <v>150</v>
      </c>
    </row>
    <row r="8785" spans="11:12" ht="316.5" x14ac:dyDescent="0.25">
      <c r="K8785" s="146" t="s">
        <v>210</v>
      </c>
      <c r="L8785" s="148" t="s">
        <v>150</v>
      </c>
    </row>
    <row r="8786" spans="11:12" ht="316.5" x14ac:dyDescent="0.25">
      <c r="K8786" s="146" t="s">
        <v>210</v>
      </c>
      <c r="L8786" s="148" t="s">
        <v>150</v>
      </c>
    </row>
    <row r="8787" spans="11:12" ht="316.5" x14ac:dyDescent="0.25">
      <c r="K8787" s="146" t="s">
        <v>210</v>
      </c>
      <c r="L8787" s="148" t="s">
        <v>150</v>
      </c>
    </row>
    <row r="8788" spans="11:12" ht="316.5" x14ac:dyDescent="0.25">
      <c r="K8788" s="146" t="s">
        <v>210</v>
      </c>
      <c r="L8788" s="148" t="s">
        <v>150</v>
      </c>
    </row>
    <row r="8789" spans="11:12" ht="316.5" x14ac:dyDescent="0.25">
      <c r="K8789" s="146" t="s">
        <v>210</v>
      </c>
      <c r="L8789" s="148" t="s">
        <v>150</v>
      </c>
    </row>
    <row r="8790" spans="11:12" ht="316.5" x14ac:dyDescent="0.25">
      <c r="K8790" s="146" t="s">
        <v>210</v>
      </c>
      <c r="L8790" s="148" t="s">
        <v>150</v>
      </c>
    </row>
    <row r="8791" spans="11:12" ht="316.5" x14ac:dyDescent="0.25">
      <c r="K8791" s="146" t="s">
        <v>210</v>
      </c>
      <c r="L8791" s="148" t="s">
        <v>150</v>
      </c>
    </row>
    <row r="8792" spans="11:12" ht="316.5" x14ac:dyDescent="0.25">
      <c r="K8792" s="146" t="s">
        <v>210</v>
      </c>
      <c r="L8792" s="148" t="s">
        <v>150</v>
      </c>
    </row>
    <row r="8793" spans="11:12" ht="316.5" x14ac:dyDescent="0.25">
      <c r="K8793" s="146" t="s">
        <v>210</v>
      </c>
      <c r="L8793" s="148" t="s">
        <v>150</v>
      </c>
    </row>
    <row r="8794" spans="11:12" ht="316.5" x14ac:dyDescent="0.25">
      <c r="K8794" s="146" t="s">
        <v>210</v>
      </c>
      <c r="L8794" s="148" t="s">
        <v>150</v>
      </c>
    </row>
    <row r="8795" spans="11:12" ht="316.5" x14ac:dyDescent="0.25">
      <c r="K8795" s="146" t="s">
        <v>210</v>
      </c>
      <c r="L8795" s="148" t="s">
        <v>150</v>
      </c>
    </row>
    <row r="8796" spans="11:12" ht="316.5" x14ac:dyDescent="0.25">
      <c r="K8796" s="146" t="s">
        <v>210</v>
      </c>
      <c r="L8796" s="148" t="s">
        <v>150</v>
      </c>
    </row>
    <row r="8797" spans="11:12" ht="316.5" x14ac:dyDescent="0.25">
      <c r="K8797" s="146" t="s">
        <v>210</v>
      </c>
      <c r="L8797" s="148" t="s">
        <v>150</v>
      </c>
    </row>
    <row r="8798" spans="11:12" ht="316.5" x14ac:dyDescent="0.25">
      <c r="K8798" s="146" t="s">
        <v>210</v>
      </c>
      <c r="L8798" s="148" t="s">
        <v>150</v>
      </c>
    </row>
    <row r="8799" spans="11:12" ht="316.5" x14ac:dyDescent="0.25">
      <c r="K8799" s="146" t="s">
        <v>210</v>
      </c>
      <c r="L8799" s="148" t="s">
        <v>150</v>
      </c>
    </row>
    <row r="8800" spans="11:12" ht="316.5" x14ac:dyDescent="0.25">
      <c r="K8800" s="146" t="s">
        <v>210</v>
      </c>
      <c r="L8800" s="148" t="s">
        <v>150</v>
      </c>
    </row>
    <row r="8801" spans="11:12" ht="316.5" x14ac:dyDescent="0.25">
      <c r="K8801" s="146" t="s">
        <v>210</v>
      </c>
      <c r="L8801" s="148" t="s">
        <v>150</v>
      </c>
    </row>
    <row r="8802" spans="11:12" ht="316.5" x14ac:dyDescent="0.25">
      <c r="K8802" s="146" t="s">
        <v>210</v>
      </c>
      <c r="L8802" s="148" t="s">
        <v>150</v>
      </c>
    </row>
    <row r="8803" spans="11:12" ht="316.5" x14ac:dyDescent="0.25">
      <c r="K8803" s="146" t="s">
        <v>210</v>
      </c>
      <c r="L8803" s="148" t="s">
        <v>150</v>
      </c>
    </row>
    <row r="8804" spans="11:12" ht="316.5" x14ac:dyDescent="0.25">
      <c r="K8804" s="146" t="s">
        <v>210</v>
      </c>
      <c r="L8804" s="148" t="s">
        <v>150</v>
      </c>
    </row>
    <row r="8805" spans="11:12" ht="316.5" x14ac:dyDescent="0.25">
      <c r="K8805" s="146" t="s">
        <v>210</v>
      </c>
      <c r="L8805" s="148" t="s">
        <v>150</v>
      </c>
    </row>
    <row r="8806" spans="11:12" ht="316.5" x14ac:dyDescent="0.25">
      <c r="K8806" s="146" t="s">
        <v>210</v>
      </c>
      <c r="L8806" s="148" t="s">
        <v>150</v>
      </c>
    </row>
    <row r="8807" spans="11:12" ht="316.5" x14ac:dyDescent="0.25">
      <c r="K8807" s="146" t="s">
        <v>210</v>
      </c>
      <c r="L8807" s="148" t="s">
        <v>150</v>
      </c>
    </row>
    <row r="8808" spans="11:12" ht="316.5" x14ac:dyDescent="0.25">
      <c r="K8808" s="146" t="s">
        <v>210</v>
      </c>
      <c r="L8808" s="148" t="s">
        <v>150</v>
      </c>
    </row>
    <row r="8809" spans="11:12" ht="316.5" x14ac:dyDescent="0.25">
      <c r="K8809" s="146" t="s">
        <v>210</v>
      </c>
      <c r="L8809" s="148" t="s">
        <v>150</v>
      </c>
    </row>
    <row r="8810" spans="11:12" ht="316.5" x14ac:dyDescent="0.25">
      <c r="K8810" s="146" t="s">
        <v>210</v>
      </c>
      <c r="L8810" s="148" t="s">
        <v>150</v>
      </c>
    </row>
    <row r="8811" spans="11:12" ht="316.5" x14ac:dyDescent="0.25">
      <c r="K8811" s="146" t="s">
        <v>210</v>
      </c>
      <c r="L8811" s="148" t="s">
        <v>150</v>
      </c>
    </row>
    <row r="8812" spans="11:12" ht="316.5" x14ac:dyDescent="0.25">
      <c r="K8812" s="146" t="s">
        <v>210</v>
      </c>
      <c r="L8812" s="148" t="s">
        <v>150</v>
      </c>
    </row>
    <row r="8813" spans="11:12" ht="316.5" x14ac:dyDescent="0.25">
      <c r="K8813" s="146" t="s">
        <v>210</v>
      </c>
      <c r="L8813" s="148" t="s">
        <v>150</v>
      </c>
    </row>
    <row r="8814" spans="11:12" ht="316.5" x14ac:dyDescent="0.25">
      <c r="K8814" s="146" t="s">
        <v>210</v>
      </c>
      <c r="L8814" s="148" t="s">
        <v>150</v>
      </c>
    </row>
    <row r="8815" spans="11:12" ht="316.5" x14ac:dyDescent="0.25">
      <c r="K8815" s="146" t="s">
        <v>210</v>
      </c>
      <c r="L8815" s="148" t="s">
        <v>150</v>
      </c>
    </row>
    <row r="8816" spans="11:12" ht="316.5" x14ac:dyDescent="0.25">
      <c r="K8816" s="146" t="s">
        <v>210</v>
      </c>
      <c r="L8816" s="148" t="s">
        <v>150</v>
      </c>
    </row>
    <row r="8817" spans="11:12" ht="316.5" x14ac:dyDescent="0.25">
      <c r="K8817" s="146" t="s">
        <v>210</v>
      </c>
      <c r="L8817" s="148" t="s">
        <v>150</v>
      </c>
    </row>
    <row r="8818" spans="11:12" ht="316.5" x14ac:dyDescent="0.25">
      <c r="K8818" s="146" t="s">
        <v>210</v>
      </c>
      <c r="L8818" s="148" t="s">
        <v>150</v>
      </c>
    </row>
    <row r="8819" spans="11:12" ht="316.5" x14ac:dyDescent="0.25">
      <c r="K8819" s="146" t="s">
        <v>210</v>
      </c>
      <c r="L8819" s="148" t="s">
        <v>150</v>
      </c>
    </row>
    <row r="8820" spans="11:12" ht="316.5" x14ac:dyDescent="0.25">
      <c r="K8820" s="146" t="s">
        <v>210</v>
      </c>
      <c r="L8820" s="148" t="s">
        <v>150</v>
      </c>
    </row>
    <row r="8821" spans="11:12" ht="316.5" x14ac:dyDescent="0.25">
      <c r="K8821" s="146" t="s">
        <v>210</v>
      </c>
      <c r="L8821" s="148" t="s">
        <v>150</v>
      </c>
    </row>
    <row r="8822" spans="11:12" ht="316.5" x14ac:dyDescent="0.25">
      <c r="K8822" s="146" t="s">
        <v>210</v>
      </c>
      <c r="L8822" s="148" t="s">
        <v>150</v>
      </c>
    </row>
    <row r="8823" spans="11:12" ht="316.5" x14ac:dyDescent="0.25">
      <c r="K8823" s="146" t="s">
        <v>210</v>
      </c>
      <c r="L8823" s="148" t="s">
        <v>150</v>
      </c>
    </row>
    <row r="8824" spans="11:12" ht="316.5" x14ac:dyDescent="0.25">
      <c r="K8824" s="146" t="s">
        <v>210</v>
      </c>
      <c r="L8824" s="148" t="s">
        <v>150</v>
      </c>
    </row>
    <row r="8825" spans="11:12" ht="316.5" x14ac:dyDescent="0.25">
      <c r="K8825" s="146" t="s">
        <v>210</v>
      </c>
      <c r="L8825" s="148" t="s">
        <v>150</v>
      </c>
    </row>
    <row r="8826" spans="11:12" ht="316.5" x14ac:dyDescent="0.25">
      <c r="K8826" s="146" t="s">
        <v>210</v>
      </c>
      <c r="L8826" s="148" t="s">
        <v>150</v>
      </c>
    </row>
    <row r="8827" spans="11:12" ht="316.5" x14ac:dyDescent="0.25">
      <c r="K8827" s="146" t="s">
        <v>210</v>
      </c>
      <c r="L8827" s="148" t="s">
        <v>150</v>
      </c>
    </row>
    <row r="8828" spans="11:12" ht="316.5" x14ac:dyDescent="0.25">
      <c r="K8828" s="146" t="s">
        <v>210</v>
      </c>
      <c r="L8828" s="148" t="s">
        <v>150</v>
      </c>
    </row>
    <row r="8829" spans="11:12" ht="316.5" x14ac:dyDescent="0.25">
      <c r="K8829" s="146" t="s">
        <v>210</v>
      </c>
      <c r="L8829" s="148" t="s">
        <v>150</v>
      </c>
    </row>
    <row r="8830" spans="11:12" ht="316.5" x14ac:dyDescent="0.25">
      <c r="K8830" s="146" t="s">
        <v>210</v>
      </c>
      <c r="L8830" s="148" t="s">
        <v>150</v>
      </c>
    </row>
    <row r="8831" spans="11:12" ht="316.5" x14ac:dyDescent="0.25">
      <c r="K8831" s="146" t="s">
        <v>210</v>
      </c>
      <c r="L8831" s="148" t="s">
        <v>150</v>
      </c>
    </row>
    <row r="8832" spans="11:12" ht="316.5" x14ac:dyDescent="0.25">
      <c r="K8832" s="146" t="s">
        <v>210</v>
      </c>
      <c r="L8832" s="148" t="s">
        <v>150</v>
      </c>
    </row>
    <row r="8833" spans="11:12" ht="316.5" x14ac:dyDescent="0.25">
      <c r="K8833" s="146" t="s">
        <v>210</v>
      </c>
      <c r="L8833" s="148" t="s">
        <v>150</v>
      </c>
    </row>
    <row r="8834" spans="11:12" ht="316.5" x14ac:dyDescent="0.25">
      <c r="K8834" s="146" t="s">
        <v>210</v>
      </c>
      <c r="L8834" s="148" t="s">
        <v>150</v>
      </c>
    </row>
    <row r="8835" spans="11:12" ht="316.5" x14ac:dyDescent="0.25">
      <c r="K8835" s="146" t="s">
        <v>210</v>
      </c>
      <c r="L8835" s="148" t="s">
        <v>150</v>
      </c>
    </row>
    <row r="8836" spans="11:12" ht="316.5" x14ac:dyDescent="0.25">
      <c r="K8836" s="146" t="s">
        <v>210</v>
      </c>
      <c r="L8836" s="148" t="s">
        <v>150</v>
      </c>
    </row>
    <row r="8837" spans="11:12" ht="316.5" x14ac:dyDescent="0.25">
      <c r="K8837" s="146" t="s">
        <v>210</v>
      </c>
      <c r="L8837" s="148" t="s">
        <v>150</v>
      </c>
    </row>
    <row r="8838" spans="11:12" ht="316.5" x14ac:dyDescent="0.25">
      <c r="K8838" s="146" t="s">
        <v>210</v>
      </c>
      <c r="L8838" s="148" t="s">
        <v>150</v>
      </c>
    </row>
    <row r="8839" spans="11:12" ht="316.5" x14ac:dyDescent="0.25">
      <c r="K8839" s="146" t="s">
        <v>210</v>
      </c>
      <c r="L8839" s="148" t="s">
        <v>150</v>
      </c>
    </row>
    <row r="8840" spans="11:12" ht="316.5" x14ac:dyDescent="0.25">
      <c r="K8840" s="146" t="s">
        <v>210</v>
      </c>
      <c r="L8840" s="148" t="s">
        <v>150</v>
      </c>
    </row>
    <row r="8841" spans="11:12" ht="316.5" x14ac:dyDescent="0.25">
      <c r="K8841" s="146" t="s">
        <v>210</v>
      </c>
      <c r="L8841" s="148" t="s">
        <v>150</v>
      </c>
    </row>
    <row r="8842" spans="11:12" ht="316.5" x14ac:dyDescent="0.25">
      <c r="K8842" s="146" t="s">
        <v>210</v>
      </c>
      <c r="L8842" s="148" t="s">
        <v>150</v>
      </c>
    </row>
    <row r="8843" spans="11:12" ht="316.5" x14ac:dyDescent="0.25">
      <c r="K8843" s="146" t="s">
        <v>210</v>
      </c>
      <c r="L8843" s="148" t="s">
        <v>150</v>
      </c>
    </row>
    <row r="8844" spans="11:12" ht="316.5" x14ac:dyDescent="0.25">
      <c r="K8844" s="146" t="s">
        <v>210</v>
      </c>
      <c r="L8844" s="148" t="s">
        <v>150</v>
      </c>
    </row>
    <row r="8845" spans="11:12" ht="316.5" x14ac:dyDescent="0.25">
      <c r="K8845" s="146" t="s">
        <v>210</v>
      </c>
      <c r="L8845" s="148" t="s">
        <v>150</v>
      </c>
    </row>
    <row r="8846" spans="11:12" ht="316.5" x14ac:dyDescent="0.25">
      <c r="K8846" s="146" t="s">
        <v>210</v>
      </c>
      <c r="L8846" s="148" t="s">
        <v>150</v>
      </c>
    </row>
    <row r="8847" spans="11:12" ht="316.5" x14ac:dyDescent="0.25">
      <c r="K8847" s="146" t="s">
        <v>210</v>
      </c>
      <c r="L8847" s="148" t="s">
        <v>150</v>
      </c>
    </row>
    <row r="8848" spans="11:12" ht="316.5" x14ac:dyDescent="0.25">
      <c r="K8848" s="146" t="s">
        <v>210</v>
      </c>
      <c r="L8848" s="148" t="s">
        <v>150</v>
      </c>
    </row>
    <row r="8849" spans="11:12" ht="316.5" x14ac:dyDescent="0.25">
      <c r="K8849" s="146" t="s">
        <v>210</v>
      </c>
      <c r="L8849" s="148" t="s">
        <v>150</v>
      </c>
    </row>
    <row r="8850" spans="11:12" ht="316.5" x14ac:dyDescent="0.25">
      <c r="K8850" s="146" t="s">
        <v>210</v>
      </c>
      <c r="L8850" s="148" t="s">
        <v>150</v>
      </c>
    </row>
    <row r="8851" spans="11:12" ht="316.5" x14ac:dyDescent="0.25">
      <c r="K8851" s="146" t="s">
        <v>210</v>
      </c>
      <c r="L8851" s="148" t="s">
        <v>150</v>
      </c>
    </row>
    <row r="8852" spans="11:12" ht="316.5" x14ac:dyDescent="0.25">
      <c r="K8852" s="146" t="s">
        <v>210</v>
      </c>
      <c r="L8852" s="148" t="s">
        <v>150</v>
      </c>
    </row>
    <row r="8853" spans="11:12" ht="316.5" x14ac:dyDescent="0.25">
      <c r="K8853" s="146" t="s">
        <v>210</v>
      </c>
      <c r="L8853" s="148" t="s">
        <v>150</v>
      </c>
    </row>
    <row r="8854" spans="11:12" ht="316.5" x14ac:dyDescent="0.25">
      <c r="K8854" s="146" t="s">
        <v>210</v>
      </c>
      <c r="L8854" s="148" t="s">
        <v>150</v>
      </c>
    </row>
    <row r="8855" spans="11:12" ht="316.5" x14ac:dyDescent="0.25">
      <c r="K8855" s="146" t="s">
        <v>210</v>
      </c>
      <c r="L8855" s="148" t="s">
        <v>150</v>
      </c>
    </row>
    <row r="8856" spans="11:12" ht="316.5" x14ac:dyDescent="0.25">
      <c r="K8856" s="146" t="s">
        <v>210</v>
      </c>
      <c r="L8856" s="148" t="s">
        <v>150</v>
      </c>
    </row>
    <row r="8857" spans="11:12" ht="316.5" x14ac:dyDescent="0.25">
      <c r="K8857" s="146" t="s">
        <v>210</v>
      </c>
      <c r="L8857" s="148" t="s">
        <v>150</v>
      </c>
    </row>
    <row r="8858" spans="11:12" ht="316.5" x14ac:dyDescent="0.25">
      <c r="K8858" s="146" t="s">
        <v>210</v>
      </c>
      <c r="L8858" s="148" t="s">
        <v>150</v>
      </c>
    </row>
    <row r="8859" spans="11:12" ht="316.5" x14ac:dyDescent="0.25">
      <c r="K8859" s="146" t="s">
        <v>210</v>
      </c>
      <c r="L8859" s="148" t="s">
        <v>150</v>
      </c>
    </row>
    <row r="8860" spans="11:12" ht="316.5" x14ac:dyDescent="0.25">
      <c r="K8860" s="146" t="s">
        <v>210</v>
      </c>
      <c r="L8860" s="148" t="s">
        <v>150</v>
      </c>
    </row>
    <row r="8861" spans="11:12" ht="316.5" x14ac:dyDescent="0.25">
      <c r="K8861" s="146" t="s">
        <v>210</v>
      </c>
      <c r="L8861" s="148" t="s">
        <v>150</v>
      </c>
    </row>
    <row r="8862" spans="11:12" ht="316.5" x14ac:dyDescent="0.25">
      <c r="K8862" s="146" t="s">
        <v>210</v>
      </c>
      <c r="L8862" s="148" t="s">
        <v>150</v>
      </c>
    </row>
    <row r="8863" spans="11:12" ht="316.5" x14ac:dyDescent="0.25">
      <c r="K8863" s="146" t="s">
        <v>210</v>
      </c>
      <c r="L8863" s="148" t="s">
        <v>150</v>
      </c>
    </row>
    <row r="8864" spans="11:12" ht="316.5" x14ac:dyDescent="0.25">
      <c r="K8864" s="146" t="s">
        <v>210</v>
      </c>
      <c r="L8864" s="148" t="s">
        <v>150</v>
      </c>
    </row>
    <row r="8865" spans="11:12" ht="316.5" x14ac:dyDescent="0.25">
      <c r="K8865" s="146" t="s">
        <v>210</v>
      </c>
      <c r="L8865" s="148" t="s">
        <v>150</v>
      </c>
    </row>
    <row r="8866" spans="11:12" ht="316.5" x14ac:dyDescent="0.25">
      <c r="K8866" s="146" t="s">
        <v>210</v>
      </c>
      <c r="L8866" s="148" t="s">
        <v>150</v>
      </c>
    </row>
    <row r="8867" spans="11:12" ht="316.5" x14ac:dyDescent="0.25">
      <c r="K8867" s="146" t="s">
        <v>210</v>
      </c>
      <c r="L8867" s="148" t="s">
        <v>150</v>
      </c>
    </row>
    <row r="8868" spans="11:12" ht="316.5" x14ac:dyDescent="0.25">
      <c r="K8868" s="146" t="s">
        <v>210</v>
      </c>
      <c r="L8868" s="148" t="s">
        <v>150</v>
      </c>
    </row>
    <row r="8869" spans="11:12" ht="316.5" x14ac:dyDescent="0.25">
      <c r="K8869" s="146" t="s">
        <v>210</v>
      </c>
      <c r="L8869" s="148" t="s">
        <v>150</v>
      </c>
    </row>
    <row r="8870" spans="11:12" ht="316.5" x14ac:dyDescent="0.25">
      <c r="K8870" s="146" t="s">
        <v>210</v>
      </c>
      <c r="L8870" s="148" t="s">
        <v>150</v>
      </c>
    </row>
    <row r="8871" spans="11:12" ht="316.5" x14ac:dyDescent="0.25">
      <c r="K8871" s="146" t="s">
        <v>210</v>
      </c>
      <c r="L8871" s="148" t="s">
        <v>150</v>
      </c>
    </row>
    <row r="8872" spans="11:12" ht="316.5" x14ac:dyDescent="0.25">
      <c r="K8872" s="146" t="s">
        <v>210</v>
      </c>
      <c r="L8872" s="148" t="s">
        <v>150</v>
      </c>
    </row>
    <row r="8873" spans="11:12" ht="316.5" x14ac:dyDescent="0.25">
      <c r="K8873" s="146" t="s">
        <v>210</v>
      </c>
      <c r="L8873" s="148" t="s">
        <v>150</v>
      </c>
    </row>
    <row r="8874" spans="11:12" ht="316.5" x14ac:dyDescent="0.25">
      <c r="K8874" s="146" t="s">
        <v>210</v>
      </c>
      <c r="L8874" s="148" t="s">
        <v>150</v>
      </c>
    </row>
    <row r="8875" spans="11:12" ht="316.5" x14ac:dyDescent="0.25">
      <c r="K8875" s="146" t="s">
        <v>210</v>
      </c>
      <c r="L8875" s="148" t="s">
        <v>150</v>
      </c>
    </row>
    <row r="8876" spans="11:12" ht="316.5" x14ac:dyDescent="0.25">
      <c r="K8876" s="146" t="s">
        <v>210</v>
      </c>
      <c r="L8876" s="148" t="s">
        <v>150</v>
      </c>
    </row>
    <row r="8877" spans="11:12" ht="316.5" x14ac:dyDescent="0.25">
      <c r="K8877" s="146" t="s">
        <v>210</v>
      </c>
      <c r="L8877" s="148" t="s">
        <v>150</v>
      </c>
    </row>
    <row r="8878" spans="11:12" ht="316.5" x14ac:dyDescent="0.25">
      <c r="K8878" s="146" t="s">
        <v>210</v>
      </c>
      <c r="L8878" s="148" t="s">
        <v>150</v>
      </c>
    </row>
    <row r="8879" spans="11:12" ht="316.5" x14ac:dyDescent="0.25">
      <c r="K8879" s="146" t="s">
        <v>210</v>
      </c>
      <c r="L8879" s="148" t="s">
        <v>150</v>
      </c>
    </row>
    <row r="8880" spans="11:12" ht="316.5" x14ac:dyDescent="0.25">
      <c r="K8880" s="146" t="s">
        <v>210</v>
      </c>
      <c r="L8880" s="148" t="s">
        <v>150</v>
      </c>
    </row>
    <row r="8881" spans="11:12" ht="316.5" x14ac:dyDescent="0.25">
      <c r="K8881" s="146" t="s">
        <v>210</v>
      </c>
      <c r="L8881" s="148" t="s">
        <v>150</v>
      </c>
    </row>
    <row r="8882" spans="11:12" ht="316.5" x14ac:dyDescent="0.25">
      <c r="K8882" s="146" t="s">
        <v>210</v>
      </c>
      <c r="L8882" s="148" t="s">
        <v>150</v>
      </c>
    </row>
    <row r="8883" spans="11:12" ht="316.5" x14ac:dyDescent="0.25">
      <c r="K8883" s="146" t="s">
        <v>210</v>
      </c>
      <c r="L8883" s="148" t="s">
        <v>150</v>
      </c>
    </row>
    <row r="8884" spans="11:12" ht="316.5" x14ac:dyDescent="0.25">
      <c r="K8884" s="146" t="s">
        <v>210</v>
      </c>
      <c r="L8884" s="148" t="s">
        <v>150</v>
      </c>
    </row>
    <row r="8885" spans="11:12" ht="316.5" x14ac:dyDescent="0.25">
      <c r="K8885" s="146" t="s">
        <v>210</v>
      </c>
      <c r="L8885" s="148" t="s">
        <v>150</v>
      </c>
    </row>
    <row r="8886" spans="11:12" ht="316.5" x14ac:dyDescent="0.25">
      <c r="K8886" s="146" t="s">
        <v>210</v>
      </c>
      <c r="L8886" s="148" t="s">
        <v>150</v>
      </c>
    </row>
    <row r="8887" spans="11:12" ht="316.5" x14ac:dyDescent="0.25">
      <c r="K8887" s="146" t="s">
        <v>210</v>
      </c>
      <c r="L8887" s="148" t="s">
        <v>150</v>
      </c>
    </row>
    <row r="8888" spans="11:12" ht="316.5" x14ac:dyDescent="0.25">
      <c r="K8888" s="146" t="s">
        <v>210</v>
      </c>
      <c r="L8888" s="148" t="s">
        <v>150</v>
      </c>
    </row>
    <row r="8889" spans="11:12" ht="316.5" x14ac:dyDescent="0.25">
      <c r="K8889" s="146" t="s">
        <v>210</v>
      </c>
      <c r="L8889" s="148" t="s">
        <v>150</v>
      </c>
    </row>
    <row r="8890" spans="11:12" ht="316.5" x14ac:dyDescent="0.25">
      <c r="K8890" s="146" t="s">
        <v>210</v>
      </c>
      <c r="L8890" s="148" t="s">
        <v>150</v>
      </c>
    </row>
    <row r="8891" spans="11:12" ht="316.5" x14ac:dyDescent="0.25">
      <c r="K8891" s="146" t="s">
        <v>210</v>
      </c>
      <c r="L8891" s="148" t="s">
        <v>150</v>
      </c>
    </row>
    <row r="8892" spans="11:12" ht="316.5" x14ac:dyDescent="0.25">
      <c r="K8892" s="146" t="s">
        <v>210</v>
      </c>
      <c r="L8892" s="148" t="s">
        <v>150</v>
      </c>
    </row>
    <row r="8893" spans="11:12" ht="316.5" x14ac:dyDescent="0.25">
      <c r="K8893" s="146" t="s">
        <v>210</v>
      </c>
      <c r="L8893" s="148" t="s">
        <v>150</v>
      </c>
    </row>
    <row r="8894" spans="11:12" ht="316.5" x14ac:dyDescent="0.25">
      <c r="K8894" s="146" t="s">
        <v>210</v>
      </c>
      <c r="L8894" s="148" t="s">
        <v>150</v>
      </c>
    </row>
    <row r="8895" spans="11:12" ht="316.5" x14ac:dyDescent="0.25">
      <c r="K8895" s="146" t="s">
        <v>210</v>
      </c>
      <c r="L8895" s="148" t="s">
        <v>150</v>
      </c>
    </row>
    <row r="8896" spans="11:12" ht="316.5" x14ac:dyDescent="0.25">
      <c r="K8896" s="146" t="s">
        <v>210</v>
      </c>
      <c r="L8896" s="148" t="s">
        <v>150</v>
      </c>
    </row>
    <row r="8897" spans="11:12" ht="316.5" x14ac:dyDescent="0.25">
      <c r="K8897" s="146" t="s">
        <v>210</v>
      </c>
      <c r="L8897" s="148" t="s">
        <v>150</v>
      </c>
    </row>
    <row r="8898" spans="11:12" ht="316.5" x14ac:dyDescent="0.25">
      <c r="K8898" s="146" t="s">
        <v>210</v>
      </c>
      <c r="L8898" s="148" t="s">
        <v>150</v>
      </c>
    </row>
    <row r="8899" spans="11:12" ht="316.5" x14ac:dyDescent="0.25">
      <c r="K8899" s="146" t="s">
        <v>210</v>
      </c>
      <c r="L8899" s="148" t="s">
        <v>150</v>
      </c>
    </row>
    <row r="8900" spans="11:12" ht="316.5" x14ac:dyDescent="0.25">
      <c r="K8900" s="146" t="s">
        <v>210</v>
      </c>
      <c r="L8900" s="148" t="s">
        <v>150</v>
      </c>
    </row>
    <row r="8901" spans="11:12" ht="316.5" x14ac:dyDescent="0.25">
      <c r="K8901" s="146" t="s">
        <v>210</v>
      </c>
      <c r="L8901" s="148" t="s">
        <v>150</v>
      </c>
    </row>
    <row r="8902" spans="11:12" ht="316.5" x14ac:dyDescent="0.25">
      <c r="K8902" s="146" t="s">
        <v>210</v>
      </c>
      <c r="L8902" s="148" t="s">
        <v>150</v>
      </c>
    </row>
    <row r="8903" spans="11:12" ht="316.5" x14ac:dyDescent="0.25">
      <c r="K8903" s="146" t="s">
        <v>210</v>
      </c>
      <c r="L8903" s="148" t="s">
        <v>150</v>
      </c>
    </row>
    <row r="8904" spans="11:12" ht="316.5" x14ac:dyDescent="0.25">
      <c r="K8904" s="146" t="s">
        <v>210</v>
      </c>
      <c r="L8904" s="148" t="s">
        <v>150</v>
      </c>
    </row>
    <row r="8905" spans="11:12" ht="316.5" x14ac:dyDescent="0.25">
      <c r="K8905" s="146" t="s">
        <v>210</v>
      </c>
      <c r="L8905" s="148" t="s">
        <v>150</v>
      </c>
    </row>
    <row r="8906" spans="11:12" ht="316.5" x14ac:dyDescent="0.25">
      <c r="K8906" s="146" t="s">
        <v>210</v>
      </c>
      <c r="L8906" s="148" t="s">
        <v>150</v>
      </c>
    </row>
    <row r="8907" spans="11:12" ht="316.5" x14ac:dyDescent="0.25">
      <c r="K8907" s="146" t="s">
        <v>210</v>
      </c>
      <c r="L8907" s="148" t="s">
        <v>150</v>
      </c>
    </row>
    <row r="8908" spans="11:12" ht="316.5" x14ac:dyDescent="0.25">
      <c r="K8908" s="146" t="s">
        <v>210</v>
      </c>
      <c r="L8908" s="148" t="s">
        <v>150</v>
      </c>
    </row>
    <row r="8909" spans="11:12" ht="316.5" x14ac:dyDescent="0.25">
      <c r="K8909" s="146" t="s">
        <v>210</v>
      </c>
      <c r="L8909" s="148" t="s">
        <v>150</v>
      </c>
    </row>
    <row r="8910" spans="11:12" ht="316.5" x14ac:dyDescent="0.25">
      <c r="K8910" s="146" t="s">
        <v>210</v>
      </c>
      <c r="L8910" s="148" t="s">
        <v>150</v>
      </c>
    </row>
    <row r="8911" spans="11:12" ht="316.5" x14ac:dyDescent="0.25">
      <c r="K8911" s="146" t="s">
        <v>210</v>
      </c>
      <c r="L8911" s="148" t="s">
        <v>150</v>
      </c>
    </row>
    <row r="8912" spans="11:12" ht="316.5" x14ac:dyDescent="0.25">
      <c r="K8912" s="146" t="s">
        <v>210</v>
      </c>
      <c r="L8912" s="148" t="s">
        <v>150</v>
      </c>
    </row>
    <row r="8913" spans="11:12" ht="316.5" x14ac:dyDescent="0.25">
      <c r="K8913" s="146" t="s">
        <v>210</v>
      </c>
      <c r="L8913" s="148" t="s">
        <v>150</v>
      </c>
    </row>
    <row r="8914" spans="11:12" ht="316.5" x14ac:dyDescent="0.25">
      <c r="K8914" s="146" t="s">
        <v>210</v>
      </c>
      <c r="L8914" s="148" t="s">
        <v>150</v>
      </c>
    </row>
    <row r="8915" spans="11:12" ht="316.5" x14ac:dyDescent="0.25">
      <c r="K8915" s="146" t="s">
        <v>210</v>
      </c>
      <c r="L8915" s="148" t="s">
        <v>150</v>
      </c>
    </row>
    <row r="8916" spans="11:12" ht="316.5" x14ac:dyDescent="0.25">
      <c r="K8916" s="146" t="s">
        <v>210</v>
      </c>
      <c r="L8916" s="148" t="s">
        <v>150</v>
      </c>
    </row>
    <row r="8917" spans="11:12" ht="316.5" x14ac:dyDescent="0.25">
      <c r="K8917" s="146" t="s">
        <v>210</v>
      </c>
      <c r="L8917" s="148" t="s">
        <v>150</v>
      </c>
    </row>
    <row r="8918" spans="11:12" ht="316.5" x14ac:dyDescent="0.25">
      <c r="K8918" s="146" t="s">
        <v>210</v>
      </c>
      <c r="L8918" s="148" t="s">
        <v>150</v>
      </c>
    </row>
    <row r="8919" spans="11:12" ht="316.5" x14ac:dyDescent="0.25">
      <c r="K8919" s="146" t="s">
        <v>210</v>
      </c>
      <c r="L8919" s="148" t="s">
        <v>150</v>
      </c>
    </row>
    <row r="8920" spans="11:12" ht="316.5" x14ac:dyDescent="0.25">
      <c r="K8920" s="146" t="s">
        <v>210</v>
      </c>
      <c r="L8920" s="148" t="s">
        <v>150</v>
      </c>
    </row>
    <row r="8921" spans="11:12" ht="316.5" x14ac:dyDescent="0.25">
      <c r="K8921" s="146" t="s">
        <v>210</v>
      </c>
      <c r="L8921" s="148" t="s">
        <v>150</v>
      </c>
    </row>
    <row r="8922" spans="11:12" ht="316.5" x14ac:dyDescent="0.25">
      <c r="K8922" s="146" t="s">
        <v>210</v>
      </c>
      <c r="L8922" s="148" t="s">
        <v>150</v>
      </c>
    </row>
    <row r="8923" spans="11:12" ht="316.5" x14ac:dyDescent="0.25">
      <c r="K8923" s="146" t="s">
        <v>210</v>
      </c>
      <c r="L8923" s="148" t="s">
        <v>150</v>
      </c>
    </row>
    <row r="8924" spans="11:12" ht="316.5" x14ac:dyDescent="0.25">
      <c r="K8924" s="146" t="s">
        <v>210</v>
      </c>
      <c r="L8924" s="148" t="s">
        <v>150</v>
      </c>
    </row>
    <row r="8925" spans="11:12" ht="316.5" x14ac:dyDescent="0.25">
      <c r="K8925" s="146" t="s">
        <v>210</v>
      </c>
      <c r="L8925" s="148" t="s">
        <v>150</v>
      </c>
    </row>
    <row r="8926" spans="11:12" ht="316.5" x14ac:dyDescent="0.25">
      <c r="K8926" s="146" t="s">
        <v>210</v>
      </c>
      <c r="L8926" s="148" t="s">
        <v>150</v>
      </c>
    </row>
    <row r="8927" spans="11:12" ht="316.5" x14ac:dyDescent="0.25">
      <c r="K8927" s="146" t="s">
        <v>210</v>
      </c>
      <c r="L8927" s="148" t="s">
        <v>150</v>
      </c>
    </row>
    <row r="8928" spans="11:12" ht="316.5" x14ac:dyDescent="0.25">
      <c r="K8928" s="146" t="s">
        <v>210</v>
      </c>
      <c r="L8928" s="148" t="s">
        <v>150</v>
      </c>
    </row>
    <row r="8929" spans="11:12" ht="316.5" x14ac:dyDescent="0.25">
      <c r="K8929" s="146" t="s">
        <v>210</v>
      </c>
      <c r="L8929" s="148" t="s">
        <v>150</v>
      </c>
    </row>
    <row r="8930" spans="11:12" ht="316.5" x14ac:dyDescent="0.25">
      <c r="K8930" s="146" t="s">
        <v>210</v>
      </c>
      <c r="L8930" s="148" t="s">
        <v>150</v>
      </c>
    </row>
    <row r="8931" spans="11:12" ht="316.5" x14ac:dyDescent="0.25">
      <c r="K8931" s="146" t="s">
        <v>210</v>
      </c>
      <c r="L8931" s="148" t="s">
        <v>150</v>
      </c>
    </row>
    <row r="8932" spans="11:12" ht="316.5" x14ac:dyDescent="0.25">
      <c r="K8932" s="146" t="s">
        <v>210</v>
      </c>
      <c r="L8932" s="148" t="s">
        <v>150</v>
      </c>
    </row>
    <row r="8933" spans="11:12" ht="316.5" x14ac:dyDescent="0.25">
      <c r="K8933" s="146" t="s">
        <v>210</v>
      </c>
      <c r="L8933" s="148" t="s">
        <v>150</v>
      </c>
    </row>
    <row r="8934" spans="11:12" ht="316.5" x14ac:dyDescent="0.25">
      <c r="K8934" s="146" t="s">
        <v>210</v>
      </c>
      <c r="L8934" s="148" t="s">
        <v>150</v>
      </c>
    </row>
    <row r="8935" spans="11:12" ht="316.5" x14ac:dyDescent="0.25">
      <c r="K8935" s="146" t="s">
        <v>210</v>
      </c>
      <c r="L8935" s="148" t="s">
        <v>150</v>
      </c>
    </row>
    <row r="8936" spans="11:12" ht="316.5" x14ac:dyDescent="0.25">
      <c r="K8936" s="146" t="s">
        <v>210</v>
      </c>
      <c r="L8936" s="148" t="s">
        <v>150</v>
      </c>
    </row>
    <row r="8937" spans="11:12" ht="316.5" x14ac:dyDescent="0.25">
      <c r="K8937" s="146" t="s">
        <v>210</v>
      </c>
      <c r="L8937" s="148" t="s">
        <v>150</v>
      </c>
    </row>
    <row r="8938" spans="11:12" ht="316.5" x14ac:dyDescent="0.25">
      <c r="K8938" s="146" t="s">
        <v>210</v>
      </c>
      <c r="L8938" s="148" t="s">
        <v>150</v>
      </c>
    </row>
    <row r="8939" spans="11:12" ht="316.5" x14ac:dyDescent="0.25">
      <c r="K8939" s="146" t="s">
        <v>210</v>
      </c>
      <c r="L8939" s="148" t="s">
        <v>150</v>
      </c>
    </row>
    <row r="8940" spans="11:12" ht="316.5" x14ac:dyDescent="0.25">
      <c r="K8940" s="146" t="s">
        <v>210</v>
      </c>
      <c r="L8940" s="148" t="s">
        <v>150</v>
      </c>
    </row>
    <row r="8941" spans="11:12" ht="316.5" x14ac:dyDescent="0.25">
      <c r="K8941" s="146" t="s">
        <v>210</v>
      </c>
      <c r="L8941" s="148" t="s">
        <v>150</v>
      </c>
    </row>
    <row r="8942" spans="11:12" ht="316.5" x14ac:dyDescent="0.25">
      <c r="K8942" s="146" t="s">
        <v>210</v>
      </c>
      <c r="L8942" s="148" t="s">
        <v>150</v>
      </c>
    </row>
    <row r="8943" spans="11:12" ht="316.5" x14ac:dyDescent="0.25">
      <c r="K8943" s="146" t="s">
        <v>210</v>
      </c>
      <c r="L8943" s="148" t="s">
        <v>150</v>
      </c>
    </row>
    <row r="8944" spans="11:12" ht="316.5" x14ac:dyDescent="0.25">
      <c r="K8944" s="146" t="s">
        <v>210</v>
      </c>
      <c r="L8944" s="148" t="s">
        <v>150</v>
      </c>
    </row>
    <row r="8945" spans="11:12" ht="316.5" x14ac:dyDescent="0.25">
      <c r="K8945" s="146" t="s">
        <v>210</v>
      </c>
      <c r="L8945" s="148" t="s">
        <v>150</v>
      </c>
    </row>
    <row r="8946" spans="11:12" ht="316.5" x14ac:dyDescent="0.25">
      <c r="K8946" s="146" t="s">
        <v>210</v>
      </c>
      <c r="L8946" s="148" t="s">
        <v>150</v>
      </c>
    </row>
    <row r="8947" spans="11:12" ht="316.5" x14ac:dyDescent="0.25">
      <c r="K8947" s="146" t="s">
        <v>210</v>
      </c>
      <c r="L8947" s="148" t="s">
        <v>150</v>
      </c>
    </row>
    <row r="8948" spans="11:12" ht="316.5" x14ac:dyDescent="0.25">
      <c r="K8948" s="146" t="s">
        <v>210</v>
      </c>
      <c r="L8948" s="148" t="s">
        <v>150</v>
      </c>
    </row>
    <row r="8949" spans="11:12" ht="316.5" x14ac:dyDescent="0.25">
      <c r="K8949" s="146" t="s">
        <v>210</v>
      </c>
      <c r="L8949" s="148" t="s">
        <v>150</v>
      </c>
    </row>
    <row r="8950" spans="11:12" ht="316.5" x14ac:dyDescent="0.25">
      <c r="K8950" s="146" t="s">
        <v>210</v>
      </c>
      <c r="L8950" s="148" t="s">
        <v>150</v>
      </c>
    </row>
    <row r="8951" spans="11:12" ht="316.5" x14ac:dyDescent="0.25">
      <c r="K8951" s="146" t="s">
        <v>210</v>
      </c>
      <c r="L8951" s="148" t="s">
        <v>150</v>
      </c>
    </row>
    <row r="8952" spans="11:12" ht="316.5" x14ac:dyDescent="0.25">
      <c r="K8952" s="146" t="s">
        <v>210</v>
      </c>
      <c r="L8952" s="148" t="s">
        <v>150</v>
      </c>
    </row>
    <row r="8953" spans="11:12" ht="316.5" x14ac:dyDescent="0.25">
      <c r="K8953" s="146" t="s">
        <v>210</v>
      </c>
      <c r="L8953" s="148" t="s">
        <v>150</v>
      </c>
    </row>
    <row r="8954" spans="11:12" ht="316.5" x14ac:dyDescent="0.25">
      <c r="K8954" s="146" t="s">
        <v>210</v>
      </c>
      <c r="L8954" s="148" t="s">
        <v>150</v>
      </c>
    </row>
    <row r="8955" spans="11:12" ht="316.5" x14ac:dyDescent="0.25">
      <c r="K8955" s="146" t="s">
        <v>210</v>
      </c>
      <c r="L8955" s="148" t="s">
        <v>150</v>
      </c>
    </row>
    <row r="8956" spans="11:12" ht="316.5" x14ac:dyDescent="0.25">
      <c r="K8956" s="146" t="s">
        <v>210</v>
      </c>
      <c r="L8956" s="148" t="s">
        <v>150</v>
      </c>
    </row>
    <row r="8957" spans="11:12" ht="316.5" x14ac:dyDescent="0.25">
      <c r="K8957" s="146" t="s">
        <v>210</v>
      </c>
      <c r="L8957" s="148" t="s">
        <v>150</v>
      </c>
    </row>
    <row r="8958" spans="11:12" ht="316.5" x14ac:dyDescent="0.25">
      <c r="K8958" s="146" t="s">
        <v>210</v>
      </c>
      <c r="L8958" s="148" t="s">
        <v>150</v>
      </c>
    </row>
    <row r="8959" spans="11:12" ht="316.5" x14ac:dyDescent="0.25">
      <c r="K8959" s="146" t="s">
        <v>210</v>
      </c>
      <c r="L8959" s="148" t="s">
        <v>150</v>
      </c>
    </row>
    <row r="8960" spans="11:12" ht="316.5" x14ac:dyDescent="0.25">
      <c r="K8960" s="146" t="s">
        <v>210</v>
      </c>
      <c r="L8960" s="148" t="s">
        <v>150</v>
      </c>
    </row>
    <row r="8961" spans="11:12" ht="316.5" x14ac:dyDescent="0.25">
      <c r="K8961" s="146" t="s">
        <v>210</v>
      </c>
      <c r="L8961" s="148" t="s">
        <v>150</v>
      </c>
    </row>
    <row r="8962" spans="11:12" ht="316.5" x14ac:dyDescent="0.25">
      <c r="K8962" s="146" t="s">
        <v>210</v>
      </c>
      <c r="L8962" s="148" t="s">
        <v>150</v>
      </c>
    </row>
    <row r="8963" spans="11:12" ht="316.5" x14ac:dyDescent="0.25">
      <c r="K8963" s="146" t="s">
        <v>210</v>
      </c>
      <c r="L8963" s="148" t="s">
        <v>150</v>
      </c>
    </row>
    <row r="8964" spans="11:12" ht="316.5" x14ac:dyDescent="0.25">
      <c r="K8964" s="146" t="s">
        <v>210</v>
      </c>
      <c r="L8964" s="148" t="s">
        <v>150</v>
      </c>
    </row>
    <row r="8965" spans="11:12" ht="316.5" x14ac:dyDescent="0.25">
      <c r="K8965" s="146" t="s">
        <v>210</v>
      </c>
      <c r="L8965" s="148" t="s">
        <v>150</v>
      </c>
    </row>
    <row r="8966" spans="11:12" ht="316.5" x14ac:dyDescent="0.25">
      <c r="K8966" s="146" t="s">
        <v>210</v>
      </c>
      <c r="L8966" s="148" t="s">
        <v>150</v>
      </c>
    </row>
    <row r="8967" spans="11:12" ht="316.5" x14ac:dyDescent="0.25">
      <c r="K8967" s="146" t="s">
        <v>210</v>
      </c>
      <c r="L8967" s="148" t="s">
        <v>150</v>
      </c>
    </row>
    <row r="8968" spans="11:12" ht="316.5" x14ac:dyDescent="0.25">
      <c r="K8968" s="146" t="s">
        <v>210</v>
      </c>
      <c r="L8968" s="148" t="s">
        <v>150</v>
      </c>
    </row>
    <row r="8969" spans="11:12" ht="316.5" x14ac:dyDescent="0.25">
      <c r="K8969" s="146" t="s">
        <v>210</v>
      </c>
      <c r="L8969" s="148" t="s">
        <v>150</v>
      </c>
    </row>
    <row r="8970" spans="11:12" ht="316.5" x14ac:dyDescent="0.25">
      <c r="K8970" s="146" t="s">
        <v>210</v>
      </c>
      <c r="L8970" s="148" t="s">
        <v>150</v>
      </c>
    </row>
    <row r="8971" spans="11:12" ht="316.5" x14ac:dyDescent="0.25">
      <c r="K8971" s="146" t="s">
        <v>210</v>
      </c>
      <c r="L8971" s="148" t="s">
        <v>150</v>
      </c>
    </row>
    <row r="8972" spans="11:12" ht="316.5" x14ac:dyDescent="0.25">
      <c r="K8972" s="146" t="s">
        <v>210</v>
      </c>
      <c r="L8972" s="148" t="s">
        <v>150</v>
      </c>
    </row>
    <row r="8973" spans="11:12" ht="316.5" x14ac:dyDescent="0.25">
      <c r="K8973" s="146" t="s">
        <v>210</v>
      </c>
      <c r="L8973" s="148" t="s">
        <v>150</v>
      </c>
    </row>
    <row r="8974" spans="11:12" ht="316.5" x14ac:dyDescent="0.25">
      <c r="K8974" s="146" t="s">
        <v>210</v>
      </c>
      <c r="L8974" s="148" t="s">
        <v>150</v>
      </c>
    </row>
    <row r="8975" spans="11:12" ht="316.5" x14ac:dyDescent="0.25">
      <c r="K8975" s="146" t="s">
        <v>210</v>
      </c>
      <c r="L8975" s="148" t="s">
        <v>150</v>
      </c>
    </row>
    <row r="8976" spans="11:12" ht="316.5" x14ac:dyDescent="0.25">
      <c r="K8976" s="146" t="s">
        <v>210</v>
      </c>
      <c r="L8976" s="148" t="s">
        <v>150</v>
      </c>
    </row>
    <row r="8977" spans="11:12" ht="316.5" x14ac:dyDescent="0.25">
      <c r="K8977" s="146" t="s">
        <v>210</v>
      </c>
      <c r="L8977" s="148" t="s">
        <v>150</v>
      </c>
    </row>
    <row r="8978" spans="11:12" ht="316.5" x14ac:dyDescent="0.25">
      <c r="K8978" s="146" t="s">
        <v>210</v>
      </c>
      <c r="L8978" s="148" t="s">
        <v>150</v>
      </c>
    </row>
    <row r="8979" spans="11:12" ht="316.5" x14ac:dyDescent="0.25">
      <c r="K8979" s="146" t="s">
        <v>210</v>
      </c>
      <c r="L8979" s="148" t="s">
        <v>150</v>
      </c>
    </row>
    <row r="8980" spans="11:12" ht="316.5" x14ac:dyDescent="0.25">
      <c r="K8980" s="146" t="s">
        <v>210</v>
      </c>
      <c r="L8980" s="148" t="s">
        <v>150</v>
      </c>
    </row>
    <row r="8981" spans="11:12" ht="316.5" x14ac:dyDescent="0.25">
      <c r="K8981" s="146" t="s">
        <v>210</v>
      </c>
      <c r="L8981" s="148" t="s">
        <v>150</v>
      </c>
    </row>
    <row r="8982" spans="11:12" ht="316.5" x14ac:dyDescent="0.25">
      <c r="K8982" s="146" t="s">
        <v>210</v>
      </c>
      <c r="L8982" s="148" t="s">
        <v>150</v>
      </c>
    </row>
    <row r="8983" spans="11:12" ht="316.5" x14ac:dyDescent="0.25">
      <c r="K8983" s="146" t="s">
        <v>210</v>
      </c>
      <c r="L8983" s="148" t="s">
        <v>150</v>
      </c>
    </row>
    <row r="8984" spans="11:12" ht="316.5" x14ac:dyDescent="0.25">
      <c r="K8984" s="146" t="s">
        <v>210</v>
      </c>
      <c r="L8984" s="148" t="s">
        <v>150</v>
      </c>
    </row>
    <row r="8985" spans="11:12" ht="316.5" x14ac:dyDescent="0.25">
      <c r="K8985" s="146" t="s">
        <v>210</v>
      </c>
      <c r="L8985" s="148" t="s">
        <v>150</v>
      </c>
    </row>
    <row r="8986" spans="11:12" ht="316.5" x14ac:dyDescent="0.25">
      <c r="K8986" s="146" t="s">
        <v>210</v>
      </c>
      <c r="L8986" s="148" t="s">
        <v>150</v>
      </c>
    </row>
    <row r="8987" spans="11:12" ht="316.5" x14ac:dyDescent="0.25">
      <c r="K8987" s="146" t="s">
        <v>210</v>
      </c>
      <c r="L8987" s="148" t="s">
        <v>150</v>
      </c>
    </row>
    <row r="8988" spans="11:12" ht="316.5" x14ac:dyDescent="0.25">
      <c r="K8988" s="146" t="s">
        <v>210</v>
      </c>
      <c r="L8988" s="148" t="s">
        <v>150</v>
      </c>
    </row>
    <row r="8989" spans="11:12" ht="316.5" x14ac:dyDescent="0.25">
      <c r="K8989" s="146" t="s">
        <v>210</v>
      </c>
      <c r="L8989" s="148" t="s">
        <v>150</v>
      </c>
    </row>
    <row r="8990" spans="11:12" ht="316.5" x14ac:dyDescent="0.25">
      <c r="K8990" s="146" t="s">
        <v>210</v>
      </c>
      <c r="L8990" s="148" t="s">
        <v>150</v>
      </c>
    </row>
    <row r="8991" spans="11:12" ht="316.5" x14ac:dyDescent="0.25">
      <c r="K8991" s="146" t="s">
        <v>210</v>
      </c>
      <c r="L8991" s="148" t="s">
        <v>150</v>
      </c>
    </row>
    <row r="8992" spans="11:12" ht="316.5" x14ac:dyDescent="0.25">
      <c r="K8992" s="146" t="s">
        <v>210</v>
      </c>
      <c r="L8992" s="148" t="s">
        <v>150</v>
      </c>
    </row>
    <row r="8993" spans="11:12" ht="316.5" x14ac:dyDescent="0.25">
      <c r="K8993" s="146" t="s">
        <v>210</v>
      </c>
      <c r="L8993" s="148" t="s">
        <v>150</v>
      </c>
    </row>
    <row r="8994" spans="11:12" ht="316.5" x14ac:dyDescent="0.25">
      <c r="K8994" s="146" t="s">
        <v>210</v>
      </c>
      <c r="L8994" s="148" t="s">
        <v>150</v>
      </c>
    </row>
    <row r="8995" spans="11:12" ht="316.5" x14ac:dyDescent="0.25">
      <c r="K8995" s="146" t="s">
        <v>210</v>
      </c>
      <c r="L8995" s="148" t="s">
        <v>150</v>
      </c>
    </row>
    <row r="8996" spans="11:12" ht="316.5" x14ac:dyDescent="0.25">
      <c r="K8996" s="146" t="s">
        <v>210</v>
      </c>
      <c r="L8996" s="148" t="s">
        <v>150</v>
      </c>
    </row>
    <row r="8997" spans="11:12" ht="316.5" x14ac:dyDescent="0.25">
      <c r="K8997" s="146" t="s">
        <v>210</v>
      </c>
      <c r="L8997" s="148" t="s">
        <v>150</v>
      </c>
    </row>
    <row r="8998" spans="11:12" ht="316.5" x14ac:dyDescent="0.25">
      <c r="K8998" s="146" t="s">
        <v>210</v>
      </c>
      <c r="L8998" s="148" t="s">
        <v>150</v>
      </c>
    </row>
    <row r="8999" spans="11:12" ht="316.5" x14ac:dyDescent="0.25">
      <c r="K8999" s="146" t="s">
        <v>210</v>
      </c>
      <c r="L8999" s="148" t="s">
        <v>150</v>
      </c>
    </row>
    <row r="9000" spans="11:12" ht="316.5" x14ac:dyDescent="0.25">
      <c r="K9000" s="146" t="s">
        <v>210</v>
      </c>
      <c r="L9000" s="148" t="s">
        <v>150</v>
      </c>
    </row>
    <row r="9001" spans="11:12" ht="316.5" x14ac:dyDescent="0.25">
      <c r="K9001" s="146" t="s">
        <v>210</v>
      </c>
      <c r="L9001" s="148" t="s">
        <v>150</v>
      </c>
    </row>
    <row r="9002" spans="11:12" ht="316.5" x14ac:dyDescent="0.25">
      <c r="K9002" s="146" t="s">
        <v>210</v>
      </c>
      <c r="L9002" s="148" t="s">
        <v>150</v>
      </c>
    </row>
    <row r="9003" spans="11:12" ht="316.5" x14ac:dyDescent="0.25">
      <c r="K9003" s="146" t="s">
        <v>210</v>
      </c>
      <c r="L9003" s="148" t="s">
        <v>150</v>
      </c>
    </row>
    <row r="9004" spans="11:12" ht="316.5" x14ac:dyDescent="0.25">
      <c r="K9004" s="146" t="s">
        <v>210</v>
      </c>
      <c r="L9004" s="148" t="s">
        <v>150</v>
      </c>
    </row>
    <row r="9005" spans="11:12" ht="316.5" x14ac:dyDescent="0.25">
      <c r="K9005" s="146" t="s">
        <v>210</v>
      </c>
      <c r="L9005" s="148" t="s">
        <v>150</v>
      </c>
    </row>
    <row r="9006" spans="11:12" ht="316.5" x14ac:dyDescent="0.25">
      <c r="K9006" s="146" t="s">
        <v>210</v>
      </c>
      <c r="L9006" s="148" t="s">
        <v>150</v>
      </c>
    </row>
    <row r="9007" spans="11:12" ht="316.5" x14ac:dyDescent="0.25">
      <c r="K9007" s="146" t="s">
        <v>210</v>
      </c>
      <c r="L9007" s="148" t="s">
        <v>150</v>
      </c>
    </row>
    <row r="9008" spans="11:12" ht="316.5" x14ac:dyDescent="0.25">
      <c r="K9008" s="146" t="s">
        <v>210</v>
      </c>
      <c r="L9008" s="148" t="s">
        <v>150</v>
      </c>
    </row>
    <row r="9009" spans="11:12" ht="316.5" x14ac:dyDescent="0.25">
      <c r="K9009" s="146" t="s">
        <v>210</v>
      </c>
      <c r="L9009" s="148" t="s">
        <v>150</v>
      </c>
    </row>
    <row r="9010" spans="11:12" ht="316.5" x14ac:dyDescent="0.25">
      <c r="K9010" s="146" t="s">
        <v>210</v>
      </c>
      <c r="L9010" s="148" t="s">
        <v>150</v>
      </c>
    </row>
    <row r="9011" spans="11:12" ht="316.5" x14ac:dyDescent="0.25">
      <c r="K9011" s="146" t="s">
        <v>210</v>
      </c>
      <c r="L9011" s="148" t="s">
        <v>150</v>
      </c>
    </row>
    <row r="9012" spans="11:12" ht="316.5" x14ac:dyDescent="0.25">
      <c r="K9012" s="146" t="s">
        <v>210</v>
      </c>
      <c r="L9012" s="148" t="s">
        <v>150</v>
      </c>
    </row>
    <row r="9013" spans="11:12" ht="316.5" x14ac:dyDescent="0.25">
      <c r="K9013" s="146" t="s">
        <v>210</v>
      </c>
      <c r="L9013" s="148" t="s">
        <v>150</v>
      </c>
    </row>
    <row r="9014" spans="11:12" ht="316.5" x14ac:dyDescent="0.25">
      <c r="K9014" s="146" t="s">
        <v>210</v>
      </c>
      <c r="L9014" s="148" t="s">
        <v>150</v>
      </c>
    </row>
    <row r="9015" spans="11:12" ht="316.5" x14ac:dyDescent="0.25">
      <c r="K9015" s="146" t="s">
        <v>210</v>
      </c>
      <c r="L9015" s="148" t="s">
        <v>150</v>
      </c>
    </row>
    <row r="9016" spans="11:12" ht="316.5" x14ac:dyDescent="0.25">
      <c r="K9016" s="146" t="s">
        <v>210</v>
      </c>
      <c r="L9016" s="148" t="s">
        <v>150</v>
      </c>
    </row>
    <row r="9017" spans="11:12" ht="316.5" x14ac:dyDescent="0.25">
      <c r="K9017" s="146" t="s">
        <v>210</v>
      </c>
      <c r="L9017" s="148" t="s">
        <v>150</v>
      </c>
    </row>
    <row r="9018" spans="11:12" ht="316.5" x14ac:dyDescent="0.25">
      <c r="K9018" s="146" t="s">
        <v>210</v>
      </c>
      <c r="L9018" s="148" t="s">
        <v>150</v>
      </c>
    </row>
    <row r="9019" spans="11:12" ht="316.5" x14ac:dyDescent="0.25">
      <c r="K9019" s="146" t="s">
        <v>210</v>
      </c>
      <c r="L9019" s="148" t="s">
        <v>150</v>
      </c>
    </row>
    <row r="9020" spans="11:12" ht="316.5" x14ac:dyDescent="0.25">
      <c r="K9020" s="146" t="s">
        <v>210</v>
      </c>
      <c r="L9020" s="148" t="s">
        <v>150</v>
      </c>
    </row>
    <row r="9021" spans="11:12" ht="316.5" x14ac:dyDescent="0.25">
      <c r="K9021" s="146" t="s">
        <v>210</v>
      </c>
      <c r="L9021" s="148" t="s">
        <v>150</v>
      </c>
    </row>
    <row r="9022" spans="11:12" ht="316.5" x14ac:dyDescent="0.25">
      <c r="K9022" s="146" t="s">
        <v>210</v>
      </c>
      <c r="L9022" s="148" t="s">
        <v>150</v>
      </c>
    </row>
    <row r="9023" spans="11:12" ht="316.5" x14ac:dyDescent="0.25">
      <c r="K9023" s="146" t="s">
        <v>210</v>
      </c>
      <c r="L9023" s="148" t="s">
        <v>150</v>
      </c>
    </row>
    <row r="9024" spans="11:12" ht="316.5" x14ac:dyDescent="0.25">
      <c r="K9024" s="146" t="s">
        <v>210</v>
      </c>
      <c r="L9024" s="148" t="s">
        <v>150</v>
      </c>
    </row>
    <row r="9025" spans="11:12" ht="316.5" x14ac:dyDescent="0.25">
      <c r="K9025" s="146" t="s">
        <v>210</v>
      </c>
      <c r="L9025" s="148" t="s">
        <v>150</v>
      </c>
    </row>
    <row r="9026" spans="11:12" ht="316.5" x14ac:dyDescent="0.25">
      <c r="K9026" s="146" t="s">
        <v>210</v>
      </c>
      <c r="L9026" s="148" t="s">
        <v>150</v>
      </c>
    </row>
    <row r="9027" spans="11:12" ht="316.5" x14ac:dyDescent="0.25">
      <c r="K9027" s="146" t="s">
        <v>210</v>
      </c>
      <c r="L9027" s="148" t="s">
        <v>150</v>
      </c>
    </row>
    <row r="9028" spans="11:12" ht="316.5" x14ac:dyDescent="0.25">
      <c r="K9028" s="146" t="s">
        <v>210</v>
      </c>
      <c r="L9028" s="148" t="s">
        <v>150</v>
      </c>
    </row>
    <row r="9029" spans="11:12" ht="316.5" x14ac:dyDescent="0.25">
      <c r="K9029" s="146" t="s">
        <v>210</v>
      </c>
      <c r="L9029" s="148" t="s">
        <v>150</v>
      </c>
    </row>
    <row r="9030" spans="11:12" ht="316.5" x14ac:dyDescent="0.25">
      <c r="K9030" s="146" t="s">
        <v>210</v>
      </c>
      <c r="L9030" s="148" t="s">
        <v>150</v>
      </c>
    </row>
    <row r="9031" spans="11:12" ht="316.5" x14ac:dyDescent="0.25">
      <c r="K9031" s="146" t="s">
        <v>210</v>
      </c>
      <c r="L9031" s="148" t="s">
        <v>150</v>
      </c>
    </row>
    <row r="9032" spans="11:12" ht="316.5" x14ac:dyDescent="0.25">
      <c r="K9032" s="146" t="s">
        <v>210</v>
      </c>
      <c r="L9032" s="148" t="s">
        <v>150</v>
      </c>
    </row>
    <row r="9033" spans="11:12" ht="316.5" x14ac:dyDescent="0.25">
      <c r="K9033" s="146" t="s">
        <v>210</v>
      </c>
      <c r="L9033" s="148" t="s">
        <v>150</v>
      </c>
    </row>
    <row r="9034" spans="11:12" ht="316.5" x14ac:dyDescent="0.25">
      <c r="K9034" s="146" t="s">
        <v>210</v>
      </c>
      <c r="L9034" s="148" t="s">
        <v>150</v>
      </c>
    </row>
    <row r="9035" spans="11:12" ht="316.5" x14ac:dyDescent="0.25">
      <c r="K9035" s="146" t="s">
        <v>210</v>
      </c>
      <c r="L9035" s="148" t="s">
        <v>150</v>
      </c>
    </row>
    <row r="9036" spans="11:12" ht="316.5" x14ac:dyDescent="0.25">
      <c r="K9036" s="146" t="s">
        <v>210</v>
      </c>
      <c r="L9036" s="148" t="s">
        <v>150</v>
      </c>
    </row>
    <row r="9037" spans="11:12" ht="316.5" x14ac:dyDescent="0.25">
      <c r="K9037" s="146" t="s">
        <v>210</v>
      </c>
      <c r="L9037" s="148" t="s">
        <v>150</v>
      </c>
    </row>
    <row r="9038" spans="11:12" ht="316.5" x14ac:dyDescent="0.25">
      <c r="K9038" s="146" t="s">
        <v>210</v>
      </c>
      <c r="L9038" s="148" t="s">
        <v>150</v>
      </c>
    </row>
    <row r="9039" spans="11:12" ht="316.5" x14ac:dyDescent="0.25">
      <c r="K9039" s="146" t="s">
        <v>210</v>
      </c>
      <c r="L9039" s="148" t="s">
        <v>150</v>
      </c>
    </row>
    <row r="9040" spans="11:12" ht="316.5" x14ac:dyDescent="0.25">
      <c r="K9040" s="146" t="s">
        <v>210</v>
      </c>
      <c r="L9040" s="148" t="s">
        <v>150</v>
      </c>
    </row>
    <row r="9041" spans="11:12" ht="316.5" x14ac:dyDescent="0.25">
      <c r="K9041" s="146" t="s">
        <v>210</v>
      </c>
      <c r="L9041" s="148" t="s">
        <v>150</v>
      </c>
    </row>
    <row r="9042" spans="11:12" ht="316.5" x14ac:dyDescent="0.25">
      <c r="K9042" s="146" t="s">
        <v>210</v>
      </c>
      <c r="L9042" s="148" t="s">
        <v>150</v>
      </c>
    </row>
    <row r="9043" spans="11:12" ht="316.5" x14ac:dyDescent="0.25">
      <c r="K9043" s="146" t="s">
        <v>210</v>
      </c>
      <c r="L9043" s="148" t="s">
        <v>150</v>
      </c>
    </row>
    <row r="9044" spans="11:12" ht="316.5" x14ac:dyDescent="0.25">
      <c r="K9044" s="146" t="s">
        <v>210</v>
      </c>
      <c r="L9044" s="148" t="s">
        <v>150</v>
      </c>
    </row>
    <row r="9045" spans="11:12" ht="316.5" x14ac:dyDescent="0.25">
      <c r="K9045" s="146" t="s">
        <v>210</v>
      </c>
      <c r="L9045" s="148" t="s">
        <v>150</v>
      </c>
    </row>
    <row r="9046" spans="11:12" ht="316.5" x14ac:dyDescent="0.25">
      <c r="K9046" s="146" t="s">
        <v>210</v>
      </c>
      <c r="L9046" s="148" t="s">
        <v>150</v>
      </c>
    </row>
    <row r="9047" spans="11:12" ht="316.5" x14ac:dyDescent="0.25">
      <c r="K9047" s="146" t="s">
        <v>210</v>
      </c>
      <c r="L9047" s="148" t="s">
        <v>150</v>
      </c>
    </row>
    <row r="9048" spans="11:12" ht="316.5" x14ac:dyDescent="0.25">
      <c r="K9048" s="146" t="s">
        <v>210</v>
      </c>
      <c r="L9048" s="148" t="s">
        <v>150</v>
      </c>
    </row>
    <row r="9049" spans="11:12" ht="316.5" x14ac:dyDescent="0.25">
      <c r="K9049" s="146" t="s">
        <v>210</v>
      </c>
      <c r="L9049" s="148" t="s">
        <v>150</v>
      </c>
    </row>
    <row r="9050" spans="11:12" ht="316.5" x14ac:dyDescent="0.25">
      <c r="K9050" s="146" t="s">
        <v>210</v>
      </c>
      <c r="L9050" s="148" t="s">
        <v>150</v>
      </c>
    </row>
    <row r="9051" spans="11:12" ht="316.5" x14ac:dyDescent="0.25">
      <c r="K9051" s="146" t="s">
        <v>210</v>
      </c>
      <c r="L9051" s="148" t="s">
        <v>150</v>
      </c>
    </row>
    <row r="9052" spans="11:12" ht="316.5" x14ac:dyDescent="0.25">
      <c r="K9052" s="146" t="s">
        <v>210</v>
      </c>
      <c r="L9052" s="148" t="s">
        <v>150</v>
      </c>
    </row>
    <row r="9053" spans="11:12" ht="316.5" x14ac:dyDescent="0.25">
      <c r="K9053" s="146" t="s">
        <v>210</v>
      </c>
      <c r="L9053" s="148" t="s">
        <v>150</v>
      </c>
    </row>
    <row r="9054" spans="11:12" ht="316.5" x14ac:dyDescent="0.25">
      <c r="K9054" s="146" t="s">
        <v>210</v>
      </c>
      <c r="L9054" s="148" t="s">
        <v>150</v>
      </c>
    </row>
    <row r="9055" spans="11:12" ht="316.5" x14ac:dyDescent="0.25">
      <c r="K9055" s="146" t="s">
        <v>210</v>
      </c>
      <c r="L9055" s="148" t="s">
        <v>150</v>
      </c>
    </row>
    <row r="9056" spans="11:12" ht="316.5" x14ac:dyDescent="0.25">
      <c r="K9056" s="146" t="s">
        <v>210</v>
      </c>
      <c r="L9056" s="148" t="s">
        <v>150</v>
      </c>
    </row>
    <row r="9057" spans="11:12" ht="316.5" x14ac:dyDescent="0.25">
      <c r="K9057" s="146" t="s">
        <v>210</v>
      </c>
      <c r="L9057" s="148" t="s">
        <v>150</v>
      </c>
    </row>
    <row r="9058" spans="11:12" ht="316.5" x14ac:dyDescent="0.25">
      <c r="K9058" s="146" t="s">
        <v>210</v>
      </c>
      <c r="L9058" s="148" t="s">
        <v>150</v>
      </c>
    </row>
    <row r="9059" spans="11:12" ht="316.5" x14ac:dyDescent="0.25">
      <c r="K9059" s="146" t="s">
        <v>210</v>
      </c>
      <c r="L9059" s="148" t="s">
        <v>150</v>
      </c>
    </row>
    <row r="9060" spans="11:12" ht="316.5" x14ac:dyDescent="0.25">
      <c r="K9060" s="146" t="s">
        <v>210</v>
      </c>
      <c r="L9060" s="148" t="s">
        <v>150</v>
      </c>
    </row>
    <row r="9061" spans="11:12" ht="316.5" x14ac:dyDescent="0.25">
      <c r="K9061" s="146" t="s">
        <v>210</v>
      </c>
      <c r="L9061" s="148" t="s">
        <v>150</v>
      </c>
    </row>
    <row r="9062" spans="11:12" ht="316.5" x14ac:dyDescent="0.25">
      <c r="K9062" s="146" t="s">
        <v>210</v>
      </c>
      <c r="L9062" s="148" t="s">
        <v>150</v>
      </c>
    </row>
    <row r="9063" spans="11:12" ht="316.5" x14ac:dyDescent="0.25">
      <c r="K9063" s="146" t="s">
        <v>210</v>
      </c>
      <c r="L9063" s="148" t="s">
        <v>150</v>
      </c>
    </row>
    <row r="9064" spans="11:12" ht="316.5" x14ac:dyDescent="0.25">
      <c r="K9064" s="146" t="s">
        <v>210</v>
      </c>
      <c r="L9064" s="148" t="s">
        <v>150</v>
      </c>
    </row>
    <row r="9065" spans="11:12" ht="316.5" x14ac:dyDescent="0.25">
      <c r="K9065" s="146" t="s">
        <v>210</v>
      </c>
      <c r="L9065" s="148" t="s">
        <v>150</v>
      </c>
    </row>
    <row r="9066" spans="11:12" ht="316.5" x14ac:dyDescent="0.25">
      <c r="K9066" s="146" t="s">
        <v>210</v>
      </c>
      <c r="L9066" s="148" t="s">
        <v>150</v>
      </c>
    </row>
    <row r="9067" spans="11:12" ht="316.5" x14ac:dyDescent="0.25">
      <c r="K9067" s="146" t="s">
        <v>210</v>
      </c>
      <c r="L9067" s="148" t="s">
        <v>150</v>
      </c>
    </row>
    <row r="9068" spans="11:12" ht="316.5" x14ac:dyDescent="0.25">
      <c r="K9068" s="146" t="s">
        <v>210</v>
      </c>
      <c r="L9068" s="148" t="s">
        <v>150</v>
      </c>
    </row>
    <row r="9069" spans="11:12" ht="316.5" x14ac:dyDescent="0.25">
      <c r="K9069" s="146" t="s">
        <v>210</v>
      </c>
      <c r="L9069" s="148" t="s">
        <v>150</v>
      </c>
    </row>
    <row r="9070" spans="11:12" ht="316.5" x14ac:dyDescent="0.25">
      <c r="K9070" s="146" t="s">
        <v>210</v>
      </c>
      <c r="L9070" s="148" t="s">
        <v>150</v>
      </c>
    </row>
    <row r="9071" spans="11:12" ht="316.5" x14ac:dyDescent="0.25">
      <c r="K9071" s="146" t="s">
        <v>210</v>
      </c>
      <c r="L9071" s="148" t="s">
        <v>150</v>
      </c>
    </row>
    <row r="9072" spans="11:12" ht="316.5" x14ac:dyDescent="0.25">
      <c r="K9072" s="146" t="s">
        <v>210</v>
      </c>
      <c r="L9072" s="148" t="s">
        <v>150</v>
      </c>
    </row>
    <row r="9073" spans="11:12" ht="316.5" x14ac:dyDescent="0.25">
      <c r="K9073" s="146" t="s">
        <v>210</v>
      </c>
      <c r="L9073" s="148" t="s">
        <v>150</v>
      </c>
    </row>
    <row r="9074" spans="11:12" ht="316.5" x14ac:dyDescent="0.25">
      <c r="K9074" s="146" t="s">
        <v>210</v>
      </c>
      <c r="L9074" s="148" t="s">
        <v>150</v>
      </c>
    </row>
    <row r="9075" spans="11:12" ht="316.5" x14ac:dyDescent="0.25">
      <c r="K9075" s="146" t="s">
        <v>210</v>
      </c>
      <c r="L9075" s="148" t="s">
        <v>150</v>
      </c>
    </row>
    <row r="9076" spans="11:12" ht="316.5" x14ac:dyDescent="0.25">
      <c r="K9076" s="146" t="s">
        <v>210</v>
      </c>
      <c r="L9076" s="148" t="s">
        <v>150</v>
      </c>
    </row>
    <row r="9077" spans="11:12" ht="316.5" x14ac:dyDescent="0.25">
      <c r="K9077" s="146" t="s">
        <v>210</v>
      </c>
      <c r="L9077" s="148" t="s">
        <v>150</v>
      </c>
    </row>
    <row r="9078" spans="11:12" ht="316.5" x14ac:dyDescent="0.25">
      <c r="K9078" s="146" t="s">
        <v>210</v>
      </c>
      <c r="L9078" s="148" t="s">
        <v>150</v>
      </c>
    </row>
    <row r="9079" spans="11:12" ht="316.5" x14ac:dyDescent="0.25">
      <c r="K9079" s="146" t="s">
        <v>210</v>
      </c>
      <c r="L9079" s="148" t="s">
        <v>150</v>
      </c>
    </row>
    <row r="9080" spans="11:12" ht="316.5" x14ac:dyDescent="0.25">
      <c r="K9080" s="146" t="s">
        <v>210</v>
      </c>
      <c r="L9080" s="148" t="s">
        <v>150</v>
      </c>
    </row>
    <row r="9081" spans="11:12" ht="316.5" x14ac:dyDescent="0.25">
      <c r="K9081" s="146" t="s">
        <v>210</v>
      </c>
      <c r="L9081" s="148" t="s">
        <v>150</v>
      </c>
    </row>
    <row r="9082" spans="11:12" ht="316.5" x14ac:dyDescent="0.25">
      <c r="K9082" s="146" t="s">
        <v>210</v>
      </c>
      <c r="L9082" s="148" t="s">
        <v>150</v>
      </c>
    </row>
    <row r="9083" spans="11:12" ht="316.5" x14ac:dyDescent="0.25">
      <c r="K9083" s="146" t="s">
        <v>210</v>
      </c>
      <c r="L9083" s="148" t="s">
        <v>150</v>
      </c>
    </row>
    <row r="9084" spans="11:12" ht="316.5" x14ac:dyDescent="0.25">
      <c r="K9084" s="146" t="s">
        <v>210</v>
      </c>
      <c r="L9084" s="148" t="s">
        <v>150</v>
      </c>
    </row>
    <row r="9085" spans="11:12" ht="316.5" x14ac:dyDescent="0.25">
      <c r="K9085" s="146" t="s">
        <v>210</v>
      </c>
      <c r="L9085" s="148" t="s">
        <v>150</v>
      </c>
    </row>
    <row r="9086" spans="11:12" ht="316.5" x14ac:dyDescent="0.25">
      <c r="K9086" s="146" t="s">
        <v>210</v>
      </c>
      <c r="L9086" s="148" t="s">
        <v>150</v>
      </c>
    </row>
    <row r="9087" spans="11:12" ht="316.5" x14ac:dyDescent="0.25">
      <c r="K9087" s="146" t="s">
        <v>210</v>
      </c>
      <c r="L9087" s="148" t="s">
        <v>150</v>
      </c>
    </row>
    <row r="9088" spans="11:12" ht="316.5" x14ac:dyDescent="0.25">
      <c r="K9088" s="146" t="s">
        <v>210</v>
      </c>
      <c r="L9088" s="148" t="s">
        <v>150</v>
      </c>
    </row>
    <row r="9089" spans="11:12" ht="316.5" x14ac:dyDescent="0.25">
      <c r="K9089" s="146" t="s">
        <v>210</v>
      </c>
      <c r="L9089" s="148" t="s">
        <v>150</v>
      </c>
    </row>
    <row r="9090" spans="11:12" ht="316.5" x14ac:dyDescent="0.25">
      <c r="K9090" s="146" t="s">
        <v>210</v>
      </c>
      <c r="L9090" s="148" t="s">
        <v>150</v>
      </c>
    </row>
    <row r="9091" spans="11:12" ht="316.5" x14ac:dyDescent="0.25">
      <c r="K9091" s="146" t="s">
        <v>210</v>
      </c>
      <c r="L9091" s="148" t="s">
        <v>150</v>
      </c>
    </row>
    <row r="9092" spans="11:12" ht="316.5" x14ac:dyDescent="0.25">
      <c r="K9092" s="146" t="s">
        <v>210</v>
      </c>
      <c r="L9092" s="148" t="s">
        <v>150</v>
      </c>
    </row>
    <row r="9093" spans="11:12" ht="316.5" x14ac:dyDescent="0.25">
      <c r="K9093" s="146" t="s">
        <v>210</v>
      </c>
      <c r="L9093" s="148" t="s">
        <v>150</v>
      </c>
    </row>
    <row r="9094" spans="11:12" ht="316.5" x14ac:dyDescent="0.25">
      <c r="K9094" s="146" t="s">
        <v>210</v>
      </c>
      <c r="L9094" s="148" t="s">
        <v>150</v>
      </c>
    </row>
    <row r="9095" spans="11:12" ht="316.5" x14ac:dyDescent="0.25">
      <c r="K9095" s="146" t="s">
        <v>210</v>
      </c>
      <c r="L9095" s="148" t="s">
        <v>150</v>
      </c>
    </row>
    <row r="9096" spans="11:12" ht="316.5" x14ac:dyDescent="0.25">
      <c r="K9096" s="146" t="s">
        <v>210</v>
      </c>
      <c r="L9096" s="148" t="s">
        <v>150</v>
      </c>
    </row>
    <row r="9097" spans="11:12" ht="316.5" x14ac:dyDescent="0.25">
      <c r="K9097" s="146" t="s">
        <v>210</v>
      </c>
      <c r="L9097" s="148" t="s">
        <v>150</v>
      </c>
    </row>
    <row r="9098" spans="11:12" ht="316.5" x14ac:dyDescent="0.25">
      <c r="K9098" s="146" t="s">
        <v>210</v>
      </c>
      <c r="L9098" s="148" t="s">
        <v>150</v>
      </c>
    </row>
    <row r="9099" spans="11:12" ht="316.5" x14ac:dyDescent="0.25">
      <c r="K9099" s="146" t="s">
        <v>210</v>
      </c>
      <c r="L9099" s="148" t="s">
        <v>150</v>
      </c>
    </row>
    <row r="9100" spans="11:12" ht="316.5" x14ac:dyDescent="0.25">
      <c r="K9100" s="146" t="s">
        <v>210</v>
      </c>
      <c r="L9100" s="148" t="s">
        <v>150</v>
      </c>
    </row>
    <row r="9101" spans="11:12" ht="316.5" x14ac:dyDescent="0.25">
      <c r="K9101" s="146" t="s">
        <v>210</v>
      </c>
      <c r="L9101" s="148" t="s">
        <v>150</v>
      </c>
    </row>
    <row r="9102" spans="11:12" ht="316.5" x14ac:dyDescent="0.25">
      <c r="K9102" s="146" t="s">
        <v>210</v>
      </c>
      <c r="L9102" s="148" t="s">
        <v>150</v>
      </c>
    </row>
    <row r="9103" spans="11:12" ht="316.5" x14ac:dyDescent="0.25">
      <c r="K9103" s="146" t="s">
        <v>210</v>
      </c>
      <c r="L9103" s="148" t="s">
        <v>150</v>
      </c>
    </row>
    <row r="9104" spans="11:12" ht="316.5" x14ac:dyDescent="0.25">
      <c r="K9104" s="146" t="s">
        <v>210</v>
      </c>
      <c r="L9104" s="148" t="s">
        <v>150</v>
      </c>
    </row>
    <row r="9105" spans="11:12" ht="316.5" x14ac:dyDescent="0.25">
      <c r="K9105" s="146" t="s">
        <v>210</v>
      </c>
      <c r="L9105" s="148" t="s">
        <v>150</v>
      </c>
    </row>
    <row r="9106" spans="11:12" ht="316.5" x14ac:dyDescent="0.25">
      <c r="K9106" s="146" t="s">
        <v>210</v>
      </c>
      <c r="L9106" s="148" t="s">
        <v>150</v>
      </c>
    </row>
    <row r="9107" spans="11:12" ht="316.5" x14ac:dyDescent="0.25">
      <c r="K9107" s="146" t="s">
        <v>210</v>
      </c>
      <c r="L9107" s="148" t="s">
        <v>150</v>
      </c>
    </row>
    <row r="9108" spans="11:12" ht="316.5" x14ac:dyDescent="0.25">
      <c r="K9108" s="146" t="s">
        <v>210</v>
      </c>
      <c r="L9108" s="148" t="s">
        <v>150</v>
      </c>
    </row>
    <row r="9109" spans="11:12" ht="316.5" x14ac:dyDescent="0.25">
      <c r="K9109" s="146" t="s">
        <v>210</v>
      </c>
      <c r="L9109" s="148" t="s">
        <v>150</v>
      </c>
    </row>
    <row r="9110" spans="11:12" ht="316.5" x14ac:dyDescent="0.25">
      <c r="K9110" s="146" t="s">
        <v>210</v>
      </c>
      <c r="L9110" s="148" t="s">
        <v>150</v>
      </c>
    </row>
    <row r="9111" spans="11:12" ht="316.5" x14ac:dyDescent="0.25">
      <c r="K9111" s="146" t="s">
        <v>210</v>
      </c>
      <c r="L9111" s="148" t="s">
        <v>150</v>
      </c>
    </row>
    <row r="9112" spans="11:12" ht="316.5" x14ac:dyDescent="0.25">
      <c r="K9112" s="146" t="s">
        <v>210</v>
      </c>
      <c r="L9112" s="148" t="s">
        <v>150</v>
      </c>
    </row>
    <row r="9113" spans="11:12" ht="316.5" x14ac:dyDescent="0.25">
      <c r="K9113" s="146" t="s">
        <v>210</v>
      </c>
      <c r="L9113" s="148" t="s">
        <v>150</v>
      </c>
    </row>
    <row r="9114" spans="11:12" ht="316.5" x14ac:dyDescent="0.25">
      <c r="K9114" s="146" t="s">
        <v>210</v>
      </c>
      <c r="L9114" s="148" t="s">
        <v>150</v>
      </c>
    </row>
    <row r="9115" spans="11:12" ht="316.5" x14ac:dyDescent="0.25">
      <c r="K9115" s="146" t="s">
        <v>210</v>
      </c>
      <c r="L9115" s="148" t="s">
        <v>150</v>
      </c>
    </row>
    <row r="9116" spans="11:12" ht="316.5" x14ac:dyDescent="0.25">
      <c r="K9116" s="146" t="s">
        <v>210</v>
      </c>
      <c r="L9116" s="148" t="s">
        <v>150</v>
      </c>
    </row>
    <row r="9117" spans="11:12" ht="316.5" x14ac:dyDescent="0.25">
      <c r="K9117" s="146" t="s">
        <v>210</v>
      </c>
      <c r="L9117" s="148" t="s">
        <v>150</v>
      </c>
    </row>
    <row r="9118" spans="11:12" ht="316.5" x14ac:dyDescent="0.25">
      <c r="K9118" s="146" t="s">
        <v>210</v>
      </c>
      <c r="L9118" s="148" t="s">
        <v>150</v>
      </c>
    </row>
    <row r="9119" spans="11:12" ht="316.5" x14ac:dyDescent="0.25">
      <c r="K9119" s="146" t="s">
        <v>210</v>
      </c>
      <c r="L9119" s="148" t="s">
        <v>150</v>
      </c>
    </row>
    <row r="9120" spans="11:12" ht="316.5" x14ac:dyDescent="0.25">
      <c r="K9120" s="146" t="s">
        <v>210</v>
      </c>
      <c r="L9120" s="148" t="s">
        <v>150</v>
      </c>
    </row>
    <row r="9121" spans="11:12" ht="316.5" x14ac:dyDescent="0.25">
      <c r="K9121" s="146" t="s">
        <v>210</v>
      </c>
      <c r="L9121" s="148" t="s">
        <v>150</v>
      </c>
    </row>
    <row r="9122" spans="11:12" ht="316.5" x14ac:dyDescent="0.25">
      <c r="K9122" s="146" t="s">
        <v>210</v>
      </c>
      <c r="L9122" s="148" t="s">
        <v>150</v>
      </c>
    </row>
    <row r="9123" spans="11:12" ht="316.5" x14ac:dyDescent="0.25">
      <c r="K9123" s="146" t="s">
        <v>210</v>
      </c>
      <c r="L9123" s="148" t="s">
        <v>150</v>
      </c>
    </row>
    <row r="9124" spans="11:12" ht="316.5" x14ac:dyDescent="0.25">
      <c r="K9124" s="146" t="s">
        <v>210</v>
      </c>
      <c r="L9124" s="148" t="s">
        <v>150</v>
      </c>
    </row>
    <row r="9125" spans="11:12" ht="316.5" x14ac:dyDescent="0.25">
      <c r="K9125" s="146" t="s">
        <v>210</v>
      </c>
      <c r="L9125" s="148" t="s">
        <v>150</v>
      </c>
    </row>
    <row r="9126" spans="11:12" ht="316.5" x14ac:dyDescent="0.25">
      <c r="K9126" s="146" t="s">
        <v>210</v>
      </c>
      <c r="L9126" s="148" t="s">
        <v>150</v>
      </c>
    </row>
    <row r="9127" spans="11:12" ht="316.5" x14ac:dyDescent="0.25">
      <c r="K9127" s="146" t="s">
        <v>210</v>
      </c>
      <c r="L9127" s="148" t="s">
        <v>150</v>
      </c>
    </row>
    <row r="9128" spans="11:12" ht="316.5" x14ac:dyDescent="0.25">
      <c r="K9128" s="146" t="s">
        <v>210</v>
      </c>
      <c r="L9128" s="148" t="s">
        <v>150</v>
      </c>
    </row>
    <row r="9129" spans="11:12" ht="316.5" x14ac:dyDescent="0.25">
      <c r="K9129" s="146" t="s">
        <v>210</v>
      </c>
      <c r="L9129" s="148" t="s">
        <v>150</v>
      </c>
    </row>
    <row r="9130" spans="11:12" ht="316.5" x14ac:dyDescent="0.25">
      <c r="K9130" s="146" t="s">
        <v>210</v>
      </c>
      <c r="L9130" s="148" t="s">
        <v>150</v>
      </c>
    </row>
    <row r="9131" spans="11:12" ht="316.5" x14ac:dyDescent="0.25">
      <c r="K9131" s="146" t="s">
        <v>210</v>
      </c>
      <c r="L9131" s="148" t="s">
        <v>150</v>
      </c>
    </row>
    <row r="9132" spans="11:12" ht="316.5" x14ac:dyDescent="0.25">
      <c r="K9132" s="146" t="s">
        <v>210</v>
      </c>
      <c r="L9132" s="148" t="s">
        <v>150</v>
      </c>
    </row>
    <row r="9133" spans="11:12" ht="316.5" x14ac:dyDescent="0.25">
      <c r="K9133" s="146" t="s">
        <v>210</v>
      </c>
      <c r="L9133" s="148" t="s">
        <v>150</v>
      </c>
    </row>
    <row r="9134" spans="11:12" ht="316.5" x14ac:dyDescent="0.25">
      <c r="K9134" s="146" t="s">
        <v>210</v>
      </c>
      <c r="L9134" s="148" t="s">
        <v>150</v>
      </c>
    </row>
    <row r="9135" spans="11:12" ht="316.5" x14ac:dyDescent="0.25">
      <c r="K9135" s="146" t="s">
        <v>210</v>
      </c>
      <c r="L9135" s="148" t="s">
        <v>150</v>
      </c>
    </row>
    <row r="9136" spans="11:12" ht="316.5" x14ac:dyDescent="0.25">
      <c r="K9136" s="146" t="s">
        <v>210</v>
      </c>
      <c r="L9136" s="148" t="s">
        <v>150</v>
      </c>
    </row>
    <row r="9137" spans="11:12" ht="316.5" x14ac:dyDescent="0.25">
      <c r="K9137" s="146" t="s">
        <v>210</v>
      </c>
      <c r="L9137" s="148" t="s">
        <v>150</v>
      </c>
    </row>
    <row r="9138" spans="11:12" ht="316.5" x14ac:dyDescent="0.25">
      <c r="K9138" s="146" t="s">
        <v>210</v>
      </c>
      <c r="L9138" s="148" t="s">
        <v>150</v>
      </c>
    </row>
    <row r="9139" spans="11:12" ht="316.5" x14ac:dyDescent="0.25">
      <c r="K9139" s="146" t="s">
        <v>210</v>
      </c>
      <c r="L9139" s="148" t="s">
        <v>150</v>
      </c>
    </row>
    <row r="9140" spans="11:12" ht="316.5" x14ac:dyDescent="0.25">
      <c r="K9140" s="146" t="s">
        <v>210</v>
      </c>
      <c r="L9140" s="148" t="s">
        <v>150</v>
      </c>
    </row>
    <row r="9141" spans="11:12" ht="316.5" x14ac:dyDescent="0.25">
      <c r="K9141" s="146" t="s">
        <v>210</v>
      </c>
      <c r="L9141" s="148" t="s">
        <v>150</v>
      </c>
    </row>
    <row r="9142" spans="11:12" ht="316.5" x14ac:dyDescent="0.25">
      <c r="K9142" s="146" t="s">
        <v>210</v>
      </c>
      <c r="L9142" s="148" t="s">
        <v>150</v>
      </c>
    </row>
    <row r="9143" spans="11:12" ht="316.5" x14ac:dyDescent="0.25">
      <c r="K9143" s="146" t="s">
        <v>210</v>
      </c>
      <c r="L9143" s="148" t="s">
        <v>150</v>
      </c>
    </row>
    <row r="9144" spans="11:12" ht="316.5" x14ac:dyDescent="0.25">
      <c r="K9144" s="146" t="s">
        <v>210</v>
      </c>
      <c r="L9144" s="148" t="s">
        <v>150</v>
      </c>
    </row>
    <row r="9145" spans="11:12" ht="316.5" x14ac:dyDescent="0.25">
      <c r="K9145" s="146" t="s">
        <v>210</v>
      </c>
      <c r="L9145" s="148" t="s">
        <v>150</v>
      </c>
    </row>
    <row r="9146" spans="11:12" ht="316.5" x14ac:dyDescent="0.25">
      <c r="K9146" s="146" t="s">
        <v>210</v>
      </c>
      <c r="L9146" s="148" t="s">
        <v>150</v>
      </c>
    </row>
    <row r="9147" spans="11:12" ht="316.5" x14ac:dyDescent="0.25">
      <c r="K9147" s="146" t="s">
        <v>210</v>
      </c>
      <c r="L9147" s="148" t="s">
        <v>150</v>
      </c>
    </row>
    <row r="9148" spans="11:12" ht="316.5" x14ac:dyDescent="0.25">
      <c r="K9148" s="146" t="s">
        <v>210</v>
      </c>
      <c r="L9148" s="148" t="s">
        <v>150</v>
      </c>
    </row>
    <row r="9149" spans="11:12" ht="316.5" x14ac:dyDescent="0.25">
      <c r="K9149" s="146" t="s">
        <v>210</v>
      </c>
      <c r="L9149" s="148" t="s">
        <v>150</v>
      </c>
    </row>
    <row r="9150" spans="11:12" ht="316.5" x14ac:dyDescent="0.25">
      <c r="K9150" s="146" t="s">
        <v>210</v>
      </c>
      <c r="L9150" s="148" t="s">
        <v>150</v>
      </c>
    </row>
    <row r="9151" spans="11:12" ht="316.5" x14ac:dyDescent="0.25">
      <c r="K9151" s="146" t="s">
        <v>210</v>
      </c>
      <c r="L9151" s="148" t="s">
        <v>150</v>
      </c>
    </row>
    <row r="9152" spans="11:12" ht="316.5" x14ac:dyDescent="0.25">
      <c r="K9152" s="146" t="s">
        <v>210</v>
      </c>
      <c r="L9152" s="148" t="s">
        <v>150</v>
      </c>
    </row>
    <row r="9153" spans="11:12" ht="316.5" x14ac:dyDescent="0.25">
      <c r="K9153" s="146" t="s">
        <v>210</v>
      </c>
      <c r="L9153" s="148" t="s">
        <v>150</v>
      </c>
    </row>
    <row r="9154" spans="11:12" ht="316.5" x14ac:dyDescent="0.25">
      <c r="K9154" s="146" t="s">
        <v>210</v>
      </c>
      <c r="L9154" s="148" t="s">
        <v>150</v>
      </c>
    </row>
    <row r="9155" spans="11:12" ht="316.5" x14ac:dyDescent="0.25">
      <c r="K9155" s="146" t="s">
        <v>210</v>
      </c>
      <c r="L9155" s="148" t="s">
        <v>150</v>
      </c>
    </row>
    <row r="9156" spans="11:12" ht="316.5" x14ac:dyDescent="0.25">
      <c r="K9156" s="146" t="s">
        <v>210</v>
      </c>
      <c r="L9156" s="148" t="s">
        <v>150</v>
      </c>
    </row>
    <row r="9157" spans="11:12" ht="316.5" x14ac:dyDescent="0.25">
      <c r="K9157" s="146" t="s">
        <v>210</v>
      </c>
      <c r="L9157" s="148" t="s">
        <v>150</v>
      </c>
    </row>
    <row r="9158" spans="11:12" ht="316.5" x14ac:dyDescent="0.25">
      <c r="K9158" s="146" t="s">
        <v>210</v>
      </c>
      <c r="L9158" s="148" t="s">
        <v>150</v>
      </c>
    </row>
    <row r="9159" spans="11:12" ht="316.5" x14ac:dyDescent="0.25">
      <c r="K9159" s="146" t="s">
        <v>210</v>
      </c>
      <c r="L9159" s="148" t="s">
        <v>150</v>
      </c>
    </row>
    <row r="9160" spans="11:12" ht="316.5" x14ac:dyDescent="0.25">
      <c r="K9160" s="146" t="s">
        <v>210</v>
      </c>
      <c r="L9160" s="148" t="s">
        <v>150</v>
      </c>
    </row>
    <row r="9161" spans="11:12" ht="316.5" x14ac:dyDescent="0.25">
      <c r="K9161" s="146" t="s">
        <v>210</v>
      </c>
      <c r="L9161" s="148" t="s">
        <v>150</v>
      </c>
    </row>
    <row r="9162" spans="11:12" ht="316.5" x14ac:dyDescent="0.25">
      <c r="K9162" s="146" t="s">
        <v>210</v>
      </c>
      <c r="L9162" s="148" t="s">
        <v>150</v>
      </c>
    </row>
    <row r="9163" spans="11:12" ht="316.5" x14ac:dyDescent="0.25">
      <c r="K9163" s="146" t="s">
        <v>210</v>
      </c>
      <c r="L9163" s="148" t="s">
        <v>150</v>
      </c>
    </row>
    <row r="9164" spans="11:12" ht="316.5" x14ac:dyDescent="0.25">
      <c r="K9164" s="146" t="s">
        <v>210</v>
      </c>
      <c r="L9164" s="148" t="s">
        <v>150</v>
      </c>
    </row>
    <row r="9165" spans="11:12" ht="316.5" x14ac:dyDescent="0.25">
      <c r="K9165" s="146" t="s">
        <v>210</v>
      </c>
      <c r="L9165" s="148" t="s">
        <v>150</v>
      </c>
    </row>
    <row r="9166" spans="11:12" ht="316.5" x14ac:dyDescent="0.25">
      <c r="K9166" s="146" t="s">
        <v>210</v>
      </c>
      <c r="L9166" s="148" t="s">
        <v>150</v>
      </c>
    </row>
    <row r="9167" spans="11:12" ht="316.5" x14ac:dyDescent="0.25">
      <c r="K9167" s="146" t="s">
        <v>210</v>
      </c>
      <c r="L9167" s="148" t="s">
        <v>150</v>
      </c>
    </row>
    <row r="9168" spans="11:12" ht="316.5" x14ac:dyDescent="0.25">
      <c r="K9168" s="146" t="s">
        <v>210</v>
      </c>
      <c r="L9168" s="148" t="s">
        <v>150</v>
      </c>
    </row>
    <row r="9169" spans="11:12" ht="316.5" x14ac:dyDescent="0.25">
      <c r="K9169" s="146" t="s">
        <v>210</v>
      </c>
      <c r="L9169" s="148" t="s">
        <v>150</v>
      </c>
    </row>
    <row r="9170" spans="11:12" ht="316.5" x14ac:dyDescent="0.25">
      <c r="K9170" s="146" t="s">
        <v>210</v>
      </c>
      <c r="L9170" s="148" t="s">
        <v>150</v>
      </c>
    </row>
    <row r="9171" spans="11:12" ht="316.5" x14ac:dyDescent="0.25">
      <c r="K9171" s="146" t="s">
        <v>210</v>
      </c>
      <c r="L9171" s="148" t="s">
        <v>150</v>
      </c>
    </row>
    <row r="9172" spans="11:12" ht="316.5" x14ac:dyDescent="0.25">
      <c r="K9172" s="146" t="s">
        <v>210</v>
      </c>
      <c r="L9172" s="148" t="s">
        <v>150</v>
      </c>
    </row>
    <row r="9173" spans="11:12" ht="316.5" x14ac:dyDescent="0.25">
      <c r="K9173" s="146" t="s">
        <v>210</v>
      </c>
      <c r="L9173" s="148" t="s">
        <v>150</v>
      </c>
    </row>
    <row r="9174" spans="11:12" ht="316.5" x14ac:dyDescent="0.25">
      <c r="K9174" s="146" t="s">
        <v>210</v>
      </c>
      <c r="L9174" s="148" t="s">
        <v>150</v>
      </c>
    </row>
    <row r="9175" spans="11:12" ht="316.5" x14ac:dyDescent="0.25">
      <c r="K9175" s="146" t="s">
        <v>210</v>
      </c>
      <c r="L9175" s="148" t="s">
        <v>150</v>
      </c>
    </row>
    <row r="9176" spans="11:12" ht="316.5" x14ac:dyDescent="0.25">
      <c r="K9176" s="146" t="s">
        <v>210</v>
      </c>
      <c r="L9176" s="148" t="s">
        <v>150</v>
      </c>
    </row>
    <row r="9177" spans="11:12" ht="316.5" x14ac:dyDescent="0.25">
      <c r="K9177" s="146" t="s">
        <v>210</v>
      </c>
      <c r="L9177" s="148" t="s">
        <v>150</v>
      </c>
    </row>
    <row r="9178" spans="11:12" ht="316.5" x14ac:dyDescent="0.25">
      <c r="K9178" s="146" t="s">
        <v>210</v>
      </c>
      <c r="L9178" s="148" t="s">
        <v>150</v>
      </c>
    </row>
    <row r="9179" spans="11:12" ht="316.5" x14ac:dyDescent="0.25">
      <c r="K9179" s="146" t="s">
        <v>210</v>
      </c>
      <c r="L9179" s="148" t="s">
        <v>150</v>
      </c>
    </row>
    <row r="9180" spans="11:12" ht="316.5" x14ac:dyDescent="0.25">
      <c r="K9180" s="146" t="s">
        <v>210</v>
      </c>
      <c r="L9180" s="148" t="s">
        <v>150</v>
      </c>
    </row>
    <row r="9181" spans="11:12" ht="316.5" x14ac:dyDescent="0.25">
      <c r="K9181" s="146" t="s">
        <v>210</v>
      </c>
      <c r="L9181" s="148" t="s">
        <v>150</v>
      </c>
    </row>
    <row r="9182" spans="11:12" ht="316.5" x14ac:dyDescent="0.25">
      <c r="K9182" s="146" t="s">
        <v>210</v>
      </c>
      <c r="L9182" s="148" t="s">
        <v>150</v>
      </c>
    </row>
    <row r="9183" spans="11:12" ht="316.5" x14ac:dyDescent="0.25">
      <c r="K9183" s="146" t="s">
        <v>210</v>
      </c>
      <c r="L9183" s="148" t="s">
        <v>150</v>
      </c>
    </row>
    <row r="9184" spans="11:12" ht="316.5" x14ac:dyDescent="0.25">
      <c r="K9184" s="146" t="s">
        <v>210</v>
      </c>
      <c r="L9184" s="148" t="s">
        <v>150</v>
      </c>
    </row>
    <row r="9185" spans="11:12" ht="316.5" x14ac:dyDescent="0.25">
      <c r="K9185" s="146" t="s">
        <v>210</v>
      </c>
      <c r="L9185" s="148" t="s">
        <v>150</v>
      </c>
    </row>
    <row r="9186" spans="11:12" ht="316.5" x14ac:dyDescent="0.25">
      <c r="K9186" s="146" t="s">
        <v>210</v>
      </c>
      <c r="L9186" s="148" t="s">
        <v>150</v>
      </c>
    </row>
    <row r="9187" spans="11:12" ht="316.5" x14ac:dyDescent="0.25">
      <c r="K9187" s="146" t="s">
        <v>210</v>
      </c>
      <c r="L9187" s="148" t="s">
        <v>150</v>
      </c>
    </row>
    <row r="9188" spans="11:12" ht="316.5" x14ac:dyDescent="0.25">
      <c r="K9188" s="146" t="s">
        <v>210</v>
      </c>
      <c r="L9188" s="148" t="s">
        <v>150</v>
      </c>
    </row>
    <row r="9189" spans="11:12" ht="316.5" x14ac:dyDescent="0.25">
      <c r="K9189" s="146" t="s">
        <v>210</v>
      </c>
      <c r="L9189" s="148" t="s">
        <v>150</v>
      </c>
    </row>
    <row r="9190" spans="11:12" ht="316.5" x14ac:dyDescent="0.25">
      <c r="K9190" s="146" t="s">
        <v>210</v>
      </c>
      <c r="L9190" s="148" t="s">
        <v>150</v>
      </c>
    </row>
    <row r="9191" spans="11:12" ht="316.5" x14ac:dyDescent="0.25">
      <c r="K9191" s="146" t="s">
        <v>210</v>
      </c>
      <c r="L9191" s="148" t="s">
        <v>150</v>
      </c>
    </row>
    <row r="9192" spans="11:12" ht="316.5" x14ac:dyDescent="0.25">
      <c r="K9192" s="146" t="s">
        <v>210</v>
      </c>
      <c r="L9192" s="148" t="s">
        <v>150</v>
      </c>
    </row>
    <row r="9193" spans="11:12" ht="316.5" x14ac:dyDescent="0.25">
      <c r="K9193" s="146" t="s">
        <v>210</v>
      </c>
      <c r="L9193" s="148" t="s">
        <v>150</v>
      </c>
    </row>
    <row r="9194" spans="11:12" ht="316.5" x14ac:dyDescent="0.25">
      <c r="K9194" s="146" t="s">
        <v>210</v>
      </c>
      <c r="L9194" s="148" t="s">
        <v>150</v>
      </c>
    </row>
    <row r="9195" spans="11:12" ht="316.5" x14ac:dyDescent="0.25">
      <c r="K9195" s="146" t="s">
        <v>210</v>
      </c>
      <c r="L9195" s="148" t="s">
        <v>150</v>
      </c>
    </row>
    <row r="9196" spans="11:12" ht="316.5" x14ac:dyDescent="0.25">
      <c r="K9196" s="146" t="s">
        <v>210</v>
      </c>
      <c r="L9196" s="148" t="s">
        <v>150</v>
      </c>
    </row>
    <row r="9197" spans="11:12" ht="316.5" x14ac:dyDescent="0.25">
      <c r="K9197" s="146" t="s">
        <v>210</v>
      </c>
      <c r="L9197" s="148" t="s">
        <v>150</v>
      </c>
    </row>
    <row r="9198" spans="11:12" ht="316.5" x14ac:dyDescent="0.25">
      <c r="K9198" s="146" t="s">
        <v>210</v>
      </c>
      <c r="L9198" s="148" t="s">
        <v>150</v>
      </c>
    </row>
    <row r="9199" spans="11:12" ht="316.5" x14ac:dyDescent="0.25">
      <c r="K9199" s="146" t="s">
        <v>210</v>
      </c>
      <c r="L9199" s="148" t="s">
        <v>150</v>
      </c>
    </row>
    <row r="9200" spans="11:12" ht="316.5" x14ac:dyDescent="0.25">
      <c r="K9200" s="146" t="s">
        <v>210</v>
      </c>
      <c r="L9200" s="148" t="s">
        <v>150</v>
      </c>
    </row>
    <row r="9201" spans="11:12" ht="316.5" x14ac:dyDescent="0.25">
      <c r="K9201" s="146" t="s">
        <v>210</v>
      </c>
      <c r="L9201" s="148" t="s">
        <v>150</v>
      </c>
    </row>
    <row r="9202" spans="11:12" ht="316.5" x14ac:dyDescent="0.25">
      <c r="K9202" s="146" t="s">
        <v>210</v>
      </c>
      <c r="L9202" s="148" t="s">
        <v>150</v>
      </c>
    </row>
    <row r="9203" spans="11:12" ht="316.5" x14ac:dyDescent="0.25">
      <c r="K9203" s="146" t="s">
        <v>210</v>
      </c>
      <c r="L9203" s="148" t="s">
        <v>150</v>
      </c>
    </row>
    <row r="9204" spans="11:12" ht="316.5" x14ac:dyDescent="0.25">
      <c r="K9204" s="146" t="s">
        <v>210</v>
      </c>
      <c r="L9204" s="148" t="s">
        <v>150</v>
      </c>
    </row>
    <row r="9205" spans="11:12" ht="316.5" x14ac:dyDescent="0.25">
      <c r="K9205" s="146" t="s">
        <v>210</v>
      </c>
      <c r="L9205" s="148" t="s">
        <v>150</v>
      </c>
    </row>
    <row r="9206" spans="11:12" ht="316.5" x14ac:dyDescent="0.25">
      <c r="K9206" s="146" t="s">
        <v>210</v>
      </c>
      <c r="L9206" s="148" t="s">
        <v>150</v>
      </c>
    </row>
    <row r="9207" spans="11:12" ht="316.5" x14ac:dyDescent="0.25">
      <c r="K9207" s="146" t="s">
        <v>210</v>
      </c>
      <c r="L9207" s="148" t="s">
        <v>150</v>
      </c>
    </row>
    <row r="9208" spans="11:12" ht="316.5" x14ac:dyDescent="0.25">
      <c r="K9208" s="146" t="s">
        <v>210</v>
      </c>
      <c r="L9208" s="148" t="s">
        <v>150</v>
      </c>
    </row>
    <row r="9209" spans="11:12" ht="316.5" x14ac:dyDescent="0.25">
      <c r="K9209" s="146" t="s">
        <v>210</v>
      </c>
      <c r="L9209" s="148" t="s">
        <v>150</v>
      </c>
    </row>
    <row r="9210" spans="11:12" ht="316.5" x14ac:dyDescent="0.25">
      <c r="K9210" s="146" t="s">
        <v>210</v>
      </c>
      <c r="L9210" s="148" t="s">
        <v>150</v>
      </c>
    </row>
    <row r="9211" spans="11:12" ht="316.5" x14ac:dyDescent="0.25">
      <c r="K9211" s="146" t="s">
        <v>210</v>
      </c>
      <c r="L9211" s="148" t="s">
        <v>150</v>
      </c>
    </row>
    <row r="9212" spans="11:12" ht="316.5" x14ac:dyDescent="0.25">
      <c r="K9212" s="146" t="s">
        <v>210</v>
      </c>
      <c r="L9212" s="148" t="s">
        <v>150</v>
      </c>
    </row>
    <row r="9213" spans="11:12" ht="316.5" x14ac:dyDescent="0.25">
      <c r="K9213" s="146" t="s">
        <v>210</v>
      </c>
      <c r="L9213" s="148" t="s">
        <v>150</v>
      </c>
    </row>
    <row r="9214" spans="11:12" ht="316.5" x14ac:dyDescent="0.25">
      <c r="K9214" s="146" t="s">
        <v>210</v>
      </c>
      <c r="L9214" s="148" t="s">
        <v>150</v>
      </c>
    </row>
    <row r="9215" spans="11:12" ht="316.5" x14ac:dyDescent="0.25">
      <c r="K9215" s="146" t="s">
        <v>210</v>
      </c>
      <c r="L9215" s="148" t="s">
        <v>150</v>
      </c>
    </row>
    <row r="9216" spans="11:12" ht="316.5" x14ac:dyDescent="0.25">
      <c r="K9216" s="146" t="s">
        <v>210</v>
      </c>
      <c r="L9216" s="148" t="s">
        <v>150</v>
      </c>
    </row>
    <row r="9217" spans="11:12" ht="316.5" x14ac:dyDescent="0.25">
      <c r="K9217" s="146" t="s">
        <v>210</v>
      </c>
      <c r="L9217" s="148" t="s">
        <v>150</v>
      </c>
    </row>
    <row r="9218" spans="11:12" ht="316.5" x14ac:dyDescent="0.25">
      <c r="K9218" s="146" t="s">
        <v>210</v>
      </c>
      <c r="L9218" s="148" t="s">
        <v>150</v>
      </c>
    </row>
    <row r="9219" spans="11:12" ht="316.5" x14ac:dyDescent="0.25">
      <c r="K9219" s="146" t="s">
        <v>210</v>
      </c>
      <c r="L9219" s="148" t="s">
        <v>150</v>
      </c>
    </row>
    <row r="9220" spans="11:12" ht="316.5" x14ac:dyDescent="0.25">
      <c r="K9220" s="146" t="s">
        <v>210</v>
      </c>
      <c r="L9220" s="148" t="s">
        <v>150</v>
      </c>
    </row>
    <row r="9221" spans="11:12" ht="316.5" x14ac:dyDescent="0.25">
      <c r="K9221" s="146" t="s">
        <v>210</v>
      </c>
      <c r="L9221" s="148" t="s">
        <v>150</v>
      </c>
    </row>
    <row r="9222" spans="11:12" ht="316.5" x14ac:dyDescent="0.25">
      <c r="K9222" s="146" t="s">
        <v>210</v>
      </c>
      <c r="L9222" s="148" t="s">
        <v>150</v>
      </c>
    </row>
    <row r="9223" spans="11:12" ht="316.5" x14ac:dyDescent="0.25">
      <c r="K9223" s="146" t="s">
        <v>210</v>
      </c>
      <c r="L9223" s="148" t="s">
        <v>150</v>
      </c>
    </row>
    <row r="9224" spans="11:12" ht="316.5" x14ac:dyDescent="0.25">
      <c r="K9224" s="146" t="s">
        <v>210</v>
      </c>
      <c r="L9224" s="148" t="s">
        <v>150</v>
      </c>
    </row>
    <row r="9225" spans="11:12" ht="316.5" x14ac:dyDescent="0.25">
      <c r="K9225" s="146" t="s">
        <v>210</v>
      </c>
      <c r="L9225" s="148" t="s">
        <v>150</v>
      </c>
    </row>
    <row r="9226" spans="11:12" ht="316.5" x14ac:dyDescent="0.25">
      <c r="K9226" s="146" t="s">
        <v>210</v>
      </c>
      <c r="L9226" s="148" t="s">
        <v>150</v>
      </c>
    </row>
    <row r="9227" spans="11:12" ht="316.5" x14ac:dyDescent="0.25">
      <c r="K9227" s="146" t="s">
        <v>210</v>
      </c>
      <c r="L9227" s="148" t="s">
        <v>150</v>
      </c>
    </row>
    <row r="9228" spans="11:12" ht="316.5" x14ac:dyDescent="0.25">
      <c r="K9228" s="146" t="s">
        <v>210</v>
      </c>
      <c r="L9228" s="148" t="s">
        <v>150</v>
      </c>
    </row>
    <row r="9229" spans="11:12" ht="316.5" x14ac:dyDescent="0.25">
      <c r="K9229" s="146" t="s">
        <v>210</v>
      </c>
      <c r="L9229" s="148" t="s">
        <v>150</v>
      </c>
    </row>
    <row r="9230" spans="11:12" ht="316.5" x14ac:dyDescent="0.25">
      <c r="K9230" s="146" t="s">
        <v>210</v>
      </c>
      <c r="L9230" s="148" t="s">
        <v>150</v>
      </c>
    </row>
    <row r="9231" spans="11:12" ht="316.5" x14ac:dyDescent="0.25">
      <c r="K9231" s="146" t="s">
        <v>210</v>
      </c>
      <c r="L9231" s="148" t="s">
        <v>150</v>
      </c>
    </row>
    <row r="9232" spans="11:12" ht="316.5" x14ac:dyDescent="0.25">
      <c r="K9232" s="146" t="s">
        <v>210</v>
      </c>
      <c r="L9232" s="148" t="s">
        <v>150</v>
      </c>
    </row>
    <row r="9233" spans="11:12" ht="316.5" x14ac:dyDescent="0.25">
      <c r="K9233" s="146" t="s">
        <v>210</v>
      </c>
      <c r="L9233" s="148" t="s">
        <v>150</v>
      </c>
    </row>
    <row r="9234" spans="11:12" ht="316.5" x14ac:dyDescent="0.25">
      <c r="K9234" s="146" t="s">
        <v>210</v>
      </c>
      <c r="L9234" s="148" t="s">
        <v>150</v>
      </c>
    </row>
    <row r="9235" spans="11:12" ht="316.5" x14ac:dyDescent="0.25">
      <c r="K9235" s="146" t="s">
        <v>210</v>
      </c>
      <c r="L9235" s="148" t="s">
        <v>150</v>
      </c>
    </row>
    <row r="9236" spans="11:12" ht="316.5" x14ac:dyDescent="0.25">
      <c r="K9236" s="146" t="s">
        <v>210</v>
      </c>
      <c r="L9236" s="148" t="s">
        <v>150</v>
      </c>
    </row>
    <row r="9237" spans="11:12" ht="316.5" x14ac:dyDescent="0.25">
      <c r="K9237" s="146" t="s">
        <v>210</v>
      </c>
      <c r="L9237" s="148" t="s">
        <v>150</v>
      </c>
    </row>
    <row r="9238" spans="11:12" ht="316.5" x14ac:dyDescent="0.25">
      <c r="K9238" s="146" t="s">
        <v>210</v>
      </c>
      <c r="L9238" s="148" t="s">
        <v>150</v>
      </c>
    </row>
    <row r="9239" spans="11:12" ht="316.5" x14ac:dyDescent="0.25">
      <c r="K9239" s="146" t="s">
        <v>210</v>
      </c>
      <c r="L9239" s="148" t="s">
        <v>150</v>
      </c>
    </row>
    <row r="9240" spans="11:12" ht="316.5" x14ac:dyDescent="0.25">
      <c r="K9240" s="146" t="s">
        <v>210</v>
      </c>
      <c r="L9240" s="148" t="s">
        <v>150</v>
      </c>
    </row>
    <row r="9241" spans="11:12" ht="316.5" x14ac:dyDescent="0.25">
      <c r="K9241" s="146" t="s">
        <v>210</v>
      </c>
      <c r="L9241" s="148" t="s">
        <v>150</v>
      </c>
    </row>
    <row r="9242" spans="11:12" ht="316.5" x14ac:dyDescent="0.25">
      <c r="K9242" s="146" t="s">
        <v>210</v>
      </c>
      <c r="L9242" s="148" t="s">
        <v>150</v>
      </c>
    </row>
    <row r="9243" spans="11:12" ht="316.5" x14ac:dyDescent="0.25">
      <c r="K9243" s="146" t="s">
        <v>210</v>
      </c>
      <c r="L9243" s="148" t="s">
        <v>150</v>
      </c>
    </row>
    <row r="9244" spans="11:12" ht="316.5" x14ac:dyDescent="0.25">
      <c r="K9244" s="146" t="s">
        <v>210</v>
      </c>
      <c r="L9244" s="148" t="s">
        <v>150</v>
      </c>
    </row>
    <row r="9245" spans="11:12" ht="316.5" x14ac:dyDescent="0.25">
      <c r="K9245" s="146" t="s">
        <v>210</v>
      </c>
      <c r="L9245" s="148" t="s">
        <v>150</v>
      </c>
    </row>
    <row r="9246" spans="11:12" ht="316.5" x14ac:dyDescent="0.25">
      <c r="K9246" s="146" t="s">
        <v>210</v>
      </c>
      <c r="L9246" s="148" t="s">
        <v>150</v>
      </c>
    </row>
    <row r="9247" spans="11:12" ht="316.5" x14ac:dyDescent="0.25">
      <c r="K9247" s="146" t="s">
        <v>210</v>
      </c>
      <c r="L9247" s="148" t="s">
        <v>150</v>
      </c>
    </row>
    <row r="9248" spans="11:12" ht="316.5" x14ac:dyDescent="0.25">
      <c r="K9248" s="146" t="s">
        <v>210</v>
      </c>
      <c r="L9248" s="148" t="s">
        <v>150</v>
      </c>
    </row>
    <row r="9249" spans="11:12" ht="316.5" x14ac:dyDescent="0.25">
      <c r="K9249" s="146" t="s">
        <v>210</v>
      </c>
      <c r="L9249" s="148" t="s">
        <v>150</v>
      </c>
    </row>
    <row r="9250" spans="11:12" ht="316.5" x14ac:dyDescent="0.25">
      <c r="K9250" s="146" t="s">
        <v>210</v>
      </c>
      <c r="L9250" s="148" t="s">
        <v>150</v>
      </c>
    </row>
    <row r="9251" spans="11:12" ht="316.5" x14ac:dyDescent="0.25">
      <c r="K9251" s="146" t="s">
        <v>210</v>
      </c>
      <c r="L9251" s="148" t="s">
        <v>150</v>
      </c>
    </row>
    <row r="9252" spans="11:12" ht="316.5" x14ac:dyDescent="0.25">
      <c r="K9252" s="146" t="s">
        <v>210</v>
      </c>
      <c r="L9252" s="148" t="s">
        <v>150</v>
      </c>
    </row>
    <row r="9253" spans="11:12" ht="316.5" x14ac:dyDescent="0.25">
      <c r="K9253" s="146" t="s">
        <v>210</v>
      </c>
      <c r="L9253" s="148" t="s">
        <v>150</v>
      </c>
    </row>
    <row r="9254" spans="11:12" ht="316.5" x14ac:dyDescent="0.25">
      <c r="K9254" s="146" t="s">
        <v>210</v>
      </c>
      <c r="L9254" s="148" t="s">
        <v>150</v>
      </c>
    </row>
    <row r="9255" spans="11:12" ht="316.5" x14ac:dyDescent="0.25">
      <c r="K9255" s="146" t="s">
        <v>210</v>
      </c>
      <c r="L9255" s="148" t="s">
        <v>150</v>
      </c>
    </row>
    <row r="9256" spans="11:12" ht="316.5" x14ac:dyDescent="0.25">
      <c r="K9256" s="146" t="s">
        <v>210</v>
      </c>
      <c r="L9256" s="148" t="s">
        <v>150</v>
      </c>
    </row>
    <row r="9257" spans="11:12" ht="316.5" x14ac:dyDescent="0.25">
      <c r="K9257" s="146" t="s">
        <v>210</v>
      </c>
      <c r="L9257" s="148" t="s">
        <v>150</v>
      </c>
    </row>
    <row r="9258" spans="11:12" ht="316.5" x14ac:dyDescent="0.25">
      <c r="K9258" s="146" t="s">
        <v>210</v>
      </c>
      <c r="L9258" s="148" t="s">
        <v>150</v>
      </c>
    </row>
    <row r="9259" spans="11:12" ht="316.5" x14ac:dyDescent="0.25">
      <c r="K9259" s="146" t="s">
        <v>210</v>
      </c>
      <c r="L9259" s="148" t="s">
        <v>150</v>
      </c>
    </row>
    <row r="9260" spans="11:12" ht="316.5" x14ac:dyDescent="0.25">
      <c r="K9260" s="146" t="s">
        <v>210</v>
      </c>
      <c r="L9260" s="148" t="s">
        <v>150</v>
      </c>
    </row>
    <row r="9261" spans="11:12" ht="316.5" x14ac:dyDescent="0.25">
      <c r="K9261" s="146" t="s">
        <v>210</v>
      </c>
      <c r="L9261" s="148" t="s">
        <v>150</v>
      </c>
    </row>
    <row r="9262" spans="11:12" ht="316.5" x14ac:dyDescent="0.25">
      <c r="K9262" s="146" t="s">
        <v>210</v>
      </c>
      <c r="L9262" s="148" t="s">
        <v>150</v>
      </c>
    </row>
    <row r="9263" spans="11:12" ht="316.5" x14ac:dyDescent="0.25">
      <c r="K9263" s="146" t="s">
        <v>210</v>
      </c>
      <c r="L9263" s="148" t="s">
        <v>150</v>
      </c>
    </row>
    <row r="9264" spans="11:12" ht="316.5" x14ac:dyDescent="0.25">
      <c r="K9264" s="146" t="s">
        <v>210</v>
      </c>
      <c r="L9264" s="148" t="s">
        <v>150</v>
      </c>
    </row>
    <row r="9265" spans="11:12" ht="316.5" x14ac:dyDescent="0.25">
      <c r="K9265" s="146" t="s">
        <v>210</v>
      </c>
      <c r="L9265" s="148" t="s">
        <v>150</v>
      </c>
    </row>
    <row r="9266" spans="11:12" ht="316.5" x14ac:dyDescent="0.25">
      <c r="K9266" s="146" t="s">
        <v>210</v>
      </c>
      <c r="L9266" s="148" t="s">
        <v>150</v>
      </c>
    </row>
    <row r="9267" spans="11:12" ht="316.5" x14ac:dyDescent="0.25">
      <c r="K9267" s="146" t="s">
        <v>210</v>
      </c>
      <c r="L9267" s="148" t="s">
        <v>150</v>
      </c>
    </row>
    <row r="9268" spans="11:12" ht="316.5" x14ac:dyDescent="0.25">
      <c r="K9268" s="146" t="s">
        <v>210</v>
      </c>
      <c r="L9268" s="148" t="s">
        <v>150</v>
      </c>
    </row>
    <row r="9269" spans="11:12" ht="316.5" x14ac:dyDescent="0.25">
      <c r="K9269" s="146" t="s">
        <v>210</v>
      </c>
      <c r="L9269" s="148" t="s">
        <v>150</v>
      </c>
    </row>
    <row r="9270" spans="11:12" ht="316.5" x14ac:dyDescent="0.25">
      <c r="K9270" s="146" t="s">
        <v>210</v>
      </c>
      <c r="L9270" s="148" t="s">
        <v>150</v>
      </c>
    </row>
    <row r="9271" spans="11:12" ht="316.5" x14ac:dyDescent="0.25">
      <c r="K9271" s="146" t="s">
        <v>210</v>
      </c>
      <c r="L9271" s="148" t="s">
        <v>150</v>
      </c>
    </row>
    <row r="9272" spans="11:12" ht="316.5" x14ac:dyDescent="0.25">
      <c r="K9272" s="146" t="s">
        <v>210</v>
      </c>
      <c r="L9272" s="148" t="s">
        <v>150</v>
      </c>
    </row>
    <row r="9273" spans="11:12" ht="316.5" x14ac:dyDescent="0.25">
      <c r="K9273" s="146" t="s">
        <v>210</v>
      </c>
      <c r="L9273" s="148" t="s">
        <v>150</v>
      </c>
    </row>
    <row r="9274" spans="11:12" ht="316.5" x14ac:dyDescent="0.25">
      <c r="K9274" s="146" t="s">
        <v>210</v>
      </c>
      <c r="L9274" s="148" t="s">
        <v>150</v>
      </c>
    </row>
    <row r="9275" spans="11:12" ht="316.5" x14ac:dyDescent="0.25">
      <c r="K9275" s="146" t="s">
        <v>210</v>
      </c>
      <c r="L9275" s="148" t="s">
        <v>150</v>
      </c>
    </row>
    <row r="9276" spans="11:12" ht="316.5" x14ac:dyDescent="0.25">
      <c r="K9276" s="146" t="s">
        <v>210</v>
      </c>
      <c r="L9276" s="148" t="s">
        <v>150</v>
      </c>
    </row>
    <row r="9277" spans="11:12" ht="316.5" x14ac:dyDescent="0.25">
      <c r="K9277" s="146" t="s">
        <v>210</v>
      </c>
      <c r="L9277" s="148" t="s">
        <v>150</v>
      </c>
    </row>
    <row r="9278" spans="11:12" ht="316.5" x14ac:dyDescent="0.25">
      <c r="K9278" s="146" t="s">
        <v>210</v>
      </c>
      <c r="L9278" s="148" t="s">
        <v>150</v>
      </c>
    </row>
    <row r="9279" spans="11:12" ht="316.5" x14ac:dyDescent="0.25">
      <c r="K9279" s="146" t="s">
        <v>210</v>
      </c>
      <c r="L9279" s="148" t="s">
        <v>150</v>
      </c>
    </row>
    <row r="9280" spans="11:12" ht="316.5" x14ac:dyDescent="0.25">
      <c r="K9280" s="146" t="s">
        <v>210</v>
      </c>
      <c r="L9280" s="148" t="s">
        <v>150</v>
      </c>
    </row>
    <row r="9281" spans="11:12" ht="316.5" x14ac:dyDescent="0.25">
      <c r="K9281" s="146" t="s">
        <v>210</v>
      </c>
      <c r="L9281" s="148" t="s">
        <v>150</v>
      </c>
    </row>
    <row r="9282" spans="11:12" ht="316.5" x14ac:dyDescent="0.25">
      <c r="K9282" s="146" t="s">
        <v>210</v>
      </c>
      <c r="L9282" s="148" t="s">
        <v>150</v>
      </c>
    </row>
    <row r="9283" spans="11:12" ht="316.5" x14ac:dyDescent="0.25">
      <c r="K9283" s="146" t="s">
        <v>210</v>
      </c>
      <c r="L9283" s="148" t="s">
        <v>150</v>
      </c>
    </row>
    <row r="9284" spans="11:12" ht="316.5" x14ac:dyDescent="0.25">
      <c r="K9284" s="146" t="s">
        <v>210</v>
      </c>
      <c r="L9284" s="148" t="s">
        <v>150</v>
      </c>
    </row>
    <row r="9285" spans="11:12" ht="316.5" x14ac:dyDescent="0.25">
      <c r="K9285" s="146" t="s">
        <v>210</v>
      </c>
      <c r="L9285" s="148" t="s">
        <v>150</v>
      </c>
    </row>
    <row r="9286" spans="11:12" ht="316.5" x14ac:dyDescent="0.25">
      <c r="K9286" s="146" t="s">
        <v>210</v>
      </c>
      <c r="L9286" s="148" t="s">
        <v>150</v>
      </c>
    </row>
    <row r="9287" spans="11:12" ht="316.5" x14ac:dyDescent="0.25">
      <c r="K9287" s="146" t="s">
        <v>210</v>
      </c>
      <c r="L9287" s="148" t="s">
        <v>150</v>
      </c>
    </row>
    <row r="9288" spans="11:12" ht="316.5" x14ac:dyDescent="0.25">
      <c r="K9288" s="146" t="s">
        <v>210</v>
      </c>
      <c r="L9288" s="148" t="s">
        <v>150</v>
      </c>
    </row>
    <row r="9289" spans="11:12" ht="316.5" x14ac:dyDescent="0.25">
      <c r="K9289" s="146" t="s">
        <v>210</v>
      </c>
      <c r="L9289" s="148" t="s">
        <v>150</v>
      </c>
    </row>
    <row r="9290" spans="11:12" ht="316.5" x14ac:dyDescent="0.25">
      <c r="K9290" s="146" t="s">
        <v>210</v>
      </c>
      <c r="L9290" s="148" t="s">
        <v>150</v>
      </c>
    </row>
    <row r="9291" spans="11:12" ht="316.5" x14ac:dyDescent="0.25">
      <c r="K9291" s="146" t="s">
        <v>210</v>
      </c>
      <c r="L9291" s="148" t="s">
        <v>150</v>
      </c>
    </row>
    <row r="9292" spans="11:12" ht="316.5" x14ac:dyDescent="0.25">
      <c r="K9292" s="146" t="s">
        <v>210</v>
      </c>
      <c r="L9292" s="148" t="s">
        <v>150</v>
      </c>
    </row>
    <row r="9293" spans="11:12" ht="316.5" x14ac:dyDescent="0.25">
      <c r="K9293" s="146" t="s">
        <v>210</v>
      </c>
      <c r="L9293" s="148" t="s">
        <v>150</v>
      </c>
    </row>
    <row r="9294" spans="11:12" ht="316.5" x14ac:dyDescent="0.25">
      <c r="K9294" s="146" t="s">
        <v>210</v>
      </c>
      <c r="L9294" s="148" t="s">
        <v>150</v>
      </c>
    </row>
    <row r="9295" spans="11:12" ht="316.5" x14ac:dyDescent="0.25">
      <c r="K9295" s="146" t="s">
        <v>210</v>
      </c>
      <c r="L9295" s="148" t="s">
        <v>150</v>
      </c>
    </row>
    <row r="9296" spans="11:12" ht="316.5" x14ac:dyDescent="0.25">
      <c r="K9296" s="146" t="s">
        <v>210</v>
      </c>
      <c r="L9296" s="148" t="s">
        <v>150</v>
      </c>
    </row>
    <row r="9297" spans="11:12" ht="316.5" x14ac:dyDescent="0.25">
      <c r="K9297" s="146" t="s">
        <v>210</v>
      </c>
      <c r="L9297" s="148" t="s">
        <v>150</v>
      </c>
    </row>
    <row r="9298" spans="11:12" ht="316.5" x14ac:dyDescent="0.25">
      <c r="K9298" s="146" t="s">
        <v>210</v>
      </c>
      <c r="L9298" s="148" t="s">
        <v>150</v>
      </c>
    </row>
    <row r="9299" spans="11:12" ht="316.5" x14ac:dyDescent="0.25">
      <c r="K9299" s="146" t="s">
        <v>210</v>
      </c>
      <c r="L9299" s="148" t="s">
        <v>150</v>
      </c>
    </row>
    <row r="9300" spans="11:12" ht="316.5" x14ac:dyDescent="0.25">
      <c r="K9300" s="146" t="s">
        <v>210</v>
      </c>
      <c r="L9300" s="148" t="s">
        <v>150</v>
      </c>
    </row>
    <row r="9301" spans="11:12" ht="316.5" x14ac:dyDescent="0.25">
      <c r="K9301" s="146" t="s">
        <v>210</v>
      </c>
      <c r="L9301" s="148" t="s">
        <v>150</v>
      </c>
    </row>
    <row r="9302" spans="11:12" ht="316.5" x14ac:dyDescent="0.25">
      <c r="K9302" s="146" t="s">
        <v>210</v>
      </c>
      <c r="L9302" s="148" t="s">
        <v>150</v>
      </c>
    </row>
    <row r="9303" spans="11:12" ht="316.5" x14ac:dyDescent="0.25">
      <c r="K9303" s="146" t="s">
        <v>210</v>
      </c>
      <c r="L9303" s="148" t="s">
        <v>150</v>
      </c>
    </row>
    <row r="9304" spans="11:12" ht="316.5" x14ac:dyDescent="0.25">
      <c r="K9304" s="146" t="s">
        <v>210</v>
      </c>
      <c r="L9304" s="148" t="s">
        <v>150</v>
      </c>
    </row>
    <row r="9305" spans="11:12" ht="316.5" x14ac:dyDescent="0.25">
      <c r="K9305" s="146" t="s">
        <v>210</v>
      </c>
      <c r="L9305" s="148" t="s">
        <v>150</v>
      </c>
    </row>
    <row r="9306" spans="11:12" ht="316.5" x14ac:dyDescent="0.25">
      <c r="K9306" s="146" t="s">
        <v>210</v>
      </c>
      <c r="L9306" s="148" t="s">
        <v>150</v>
      </c>
    </row>
    <row r="9307" spans="11:12" ht="316.5" x14ac:dyDescent="0.25">
      <c r="K9307" s="146" t="s">
        <v>210</v>
      </c>
      <c r="L9307" s="148" t="s">
        <v>150</v>
      </c>
    </row>
    <row r="9308" spans="11:12" ht="316.5" x14ac:dyDescent="0.25">
      <c r="K9308" s="146" t="s">
        <v>210</v>
      </c>
      <c r="L9308" s="148" t="s">
        <v>150</v>
      </c>
    </row>
    <row r="9309" spans="11:12" ht="316.5" x14ac:dyDescent="0.25">
      <c r="K9309" s="146" t="s">
        <v>210</v>
      </c>
      <c r="L9309" s="148" t="s">
        <v>150</v>
      </c>
    </row>
    <row r="9310" spans="11:12" ht="316.5" x14ac:dyDescent="0.25">
      <c r="K9310" s="146" t="s">
        <v>210</v>
      </c>
      <c r="L9310" s="148" t="s">
        <v>150</v>
      </c>
    </row>
    <row r="9311" spans="11:12" ht="316.5" x14ac:dyDescent="0.25">
      <c r="K9311" s="146" t="s">
        <v>210</v>
      </c>
      <c r="L9311" s="148" t="s">
        <v>150</v>
      </c>
    </row>
    <row r="9312" spans="11:12" ht="316.5" x14ac:dyDescent="0.25">
      <c r="K9312" s="146" t="s">
        <v>210</v>
      </c>
      <c r="L9312" s="148" t="s">
        <v>150</v>
      </c>
    </row>
    <row r="9313" spans="11:12" ht="316.5" x14ac:dyDescent="0.25">
      <c r="K9313" s="146" t="s">
        <v>210</v>
      </c>
      <c r="L9313" s="148" t="s">
        <v>150</v>
      </c>
    </row>
    <row r="9314" spans="11:12" ht="316.5" x14ac:dyDescent="0.25">
      <c r="K9314" s="146" t="s">
        <v>210</v>
      </c>
      <c r="L9314" s="148" t="s">
        <v>150</v>
      </c>
    </row>
    <row r="9315" spans="11:12" ht="316.5" x14ac:dyDescent="0.25">
      <c r="K9315" s="146" t="s">
        <v>210</v>
      </c>
      <c r="L9315" s="148" t="s">
        <v>150</v>
      </c>
    </row>
    <row r="9316" spans="11:12" ht="316.5" x14ac:dyDescent="0.25">
      <c r="K9316" s="146" t="s">
        <v>210</v>
      </c>
      <c r="L9316" s="148" t="s">
        <v>150</v>
      </c>
    </row>
    <row r="9317" spans="11:12" ht="316.5" x14ac:dyDescent="0.25">
      <c r="K9317" s="146" t="s">
        <v>210</v>
      </c>
      <c r="L9317" s="148" t="s">
        <v>150</v>
      </c>
    </row>
    <row r="9318" spans="11:12" ht="316.5" x14ac:dyDescent="0.25">
      <c r="K9318" s="146" t="s">
        <v>210</v>
      </c>
      <c r="L9318" s="148" t="s">
        <v>150</v>
      </c>
    </row>
    <row r="9319" spans="11:12" ht="316.5" x14ac:dyDescent="0.25">
      <c r="K9319" s="146" t="s">
        <v>210</v>
      </c>
      <c r="L9319" s="148" t="s">
        <v>150</v>
      </c>
    </row>
    <row r="9320" spans="11:12" ht="316.5" x14ac:dyDescent="0.25">
      <c r="K9320" s="146" t="s">
        <v>210</v>
      </c>
      <c r="L9320" s="148" t="s">
        <v>150</v>
      </c>
    </row>
    <row r="9321" spans="11:12" ht="316.5" x14ac:dyDescent="0.25">
      <c r="K9321" s="146" t="s">
        <v>210</v>
      </c>
      <c r="L9321" s="148" t="s">
        <v>150</v>
      </c>
    </row>
    <row r="9322" spans="11:12" ht="316.5" x14ac:dyDescent="0.25">
      <c r="K9322" s="146" t="s">
        <v>210</v>
      </c>
      <c r="L9322" s="148" t="s">
        <v>150</v>
      </c>
    </row>
    <row r="9323" spans="11:12" ht="316.5" x14ac:dyDescent="0.25">
      <c r="K9323" s="146" t="s">
        <v>210</v>
      </c>
      <c r="L9323" s="148" t="s">
        <v>150</v>
      </c>
    </row>
    <row r="9324" spans="11:12" ht="316.5" x14ac:dyDescent="0.25">
      <c r="K9324" s="146" t="s">
        <v>210</v>
      </c>
      <c r="L9324" s="148" t="s">
        <v>150</v>
      </c>
    </row>
    <row r="9325" spans="11:12" ht="316.5" x14ac:dyDescent="0.25">
      <c r="K9325" s="146" t="s">
        <v>210</v>
      </c>
      <c r="L9325" s="148" t="s">
        <v>150</v>
      </c>
    </row>
    <row r="9326" spans="11:12" ht="316.5" x14ac:dyDescent="0.25">
      <c r="K9326" s="146" t="s">
        <v>210</v>
      </c>
      <c r="L9326" s="148" t="s">
        <v>150</v>
      </c>
    </row>
    <row r="9327" spans="11:12" ht="316.5" x14ac:dyDescent="0.25">
      <c r="K9327" s="146" t="s">
        <v>210</v>
      </c>
      <c r="L9327" s="148" t="s">
        <v>150</v>
      </c>
    </row>
    <row r="9328" spans="11:12" ht="316.5" x14ac:dyDescent="0.25">
      <c r="K9328" s="146" t="s">
        <v>210</v>
      </c>
      <c r="L9328" s="148" t="s">
        <v>150</v>
      </c>
    </row>
    <row r="9329" spans="11:12" ht="316.5" x14ac:dyDescent="0.25">
      <c r="K9329" s="146" t="s">
        <v>210</v>
      </c>
      <c r="L9329" s="148" t="s">
        <v>150</v>
      </c>
    </row>
    <row r="9330" spans="11:12" ht="316.5" x14ac:dyDescent="0.25">
      <c r="K9330" s="146" t="s">
        <v>210</v>
      </c>
      <c r="L9330" s="148" t="s">
        <v>150</v>
      </c>
    </row>
    <row r="9331" spans="11:12" ht="316.5" x14ac:dyDescent="0.25">
      <c r="K9331" s="146" t="s">
        <v>210</v>
      </c>
      <c r="L9331" s="148" t="s">
        <v>150</v>
      </c>
    </row>
    <row r="9332" spans="11:12" ht="316.5" x14ac:dyDescent="0.25">
      <c r="K9332" s="146" t="s">
        <v>210</v>
      </c>
      <c r="L9332" s="148" t="s">
        <v>150</v>
      </c>
    </row>
    <row r="9333" spans="11:12" ht="316.5" x14ac:dyDescent="0.25">
      <c r="K9333" s="146" t="s">
        <v>210</v>
      </c>
      <c r="L9333" s="148" t="s">
        <v>150</v>
      </c>
    </row>
    <row r="9334" spans="11:12" ht="316.5" x14ac:dyDescent="0.25">
      <c r="K9334" s="146" t="s">
        <v>210</v>
      </c>
      <c r="L9334" s="148" t="s">
        <v>150</v>
      </c>
    </row>
    <row r="9335" spans="11:12" ht="316.5" x14ac:dyDescent="0.25">
      <c r="K9335" s="146" t="s">
        <v>210</v>
      </c>
      <c r="L9335" s="148" t="s">
        <v>150</v>
      </c>
    </row>
    <row r="9336" spans="11:12" ht="316.5" x14ac:dyDescent="0.25">
      <c r="K9336" s="146" t="s">
        <v>210</v>
      </c>
      <c r="L9336" s="148" t="s">
        <v>150</v>
      </c>
    </row>
    <row r="9337" spans="11:12" ht="316.5" x14ac:dyDescent="0.25">
      <c r="K9337" s="146" t="s">
        <v>210</v>
      </c>
      <c r="L9337" s="148" t="s">
        <v>150</v>
      </c>
    </row>
    <row r="9338" spans="11:12" ht="316.5" x14ac:dyDescent="0.25">
      <c r="K9338" s="146" t="s">
        <v>210</v>
      </c>
      <c r="L9338" s="148" t="s">
        <v>150</v>
      </c>
    </row>
    <row r="9339" spans="11:12" ht="316.5" x14ac:dyDescent="0.25">
      <c r="K9339" s="146" t="s">
        <v>210</v>
      </c>
      <c r="L9339" s="148" t="s">
        <v>150</v>
      </c>
    </row>
    <row r="9340" spans="11:12" ht="316.5" x14ac:dyDescent="0.25">
      <c r="K9340" s="146" t="s">
        <v>210</v>
      </c>
      <c r="L9340" s="148" t="s">
        <v>150</v>
      </c>
    </row>
    <row r="9341" spans="11:12" ht="316.5" x14ac:dyDescent="0.25">
      <c r="K9341" s="146" t="s">
        <v>210</v>
      </c>
      <c r="L9341" s="148" t="s">
        <v>150</v>
      </c>
    </row>
    <row r="9342" spans="11:12" ht="316.5" x14ac:dyDescent="0.25">
      <c r="K9342" s="146" t="s">
        <v>210</v>
      </c>
      <c r="L9342" s="148" t="s">
        <v>150</v>
      </c>
    </row>
    <row r="9343" spans="11:12" ht="316.5" x14ac:dyDescent="0.25">
      <c r="K9343" s="146" t="s">
        <v>210</v>
      </c>
      <c r="L9343" s="148" t="s">
        <v>150</v>
      </c>
    </row>
    <row r="9344" spans="11:12" ht="316.5" x14ac:dyDescent="0.25">
      <c r="K9344" s="146" t="s">
        <v>210</v>
      </c>
      <c r="L9344" s="148" t="s">
        <v>150</v>
      </c>
    </row>
    <row r="9345" spans="11:12" ht="316.5" x14ac:dyDescent="0.25">
      <c r="K9345" s="146" t="s">
        <v>210</v>
      </c>
      <c r="L9345" s="148" t="s">
        <v>150</v>
      </c>
    </row>
    <row r="9346" spans="11:12" ht="316.5" x14ac:dyDescent="0.25">
      <c r="K9346" s="146" t="s">
        <v>210</v>
      </c>
      <c r="L9346" s="148" t="s">
        <v>150</v>
      </c>
    </row>
    <row r="9347" spans="11:12" ht="316.5" x14ac:dyDescent="0.25">
      <c r="K9347" s="146" t="s">
        <v>210</v>
      </c>
      <c r="L9347" s="148" t="s">
        <v>150</v>
      </c>
    </row>
    <row r="9348" spans="11:12" ht="316.5" x14ac:dyDescent="0.25">
      <c r="K9348" s="146" t="s">
        <v>210</v>
      </c>
      <c r="L9348" s="148" t="s">
        <v>150</v>
      </c>
    </row>
    <row r="9349" spans="11:12" ht="316.5" x14ac:dyDescent="0.25">
      <c r="K9349" s="146" t="s">
        <v>210</v>
      </c>
      <c r="L9349" s="148" t="s">
        <v>150</v>
      </c>
    </row>
    <row r="9350" spans="11:12" ht="316.5" x14ac:dyDescent="0.25">
      <c r="K9350" s="146" t="s">
        <v>210</v>
      </c>
      <c r="L9350" s="148" t="s">
        <v>150</v>
      </c>
    </row>
    <row r="9351" spans="11:12" ht="316.5" x14ac:dyDescent="0.25">
      <c r="K9351" s="146" t="s">
        <v>210</v>
      </c>
      <c r="L9351" s="148" t="s">
        <v>150</v>
      </c>
    </row>
    <row r="9352" spans="11:12" ht="316.5" x14ac:dyDescent="0.25">
      <c r="K9352" s="146" t="s">
        <v>210</v>
      </c>
      <c r="L9352" s="148" t="s">
        <v>150</v>
      </c>
    </row>
    <row r="9353" spans="11:12" ht="316.5" x14ac:dyDescent="0.25">
      <c r="K9353" s="146" t="s">
        <v>210</v>
      </c>
      <c r="L9353" s="148" t="s">
        <v>150</v>
      </c>
    </row>
    <row r="9354" spans="11:12" ht="316.5" x14ac:dyDescent="0.25">
      <c r="K9354" s="146" t="s">
        <v>210</v>
      </c>
      <c r="L9354" s="148" t="s">
        <v>150</v>
      </c>
    </row>
    <row r="9355" spans="11:12" ht="316.5" x14ac:dyDescent="0.25">
      <c r="K9355" s="146" t="s">
        <v>210</v>
      </c>
      <c r="L9355" s="148" t="s">
        <v>150</v>
      </c>
    </row>
    <row r="9356" spans="11:12" ht="316.5" x14ac:dyDescent="0.25">
      <c r="K9356" s="146" t="s">
        <v>210</v>
      </c>
      <c r="L9356" s="148" t="s">
        <v>150</v>
      </c>
    </row>
    <row r="9357" spans="11:12" ht="316.5" x14ac:dyDescent="0.25">
      <c r="K9357" s="146" t="s">
        <v>210</v>
      </c>
      <c r="L9357" s="148" t="s">
        <v>150</v>
      </c>
    </row>
    <row r="9358" spans="11:12" ht="316.5" x14ac:dyDescent="0.25">
      <c r="K9358" s="146" t="s">
        <v>210</v>
      </c>
      <c r="L9358" s="148" t="s">
        <v>150</v>
      </c>
    </row>
    <row r="9359" spans="11:12" ht="316.5" x14ac:dyDescent="0.25">
      <c r="K9359" s="146" t="s">
        <v>210</v>
      </c>
      <c r="L9359" s="148" t="s">
        <v>150</v>
      </c>
    </row>
    <row r="9360" spans="11:12" ht="316.5" x14ac:dyDescent="0.25">
      <c r="K9360" s="146" t="s">
        <v>210</v>
      </c>
      <c r="L9360" s="148" t="s">
        <v>150</v>
      </c>
    </row>
    <row r="9361" spans="11:12" ht="316.5" x14ac:dyDescent="0.25">
      <c r="K9361" s="146" t="s">
        <v>210</v>
      </c>
      <c r="L9361" s="148" t="s">
        <v>150</v>
      </c>
    </row>
    <row r="9362" spans="11:12" ht="316.5" x14ac:dyDescent="0.25">
      <c r="K9362" s="146" t="s">
        <v>210</v>
      </c>
      <c r="L9362" s="148" t="s">
        <v>150</v>
      </c>
    </row>
    <row r="9363" spans="11:12" ht="316.5" x14ac:dyDescent="0.25">
      <c r="K9363" s="146" t="s">
        <v>210</v>
      </c>
      <c r="L9363" s="148" t="s">
        <v>150</v>
      </c>
    </row>
    <row r="9364" spans="11:12" ht="316.5" x14ac:dyDescent="0.25">
      <c r="K9364" s="146" t="s">
        <v>210</v>
      </c>
      <c r="L9364" s="148" t="s">
        <v>150</v>
      </c>
    </row>
    <row r="9365" spans="11:12" ht="316.5" x14ac:dyDescent="0.25">
      <c r="K9365" s="146" t="s">
        <v>210</v>
      </c>
      <c r="L9365" s="148" t="s">
        <v>150</v>
      </c>
    </row>
    <row r="9366" spans="11:12" ht="316.5" x14ac:dyDescent="0.25">
      <c r="K9366" s="146" t="s">
        <v>210</v>
      </c>
      <c r="L9366" s="148" t="s">
        <v>150</v>
      </c>
    </row>
    <row r="9367" spans="11:12" ht="316.5" x14ac:dyDescent="0.25">
      <c r="K9367" s="146" t="s">
        <v>210</v>
      </c>
      <c r="L9367" s="148" t="s">
        <v>150</v>
      </c>
    </row>
    <row r="9368" spans="11:12" ht="316.5" x14ac:dyDescent="0.25">
      <c r="K9368" s="146" t="s">
        <v>210</v>
      </c>
      <c r="L9368" s="148" t="s">
        <v>150</v>
      </c>
    </row>
    <row r="9369" spans="11:12" ht="316.5" x14ac:dyDescent="0.25">
      <c r="K9369" s="146" t="s">
        <v>210</v>
      </c>
      <c r="L9369" s="148" t="s">
        <v>150</v>
      </c>
    </row>
    <row r="9370" spans="11:12" ht="316.5" x14ac:dyDescent="0.25">
      <c r="K9370" s="146" t="s">
        <v>210</v>
      </c>
      <c r="L9370" s="148" t="s">
        <v>150</v>
      </c>
    </row>
    <row r="9371" spans="11:12" ht="316.5" x14ac:dyDescent="0.25">
      <c r="K9371" s="146" t="s">
        <v>210</v>
      </c>
      <c r="L9371" s="148" t="s">
        <v>150</v>
      </c>
    </row>
    <row r="9372" spans="11:12" ht="316.5" x14ac:dyDescent="0.25">
      <c r="K9372" s="146" t="s">
        <v>210</v>
      </c>
      <c r="L9372" s="148" t="s">
        <v>150</v>
      </c>
    </row>
    <row r="9373" spans="11:12" ht="316.5" x14ac:dyDescent="0.25">
      <c r="K9373" s="146" t="s">
        <v>210</v>
      </c>
      <c r="L9373" s="148" t="s">
        <v>150</v>
      </c>
    </row>
    <row r="9374" spans="11:12" ht="316.5" x14ac:dyDescent="0.25">
      <c r="K9374" s="146" t="s">
        <v>210</v>
      </c>
      <c r="L9374" s="148" t="s">
        <v>150</v>
      </c>
    </row>
    <row r="9375" spans="11:12" ht="316.5" x14ac:dyDescent="0.25">
      <c r="K9375" s="146" t="s">
        <v>210</v>
      </c>
      <c r="L9375" s="148" t="s">
        <v>150</v>
      </c>
    </row>
    <row r="9376" spans="11:12" ht="316.5" x14ac:dyDescent="0.25">
      <c r="K9376" s="146" t="s">
        <v>210</v>
      </c>
      <c r="L9376" s="148" t="s">
        <v>150</v>
      </c>
    </row>
    <row r="9377" spans="11:12" ht="316.5" x14ac:dyDescent="0.25">
      <c r="K9377" s="146" t="s">
        <v>210</v>
      </c>
      <c r="L9377" s="148" t="s">
        <v>150</v>
      </c>
    </row>
    <row r="9378" spans="11:12" ht="316.5" x14ac:dyDescent="0.25">
      <c r="K9378" s="146" t="s">
        <v>210</v>
      </c>
      <c r="L9378" s="148" t="s">
        <v>150</v>
      </c>
    </row>
    <row r="9379" spans="11:12" ht="316.5" x14ac:dyDescent="0.25">
      <c r="K9379" s="146" t="s">
        <v>210</v>
      </c>
      <c r="L9379" s="148" t="s">
        <v>150</v>
      </c>
    </row>
    <row r="9380" spans="11:12" ht="316.5" x14ac:dyDescent="0.25">
      <c r="K9380" s="146" t="s">
        <v>210</v>
      </c>
      <c r="L9380" s="148" t="s">
        <v>150</v>
      </c>
    </row>
    <row r="9381" spans="11:12" ht="316.5" x14ac:dyDescent="0.25">
      <c r="K9381" s="146" t="s">
        <v>210</v>
      </c>
      <c r="L9381" s="148" t="s">
        <v>150</v>
      </c>
    </row>
    <row r="9382" spans="11:12" ht="316.5" x14ac:dyDescent="0.25">
      <c r="K9382" s="146" t="s">
        <v>210</v>
      </c>
      <c r="L9382" s="148" t="s">
        <v>150</v>
      </c>
    </row>
    <row r="9383" spans="11:12" ht="316.5" x14ac:dyDescent="0.25">
      <c r="K9383" s="146" t="s">
        <v>210</v>
      </c>
      <c r="L9383" s="148" t="s">
        <v>150</v>
      </c>
    </row>
    <row r="9384" spans="11:12" ht="316.5" x14ac:dyDescent="0.25">
      <c r="K9384" s="146" t="s">
        <v>210</v>
      </c>
      <c r="L9384" s="148" t="s">
        <v>150</v>
      </c>
    </row>
    <row r="9385" spans="11:12" ht="316.5" x14ac:dyDescent="0.25">
      <c r="K9385" s="146" t="s">
        <v>210</v>
      </c>
      <c r="L9385" s="148" t="s">
        <v>150</v>
      </c>
    </row>
    <row r="9386" spans="11:12" ht="316.5" x14ac:dyDescent="0.25">
      <c r="K9386" s="146" t="s">
        <v>210</v>
      </c>
      <c r="L9386" s="148" t="s">
        <v>150</v>
      </c>
    </row>
    <row r="9387" spans="11:12" ht="316.5" x14ac:dyDescent="0.25">
      <c r="K9387" s="146" t="s">
        <v>210</v>
      </c>
      <c r="L9387" s="148" t="s">
        <v>150</v>
      </c>
    </row>
    <row r="9388" spans="11:12" ht="316.5" x14ac:dyDescent="0.25">
      <c r="K9388" s="146" t="s">
        <v>210</v>
      </c>
      <c r="L9388" s="148" t="s">
        <v>150</v>
      </c>
    </row>
    <row r="9389" spans="11:12" ht="316.5" x14ac:dyDescent="0.25">
      <c r="K9389" s="146" t="s">
        <v>210</v>
      </c>
      <c r="L9389" s="148" t="s">
        <v>150</v>
      </c>
    </row>
    <row r="9390" spans="11:12" ht="316.5" x14ac:dyDescent="0.25">
      <c r="K9390" s="146" t="s">
        <v>210</v>
      </c>
      <c r="L9390" s="148" t="s">
        <v>150</v>
      </c>
    </row>
    <row r="9391" spans="11:12" ht="316.5" x14ac:dyDescent="0.25">
      <c r="K9391" s="146" t="s">
        <v>210</v>
      </c>
      <c r="L9391" s="148" t="s">
        <v>150</v>
      </c>
    </row>
    <row r="9392" spans="11:12" ht="316.5" x14ac:dyDescent="0.25">
      <c r="K9392" s="146" t="s">
        <v>210</v>
      </c>
      <c r="L9392" s="148" t="s">
        <v>150</v>
      </c>
    </row>
    <row r="9393" spans="11:12" ht="316.5" x14ac:dyDescent="0.25">
      <c r="K9393" s="146" t="s">
        <v>210</v>
      </c>
      <c r="L9393" s="148" t="s">
        <v>150</v>
      </c>
    </row>
    <row r="9394" spans="11:12" ht="316.5" x14ac:dyDescent="0.25">
      <c r="K9394" s="146" t="s">
        <v>210</v>
      </c>
      <c r="L9394" s="148" t="s">
        <v>150</v>
      </c>
    </row>
    <row r="9395" spans="11:12" ht="316.5" x14ac:dyDescent="0.25">
      <c r="K9395" s="146" t="s">
        <v>210</v>
      </c>
      <c r="L9395" s="148" t="s">
        <v>150</v>
      </c>
    </row>
    <row r="9396" spans="11:12" ht="316.5" x14ac:dyDescent="0.25">
      <c r="K9396" s="146" t="s">
        <v>210</v>
      </c>
      <c r="L9396" s="148" t="s">
        <v>150</v>
      </c>
    </row>
    <row r="9397" spans="11:12" ht="316.5" x14ac:dyDescent="0.25">
      <c r="K9397" s="146" t="s">
        <v>210</v>
      </c>
      <c r="L9397" s="148" t="s">
        <v>150</v>
      </c>
    </row>
    <row r="9398" spans="11:12" ht="316.5" x14ac:dyDescent="0.25">
      <c r="K9398" s="146" t="s">
        <v>210</v>
      </c>
      <c r="L9398" s="148" t="s">
        <v>150</v>
      </c>
    </row>
    <row r="9399" spans="11:12" ht="316.5" x14ac:dyDescent="0.25">
      <c r="K9399" s="146" t="s">
        <v>210</v>
      </c>
      <c r="L9399" s="148" t="s">
        <v>150</v>
      </c>
    </row>
    <row r="9400" spans="11:12" ht="316.5" x14ac:dyDescent="0.25">
      <c r="K9400" s="146" t="s">
        <v>210</v>
      </c>
      <c r="L9400" s="148" t="s">
        <v>150</v>
      </c>
    </row>
    <row r="9401" spans="11:12" ht="316.5" x14ac:dyDescent="0.25">
      <c r="K9401" s="146" t="s">
        <v>210</v>
      </c>
      <c r="L9401" s="148" t="s">
        <v>150</v>
      </c>
    </row>
    <row r="9402" spans="11:12" ht="316.5" x14ac:dyDescent="0.25">
      <c r="K9402" s="146" t="s">
        <v>210</v>
      </c>
      <c r="L9402" s="148" t="s">
        <v>150</v>
      </c>
    </row>
    <row r="9403" spans="11:12" ht="316.5" x14ac:dyDescent="0.25">
      <c r="K9403" s="146" t="s">
        <v>210</v>
      </c>
      <c r="L9403" s="148" t="s">
        <v>150</v>
      </c>
    </row>
    <row r="9404" spans="11:12" ht="316.5" x14ac:dyDescent="0.25">
      <c r="K9404" s="146" t="s">
        <v>210</v>
      </c>
      <c r="L9404" s="148" t="s">
        <v>150</v>
      </c>
    </row>
    <row r="9405" spans="11:12" ht="316.5" x14ac:dyDescent="0.25">
      <c r="K9405" s="146" t="s">
        <v>210</v>
      </c>
      <c r="L9405" s="148" t="s">
        <v>150</v>
      </c>
    </row>
    <row r="9406" spans="11:12" ht="316.5" x14ac:dyDescent="0.25">
      <c r="K9406" s="146" t="s">
        <v>210</v>
      </c>
      <c r="L9406" s="148" t="s">
        <v>150</v>
      </c>
    </row>
    <row r="9407" spans="11:12" ht="316.5" x14ac:dyDescent="0.25">
      <c r="K9407" s="146" t="s">
        <v>210</v>
      </c>
      <c r="L9407" s="148" t="s">
        <v>150</v>
      </c>
    </row>
    <row r="9408" spans="11:12" ht="316.5" x14ac:dyDescent="0.25">
      <c r="K9408" s="146" t="s">
        <v>210</v>
      </c>
      <c r="L9408" s="148" t="s">
        <v>150</v>
      </c>
    </row>
    <row r="9409" spans="11:12" ht="316.5" x14ac:dyDescent="0.25">
      <c r="K9409" s="146" t="s">
        <v>210</v>
      </c>
      <c r="L9409" s="148" t="s">
        <v>150</v>
      </c>
    </row>
    <row r="9410" spans="11:12" ht="316.5" x14ac:dyDescent="0.25">
      <c r="K9410" s="146" t="s">
        <v>210</v>
      </c>
      <c r="L9410" s="148" t="s">
        <v>150</v>
      </c>
    </row>
    <row r="9411" spans="11:12" ht="316.5" x14ac:dyDescent="0.25">
      <c r="K9411" s="146" t="s">
        <v>210</v>
      </c>
      <c r="L9411" s="148" t="s">
        <v>150</v>
      </c>
    </row>
    <row r="9412" spans="11:12" ht="316.5" x14ac:dyDescent="0.25">
      <c r="K9412" s="146" t="s">
        <v>210</v>
      </c>
      <c r="L9412" s="148" t="s">
        <v>150</v>
      </c>
    </row>
    <row r="9413" spans="11:12" ht="316.5" x14ac:dyDescent="0.25">
      <c r="K9413" s="146" t="s">
        <v>210</v>
      </c>
      <c r="L9413" s="148" t="s">
        <v>150</v>
      </c>
    </row>
    <row r="9414" spans="11:12" ht="316.5" x14ac:dyDescent="0.25">
      <c r="K9414" s="146" t="s">
        <v>210</v>
      </c>
      <c r="L9414" s="148" t="s">
        <v>150</v>
      </c>
    </row>
    <row r="9415" spans="11:12" ht="316.5" x14ac:dyDescent="0.25">
      <c r="K9415" s="146" t="s">
        <v>210</v>
      </c>
      <c r="L9415" s="148" t="s">
        <v>150</v>
      </c>
    </row>
    <row r="9416" spans="11:12" ht="316.5" x14ac:dyDescent="0.25">
      <c r="K9416" s="146" t="s">
        <v>210</v>
      </c>
      <c r="L9416" s="148" t="s">
        <v>150</v>
      </c>
    </row>
    <row r="9417" spans="11:12" ht="316.5" x14ac:dyDescent="0.25">
      <c r="K9417" s="146" t="s">
        <v>210</v>
      </c>
      <c r="L9417" s="148" t="s">
        <v>150</v>
      </c>
    </row>
    <row r="9418" spans="11:12" ht="316.5" x14ac:dyDescent="0.25">
      <c r="K9418" s="146" t="s">
        <v>210</v>
      </c>
      <c r="L9418" s="148" t="s">
        <v>150</v>
      </c>
    </row>
    <row r="9419" spans="11:12" ht="316.5" x14ac:dyDescent="0.25">
      <c r="K9419" s="146" t="s">
        <v>210</v>
      </c>
      <c r="L9419" s="148" t="s">
        <v>150</v>
      </c>
    </row>
    <row r="9420" spans="11:12" ht="316.5" x14ac:dyDescent="0.25">
      <c r="K9420" s="146" t="s">
        <v>210</v>
      </c>
      <c r="L9420" s="148" t="s">
        <v>150</v>
      </c>
    </row>
    <row r="9421" spans="11:12" ht="316.5" x14ac:dyDescent="0.25">
      <c r="K9421" s="146" t="s">
        <v>210</v>
      </c>
      <c r="L9421" s="148" t="s">
        <v>150</v>
      </c>
    </row>
    <row r="9422" spans="11:12" ht="316.5" x14ac:dyDescent="0.25">
      <c r="K9422" s="146" t="s">
        <v>210</v>
      </c>
      <c r="L9422" s="148" t="s">
        <v>150</v>
      </c>
    </row>
    <row r="9423" spans="11:12" ht="316.5" x14ac:dyDescent="0.25">
      <c r="K9423" s="146" t="s">
        <v>210</v>
      </c>
      <c r="L9423" s="148" t="s">
        <v>150</v>
      </c>
    </row>
    <row r="9424" spans="11:12" ht="316.5" x14ac:dyDescent="0.25">
      <c r="K9424" s="146" t="s">
        <v>210</v>
      </c>
      <c r="L9424" s="148" t="s">
        <v>150</v>
      </c>
    </row>
    <row r="9425" spans="11:12" ht="316.5" x14ac:dyDescent="0.25">
      <c r="K9425" s="146" t="s">
        <v>210</v>
      </c>
      <c r="L9425" s="148" t="s">
        <v>150</v>
      </c>
    </row>
    <row r="9426" spans="11:12" ht="316.5" x14ac:dyDescent="0.25">
      <c r="K9426" s="146" t="s">
        <v>210</v>
      </c>
      <c r="L9426" s="148" t="s">
        <v>150</v>
      </c>
    </row>
    <row r="9427" spans="11:12" ht="316.5" x14ac:dyDescent="0.25">
      <c r="K9427" s="146" t="s">
        <v>210</v>
      </c>
      <c r="L9427" s="148" t="s">
        <v>150</v>
      </c>
    </row>
    <row r="9428" spans="11:12" ht="316.5" x14ac:dyDescent="0.25">
      <c r="K9428" s="146" t="s">
        <v>210</v>
      </c>
      <c r="L9428" s="148" t="s">
        <v>150</v>
      </c>
    </row>
    <row r="9429" spans="11:12" ht="316.5" x14ac:dyDescent="0.25">
      <c r="K9429" s="146" t="s">
        <v>210</v>
      </c>
      <c r="L9429" s="148" t="s">
        <v>150</v>
      </c>
    </row>
    <row r="9430" spans="11:12" ht="316.5" x14ac:dyDescent="0.25">
      <c r="K9430" s="146" t="s">
        <v>210</v>
      </c>
      <c r="L9430" s="148" t="s">
        <v>150</v>
      </c>
    </row>
    <row r="9431" spans="11:12" ht="316.5" x14ac:dyDescent="0.25">
      <c r="K9431" s="146" t="s">
        <v>210</v>
      </c>
      <c r="L9431" s="148" t="s">
        <v>150</v>
      </c>
    </row>
    <row r="9432" spans="11:12" ht="316.5" x14ac:dyDescent="0.25">
      <c r="K9432" s="146" t="s">
        <v>210</v>
      </c>
      <c r="L9432" s="148" t="s">
        <v>150</v>
      </c>
    </row>
    <row r="9433" spans="11:12" ht="316.5" x14ac:dyDescent="0.25">
      <c r="K9433" s="146" t="s">
        <v>210</v>
      </c>
      <c r="L9433" s="148" t="s">
        <v>150</v>
      </c>
    </row>
    <row r="9434" spans="11:12" ht="316.5" x14ac:dyDescent="0.25">
      <c r="K9434" s="146" t="s">
        <v>210</v>
      </c>
      <c r="L9434" s="148" t="s">
        <v>150</v>
      </c>
    </row>
    <row r="9435" spans="11:12" ht="316.5" x14ac:dyDescent="0.25">
      <c r="K9435" s="146" t="s">
        <v>210</v>
      </c>
      <c r="L9435" s="148" t="s">
        <v>150</v>
      </c>
    </row>
    <row r="9436" spans="11:12" ht="316.5" x14ac:dyDescent="0.25">
      <c r="K9436" s="146" t="s">
        <v>210</v>
      </c>
      <c r="L9436" s="148" t="s">
        <v>150</v>
      </c>
    </row>
    <row r="9437" spans="11:12" ht="316.5" x14ac:dyDescent="0.25">
      <c r="K9437" s="146" t="s">
        <v>210</v>
      </c>
      <c r="L9437" s="148" t="s">
        <v>150</v>
      </c>
    </row>
    <row r="9438" spans="11:12" ht="316.5" x14ac:dyDescent="0.25">
      <c r="K9438" s="146" t="s">
        <v>210</v>
      </c>
      <c r="L9438" s="148" t="s">
        <v>150</v>
      </c>
    </row>
    <row r="9439" spans="11:12" ht="316.5" x14ac:dyDescent="0.25">
      <c r="K9439" s="146" t="s">
        <v>210</v>
      </c>
      <c r="L9439" s="148" t="s">
        <v>150</v>
      </c>
    </row>
    <row r="9440" spans="11:12" ht="316.5" x14ac:dyDescent="0.25">
      <c r="K9440" s="146" t="s">
        <v>210</v>
      </c>
      <c r="L9440" s="148" t="s">
        <v>150</v>
      </c>
    </row>
    <row r="9441" spans="11:12" ht="316.5" x14ac:dyDescent="0.25">
      <c r="K9441" s="146" t="s">
        <v>210</v>
      </c>
      <c r="L9441" s="148" t="s">
        <v>150</v>
      </c>
    </row>
    <row r="9442" spans="11:12" ht="316.5" x14ac:dyDescent="0.25">
      <c r="K9442" s="146" t="s">
        <v>210</v>
      </c>
      <c r="L9442" s="148" t="s">
        <v>150</v>
      </c>
    </row>
    <row r="9443" spans="11:12" ht="316.5" x14ac:dyDescent="0.25">
      <c r="K9443" s="146" t="s">
        <v>210</v>
      </c>
      <c r="L9443" s="148" t="s">
        <v>150</v>
      </c>
    </row>
    <row r="9444" spans="11:12" ht="316.5" x14ac:dyDescent="0.25">
      <c r="K9444" s="146" t="s">
        <v>210</v>
      </c>
      <c r="L9444" s="148" t="s">
        <v>150</v>
      </c>
    </row>
    <row r="9445" spans="11:12" ht="316.5" x14ac:dyDescent="0.25">
      <c r="K9445" s="146" t="s">
        <v>210</v>
      </c>
      <c r="L9445" s="148" t="s">
        <v>150</v>
      </c>
    </row>
    <row r="9446" spans="11:12" ht="316.5" x14ac:dyDescent="0.25">
      <c r="K9446" s="146" t="s">
        <v>210</v>
      </c>
      <c r="L9446" s="148" t="s">
        <v>150</v>
      </c>
    </row>
    <row r="9447" spans="11:12" ht="316.5" x14ac:dyDescent="0.25">
      <c r="K9447" s="146" t="s">
        <v>210</v>
      </c>
      <c r="L9447" s="148" t="s">
        <v>150</v>
      </c>
    </row>
    <row r="9448" spans="11:12" ht="316.5" x14ac:dyDescent="0.25">
      <c r="K9448" s="146" t="s">
        <v>210</v>
      </c>
      <c r="L9448" s="148" t="s">
        <v>150</v>
      </c>
    </row>
    <row r="9449" spans="11:12" ht="316.5" x14ac:dyDescent="0.25">
      <c r="K9449" s="146" t="s">
        <v>210</v>
      </c>
      <c r="L9449" s="148" t="s">
        <v>150</v>
      </c>
    </row>
    <row r="9450" spans="11:12" ht="316.5" x14ac:dyDescent="0.25">
      <c r="K9450" s="146" t="s">
        <v>210</v>
      </c>
      <c r="L9450" s="148" t="s">
        <v>150</v>
      </c>
    </row>
    <row r="9451" spans="11:12" ht="316.5" x14ac:dyDescent="0.25">
      <c r="K9451" s="146" t="s">
        <v>210</v>
      </c>
      <c r="L9451" s="148" t="s">
        <v>150</v>
      </c>
    </row>
    <row r="9452" spans="11:12" ht="316.5" x14ac:dyDescent="0.25">
      <c r="K9452" s="146" t="s">
        <v>210</v>
      </c>
      <c r="L9452" s="148" t="s">
        <v>150</v>
      </c>
    </row>
    <row r="9453" spans="11:12" ht="316.5" x14ac:dyDescent="0.25">
      <c r="K9453" s="146" t="s">
        <v>210</v>
      </c>
      <c r="L9453" s="148" t="s">
        <v>150</v>
      </c>
    </row>
    <row r="9454" spans="11:12" ht="316.5" x14ac:dyDescent="0.25">
      <c r="K9454" s="146" t="s">
        <v>210</v>
      </c>
      <c r="L9454" s="148" t="s">
        <v>150</v>
      </c>
    </row>
    <row r="9455" spans="11:12" ht="316.5" x14ac:dyDescent="0.25">
      <c r="K9455" s="146" t="s">
        <v>210</v>
      </c>
      <c r="L9455" s="148" t="s">
        <v>150</v>
      </c>
    </row>
    <row r="9456" spans="11:12" ht="316.5" x14ac:dyDescent="0.25">
      <c r="K9456" s="146" t="s">
        <v>210</v>
      </c>
      <c r="L9456" s="148" t="s">
        <v>150</v>
      </c>
    </row>
    <row r="9457" spans="11:12" ht="316.5" x14ac:dyDescent="0.25">
      <c r="K9457" s="146" t="s">
        <v>210</v>
      </c>
      <c r="L9457" s="148" t="s">
        <v>150</v>
      </c>
    </row>
    <row r="9458" spans="11:12" ht="316.5" x14ac:dyDescent="0.25">
      <c r="K9458" s="146" t="s">
        <v>210</v>
      </c>
      <c r="L9458" s="148" t="s">
        <v>150</v>
      </c>
    </row>
    <row r="9459" spans="11:12" ht="316.5" x14ac:dyDescent="0.25">
      <c r="K9459" s="146" t="s">
        <v>210</v>
      </c>
      <c r="L9459" s="148" t="s">
        <v>150</v>
      </c>
    </row>
    <row r="9460" spans="11:12" ht="316.5" x14ac:dyDescent="0.25">
      <c r="K9460" s="146" t="s">
        <v>210</v>
      </c>
      <c r="L9460" s="148" t="s">
        <v>150</v>
      </c>
    </row>
    <row r="9461" spans="11:12" ht="316.5" x14ac:dyDescent="0.25">
      <c r="K9461" s="146" t="s">
        <v>210</v>
      </c>
      <c r="L9461" s="148" t="s">
        <v>150</v>
      </c>
    </row>
    <row r="9462" spans="11:12" ht="316.5" x14ac:dyDescent="0.25">
      <c r="K9462" s="146" t="s">
        <v>210</v>
      </c>
      <c r="L9462" s="148" t="s">
        <v>150</v>
      </c>
    </row>
    <row r="9463" spans="11:12" ht="316.5" x14ac:dyDescent="0.25">
      <c r="K9463" s="146" t="s">
        <v>210</v>
      </c>
      <c r="L9463" s="148" t="s">
        <v>150</v>
      </c>
    </row>
    <row r="9464" spans="11:12" ht="316.5" x14ac:dyDescent="0.25">
      <c r="K9464" s="146" t="s">
        <v>210</v>
      </c>
      <c r="L9464" s="148" t="s">
        <v>150</v>
      </c>
    </row>
    <row r="9465" spans="11:12" ht="316.5" x14ac:dyDescent="0.25">
      <c r="K9465" s="146" t="s">
        <v>210</v>
      </c>
      <c r="L9465" s="148" t="s">
        <v>150</v>
      </c>
    </row>
    <row r="9466" spans="11:12" ht="316.5" x14ac:dyDescent="0.25">
      <c r="K9466" s="146" t="s">
        <v>210</v>
      </c>
      <c r="L9466" s="148" t="s">
        <v>150</v>
      </c>
    </row>
    <row r="9467" spans="11:12" ht="316.5" x14ac:dyDescent="0.25">
      <c r="K9467" s="146" t="s">
        <v>210</v>
      </c>
      <c r="L9467" s="148" t="s">
        <v>150</v>
      </c>
    </row>
    <row r="9468" spans="11:12" ht="316.5" x14ac:dyDescent="0.25">
      <c r="K9468" s="146" t="s">
        <v>210</v>
      </c>
      <c r="L9468" s="148" t="s">
        <v>150</v>
      </c>
    </row>
    <row r="9469" spans="11:12" ht="316.5" x14ac:dyDescent="0.25">
      <c r="K9469" s="146" t="s">
        <v>210</v>
      </c>
      <c r="L9469" s="148" t="s">
        <v>150</v>
      </c>
    </row>
    <row r="9470" spans="11:12" ht="316.5" x14ac:dyDescent="0.25">
      <c r="K9470" s="146" t="s">
        <v>210</v>
      </c>
      <c r="L9470" s="148" t="s">
        <v>150</v>
      </c>
    </row>
    <row r="9471" spans="11:12" ht="316.5" x14ac:dyDescent="0.25">
      <c r="K9471" s="146" t="s">
        <v>210</v>
      </c>
      <c r="L9471" s="148" t="s">
        <v>150</v>
      </c>
    </row>
    <row r="9472" spans="11:12" ht="316.5" x14ac:dyDescent="0.25">
      <c r="K9472" s="146" t="s">
        <v>210</v>
      </c>
      <c r="L9472" s="148" t="s">
        <v>150</v>
      </c>
    </row>
    <row r="9473" spans="11:12" ht="316.5" x14ac:dyDescent="0.25">
      <c r="K9473" s="146" t="s">
        <v>210</v>
      </c>
      <c r="L9473" s="148" t="s">
        <v>150</v>
      </c>
    </row>
    <row r="9474" spans="11:12" ht="316.5" x14ac:dyDescent="0.25">
      <c r="K9474" s="146" t="s">
        <v>210</v>
      </c>
      <c r="L9474" s="148" t="s">
        <v>150</v>
      </c>
    </row>
    <row r="9475" spans="11:12" ht="316.5" x14ac:dyDescent="0.25">
      <c r="K9475" s="146" t="s">
        <v>210</v>
      </c>
      <c r="L9475" s="148" t="s">
        <v>150</v>
      </c>
    </row>
    <row r="9476" spans="11:12" ht="316.5" x14ac:dyDescent="0.25">
      <c r="K9476" s="146" t="s">
        <v>210</v>
      </c>
      <c r="L9476" s="148" t="s">
        <v>150</v>
      </c>
    </row>
    <row r="9477" spans="11:12" ht="316.5" x14ac:dyDescent="0.25">
      <c r="K9477" s="146" t="s">
        <v>210</v>
      </c>
      <c r="L9477" s="148" t="s">
        <v>150</v>
      </c>
    </row>
    <row r="9478" spans="11:12" ht="316.5" x14ac:dyDescent="0.25">
      <c r="K9478" s="146" t="s">
        <v>210</v>
      </c>
      <c r="L9478" s="148" t="s">
        <v>150</v>
      </c>
    </row>
    <row r="9479" spans="11:12" ht="316.5" x14ac:dyDescent="0.25">
      <c r="K9479" s="146" t="s">
        <v>210</v>
      </c>
      <c r="L9479" s="148" t="s">
        <v>150</v>
      </c>
    </row>
    <row r="9480" spans="11:12" ht="316.5" x14ac:dyDescent="0.25">
      <c r="K9480" s="146" t="s">
        <v>210</v>
      </c>
      <c r="L9480" s="148" t="s">
        <v>150</v>
      </c>
    </row>
    <row r="9481" spans="11:12" ht="316.5" x14ac:dyDescent="0.25">
      <c r="K9481" s="146" t="s">
        <v>210</v>
      </c>
      <c r="L9481" s="148" t="s">
        <v>150</v>
      </c>
    </row>
    <row r="9482" spans="11:12" ht="316.5" x14ac:dyDescent="0.25">
      <c r="K9482" s="146" t="s">
        <v>210</v>
      </c>
      <c r="L9482" s="148" t="s">
        <v>150</v>
      </c>
    </row>
    <row r="9483" spans="11:12" ht="316.5" x14ac:dyDescent="0.25">
      <c r="K9483" s="146" t="s">
        <v>210</v>
      </c>
      <c r="L9483" s="148" t="s">
        <v>150</v>
      </c>
    </row>
    <row r="9484" spans="11:12" ht="316.5" x14ac:dyDescent="0.25">
      <c r="K9484" s="146" t="s">
        <v>210</v>
      </c>
      <c r="L9484" s="148" t="s">
        <v>150</v>
      </c>
    </row>
    <row r="9485" spans="11:12" ht="316.5" x14ac:dyDescent="0.25">
      <c r="K9485" s="146" t="s">
        <v>210</v>
      </c>
      <c r="L9485" s="148" t="s">
        <v>150</v>
      </c>
    </row>
    <row r="9486" spans="11:12" ht="316.5" x14ac:dyDescent="0.25">
      <c r="K9486" s="146" t="s">
        <v>210</v>
      </c>
      <c r="L9486" s="148" t="s">
        <v>150</v>
      </c>
    </row>
    <row r="9487" spans="11:12" ht="316.5" x14ac:dyDescent="0.25">
      <c r="K9487" s="146" t="s">
        <v>210</v>
      </c>
      <c r="L9487" s="148" t="s">
        <v>150</v>
      </c>
    </row>
    <row r="9488" spans="11:12" ht="316.5" x14ac:dyDescent="0.25">
      <c r="K9488" s="146" t="s">
        <v>210</v>
      </c>
      <c r="L9488" s="148" t="s">
        <v>150</v>
      </c>
    </row>
    <row r="9489" spans="11:12" ht="316.5" x14ac:dyDescent="0.25">
      <c r="K9489" s="146" t="s">
        <v>210</v>
      </c>
      <c r="L9489" s="148" t="s">
        <v>150</v>
      </c>
    </row>
    <row r="9490" spans="11:12" ht="316.5" x14ac:dyDescent="0.25">
      <c r="K9490" s="146" t="s">
        <v>210</v>
      </c>
      <c r="L9490" s="148" t="s">
        <v>150</v>
      </c>
    </row>
    <row r="9491" spans="11:12" ht="316.5" x14ac:dyDescent="0.25">
      <c r="K9491" s="146" t="s">
        <v>210</v>
      </c>
      <c r="L9491" s="148" t="s">
        <v>150</v>
      </c>
    </row>
    <row r="9492" spans="11:12" ht="316.5" x14ac:dyDescent="0.25">
      <c r="K9492" s="146" t="s">
        <v>210</v>
      </c>
      <c r="L9492" s="148" t="s">
        <v>150</v>
      </c>
    </row>
    <row r="9493" spans="11:12" ht="316.5" x14ac:dyDescent="0.25">
      <c r="K9493" s="146" t="s">
        <v>210</v>
      </c>
      <c r="L9493" s="148" t="s">
        <v>150</v>
      </c>
    </row>
    <row r="9494" spans="11:12" ht="316.5" x14ac:dyDescent="0.25">
      <c r="K9494" s="146" t="s">
        <v>210</v>
      </c>
      <c r="L9494" s="148" t="s">
        <v>150</v>
      </c>
    </row>
    <row r="9495" spans="11:12" ht="316.5" x14ac:dyDescent="0.25">
      <c r="K9495" s="146" t="s">
        <v>210</v>
      </c>
      <c r="L9495" s="148" t="s">
        <v>150</v>
      </c>
    </row>
    <row r="9496" spans="11:12" ht="316.5" x14ac:dyDescent="0.25">
      <c r="K9496" s="146" t="s">
        <v>210</v>
      </c>
      <c r="L9496" s="148" t="s">
        <v>150</v>
      </c>
    </row>
    <row r="9497" spans="11:12" ht="316.5" x14ac:dyDescent="0.25">
      <c r="K9497" s="146" t="s">
        <v>210</v>
      </c>
      <c r="L9497" s="148" t="s">
        <v>150</v>
      </c>
    </row>
    <row r="9498" spans="11:12" ht="316.5" x14ac:dyDescent="0.25">
      <c r="K9498" s="146" t="s">
        <v>210</v>
      </c>
      <c r="L9498" s="148" t="s">
        <v>150</v>
      </c>
    </row>
    <row r="9499" spans="11:12" ht="316.5" x14ac:dyDescent="0.25">
      <c r="K9499" s="146" t="s">
        <v>210</v>
      </c>
      <c r="L9499" s="148" t="s">
        <v>150</v>
      </c>
    </row>
    <row r="9500" spans="11:12" ht="316.5" x14ac:dyDescent="0.25">
      <c r="K9500" s="146" t="s">
        <v>210</v>
      </c>
      <c r="L9500" s="148" t="s">
        <v>150</v>
      </c>
    </row>
    <row r="9501" spans="11:12" ht="316.5" x14ac:dyDescent="0.25">
      <c r="K9501" s="146" t="s">
        <v>210</v>
      </c>
      <c r="L9501" s="148" t="s">
        <v>150</v>
      </c>
    </row>
    <row r="9502" spans="11:12" ht="316.5" x14ac:dyDescent="0.25">
      <c r="K9502" s="146" t="s">
        <v>210</v>
      </c>
      <c r="L9502" s="148" t="s">
        <v>150</v>
      </c>
    </row>
    <row r="9503" spans="11:12" ht="316.5" x14ac:dyDescent="0.25">
      <c r="K9503" s="146" t="s">
        <v>210</v>
      </c>
      <c r="L9503" s="148" t="s">
        <v>150</v>
      </c>
    </row>
    <row r="9504" spans="11:12" ht="316.5" x14ac:dyDescent="0.25">
      <c r="K9504" s="146" t="s">
        <v>210</v>
      </c>
      <c r="L9504" s="148" t="s">
        <v>150</v>
      </c>
    </row>
    <row r="9505" spans="11:12" ht="316.5" x14ac:dyDescent="0.25">
      <c r="K9505" s="146" t="s">
        <v>210</v>
      </c>
      <c r="L9505" s="148" t="s">
        <v>150</v>
      </c>
    </row>
    <row r="9506" spans="11:12" ht="316.5" x14ac:dyDescent="0.25">
      <c r="K9506" s="146" t="s">
        <v>210</v>
      </c>
      <c r="L9506" s="148" t="s">
        <v>150</v>
      </c>
    </row>
    <row r="9507" spans="11:12" ht="316.5" x14ac:dyDescent="0.25">
      <c r="K9507" s="146" t="s">
        <v>210</v>
      </c>
      <c r="L9507" s="148" t="s">
        <v>150</v>
      </c>
    </row>
    <row r="9508" spans="11:12" ht="316.5" x14ac:dyDescent="0.25">
      <c r="K9508" s="146" t="s">
        <v>210</v>
      </c>
      <c r="L9508" s="148" t="s">
        <v>150</v>
      </c>
    </row>
    <row r="9509" spans="11:12" ht="316.5" x14ac:dyDescent="0.25">
      <c r="K9509" s="146" t="s">
        <v>210</v>
      </c>
      <c r="L9509" s="148" t="s">
        <v>150</v>
      </c>
    </row>
    <row r="9510" spans="11:12" ht="316.5" x14ac:dyDescent="0.25">
      <c r="K9510" s="146" t="s">
        <v>210</v>
      </c>
      <c r="L9510" s="148" t="s">
        <v>150</v>
      </c>
    </row>
    <row r="9511" spans="11:12" ht="316.5" x14ac:dyDescent="0.25">
      <c r="K9511" s="146" t="s">
        <v>210</v>
      </c>
      <c r="L9511" s="148" t="s">
        <v>150</v>
      </c>
    </row>
    <row r="9512" spans="11:12" ht="316.5" x14ac:dyDescent="0.25">
      <c r="K9512" s="146" t="s">
        <v>210</v>
      </c>
      <c r="L9512" s="148" t="s">
        <v>150</v>
      </c>
    </row>
    <row r="9513" spans="11:12" ht="316.5" x14ac:dyDescent="0.25">
      <c r="K9513" s="146" t="s">
        <v>210</v>
      </c>
      <c r="L9513" s="148" t="s">
        <v>150</v>
      </c>
    </row>
    <row r="9514" spans="11:12" ht="316.5" x14ac:dyDescent="0.25">
      <c r="K9514" s="146" t="s">
        <v>210</v>
      </c>
      <c r="L9514" s="148" t="s">
        <v>150</v>
      </c>
    </row>
    <row r="9515" spans="11:12" ht="316.5" x14ac:dyDescent="0.25">
      <c r="K9515" s="146" t="s">
        <v>210</v>
      </c>
      <c r="L9515" s="148" t="s">
        <v>150</v>
      </c>
    </row>
    <row r="9516" spans="11:12" ht="316.5" x14ac:dyDescent="0.25">
      <c r="K9516" s="146" t="s">
        <v>210</v>
      </c>
      <c r="L9516" s="148" t="s">
        <v>150</v>
      </c>
    </row>
    <row r="9517" spans="11:12" ht="316.5" x14ac:dyDescent="0.25">
      <c r="K9517" s="146" t="s">
        <v>210</v>
      </c>
      <c r="L9517" s="148" t="s">
        <v>150</v>
      </c>
    </row>
    <row r="9518" spans="11:12" ht="316.5" x14ac:dyDescent="0.25">
      <c r="K9518" s="146" t="s">
        <v>210</v>
      </c>
      <c r="L9518" s="148" t="s">
        <v>150</v>
      </c>
    </row>
    <row r="9519" spans="11:12" ht="316.5" x14ac:dyDescent="0.25">
      <c r="K9519" s="146" t="s">
        <v>210</v>
      </c>
      <c r="L9519" s="148" t="s">
        <v>150</v>
      </c>
    </row>
    <row r="9520" spans="11:12" ht="316.5" x14ac:dyDescent="0.25">
      <c r="K9520" s="146" t="s">
        <v>210</v>
      </c>
      <c r="L9520" s="148" t="s">
        <v>150</v>
      </c>
    </row>
    <row r="9521" spans="11:12" ht="316.5" x14ac:dyDescent="0.25">
      <c r="K9521" s="146" t="s">
        <v>210</v>
      </c>
      <c r="L9521" s="148" t="s">
        <v>150</v>
      </c>
    </row>
    <row r="9522" spans="11:12" ht="316.5" x14ac:dyDescent="0.25">
      <c r="K9522" s="146" t="s">
        <v>210</v>
      </c>
      <c r="L9522" s="148" t="s">
        <v>150</v>
      </c>
    </row>
    <row r="9523" spans="11:12" ht="316.5" x14ac:dyDescent="0.25">
      <c r="K9523" s="146" t="s">
        <v>210</v>
      </c>
      <c r="L9523" s="148" t="s">
        <v>150</v>
      </c>
    </row>
    <row r="9524" spans="11:12" ht="316.5" x14ac:dyDescent="0.25">
      <c r="K9524" s="146" t="s">
        <v>210</v>
      </c>
      <c r="L9524" s="148" t="s">
        <v>150</v>
      </c>
    </row>
    <row r="9525" spans="11:12" ht="316.5" x14ac:dyDescent="0.25">
      <c r="K9525" s="146" t="s">
        <v>210</v>
      </c>
      <c r="L9525" s="148" t="s">
        <v>150</v>
      </c>
    </row>
    <row r="9526" spans="11:12" ht="316.5" x14ac:dyDescent="0.25">
      <c r="K9526" s="146" t="s">
        <v>210</v>
      </c>
      <c r="L9526" s="148" t="s">
        <v>150</v>
      </c>
    </row>
    <row r="9527" spans="11:12" ht="316.5" x14ac:dyDescent="0.25">
      <c r="K9527" s="146" t="s">
        <v>210</v>
      </c>
      <c r="L9527" s="148" t="s">
        <v>150</v>
      </c>
    </row>
    <row r="9528" spans="11:12" ht="316.5" x14ac:dyDescent="0.25">
      <c r="K9528" s="146" t="s">
        <v>210</v>
      </c>
      <c r="L9528" s="148" t="s">
        <v>150</v>
      </c>
    </row>
    <row r="9529" spans="11:12" ht="316.5" x14ac:dyDescent="0.25">
      <c r="K9529" s="146" t="s">
        <v>210</v>
      </c>
      <c r="L9529" s="148" t="s">
        <v>150</v>
      </c>
    </row>
    <row r="9530" spans="11:12" ht="316.5" x14ac:dyDescent="0.25">
      <c r="K9530" s="146" t="s">
        <v>210</v>
      </c>
      <c r="L9530" s="148" t="s">
        <v>150</v>
      </c>
    </row>
    <row r="9531" spans="11:12" ht="316.5" x14ac:dyDescent="0.25">
      <c r="K9531" s="146" t="s">
        <v>210</v>
      </c>
      <c r="L9531" s="148" t="s">
        <v>150</v>
      </c>
    </row>
    <row r="9532" spans="11:12" ht="316.5" x14ac:dyDescent="0.25">
      <c r="K9532" s="146" t="s">
        <v>210</v>
      </c>
      <c r="L9532" s="148" t="s">
        <v>150</v>
      </c>
    </row>
    <row r="9533" spans="11:12" ht="316.5" x14ac:dyDescent="0.25">
      <c r="K9533" s="146" t="s">
        <v>210</v>
      </c>
      <c r="L9533" s="148" t="s">
        <v>150</v>
      </c>
    </row>
    <row r="9534" spans="11:12" ht="316.5" x14ac:dyDescent="0.25">
      <c r="K9534" s="146" t="s">
        <v>210</v>
      </c>
      <c r="L9534" s="148" t="s">
        <v>150</v>
      </c>
    </row>
    <row r="9535" spans="11:12" ht="316.5" x14ac:dyDescent="0.25">
      <c r="K9535" s="146" t="s">
        <v>210</v>
      </c>
      <c r="L9535" s="148" t="s">
        <v>150</v>
      </c>
    </row>
    <row r="9536" spans="11:12" ht="316.5" x14ac:dyDescent="0.25">
      <c r="K9536" s="146" t="s">
        <v>210</v>
      </c>
      <c r="L9536" s="148" t="s">
        <v>150</v>
      </c>
    </row>
    <row r="9537" spans="11:12" ht="316.5" x14ac:dyDescent="0.25">
      <c r="K9537" s="146" t="s">
        <v>210</v>
      </c>
      <c r="L9537" s="148" t="s">
        <v>150</v>
      </c>
    </row>
    <row r="9538" spans="11:12" ht="316.5" x14ac:dyDescent="0.25">
      <c r="K9538" s="146" t="s">
        <v>210</v>
      </c>
      <c r="L9538" s="148" t="s">
        <v>150</v>
      </c>
    </row>
    <row r="9539" spans="11:12" ht="316.5" x14ac:dyDescent="0.25">
      <c r="K9539" s="146" t="s">
        <v>210</v>
      </c>
      <c r="L9539" s="148" t="s">
        <v>150</v>
      </c>
    </row>
    <row r="9540" spans="11:12" ht="316.5" x14ac:dyDescent="0.25">
      <c r="K9540" s="146" t="s">
        <v>210</v>
      </c>
      <c r="L9540" s="148" t="s">
        <v>150</v>
      </c>
    </row>
    <row r="9541" spans="11:12" ht="316.5" x14ac:dyDescent="0.25">
      <c r="K9541" s="146" t="s">
        <v>210</v>
      </c>
      <c r="L9541" s="148" t="s">
        <v>150</v>
      </c>
    </row>
    <row r="9542" spans="11:12" ht="316.5" x14ac:dyDescent="0.25">
      <c r="K9542" s="146" t="s">
        <v>210</v>
      </c>
      <c r="L9542" s="148" t="s">
        <v>150</v>
      </c>
    </row>
    <row r="9543" spans="11:12" ht="316.5" x14ac:dyDescent="0.25">
      <c r="K9543" s="146" t="s">
        <v>210</v>
      </c>
      <c r="L9543" s="148" t="s">
        <v>150</v>
      </c>
    </row>
    <row r="9544" spans="11:12" ht="316.5" x14ac:dyDescent="0.25">
      <c r="K9544" s="146" t="s">
        <v>210</v>
      </c>
      <c r="L9544" s="148" t="s">
        <v>150</v>
      </c>
    </row>
    <row r="9545" spans="11:12" ht="316.5" x14ac:dyDescent="0.25">
      <c r="K9545" s="146" t="s">
        <v>210</v>
      </c>
      <c r="L9545" s="148" t="s">
        <v>150</v>
      </c>
    </row>
    <row r="9546" spans="11:12" ht="316.5" x14ac:dyDescent="0.25">
      <c r="K9546" s="146" t="s">
        <v>210</v>
      </c>
      <c r="L9546" s="148" t="s">
        <v>150</v>
      </c>
    </row>
    <row r="9547" spans="11:12" ht="316.5" x14ac:dyDescent="0.25">
      <c r="K9547" s="146" t="s">
        <v>210</v>
      </c>
      <c r="L9547" s="148" t="s">
        <v>150</v>
      </c>
    </row>
    <row r="9548" spans="11:12" ht="316.5" x14ac:dyDescent="0.25">
      <c r="K9548" s="146" t="s">
        <v>210</v>
      </c>
      <c r="L9548" s="148" t="s">
        <v>150</v>
      </c>
    </row>
    <row r="9549" spans="11:12" ht="316.5" x14ac:dyDescent="0.25">
      <c r="K9549" s="146" t="s">
        <v>210</v>
      </c>
      <c r="L9549" s="148" t="s">
        <v>150</v>
      </c>
    </row>
    <row r="9550" spans="11:12" ht="316.5" x14ac:dyDescent="0.25">
      <c r="K9550" s="146" t="s">
        <v>210</v>
      </c>
      <c r="L9550" s="148" t="s">
        <v>150</v>
      </c>
    </row>
    <row r="9551" spans="11:12" ht="316.5" x14ac:dyDescent="0.25">
      <c r="K9551" s="146" t="s">
        <v>210</v>
      </c>
      <c r="L9551" s="148" t="s">
        <v>150</v>
      </c>
    </row>
    <row r="9552" spans="11:12" ht="316.5" x14ac:dyDescent="0.25">
      <c r="K9552" s="146" t="s">
        <v>210</v>
      </c>
      <c r="L9552" s="148" t="s">
        <v>150</v>
      </c>
    </row>
    <row r="9553" spans="11:12" ht="316.5" x14ac:dyDescent="0.25">
      <c r="K9553" s="146" t="s">
        <v>210</v>
      </c>
      <c r="L9553" s="148" t="s">
        <v>150</v>
      </c>
    </row>
    <row r="9554" spans="11:12" ht="316.5" x14ac:dyDescent="0.25">
      <c r="K9554" s="146" t="s">
        <v>210</v>
      </c>
      <c r="L9554" s="148" t="s">
        <v>150</v>
      </c>
    </row>
    <row r="9555" spans="11:12" ht="316.5" x14ac:dyDescent="0.25">
      <c r="K9555" s="146" t="s">
        <v>210</v>
      </c>
      <c r="L9555" s="148" t="s">
        <v>150</v>
      </c>
    </row>
    <row r="9556" spans="11:12" ht="316.5" x14ac:dyDescent="0.25">
      <c r="K9556" s="146" t="s">
        <v>210</v>
      </c>
      <c r="L9556" s="148" t="s">
        <v>150</v>
      </c>
    </row>
    <row r="9557" spans="11:12" ht="316.5" x14ac:dyDescent="0.25">
      <c r="K9557" s="146" t="s">
        <v>210</v>
      </c>
      <c r="L9557" s="148" t="s">
        <v>150</v>
      </c>
    </row>
    <row r="9558" spans="11:12" ht="316.5" x14ac:dyDescent="0.25">
      <c r="K9558" s="146" t="s">
        <v>210</v>
      </c>
      <c r="L9558" s="148" t="s">
        <v>150</v>
      </c>
    </row>
    <row r="9559" spans="11:12" ht="316.5" x14ac:dyDescent="0.25">
      <c r="K9559" s="146" t="s">
        <v>210</v>
      </c>
      <c r="L9559" s="148" t="s">
        <v>150</v>
      </c>
    </row>
    <row r="9560" spans="11:12" ht="316.5" x14ac:dyDescent="0.25">
      <c r="K9560" s="146" t="s">
        <v>210</v>
      </c>
      <c r="L9560" s="148" t="s">
        <v>150</v>
      </c>
    </row>
    <row r="9561" spans="11:12" ht="316.5" x14ac:dyDescent="0.25">
      <c r="K9561" s="146" t="s">
        <v>210</v>
      </c>
      <c r="L9561" s="148" t="s">
        <v>150</v>
      </c>
    </row>
    <row r="9562" spans="11:12" ht="316.5" x14ac:dyDescent="0.25">
      <c r="K9562" s="146" t="s">
        <v>210</v>
      </c>
      <c r="L9562" s="148" t="s">
        <v>150</v>
      </c>
    </row>
    <row r="9563" spans="11:12" ht="316.5" x14ac:dyDescent="0.25">
      <c r="K9563" s="146" t="s">
        <v>210</v>
      </c>
      <c r="L9563" s="148" t="s">
        <v>150</v>
      </c>
    </row>
    <row r="9564" spans="11:12" ht="316.5" x14ac:dyDescent="0.25">
      <c r="K9564" s="146" t="s">
        <v>210</v>
      </c>
      <c r="L9564" s="148" t="s">
        <v>150</v>
      </c>
    </row>
    <row r="9565" spans="11:12" ht="316.5" x14ac:dyDescent="0.25">
      <c r="K9565" s="146" t="s">
        <v>210</v>
      </c>
      <c r="L9565" s="148" t="s">
        <v>150</v>
      </c>
    </row>
    <row r="9566" spans="11:12" ht="316.5" x14ac:dyDescent="0.25">
      <c r="K9566" s="146" t="s">
        <v>210</v>
      </c>
      <c r="L9566" s="148" t="s">
        <v>150</v>
      </c>
    </row>
    <row r="9567" spans="11:12" ht="316.5" x14ac:dyDescent="0.25">
      <c r="K9567" s="146" t="s">
        <v>210</v>
      </c>
      <c r="L9567" s="148" t="s">
        <v>150</v>
      </c>
    </row>
    <row r="9568" spans="11:12" ht="316.5" x14ac:dyDescent="0.25">
      <c r="K9568" s="146" t="s">
        <v>210</v>
      </c>
      <c r="L9568" s="148" t="s">
        <v>150</v>
      </c>
    </row>
    <row r="9569" spans="11:12" ht="316.5" x14ac:dyDescent="0.25">
      <c r="K9569" s="146" t="s">
        <v>210</v>
      </c>
      <c r="L9569" s="148" t="s">
        <v>150</v>
      </c>
    </row>
    <row r="9570" spans="11:12" ht="316.5" x14ac:dyDescent="0.25">
      <c r="K9570" s="146" t="s">
        <v>210</v>
      </c>
      <c r="L9570" s="148" t="s">
        <v>150</v>
      </c>
    </row>
    <row r="9571" spans="11:12" ht="316.5" x14ac:dyDescent="0.25">
      <c r="K9571" s="146" t="s">
        <v>210</v>
      </c>
      <c r="L9571" s="148" t="s">
        <v>150</v>
      </c>
    </row>
    <row r="9572" spans="11:12" ht="316.5" x14ac:dyDescent="0.25">
      <c r="K9572" s="146" t="s">
        <v>210</v>
      </c>
      <c r="L9572" s="148" t="s">
        <v>150</v>
      </c>
    </row>
    <row r="9573" spans="11:12" ht="316.5" x14ac:dyDescent="0.25">
      <c r="K9573" s="146" t="s">
        <v>210</v>
      </c>
      <c r="L9573" s="148" t="s">
        <v>150</v>
      </c>
    </row>
    <row r="9574" spans="11:12" ht="316.5" x14ac:dyDescent="0.25">
      <c r="K9574" s="146" t="s">
        <v>210</v>
      </c>
      <c r="L9574" s="148" t="s">
        <v>150</v>
      </c>
    </row>
    <row r="9575" spans="11:12" ht="316.5" x14ac:dyDescent="0.25">
      <c r="K9575" s="146" t="s">
        <v>210</v>
      </c>
      <c r="L9575" s="148" t="s">
        <v>150</v>
      </c>
    </row>
    <row r="9576" spans="11:12" ht="316.5" x14ac:dyDescent="0.25">
      <c r="K9576" s="146" t="s">
        <v>210</v>
      </c>
      <c r="L9576" s="148" t="s">
        <v>150</v>
      </c>
    </row>
    <row r="9577" spans="11:12" ht="316.5" x14ac:dyDescent="0.25">
      <c r="K9577" s="146" t="s">
        <v>210</v>
      </c>
      <c r="L9577" s="148" t="s">
        <v>150</v>
      </c>
    </row>
    <row r="9578" spans="11:12" ht="316.5" x14ac:dyDescent="0.25">
      <c r="K9578" s="146" t="s">
        <v>210</v>
      </c>
      <c r="L9578" s="148" t="s">
        <v>150</v>
      </c>
    </row>
    <row r="9579" spans="11:12" ht="316.5" x14ac:dyDescent="0.25">
      <c r="K9579" s="146" t="s">
        <v>210</v>
      </c>
      <c r="L9579" s="148" t="s">
        <v>150</v>
      </c>
    </row>
    <row r="9580" spans="11:12" ht="316.5" x14ac:dyDescent="0.25">
      <c r="K9580" s="146" t="s">
        <v>210</v>
      </c>
      <c r="L9580" s="148" t="s">
        <v>150</v>
      </c>
    </row>
    <row r="9581" spans="11:12" ht="316.5" x14ac:dyDescent="0.25">
      <c r="K9581" s="146" t="s">
        <v>210</v>
      </c>
      <c r="L9581" s="148" t="s">
        <v>150</v>
      </c>
    </row>
    <row r="9582" spans="11:12" ht="316.5" x14ac:dyDescent="0.25">
      <c r="K9582" s="146" t="s">
        <v>210</v>
      </c>
      <c r="L9582" s="148" t="s">
        <v>150</v>
      </c>
    </row>
    <row r="9583" spans="11:12" ht="316.5" x14ac:dyDescent="0.25">
      <c r="K9583" s="146" t="s">
        <v>210</v>
      </c>
      <c r="L9583" s="148" t="s">
        <v>150</v>
      </c>
    </row>
    <row r="9584" spans="11:12" ht="316.5" x14ac:dyDescent="0.25">
      <c r="K9584" s="146" t="s">
        <v>210</v>
      </c>
      <c r="L9584" s="148" t="s">
        <v>150</v>
      </c>
    </row>
    <row r="9585" spans="11:12" ht="316.5" x14ac:dyDescent="0.25">
      <c r="K9585" s="146" t="s">
        <v>210</v>
      </c>
      <c r="L9585" s="148" t="s">
        <v>150</v>
      </c>
    </row>
    <row r="9586" spans="11:12" ht="316.5" x14ac:dyDescent="0.25">
      <c r="K9586" s="146" t="s">
        <v>210</v>
      </c>
      <c r="L9586" s="148" t="s">
        <v>150</v>
      </c>
    </row>
    <row r="9587" spans="11:12" ht="316.5" x14ac:dyDescent="0.25">
      <c r="K9587" s="146" t="s">
        <v>210</v>
      </c>
      <c r="L9587" s="148" t="s">
        <v>150</v>
      </c>
    </row>
    <row r="9588" spans="11:12" ht="316.5" x14ac:dyDescent="0.25">
      <c r="K9588" s="146" t="s">
        <v>210</v>
      </c>
      <c r="L9588" s="148" t="s">
        <v>150</v>
      </c>
    </row>
    <row r="9589" spans="11:12" ht="316.5" x14ac:dyDescent="0.25">
      <c r="K9589" s="146" t="s">
        <v>210</v>
      </c>
      <c r="L9589" s="148" t="s">
        <v>150</v>
      </c>
    </row>
    <row r="9590" spans="11:12" ht="316.5" x14ac:dyDescent="0.25">
      <c r="K9590" s="146" t="s">
        <v>210</v>
      </c>
      <c r="L9590" s="148" t="s">
        <v>150</v>
      </c>
    </row>
    <row r="9591" spans="11:12" ht="316.5" x14ac:dyDescent="0.25">
      <c r="K9591" s="146" t="s">
        <v>210</v>
      </c>
      <c r="L9591" s="148" t="s">
        <v>150</v>
      </c>
    </row>
    <row r="9592" spans="11:12" ht="316.5" x14ac:dyDescent="0.25">
      <c r="K9592" s="146" t="s">
        <v>210</v>
      </c>
      <c r="L9592" s="148" t="s">
        <v>150</v>
      </c>
    </row>
    <row r="9593" spans="11:12" ht="316.5" x14ac:dyDescent="0.25">
      <c r="K9593" s="146" t="s">
        <v>210</v>
      </c>
      <c r="L9593" s="148" t="s">
        <v>150</v>
      </c>
    </row>
    <row r="9594" spans="11:12" ht="316.5" x14ac:dyDescent="0.25">
      <c r="K9594" s="146" t="s">
        <v>210</v>
      </c>
      <c r="L9594" s="148" t="s">
        <v>150</v>
      </c>
    </row>
    <row r="9595" spans="11:12" ht="316.5" x14ac:dyDescent="0.25">
      <c r="K9595" s="146" t="s">
        <v>210</v>
      </c>
      <c r="L9595" s="148" t="s">
        <v>150</v>
      </c>
    </row>
    <row r="9596" spans="11:12" ht="316.5" x14ac:dyDescent="0.25">
      <c r="K9596" s="146" t="s">
        <v>210</v>
      </c>
      <c r="L9596" s="148" t="s">
        <v>150</v>
      </c>
    </row>
    <row r="9597" spans="11:12" ht="316.5" x14ac:dyDescent="0.25">
      <c r="K9597" s="146" t="s">
        <v>210</v>
      </c>
      <c r="L9597" s="148" t="s">
        <v>150</v>
      </c>
    </row>
    <row r="9598" spans="11:12" ht="316.5" x14ac:dyDescent="0.25">
      <c r="K9598" s="146" t="s">
        <v>210</v>
      </c>
      <c r="L9598" s="148" t="s">
        <v>150</v>
      </c>
    </row>
    <row r="9599" spans="11:12" ht="316.5" x14ac:dyDescent="0.25">
      <c r="K9599" s="146" t="s">
        <v>210</v>
      </c>
      <c r="L9599" s="148" t="s">
        <v>150</v>
      </c>
    </row>
    <row r="9600" spans="11:12" ht="316.5" x14ac:dyDescent="0.25">
      <c r="K9600" s="146" t="s">
        <v>210</v>
      </c>
      <c r="L9600" s="148" t="s">
        <v>150</v>
      </c>
    </row>
    <row r="9601" spans="11:12" ht="316.5" x14ac:dyDescent="0.25">
      <c r="K9601" s="146" t="s">
        <v>210</v>
      </c>
      <c r="L9601" s="148" t="s">
        <v>150</v>
      </c>
    </row>
    <row r="9602" spans="11:12" ht="316.5" x14ac:dyDescent="0.25">
      <c r="K9602" s="146" t="s">
        <v>210</v>
      </c>
      <c r="L9602" s="148" t="s">
        <v>150</v>
      </c>
    </row>
    <row r="9603" spans="11:12" ht="316.5" x14ac:dyDescent="0.25">
      <c r="K9603" s="146" t="s">
        <v>210</v>
      </c>
      <c r="L9603" s="148" t="s">
        <v>150</v>
      </c>
    </row>
    <row r="9604" spans="11:12" ht="316.5" x14ac:dyDescent="0.25">
      <c r="K9604" s="146" t="s">
        <v>210</v>
      </c>
      <c r="L9604" s="148" t="s">
        <v>150</v>
      </c>
    </row>
    <row r="9605" spans="11:12" ht="316.5" x14ac:dyDescent="0.25">
      <c r="K9605" s="146" t="s">
        <v>210</v>
      </c>
      <c r="L9605" s="148" t="s">
        <v>150</v>
      </c>
    </row>
    <row r="9606" spans="11:12" ht="316.5" x14ac:dyDescent="0.25">
      <c r="K9606" s="146" t="s">
        <v>210</v>
      </c>
      <c r="L9606" s="148" t="s">
        <v>150</v>
      </c>
    </row>
    <row r="9607" spans="11:12" ht="316.5" x14ac:dyDescent="0.25">
      <c r="K9607" s="146" t="s">
        <v>210</v>
      </c>
      <c r="L9607" s="148" t="s">
        <v>150</v>
      </c>
    </row>
    <row r="9608" spans="11:12" ht="316.5" x14ac:dyDescent="0.25">
      <c r="K9608" s="146" t="s">
        <v>210</v>
      </c>
      <c r="L9608" s="148" t="s">
        <v>150</v>
      </c>
    </row>
    <row r="9609" spans="11:12" ht="316.5" x14ac:dyDescent="0.25">
      <c r="K9609" s="146" t="s">
        <v>210</v>
      </c>
      <c r="L9609" s="148" t="s">
        <v>150</v>
      </c>
    </row>
    <row r="9610" spans="11:12" ht="316.5" x14ac:dyDescent="0.25">
      <c r="K9610" s="146" t="s">
        <v>210</v>
      </c>
      <c r="L9610" s="148" t="s">
        <v>150</v>
      </c>
    </row>
    <row r="9611" spans="11:12" ht="316.5" x14ac:dyDescent="0.25">
      <c r="K9611" s="146" t="s">
        <v>210</v>
      </c>
      <c r="L9611" s="148" t="s">
        <v>150</v>
      </c>
    </row>
    <row r="9612" spans="11:12" ht="316.5" x14ac:dyDescent="0.25">
      <c r="K9612" s="146" t="s">
        <v>210</v>
      </c>
      <c r="L9612" s="148" t="s">
        <v>150</v>
      </c>
    </row>
    <row r="9613" spans="11:12" ht="316.5" x14ac:dyDescent="0.25">
      <c r="K9613" s="146" t="s">
        <v>210</v>
      </c>
      <c r="L9613" s="148" t="s">
        <v>150</v>
      </c>
    </row>
    <row r="9614" spans="11:12" ht="316.5" x14ac:dyDescent="0.25">
      <c r="K9614" s="146" t="s">
        <v>210</v>
      </c>
      <c r="L9614" s="148" t="s">
        <v>150</v>
      </c>
    </row>
    <row r="9615" spans="11:12" ht="316.5" x14ac:dyDescent="0.25">
      <c r="K9615" s="146" t="s">
        <v>210</v>
      </c>
      <c r="L9615" s="148" t="s">
        <v>150</v>
      </c>
    </row>
    <row r="9616" spans="11:12" ht="316.5" x14ac:dyDescent="0.25">
      <c r="K9616" s="146" t="s">
        <v>210</v>
      </c>
      <c r="L9616" s="148" t="s">
        <v>150</v>
      </c>
    </row>
    <row r="9617" spans="11:12" ht="316.5" x14ac:dyDescent="0.25">
      <c r="K9617" s="146" t="s">
        <v>210</v>
      </c>
      <c r="L9617" s="148" t="s">
        <v>150</v>
      </c>
    </row>
    <row r="9618" spans="11:12" ht="316.5" x14ac:dyDescent="0.25">
      <c r="K9618" s="146" t="s">
        <v>210</v>
      </c>
      <c r="L9618" s="148" t="s">
        <v>150</v>
      </c>
    </row>
    <row r="9619" spans="11:12" ht="316.5" x14ac:dyDescent="0.25">
      <c r="K9619" s="146" t="s">
        <v>210</v>
      </c>
      <c r="L9619" s="148" t="s">
        <v>150</v>
      </c>
    </row>
    <row r="9620" spans="11:12" ht="316.5" x14ac:dyDescent="0.25">
      <c r="K9620" s="146" t="s">
        <v>210</v>
      </c>
      <c r="L9620" s="148" t="s">
        <v>150</v>
      </c>
    </row>
    <row r="9621" spans="11:12" ht="316.5" x14ac:dyDescent="0.25">
      <c r="K9621" s="146" t="s">
        <v>210</v>
      </c>
      <c r="L9621" s="148" t="s">
        <v>150</v>
      </c>
    </row>
    <row r="9622" spans="11:12" ht="316.5" x14ac:dyDescent="0.25">
      <c r="K9622" s="146" t="s">
        <v>210</v>
      </c>
      <c r="L9622" s="148" t="s">
        <v>150</v>
      </c>
    </row>
    <row r="9623" spans="11:12" ht="316.5" x14ac:dyDescent="0.25">
      <c r="K9623" s="146" t="s">
        <v>210</v>
      </c>
      <c r="L9623" s="148" t="s">
        <v>150</v>
      </c>
    </row>
    <row r="9624" spans="11:12" ht="316.5" x14ac:dyDescent="0.25">
      <c r="K9624" s="146" t="s">
        <v>210</v>
      </c>
      <c r="L9624" s="148" t="s">
        <v>150</v>
      </c>
    </row>
    <row r="9625" spans="11:12" ht="316.5" x14ac:dyDescent="0.25">
      <c r="K9625" s="146" t="s">
        <v>210</v>
      </c>
      <c r="L9625" s="148" t="s">
        <v>150</v>
      </c>
    </row>
    <row r="9626" spans="11:12" ht="316.5" x14ac:dyDescent="0.25">
      <c r="K9626" s="146" t="s">
        <v>210</v>
      </c>
      <c r="L9626" s="148" t="s">
        <v>150</v>
      </c>
    </row>
    <row r="9627" spans="11:12" ht="316.5" x14ac:dyDescent="0.25">
      <c r="K9627" s="146" t="s">
        <v>210</v>
      </c>
      <c r="L9627" s="148" t="s">
        <v>150</v>
      </c>
    </row>
    <row r="9628" spans="11:12" ht="316.5" x14ac:dyDescent="0.25">
      <c r="K9628" s="146" t="s">
        <v>210</v>
      </c>
      <c r="L9628" s="148" t="s">
        <v>150</v>
      </c>
    </row>
    <row r="9629" spans="11:12" ht="316.5" x14ac:dyDescent="0.25">
      <c r="K9629" s="146" t="s">
        <v>210</v>
      </c>
      <c r="L9629" s="148" t="s">
        <v>150</v>
      </c>
    </row>
    <row r="9630" spans="11:12" ht="316.5" x14ac:dyDescent="0.25">
      <c r="K9630" s="146" t="s">
        <v>210</v>
      </c>
      <c r="L9630" s="148" t="s">
        <v>150</v>
      </c>
    </row>
    <row r="9631" spans="11:12" ht="316.5" x14ac:dyDescent="0.25">
      <c r="K9631" s="146" t="s">
        <v>210</v>
      </c>
      <c r="L9631" s="148" t="s">
        <v>150</v>
      </c>
    </row>
    <row r="9632" spans="11:12" ht="316.5" x14ac:dyDescent="0.25">
      <c r="K9632" s="146" t="s">
        <v>210</v>
      </c>
      <c r="L9632" s="148" t="s">
        <v>150</v>
      </c>
    </row>
    <row r="9633" spans="11:12" ht="316.5" x14ac:dyDescent="0.25">
      <c r="K9633" s="146" t="s">
        <v>210</v>
      </c>
      <c r="L9633" s="148" t="s">
        <v>150</v>
      </c>
    </row>
    <row r="9634" spans="11:12" ht="316.5" x14ac:dyDescent="0.25">
      <c r="K9634" s="146" t="s">
        <v>210</v>
      </c>
      <c r="L9634" s="148" t="s">
        <v>150</v>
      </c>
    </row>
    <row r="9635" spans="11:12" ht="316.5" x14ac:dyDescent="0.25">
      <c r="K9635" s="146" t="s">
        <v>210</v>
      </c>
      <c r="L9635" s="148" t="s">
        <v>150</v>
      </c>
    </row>
    <row r="9636" spans="11:12" ht="316.5" x14ac:dyDescent="0.25">
      <c r="K9636" s="146" t="s">
        <v>210</v>
      </c>
      <c r="L9636" s="148" t="s">
        <v>150</v>
      </c>
    </row>
    <row r="9637" spans="11:12" ht="316.5" x14ac:dyDescent="0.25">
      <c r="K9637" s="146" t="s">
        <v>210</v>
      </c>
      <c r="L9637" s="148" t="s">
        <v>150</v>
      </c>
    </row>
    <row r="9638" spans="11:12" ht="316.5" x14ac:dyDescent="0.25">
      <c r="K9638" s="146" t="s">
        <v>210</v>
      </c>
      <c r="L9638" s="148" t="s">
        <v>150</v>
      </c>
    </row>
    <row r="9639" spans="11:12" ht="316.5" x14ac:dyDescent="0.25">
      <c r="K9639" s="146" t="s">
        <v>210</v>
      </c>
      <c r="L9639" s="148" t="s">
        <v>150</v>
      </c>
    </row>
    <row r="9640" spans="11:12" ht="316.5" x14ac:dyDescent="0.25">
      <c r="K9640" s="146" t="s">
        <v>210</v>
      </c>
      <c r="L9640" s="148" t="s">
        <v>150</v>
      </c>
    </row>
    <row r="9641" spans="11:12" ht="316.5" x14ac:dyDescent="0.25">
      <c r="K9641" s="146" t="s">
        <v>210</v>
      </c>
      <c r="L9641" s="148" t="s">
        <v>150</v>
      </c>
    </row>
    <row r="9642" spans="11:12" ht="316.5" x14ac:dyDescent="0.25">
      <c r="K9642" s="146" t="s">
        <v>210</v>
      </c>
      <c r="L9642" s="148" t="s">
        <v>150</v>
      </c>
    </row>
    <row r="9643" spans="11:12" ht="316.5" x14ac:dyDescent="0.25">
      <c r="K9643" s="146" t="s">
        <v>210</v>
      </c>
      <c r="L9643" s="148" t="s">
        <v>150</v>
      </c>
    </row>
    <row r="9644" spans="11:12" ht="316.5" x14ac:dyDescent="0.25">
      <c r="K9644" s="146" t="s">
        <v>210</v>
      </c>
      <c r="L9644" s="148" t="s">
        <v>150</v>
      </c>
    </row>
    <row r="9645" spans="11:12" ht="316.5" x14ac:dyDescent="0.25">
      <c r="K9645" s="146" t="s">
        <v>210</v>
      </c>
      <c r="L9645" s="148" t="s">
        <v>150</v>
      </c>
    </row>
    <row r="9646" spans="11:12" ht="316.5" x14ac:dyDescent="0.25">
      <c r="K9646" s="146" t="s">
        <v>210</v>
      </c>
      <c r="L9646" s="148" t="s">
        <v>150</v>
      </c>
    </row>
    <row r="9647" spans="11:12" ht="316.5" x14ac:dyDescent="0.25">
      <c r="K9647" s="146" t="s">
        <v>210</v>
      </c>
      <c r="L9647" s="148" t="s">
        <v>150</v>
      </c>
    </row>
    <row r="9648" spans="11:12" ht="316.5" x14ac:dyDescent="0.25">
      <c r="K9648" s="146" t="s">
        <v>210</v>
      </c>
      <c r="L9648" s="148" t="s">
        <v>150</v>
      </c>
    </row>
    <row r="9649" spans="11:12" ht="316.5" x14ac:dyDescent="0.25">
      <c r="K9649" s="146" t="s">
        <v>210</v>
      </c>
      <c r="L9649" s="148" t="s">
        <v>150</v>
      </c>
    </row>
    <row r="9650" spans="11:12" ht="316.5" x14ac:dyDescent="0.25">
      <c r="K9650" s="146" t="s">
        <v>210</v>
      </c>
      <c r="L9650" s="148" t="s">
        <v>150</v>
      </c>
    </row>
    <row r="9651" spans="11:12" ht="316.5" x14ac:dyDescent="0.25">
      <c r="K9651" s="146" t="s">
        <v>210</v>
      </c>
      <c r="L9651" s="148" t="s">
        <v>150</v>
      </c>
    </row>
    <row r="9652" spans="11:12" ht="316.5" x14ac:dyDescent="0.25">
      <c r="K9652" s="146" t="s">
        <v>210</v>
      </c>
      <c r="L9652" s="148" t="s">
        <v>150</v>
      </c>
    </row>
    <row r="9653" spans="11:12" ht="316.5" x14ac:dyDescent="0.25">
      <c r="K9653" s="146" t="s">
        <v>210</v>
      </c>
      <c r="L9653" s="148" t="s">
        <v>150</v>
      </c>
    </row>
    <row r="9654" spans="11:12" ht="316.5" x14ac:dyDescent="0.25">
      <c r="K9654" s="146" t="s">
        <v>210</v>
      </c>
      <c r="L9654" s="148" t="s">
        <v>150</v>
      </c>
    </row>
    <row r="9655" spans="11:12" ht="316.5" x14ac:dyDescent="0.25">
      <c r="K9655" s="146" t="s">
        <v>210</v>
      </c>
      <c r="L9655" s="148" t="s">
        <v>150</v>
      </c>
    </row>
    <row r="9656" spans="11:12" ht="316.5" x14ac:dyDescent="0.25">
      <c r="K9656" s="146" t="s">
        <v>210</v>
      </c>
      <c r="L9656" s="148" t="s">
        <v>150</v>
      </c>
    </row>
    <row r="9657" spans="11:12" ht="316.5" x14ac:dyDescent="0.25">
      <c r="K9657" s="146" t="s">
        <v>210</v>
      </c>
      <c r="L9657" s="148" t="s">
        <v>150</v>
      </c>
    </row>
    <row r="9658" spans="11:12" ht="316.5" x14ac:dyDescent="0.25">
      <c r="K9658" s="146" t="s">
        <v>210</v>
      </c>
      <c r="L9658" s="148" t="s">
        <v>150</v>
      </c>
    </row>
    <row r="9659" spans="11:12" ht="316.5" x14ac:dyDescent="0.25">
      <c r="K9659" s="146" t="s">
        <v>210</v>
      </c>
      <c r="L9659" s="148" t="s">
        <v>150</v>
      </c>
    </row>
    <row r="9660" spans="11:12" ht="316.5" x14ac:dyDescent="0.25">
      <c r="K9660" s="146" t="s">
        <v>210</v>
      </c>
      <c r="L9660" s="148" t="s">
        <v>150</v>
      </c>
    </row>
    <row r="9661" spans="11:12" ht="316.5" x14ac:dyDescent="0.25">
      <c r="K9661" s="146" t="s">
        <v>210</v>
      </c>
      <c r="L9661" s="148" t="s">
        <v>150</v>
      </c>
    </row>
    <row r="9662" spans="11:12" ht="316.5" x14ac:dyDescent="0.25">
      <c r="K9662" s="146" t="s">
        <v>210</v>
      </c>
      <c r="L9662" s="148" t="s">
        <v>150</v>
      </c>
    </row>
    <row r="9663" spans="11:12" ht="316.5" x14ac:dyDescent="0.25">
      <c r="K9663" s="146" t="s">
        <v>210</v>
      </c>
      <c r="L9663" s="148" t="s">
        <v>150</v>
      </c>
    </row>
    <row r="9664" spans="11:12" ht="316.5" x14ac:dyDescent="0.25">
      <c r="K9664" s="146" t="s">
        <v>210</v>
      </c>
      <c r="L9664" s="148" t="s">
        <v>150</v>
      </c>
    </row>
    <row r="9665" spans="11:12" ht="316.5" x14ac:dyDescent="0.25">
      <c r="K9665" s="146" t="s">
        <v>210</v>
      </c>
      <c r="L9665" s="148" t="s">
        <v>150</v>
      </c>
    </row>
    <row r="9666" spans="11:12" ht="316.5" x14ac:dyDescent="0.25">
      <c r="K9666" s="146" t="s">
        <v>210</v>
      </c>
      <c r="L9666" s="148" t="s">
        <v>150</v>
      </c>
    </row>
    <row r="9667" spans="11:12" ht="316.5" x14ac:dyDescent="0.25">
      <c r="K9667" s="146" t="s">
        <v>210</v>
      </c>
      <c r="L9667" s="148" t="s">
        <v>150</v>
      </c>
    </row>
    <row r="9668" spans="11:12" ht="316.5" x14ac:dyDescent="0.25">
      <c r="K9668" s="146" t="s">
        <v>210</v>
      </c>
      <c r="L9668" s="148" t="s">
        <v>150</v>
      </c>
    </row>
    <row r="9669" spans="11:12" ht="316.5" x14ac:dyDescent="0.25">
      <c r="K9669" s="146" t="s">
        <v>210</v>
      </c>
      <c r="L9669" s="148" t="s">
        <v>150</v>
      </c>
    </row>
    <row r="9670" spans="11:12" ht="316.5" x14ac:dyDescent="0.25">
      <c r="K9670" s="146" t="s">
        <v>210</v>
      </c>
      <c r="L9670" s="148" t="s">
        <v>150</v>
      </c>
    </row>
    <row r="9671" spans="11:12" ht="316.5" x14ac:dyDescent="0.25">
      <c r="K9671" s="146" t="s">
        <v>210</v>
      </c>
      <c r="L9671" s="148" t="s">
        <v>150</v>
      </c>
    </row>
    <row r="9672" spans="11:12" ht="316.5" x14ac:dyDescent="0.25">
      <c r="K9672" s="146" t="s">
        <v>210</v>
      </c>
      <c r="L9672" s="148" t="s">
        <v>150</v>
      </c>
    </row>
    <row r="9673" spans="11:12" ht="316.5" x14ac:dyDescent="0.25">
      <c r="K9673" s="146" t="s">
        <v>210</v>
      </c>
      <c r="L9673" s="148" t="s">
        <v>150</v>
      </c>
    </row>
    <row r="9674" spans="11:12" ht="316.5" x14ac:dyDescent="0.25">
      <c r="K9674" s="146" t="s">
        <v>210</v>
      </c>
      <c r="L9674" s="148" t="s">
        <v>150</v>
      </c>
    </row>
    <row r="9675" spans="11:12" ht="316.5" x14ac:dyDescent="0.25">
      <c r="K9675" s="146" t="s">
        <v>210</v>
      </c>
      <c r="L9675" s="148" t="s">
        <v>150</v>
      </c>
    </row>
    <row r="9676" spans="11:12" ht="316.5" x14ac:dyDescent="0.25">
      <c r="K9676" s="146" t="s">
        <v>210</v>
      </c>
      <c r="L9676" s="148" t="s">
        <v>150</v>
      </c>
    </row>
    <row r="9677" spans="11:12" ht="316.5" x14ac:dyDescent="0.25">
      <c r="K9677" s="146" t="s">
        <v>210</v>
      </c>
      <c r="L9677" s="148" t="s">
        <v>150</v>
      </c>
    </row>
    <row r="9678" spans="11:12" ht="316.5" x14ac:dyDescent="0.25">
      <c r="K9678" s="146" t="s">
        <v>210</v>
      </c>
      <c r="L9678" s="148" t="s">
        <v>150</v>
      </c>
    </row>
    <row r="9679" spans="11:12" ht="316.5" x14ac:dyDescent="0.25">
      <c r="K9679" s="146" t="s">
        <v>210</v>
      </c>
      <c r="L9679" s="148" t="s">
        <v>150</v>
      </c>
    </row>
    <row r="9680" spans="11:12" ht="316.5" x14ac:dyDescent="0.25">
      <c r="K9680" s="146" t="s">
        <v>210</v>
      </c>
      <c r="L9680" s="148" t="s">
        <v>150</v>
      </c>
    </row>
    <row r="9681" spans="11:12" ht="316.5" x14ac:dyDescent="0.25">
      <c r="K9681" s="146" t="s">
        <v>210</v>
      </c>
      <c r="L9681" s="148" t="s">
        <v>150</v>
      </c>
    </row>
    <row r="9682" spans="11:12" ht="316.5" x14ac:dyDescent="0.25">
      <c r="K9682" s="146" t="s">
        <v>210</v>
      </c>
      <c r="L9682" s="148" t="s">
        <v>150</v>
      </c>
    </row>
    <row r="9683" spans="11:12" ht="316.5" x14ac:dyDescent="0.25">
      <c r="K9683" s="146" t="s">
        <v>210</v>
      </c>
      <c r="L9683" s="148" t="s">
        <v>150</v>
      </c>
    </row>
    <row r="9684" spans="11:12" ht="316.5" x14ac:dyDescent="0.25">
      <c r="K9684" s="146" t="s">
        <v>210</v>
      </c>
      <c r="L9684" s="148" t="s">
        <v>150</v>
      </c>
    </row>
    <row r="9685" spans="11:12" ht="316.5" x14ac:dyDescent="0.25">
      <c r="K9685" s="146" t="s">
        <v>210</v>
      </c>
      <c r="L9685" s="148" t="s">
        <v>150</v>
      </c>
    </row>
    <row r="9686" spans="11:12" ht="316.5" x14ac:dyDescent="0.25">
      <c r="K9686" s="146" t="s">
        <v>210</v>
      </c>
      <c r="L9686" s="148" t="s">
        <v>150</v>
      </c>
    </row>
    <row r="9687" spans="11:12" ht="316.5" x14ac:dyDescent="0.25">
      <c r="K9687" s="146" t="s">
        <v>210</v>
      </c>
      <c r="L9687" s="148" t="s">
        <v>150</v>
      </c>
    </row>
    <row r="9688" spans="11:12" ht="316.5" x14ac:dyDescent="0.25">
      <c r="K9688" s="146" t="s">
        <v>210</v>
      </c>
      <c r="L9688" s="148" t="s">
        <v>150</v>
      </c>
    </row>
    <row r="9689" spans="11:12" ht="316.5" x14ac:dyDescent="0.25">
      <c r="K9689" s="146" t="s">
        <v>210</v>
      </c>
      <c r="L9689" s="148" t="s">
        <v>150</v>
      </c>
    </row>
    <row r="9690" spans="11:12" ht="316.5" x14ac:dyDescent="0.25">
      <c r="K9690" s="146" t="s">
        <v>210</v>
      </c>
      <c r="L9690" s="148" t="s">
        <v>150</v>
      </c>
    </row>
    <row r="9691" spans="11:12" ht="316.5" x14ac:dyDescent="0.25">
      <c r="K9691" s="146" t="s">
        <v>210</v>
      </c>
      <c r="L9691" s="148" t="s">
        <v>150</v>
      </c>
    </row>
    <row r="9692" spans="11:12" ht="316.5" x14ac:dyDescent="0.25">
      <c r="K9692" s="146" t="s">
        <v>210</v>
      </c>
      <c r="L9692" s="148" t="s">
        <v>150</v>
      </c>
    </row>
    <row r="9693" spans="11:12" ht="316.5" x14ac:dyDescent="0.25">
      <c r="K9693" s="146" t="s">
        <v>210</v>
      </c>
      <c r="L9693" s="148" t="s">
        <v>150</v>
      </c>
    </row>
    <row r="9694" spans="11:12" ht="316.5" x14ac:dyDescent="0.25">
      <c r="K9694" s="146" t="s">
        <v>210</v>
      </c>
      <c r="L9694" s="148" t="s">
        <v>150</v>
      </c>
    </row>
    <row r="9695" spans="11:12" ht="316.5" x14ac:dyDescent="0.25">
      <c r="K9695" s="146" t="s">
        <v>210</v>
      </c>
      <c r="L9695" s="148" t="s">
        <v>150</v>
      </c>
    </row>
    <row r="9696" spans="11:12" ht="316.5" x14ac:dyDescent="0.25">
      <c r="K9696" s="146" t="s">
        <v>210</v>
      </c>
      <c r="L9696" s="148" t="s">
        <v>150</v>
      </c>
    </row>
    <row r="9697" spans="11:12" ht="316.5" x14ac:dyDescent="0.25">
      <c r="K9697" s="146" t="s">
        <v>210</v>
      </c>
      <c r="L9697" s="148" t="s">
        <v>150</v>
      </c>
    </row>
    <row r="9698" spans="11:12" ht="316.5" x14ac:dyDescent="0.25">
      <c r="K9698" s="146" t="s">
        <v>210</v>
      </c>
      <c r="L9698" s="148" t="s">
        <v>150</v>
      </c>
    </row>
    <row r="9699" spans="11:12" ht="316.5" x14ac:dyDescent="0.25">
      <c r="K9699" s="146" t="s">
        <v>210</v>
      </c>
      <c r="L9699" s="148" t="s">
        <v>150</v>
      </c>
    </row>
    <row r="9700" spans="11:12" ht="316.5" x14ac:dyDescent="0.25">
      <c r="K9700" s="146" t="s">
        <v>210</v>
      </c>
      <c r="L9700" s="148" t="s">
        <v>150</v>
      </c>
    </row>
    <row r="9701" spans="11:12" ht="316.5" x14ac:dyDescent="0.25">
      <c r="K9701" s="146" t="s">
        <v>210</v>
      </c>
      <c r="L9701" s="148" t="s">
        <v>150</v>
      </c>
    </row>
    <row r="9702" spans="11:12" ht="316.5" x14ac:dyDescent="0.25">
      <c r="K9702" s="146" t="s">
        <v>210</v>
      </c>
      <c r="L9702" s="148" t="s">
        <v>150</v>
      </c>
    </row>
    <row r="9703" spans="11:12" ht="316.5" x14ac:dyDescent="0.25">
      <c r="K9703" s="146" t="s">
        <v>210</v>
      </c>
      <c r="L9703" s="148" t="s">
        <v>150</v>
      </c>
    </row>
    <row r="9704" spans="11:12" ht="316.5" x14ac:dyDescent="0.25">
      <c r="K9704" s="146" t="s">
        <v>210</v>
      </c>
      <c r="L9704" s="148" t="s">
        <v>150</v>
      </c>
    </row>
    <row r="9705" spans="11:12" ht="316.5" x14ac:dyDescent="0.25">
      <c r="K9705" s="146" t="s">
        <v>210</v>
      </c>
      <c r="L9705" s="148" t="s">
        <v>150</v>
      </c>
    </row>
    <row r="9706" spans="11:12" ht="316.5" x14ac:dyDescent="0.25">
      <c r="K9706" s="146" t="s">
        <v>210</v>
      </c>
      <c r="L9706" s="148" t="s">
        <v>150</v>
      </c>
    </row>
    <row r="9707" spans="11:12" ht="316.5" x14ac:dyDescent="0.25">
      <c r="K9707" s="146" t="s">
        <v>210</v>
      </c>
      <c r="L9707" s="148" t="s">
        <v>150</v>
      </c>
    </row>
    <row r="9708" spans="11:12" ht="316.5" x14ac:dyDescent="0.25">
      <c r="K9708" s="146" t="s">
        <v>210</v>
      </c>
      <c r="L9708" s="148" t="s">
        <v>150</v>
      </c>
    </row>
    <row r="9709" spans="11:12" ht="316.5" x14ac:dyDescent="0.25">
      <c r="K9709" s="146" t="s">
        <v>210</v>
      </c>
      <c r="L9709" s="148" t="s">
        <v>150</v>
      </c>
    </row>
    <row r="9710" spans="11:12" ht="316.5" x14ac:dyDescent="0.25">
      <c r="K9710" s="146" t="s">
        <v>210</v>
      </c>
      <c r="L9710" s="148" t="s">
        <v>150</v>
      </c>
    </row>
    <row r="9711" spans="11:12" ht="316.5" x14ac:dyDescent="0.25">
      <c r="K9711" s="146" t="s">
        <v>210</v>
      </c>
      <c r="L9711" s="148" t="s">
        <v>150</v>
      </c>
    </row>
    <row r="9712" spans="11:12" ht="316.5" x14ac:dyDescent="0.25">
      <c r="K9712" s="146" t="s">
        <v>210</v>
      </c>
      <c r="L9712" s="148" t="s">
        <v>150</v>
      </c>
    </row>
    <row r="9713" spans="11:12" ht="316.5" x14ac:dyDescent="0.25">
      <c r="K9713" s="146" t="s">
        <v>210</v>
      </c>
      <c r="L9713" s="148" t="s">
        <v>150</v>
      </c>
    </row>
    <row r="9714" spans="11:12" ht="316.5" x14ac:dyDescent="0.25">
      <c r="K9714" s="146" t="s">
        <v>210</v>
      </c>
      <c r="L9714" s="148" t="s">
        <v>150</v>
      </c>
    </row>
    <row r="9715" spans="11:12" ht="316.5" x14ac:dyDescent="0.25">
      <c r="K9715" s="146" t="s">
        <v>210</v>
      </c>
      <c r="L9715" s="148" t="s">
        <v>150</v>
      </c>
    </row>
    <row r="9716" spans="11:12" ht="316.5" x14ac:dyDescent="0.25">
      <c r="K9716" s="146" t="s">
        <v>210</v>
      </c>
      <c r="L9716" s="148" t="s">
        <v>150</v>
      </c>
    </row>
    <row r="9717" spans="11:12" ht="316.5" x14ac:dyDescent="0.25">
      <c r="K9717" s="146" t="s">
        <v>210</v>
      </c>
      <c r="L9717" s="148" t="s">
        <v>150</v>
      </c>
    </row>
    <row r="9718" spans="11:12" ht="316.5" x14ac:dyDescent="0.25">
      <c r="K9718" s="146" t="s">
        <v>210</v>
      </c>
      <c r="L9718" s="148" t="s">
        <v>150</v>
      </c>
    </row>
    <row r="9719" spans="11:12" ht="316.5" x14ac:dyDescent="0.25">
      <c r="K9719" s="146" t="s">
        <v>210</v>
      </c>
      <c r="L9719" s="148" t="s">
        <v>150</v>
      </c>
    </row>
    <row r="9720" spans="11:12" ht="316.5" x14ac:dyDescent="0.25">
      <c r="K9720" s="146" t="s">
        <v>210</v>
      </c>
      <c r="L9720" s="148" t="s">
        <v>150</v>
      </c>
    </row>
    <row r="9721" spans="11:12" ht="316.5" x14ac:dyDescent="0.25">
      <c r="K9721" s="146" t="s">
        <v>210</v>
      </c>
      <c r="L9721" s="148" t="s">
        <v>150</v>
      </c>
    </row>
    <row r="9722" spans="11:12" ht="316.5" x14ac:dyDescent="0.25">
      <c r="K9722" s="146" t="s">
        <v>210</v>
      </c>
      <c r="L9722" s="148" t="s">
        <v>150</v>
      </c>
    </row>
    <row r="9723" spans="11:12" ht="316.5" x14ac:dyDescent="0.25">
      <c r="K9723" s="146" t="s">
        <v>210</v>
      </c>
      <c r="L9723" s="148" t="s">
        <v>150</v>
      </c>
    </row>
    <row r="9724" spans="11:12" ht="316.5" x14ac:dyDescent="0.25">
      <c r="K9724" s="146" t="s">
        <v>210</v>
      </c>
      <c r="L9724" s="148" t="s">
        <v>150</v>
      </c>
    </row>
    <row r="9725" spans="11:12" ht="316.5" x14ac:dyDescent="0.25">
      <c r="K9725" s="146" t="s">
        <v>210</v>
      </c>
      <c r="L9725" s="148" t="s">
        <v>150</v>
      </c>
    </row>
    <row r="9726" spans="11:12" ht="316.5" x14ac:dyDescent="0.25">
      <c r="K9726" s="146" t="s">
        <v>210</v>
      </c>
      <c r="L9726" s="148" t="s">
        <v>150</v>
      </c>
    </row>
    <row r="9727" spans="11:12" ht="316.5" x14ac:dyDescent="0.25">
      <c r="K9727" s="146" t="s">
        <v>210</v>
      </c>
      <c r="L9727" s="148" t="s">
        <v>150</v>
      </c>
    </row>
    <row r="9728" spans="11:12" ht="316.5" x14ac:dyDescent="0.25">
      <c r="K9728" s="146" t="s">
        <v>210</v>
      </c>
      <c r="L9728" s="148" t="s">
        <v>150</v>
      </c>
    </row>
    <row r="9729" spans="11:12" ht="316.5" x14ac:dyDescent="0.25">
      <c r="K9729" s="146" t="s">
        <v>210</v>
      </c>
      <c r="L9729" s="148" t="s">
        <v>150</v>
      </c>
    </row>
    <row r="9730" spans="11:12" ht="316.5" x14ac:dyDescent="0.25">
      <c r="K9730" s="146" t="s">
        <v>210</v>
      </c>
      <c r="L9730" s="148" t="s">
        <v>150</v>
      </c>
    </row>
    <row r="9731" spans="11:12" ht="316.5" x14ac:dyDescent="0.25">
      <c r="K9731" s="146" t="s">
        <v>210</v>
      </c>
      <c r="L9731" s="148" t="s">
        <v>150</v>
      </c>
    </row>
    <row r="9732" spans="11:12" ht="316.5" x14ac:dyDescent="0.25">
      <c r="K9732" s="146" t="s">
        <v>210</v>
      </c>
      <c r="L9732" s="148" t="s">
        <v>150</v>
      </c>
    </row>
    <row r="9733" spans="11:12" ht="316.5" x14ac:dyDescent="0.25">
      <c r="K9733" s="146" t="s">
        <v>210</v>
      </c>
      <c r="L9733" s="148" t="s">
        <v>150</v>
      </c>
    </row>
    <row r="9734" spans="11:12" ht="316.5" x14ac:dyDescent="0.25">
      <c r="K9734" s="146" t="s">
        <v>210</v>
      </c>
      <c r="L9734" s="148" t="s">
        <v>150</v>
      </c>
    </row>
    <row r="9735" spans="11:12" ht="316.5" x14ac:dyDescent="0.25">
      <c r="K9735" s="146" t="s">
        <v>210</v>
      </c>
      <c r="L9735" s="148" t="s">
        <v>150</v>
      </c>
    </row>
    <row r="9736" spans="11:12" ht="316.5" x14ac:dyDescent="0.25">
      <c r="K9736" s="146" t="s">
        <v>210</v>
      </c>
      <c r="L9736" s="148" t="s">
        <v>150</v>
      </c>
    </row>
    <row r="9737" spans="11:12" ht="316.5" x14ac:dyDescent="0.25">
      <c r="K9737" s="146" t="s">
        <v>210</v>
      </c>
      <c r="L9737" s="148" t="s">
        <v>150</v>
      </c>
    </row>
    <row r="9738" spans="11:12" ht="316.5" x14ac:dyDescent="0.25">
      <c r="K9738" s="146" t="s">
        <v>210</v>
      </c>
      <c r="L9738" s="148" t="s">
        <v>150</v>
      </c>
    </row>
    <row r="9739" spans="11:12" ht="316.5" x14ac:dyDescent="0.25">
      <c r="K9739" s="146" t="s">
        <v>210</v>
      </c>
      <c r="L9739" s="148" t="s">
        <v>150</v>
      </c>
    </row>
    <row r="9740" spans="11:12" ht="316.5" x14ac:dyDescent="0.25">
      <c r="K9740" s="146" t="s">
        <v>210</v>
      </c>
      <c r="L9740" s="148" t="s">
        <v>150</v>
      </c>
    </row>
    <row r="9741" spans="11:12" ht="316.5" x14ac:dyDescent="0.25">
      <c r="K9741" s="146" t="s">
        <v>210</v>
      </c>
      <c r="L9741" s="148" t="s">
        <v>150</v>
      </c>
    </row>
    <row r="9742" spans="11:12" ht="316.5" x14ac:dyDescent="0.25">
      <c r="K9742" s="146" t="s">
        <v>210</v>
      </c>
      <c r="L9742" s="148" t="s">
        <v>150</v>
      </c>
    </row>
    <row r="9743" spans="11:12" ht="316.5" x14ac:dyDescent="0.25">
      <c r="K9743" s="146" t="s">
        <v>210</v>
      </c>
      <c r="L9743" s="148" t="s">
        <v>150</v>
      </c>
    </row>
    <row r="9744" spans="11:12" ht="316.5" x14ac:dyDescent="0.25">
      <c r="K9744" s="146" t="s">
        <v>210</v>
      </c>
      <c r="L9744" s="148" t="s">
        <v>150</v>
      </c>
    </row>
    <row r="9745" spans="11:12" ht="316.5" x14ac:dyDescent="0.25">
      <c r="K9745" s="146" t="s">
        <v>210</v>
      </c>
      <c r="L9745" s="148" t="s">
        <v>150</v>
      </c>
    </row>
    <row r="9746" spans="11:12" ht="316.5" x14ac:dyDescent="0.25">
      <c r="K9746" s="146" t="s">
        <v>210</v>
      </c>
      <c r="L9746" s="148" t="s">
        <v>150</v>
      </c>
    </row>
    <row r="9747" spans="11:12" ht="316.5" x14ac:dyDescent="0.25">
      <c r="K9747" s="146" t="s">
        <v>210</v>
      </c>
      <c r="L9747" s="148" t="s">
        <v>150</v>
      </c>
    </row>
    <row r="9748" spans="11:12" ht="316.5" x14ac:dyDescent="0.25">
      <c r="K9748" s="146" t="s">
        <v>210</v>
      </c>
      <c r="L9748" s="148" t="s">
        <v>150</v>
      </c>
    </row>
    <row r="9749" spans="11:12" ht="316.5" x14ac:dyDescent="0.25">
      <c r="K9749" s="146" t="s">
        <v>210</v>
      </c>
      <c r="L9749" s="148" t="s">
        <v>150</v>
      </c>
    </row>
    <row r="9750" spans="11:12" ht="316.5" x14ac:dyDescent="0.25">
      <c r="K9750" s="146" t="s">
        <v>210</v>
      </c>
      <c r="L9750" s="148" t="s">
        <v>150</v>
      </c>
    </row>
    <row r="9751" spans="11:12" ht="316.5" x14ac:dyDescent="0.25">
      <c r="K9751" s="146" t="s">
        <v>210</v>
      </c>
      <c r="L9751" s="148" t="s">
        <v>150</v>
      </c>
    </row>
    <row r="9752" spans="11:12" ht="316.5" x14ac:dyDescent="0.25">
      <c r="K9752" s="146" t="s">
        <v>210</v>
      </c>
      <c r="L9752" s="148" t="s">
        <v>150</v>
      </c>
    </row>
    <row r="9753" spans="11:12" ht="316.5" x14ac:dyDescent="0.25">
      <c r="K9753" s="146" t="s">
        <v>210</v>
      </c>
      <c r="L9753" s="148" t="s">
        <v>150</v>
      </c>
    </row>
    <row r="9754" spans="11:12" ht="316.5" x14ac:dyDescent="0.25">
      <c r="K9754" s="146" t="s">
        <v>210</v>
      </c>
      <c r="L9754" s="148" t="s">
        <v>150</v>
      </c>
    </row>
    <row r="9755" spans="11:12" ht="316.5" x14ac:dyDescent="0.25">
      <c r="K9755" s="146" t="s">
        <v>210</v>
      </c>
      <c r="L9755" s="148" t="s">
        <v>150</v>
      </c>
    </row>
    <row r="9756" spans="11:12" ht="316.5" x14ac:dyDescent="0.25">
      <c r="K9756" s="146" t="s">
        <v>210</v>
      </c>
      <c r="L9756" s="148" t="s">
        <v>150</v>
      </c>
    </row>
    <row r="9757" spans="11:12" ht="316.5" x14ac:dyDescent="0.25">
      <c r="K9757" s="146" t="s">
        <v>210</v>
      </c>
      <c r="L9757" s="148" t="s">
        <v>150</v>
      </c>
    </row>
    <row r="9758" spans="11:12" ht="316.5" x14ac:dyDescent="0.25">
      <c r="K9758" s="146" t="s">
        <v>210</v>
      </c>
      <c r="L9758" s="148" t="s">
        <v>150</v>
      </c>
    </row>
    <row r="9759" spans="11:12" ht="316.5" x14ac:dyDescent="0.25">
      <c r="K9759" s="146" t="s">
        <v>210</v>
      </c>
      <c r="L9759" s="148" t="s">
        <v>150</v>
      </c>
    </row>
    <row r="9760" spans="11:12" ht="316.5" x14ac:dyDescent="0.25">
      <c r="K9760" s="146" t="s">
        <v>210</v>
      </c>
      <c r="L9760" s="148" t="s">
        <v>150</v>
      </c>
    </row>
    <row r="9761" spans="11:12" ht="316.5" x14ac:dyDescent="0.25">
      <c r="K9761" s="146" t="s">
        <v>210</v>
      </c>
      <c r="L9761" s="148" t="s">
        <v>150</v>
      </c>
    </row>
    <row r="9762" spans="11:12" ht="316.5" x14ac:dyDescent="0.25">
      <c r="K9762" s="146" t="s">
        <v>210</v>
      </c>
      <c r="L9762" s="148" t="s">
        <v>150</v>
      </c>
    </row>
    <row r="9763" spans="11:12" ht="316.5" x14ac:dyDescent="0.25">
      <c r="K9763" s="146" t="s">
        <v>210</v>
      </c>
      <c r="L9763" s="148" t="s">
        <v>150</v>
      </c>
    </row>
    <row r="9764" spans="11:12" ht="316.5" x14ac:dyDescent="0.25">
      <c r="K9764" s="146" t="s">
        <v>210</v>
      </c>
      <c r="L9764" s="148" t="s">
        <v>150</v>
      </c>
    </row>
    <row r="9765" spans="11:12" ht="316.5" x14ac:dyDescent="0.25">
      <c r="K9765" s="146" t="s">
        <v>210</v>
      </c>
      <c r="L9765" s="148" t="s">
        <v>150</v>
      </c>
    </row>
    <row r="9766" spans="11:12" ht="316.5" x14ac:dyDescent="0.25">
      <c r="K9766" s="146" t="s">
        <v>210</v>
      </c>
      <c r="L9766" s="148" t="s">
        <v>150</v>
      </c>
    </row>
    <row r="9767" spans="11:12" ht="316.5" x14ac:dyDescent="0.25">
      <c r="K9767" s="146" t="s">
        <v>210</v>
      </c>
      <c r="L9767" s="148" t="s">
        <v>150</v>
      </c>
    </row>
    <row r="9768" spans="11:12" ht="316.5" x14ac:dyDescent="0.25">
      <c r="K9768" s="146" t="s">
        <v>210</v>
      </c>
      <c r="L9768" s="148" t="s">
        <v>150</v>
      </c>
    </row>
    <row r="9769" spans="11:12" ht="316.5" x14ac:dyDescent="0.25">
      <c r="K9769" s="146" t="s">
        <v>210</v>
      </c>
      <c r="L9769" s="148" t="s">
        <v>150</v>
      </c>
    </row>
    <row r="9770" spans="11:12" ht="316.5" x14ac:dyDescent="0.25">
      <c r="K9770" s="146" t="s">
        <v>210</v>
      </c>
      <c r="L9770" s="148" t="s">
        <v>150</v>
      </c>
    </row>
    <row r="9771" spans="11:12" ht="316.5" x14ac:dyDescent="0.25">
      <c r="K9771" s="146" t="s">
        <v>210</v>
      </c>
      <c r="L9771" s="148" t="s">
        <v>150</v>
      </c>
    </row>
    <row r="9772" spans="11:12" ht="316.5" x14ac:dyDescent="0.25">
      <c r="K9772" s="146" t="s">
        <v>210</v>
      </c>
      <c r="L9772" s="148" t="s">
        <v>150</v>
      </c>
    </row>
    <row r="9773" spans="11:12" ht="316.5" x14ac:dyDescent="0.25">
      <c r="K9773" s="146" t="s">
        <v>210</v>
      </c>
      <c r="L9773" s="148" t="s">
        <v>150</v>
      </c>
    </row>
    <row r="9774" spans="11:12" ht="316.5" x14ac:dyDescent="0.25">
      <c r="K9774" s="146" t="s">
        <v>210</v>
      </c>
      <c r="L9774" s="148" t="s">
        <v>150</v>
      </c>
    </row>
    <row r="9775" spans="11:12" ht="316.5" x14ac:dyDescent="0.25">
      <c r="K9775" s="146" t="s">
        <v>210</v>
      </c>
      <c r="L9775" s="148" t="s">
        <v>150</v>
      </c>
    </row>
    <row r="9776" spans="11:12" ht="316.5" x14ac:dyDescent="0.25">
      <c r="K9776" s="146" t="s">
        <v>210</v>
      </c>
      <c r="L9776" s="148" t="s">
        <v>150</v>
      </c>
    </row>
    <row r="9777" spans="11:12" ht="316.5" x14ac:dyDescent="0.25">
      <c r="K9777" s="146" t="s">
        <v>210</v>
      </c>
      <c r="L9777" s="148" t="s">
        <v>150</v>
      </c>
    </row>
    <row r="9778" spans="11:12" ht="316.5" x14ac:dyDescent="0.25">
      <c r="K9778" s="146" t="s">
        <v>210</v>
      </c>
      <c r="L9778" s="148" t="s">
        <v>150</v>
      </c>
    </row>
    <row r="9779" spans="11:12" ht="316.5" x14ac:dyDescent="0.25">
      <c r="K9779" s="146" t="s">
        <v>210</v>
      </c>
      <c r="L9779" s="148" t="s">
        <v>150</v>
      </c>
    </row>
    <row r="9780" spans="11:12" ht="316.5" x14ac:dyDescent="0.25">
      <c r="K9780" s="146" t="s">
        <v>210</v>
      </c>
      <c r="L9780" s="148" t="s">
        <v>150</v>
      </c>
    </row>
    <row r="9781" spans="11:12" ht="316.5" x14ac:dyDescent="0.25">
      <c r="K9781" s="146" t="s">
        <v>210</v>
      </c>
      <c r="L9781" s="148" t="s">
        <v>150</v>
      </c>
    </row>
    <row r="9782" spans="11:12" ht="316.5" x14ac:dyDescent="0.25">
      <c r="K9782" s="146" t="s">
        <v>210</v>
      </c>
      <c r="L9782" s="148" t="s">
        <v>150</v>
      </c>
    </row>
    <row r="9783" spans="11:12" ht="316.5" x14ac:dyDescent="0.25">
      <c r="K9783" s="146" t="s">
        <v>210</v>
      </c>
      <c r="L9783" s="148" t="s">
        <v>150</v>
      </c>
    </row>
    <row r="9784" spans="11:12" ht="316.5" x14ac:dyDescent="0.25">
      <c r="K9784" s="146" t="s">
        <v>210</v>
      </c>
      <c r="L9784" s="148" t="s">
        <v>150</v>
      </c>
    </row>
    <row r="9785" spans="11:12" ht="316.5" x14ac:dyDescent="0.25">
      <c r="K9785" s="146" t="s">
        <v>210</v>
      </c>
      <c r="L9785" s="148" t="s">
        <v>150</v>
      </c>
    </row>
    <row r="9786" spans="11:12" ht="316.5" x14ac:dyDescent="0.25">
      <c r="K9786" s="146" t="s">
        <v>210</v>
      </c>
      <c r="L9786" s="148" t="s">
        <v>150</v>
      </c>
    </row>
    <row r="9787" spans="11:12" ht="316.5" x14ac:dyDescent="0.25">
      <c r="K9787" s="146" t="s">
        <v>210</v>
      </c>
      <c r="L9787" s="148" t="s">
        <v>150</v>
      </c>
    </row>
    <row r="9788" spans="11:12" ht="316.5" x14ac:dyDescent="0.25">
      <c r="K9788" s="146" t="s">
        <v>210</v>
      </c>
      <c r="L9788" s="148" t="s">
        <v>150</v>
      </c>
    </row>
    <row r="9789" spans="11:12" ht="316.5" x14ac:dyDescent="0.25">
      <c r="K9789" s="146" t="s">
        <v>210</v>
      </c>
      <c r="L9789" s="148" t="s">
        <v>150</v>
      </c>
    </row>
    <row r="9790" spans="11:12" ht="316.5" x14ac:dyDescent="0.25">
      <c r="K9790" s="146" t="s">
        <v>210</v>
      </c>
      <c r="L9790" s="148" t="s">
        <v>150</v>
      </c>
    </row>
    <row r="9791" spans="11:12" ht="316.5" x14ac:dyDescent="0.25">
      <c r="K9791" s="146" t="s">
        <v>210</v>
      </c>
      <c r="L9791" s="148" t="s">
        <v>150</v>
      </c>
    </row>
    <row r="9792" spans="11:12" ht="316.5" x14ac:dyDescent="0.25">
      <c r="K9792" s="146" t="s">
        <v>210</v>
      </c>
      <c r="L9792" s="148" t="s">
        <v>150</v>
      </c>
    </row>
    <row r="9793" spans="11:12" ht="316.5" x14ac:dyDescent="0.25">
      <c r="K9793" s="146" t="s">
        <v>210</v>
      </c>
      <c r="L9793" s="148" t="s">
        <v>150</v>
      </c>
    </row>
    <row r="9794" spans="11:12" ht="316.5" x14ac:dyDescent="0.25">
      <c r="K9794" s="146" t="s">
        <v>210</v>
      </c>
      <c r="L9794" s="148" t="s">
        <v>150</v>
      </c>
    </row>
    <row r="9795" spans="11:12" ht="316.5" x14ac:dyDescent="0.25">
      <c r="K9795" s="146" t="s">
        <v>210</v>
      </c>
      <c r="L9795" s="148" t="s">
        <v>150</v>
      </c>
    </row>
    <row r="9796" spans="11:12" ht="316.5" x14ac:dyDescent="0.25">
      <c r="K9796" s="146" t="s">
        <v>210</v>
      </c>
      <c r="L9796" s="148" t="s">
        <v>150</v>
      </c>
    </row>
    <row r="9797" spans="11:12" ht="316.5" x14ac:dyDescent="0.25">
      <c r="K9797" s="146" t="s">
        <v>210</v>
      </c>
      <c r="L9797" s="148" t="s">
        <v>150</v>
      </c>
    </row>
    <row r="9798" spans="11:12" ht="316.5" x14ac:dyDescent="0.25">
      <c r="K9798" s="146" t="s">
        <v>210</v>
      </c>
      <c r="L9798" s="148" t="s">
        <v>150</v>
      </c>
    </row>
    <row r="9799" spans="11:12" ht="316.5" x14ac:dyDescent="0.25">
      <c r="K9799" s="146" t="s">
        <v>210</v>
      </c>
      <c r="L9799" s="148" t="s">
        <v>150</v>
      </c>
    </row>
    <row r="9800" spans="11:12" ht="316.5" x14ac:dyDescent="0.25">
      <c r="K9800" s="146" t="s">
        <v>210</v>
      </c>
      <c r="L9800" s="148" t="s">
        <v>150</v>
      </c>
    </row>
    <row r="9801" spans="11:12" ht="316.5" x14ac:dyDescent="0.25">
      <c r="K9801" s="146" t="s">
        <v>210</v>
      </c>
      <c r="L9801" s="148" t="s">
        <v>150</v>
      </c>
    </row>
    <row r="9802" spans="11:12" ht="316.5" x14ac:dyDescent="0.25">
      <c r="K9802" s="146" t="s">
        <v>210</v>
      </c>
      <c r="L9802" s="148" t="s">
        <v>150</v>
      </c>
    </row>
    <row r="9803" spans="11:12" ht="316.5" x14ac:dyDescent="0.25">
      <c r="K9803" s="146" t="s">
        <v>210</v>
      </c>
      <c r="L9803" s="148" t="s">
        <v>150</v>
      </c>
    </row>
    <row r="9804" spans="11:12" ht="316.5" x14ac:dyDescent="0.25">
      <c r="K9804" s="146" t="s">
        <v>210</v>
      </c>
      <c r="L9804" s="148" t="s">
        <v>150</v>
      </c>
    </row>
    <row r="9805" spans="11:12" ht="316.5" x14ac:dyDescent="0.25">
      <c r="K9805" s="146" t="s">
        <v>210</v>
      </c>
      <c r="L9805" s="148" t="s">
        <v>150</v>
      </c>
    </row>
    <row r="9806" spans="11:12" ht="316.5" x14ac:dyDescent="0.25">
      <c r="K9806" s="146" t="s">
        <v>210</v>
      </c>
      <c r="L9806" s="148" t="s">
        <v>150</v>
      </c>
    </row>
    <row r="9807" spans="11:12" ht="316.5" x14ac:dyDescent="0.25">
      <c r="K9807" s="146" t="s">
        <v>210</v>
      </c>
      <c r="L9807" s="148" t="s">
        <v>150</v>
      </c>
    </row>
    <row r="9808" spans="11:12" ht="316.5" x14ac:dyDescent="0.25">
      <c r="K9808" s="146" t="s">
        <v>210</v>
      </c>
      <c r="L9808" s="148" t="s">
        <v>150</v>
      </c>
    </row>
    <row r="9809" spans="11:12" ht="316.5" x14ac:dyDescent="0.25">
      <c r="K9809" s="146" t="s">
        <v>210</v>
      </c>
      <c r="L9809" s="148" t="s">
        <v>150</v>
      </c>
    </row>
    <row r="9810" spans="11:12" ht="316.5" x14ac:dyDescent="0.25">
      <c r="K9810" s="146" t="s">
        <v>210</v>
      </c>
      <c r="L9810" s="148" t="s">
        <v>150</v>
      </c>
    </row>
    <row r="9811" spans="11:12" ht="316.5" x14ac:dyDescent="0.25">
      <c r="K9811" s="146" t="s">
        <v>210</v>
      </c>
      <c r="L9811" s="148" t="s">
        <v>150</v>
      </c>
    </row>
    <row r="9812" spans="11:12" ht="316.5" x14ac:dyDescent="0.25">
      <c r="K9812" s="146" t="s">
        <v>210</v>
      </c>
      <c r="L9812" s="148" t="s">
        <v>150</v>
      </c>
    </row>
    <row r="9813" spans="11:12" ht="316.5" x14ac:dyDescent="0.25">
      <c r="K9813" s="146" t="s">
        <v>210</v>
      </c>
      <c r="L9813" s="148" t="s">
        <v>150</v>
      </c>
    </row>
    <row r="9814" spans="11:12" ht="316.5" x14ac:dyDescent="0.25">
      <c r="K9814" s="146" t="s">
        <v>210</v>
      </c>
      <c r="L9814" s="148" t="s">
        <v>150</v>
      </c>
    </row>
    <row r="9815" spans="11:12" ht="316.5" x14ac:dyDescent="0.25">
      <c r="K9815" s="146" t="s">
        <v>210</v>
      </c>
      <c r="L9815" s="148" t="s">
        <v>150</v>
      </c>
    </row>
    <row r="9816" spans="11:12" ht="316.5" x14ac:dyDescent="0.25">
      <c r="K9816" s="146" t="s">
        <v>210</v>
      </c>
      <c r="L9816" s="148" t="s">
        <v>150</v>
      </c>
    </row>
    <row r="9817" spans="11:12" ht="316.5" x14ac:dyDescent="0.25">
      <c r="K9817" s="146" t="s">
        <v>210</v>
      </c>
      <c r="L9817" s="148" t="s">
        <v>150</v>
      </c>
    </row>
    <row r="9818" spans="11:12" ht="316.5" x14ac:dyDescent="0.25">
      <c r="K9818" s="146" t="s">
        <v>210</v>
      </c>
      <c r="L9818" s="148" t="s">
        <v>150</v>
      </c>
    </row>
    <row r="9819" spans="11:12" ht="316.5" x14ac:dyDescent="0.25">
      <c r="K9819" s="146" t="s">
        <v>210</v>
      </c>
      <c r="L9819" s="148" t="s">
        <v>150</v>
      </c>
    </row>
    <row r="9820" spans="11:12" ht="316.5" x14ac:dyDescent="0.25">
      <c r="K9820" s="146" t="s">
        <v>210</v>
      </c>
      <c r="L9820" s="148" t="s">
        <v>150</v>
      </c>
    </row>
    <row r="9821" spans="11:12" ht="316.5" x14ac:dyDescent="0.25">
      <c r="K9821" s="146" t="s">
        <v>210</v>
      </c>
      <c r="L9821" s="148" t="s">
        <v>150</v>
      </c>
    </row>
    <row r="9822" spans="11:12" ht="316.5" x14ac:dyDescent="0.25">
      <c r="K9822" s="146" t="s">
        <v>210</v>
      </c>
      <c r="L9822" s="148" t="s">
        <v>150</v>
      </c>
    </row>
    <row r="9823" spans="11:12" ht="316.5" x14ac:dyDescent="0.25">
      <c r="K9823" s="146" t="s">
        <v>210</v>
      </c>
      <c r="L9823" s="148" t="s">
        <v>150</v>
      </c>
    </row>
    <row r="9824" spans="11:12" ht="316.5" x14ac:dyDescent="0.25">
      <c r="K9824" s="146" t="s">
        <v>210</v>
      </c>
      <c r="L9824" s="148" t="s">
        <v>150</v>
      </c>
    </row>
    <row r="9825" spans="11:12" ht="316.5" x14ac:dyDescent="0.25">
      <c r="K9825" s="146" t="s">
        <v>210</v>
      </c>
      <c r="L9825" s="148" t="s">
        <v>150</v>
      </c>
    </row>
    <row r="9826" spans="11:12" ht="316.5" x14ac:dyDescent="0.25">
      <c r="K9826" s="146" t="s">
        <v>210</v>
      </c>
      <c r="L9826" s="148" t="s">
        <v>150</v>
      </c>
    </row>
    <row r="9827" spans="11:12" ht="316.5" x14ac:dyDescent="0.25">
      <c r="K9827" s="146" t="s">
        <v>210</v>
      </c>
      <c r="L9827" s="148" t="s">
        <v>150</v>
      </c>
    </row>
    <row r="9828" spans="11:12" ht="316.5" x14ac:dyDescent="0.25">
      <c r="K9828" s="146" t="s">
        <v>210</v>
      </c>
      <c r="L9828" s="148" t="s">
        <v>150</v>
      </c>
    </row>
    <row r="9829" spans="11:12" ht="316.5" x14ac:dyDescent="0.25">
      <c r="K9829" s="146" t="s">
        <v>210</v>
      </c>
      <c r="L9829" s="148" t="s">
        <v>150</v>
      </c>
    </row>
    <row r="9830" spans="11:12" ht="316.5" x14ac:dyDescent="0.25">
      <c r="K9830" s="146" t="s">
        <v>210</v>
      </c>
      <c r="L9830" s="148" t="s">
        <v>150</v>
      </c>
    </row>
    <row r="9831" spans="11:12" ht="316.5" x14ac:dyDescent="0.25">
      <c r="K9831" s="146" t="s">
        <v>210</v>
      </c>
      <c r="L9831" s="148" t="s">
        <v>150</v>
      </c>
    </row>
    <row r="9832" spans="11:12" ht="316.5" x14ac:dyDescent="0.25">
      <c r="K9832" s="146" t="s">
        <v>210</v>
      </c>
      <c r="L9832" s="148" t="s">
        <v>150</v>
      </c>
    </row>
    <row r="9833" spans="11:12" ht="316.5" x14ac:dyDescent="0.25">
      <c r="K9833" s="146" t="s">
        <v>210</v>
      </c>
      <c r="L9833" s="148" t="s">
        <v>150</v>
      </c>
    </row>
    <row r="9834" spans="11:12" ht="316.5" x14ac:dyDescent="0.25">
      <c r="K9834" s="146" t="s">
        <v>210</v>
      </c>
      <c r="L9834" s="148" t="s">
        <v>150</v>
      </c>
    </row>
    <row r="9835" spans="11:12" ht="316.5" x14ac:dyDescent="0.25">
      <c r="K9835" s="146" t="s">
        <v>210</v>
      </c>
      <c r="L9835" s="148" t="s">
        <v>150</v>
      </c>
    </row>
    <row r="9836" spans="11:12" ht="316.5" x14ac:dyDescent="0.25">
      <c r="K9836" s="146" t="s">
        <v>210</v>
      </c>
      <c r="L9836" s="148" t="s">
        <v>150</v>
      </c>
    </row>
    <row r="9837" spans="11:12" ht="316.5" x14ac:dyDescent="0.25">
      <c r="K9837" s="146" t="s">
        <v>210</v>
      </c>
      <c r="L9837" s="148" t="s">
        <v>150</v>
      </c>
    </row>
    <row r="9838" spans="11:12" ht="316.5" x14ac:dyDescent="0.25">
      <c r="K9838" s="146" t="s">
        <v>210</v>
      </c>
      <c r="L9838" s="148" t="s">
        <v>150</v>
      </c>
    </row>
    <row r="9839" spans="11:12" ht="316.5" x14ac:dyDescent="0.25">
      <c r="K9839" s="146" t="s">
        <v>210</v>
      </c>
      <c r="L9839" s="148" t="s">
        <v>150</v>
      </c>
    </row>
    <row r="9840" spans="11:12" ht="316.5" x14ac:dyDescent="0.25">
      <c r="K9840" s="146" t="s">
        <v>210</v>
      </c>
      <c r="L9840" s="148" t="s">
        <v>150</v>
      </c>
    </row>
    <row r="9841" spans="11:12" ht="316.5" x14ac:dyDescent="0.25">
      <c r="K9841" s="146" t="s">
        <v>210</v>
      </c>
      <c r="L9841" s="148" t="s">
        <v>150</v>
      </c>
    </row>
    <row r="9842" spans="11:12" ht="316.5" x14ac:dyDescent="0.25">
      <c r="K9842" s="146" t="s">
        <v>210</v>
      </c>
      <c r="L9842" s="148" t="s">
        <v>150</v>
      </c>
    </row>
    <row r="9843" spans="11:12" ht="316.5" x14ac:dyDescent="0.25">
      <c r="K9843" s="146" t="s">
        <v>210</v>
      </c>
      <c r="L9843" s="148" t="s">
        <v>150</v>
      </c>
    </row>
    <row r="9844" spans="11:12" ht="316.5" x14ac:dyDescent="0.25">
      <c r="K9844" s="146" t="s">
        <v>210</v>
      </c>
      <c r="L9844" s="148" t="s">
        <v>150</v>
      </c>
    </row>
    <row r="9845" spans="11:12" ht="316.5" x14ac:dyDescent="0.25">
      <c r="K9845" s="146" t="s">
        <v>210</v>
      </c>
      <c r="L9845" s="148" t="s">
        <v>150</v>
      </c>
    </row>
    <row r="9846" spans="11:12" ht="316.5" x14ac:dyDescent="0.25">
      <c r="K9846" s="146" t="s">
        <v>210</v>
      </c>
      <c r="L9846" s="148" t="s">
        <v>150</v>
      </c>
    </row>
    <row r="9847" spans="11:12" ht="316.5" x14ac:dyDescent="0.25">
      <c r="K9847" s="146" t="s">
        <v>210</v>
      </c>
      <c r="L9847" s="148" t="s">
        <v>150</v>
      </c>
    </row>
    <row r="9848" spans="11:12" ht="316.5" x14ac:dyDescent="0.25">
      <c r="K9848" s="146" t="s">
        <v>210</v>
      </c>
      <c r="L9848" s="148" t="s">
        <v>150</v>
      </c>
    </row>
    <row r="9849" spans="11:12" ht="316.5" x14ac:dyDescent="0.25">
      <c r="K9849" s="146" t="s">
        <v>210</v>
      </c>
      <c r="L9849" s="148" t="s">
        <v>150</v>
      </c>
    </row>
    <row r="9850" spans="11:12" ht="316.5" x14ac:dyDescent="0.25">
      <c r="K9850" s="146" t="s">
        <v>210</v>
      </c>
      <c r="L9850" s="148" t="s">
        <v>150</v>
      </c>
    </row>
    <row r="9851" spans="11:12" ht="316.5" x14ac:dyDescent="0.25">
      <c r="K9851" s="146" t="s">
        <v>210</v>
      </c>
      <c r="L9851" s="148" t="s">
        <v>150</v>
      </c>
    </row>
    <row r="9852" spans="11:12" ht="316.5" x14ac:dyDescent="0.25">
      <c r="K9852" s="146" t="s">
        <v>210</v>
      </c>
      <c r="L9852" s="148" t="s">
        <v>150</v>
      </c>
    </row>
    <row r="9853" spans="11:12" ht="316.5" x14ac:dyDescent="0.25">
      <c r="K9853" s="146" t="s">
        <v>210</v>
      </c>
      <c r="L9853" s="148" t="s">
        <v>150</v>
      </c>
    </row>
    <row r="9854" spans="11:12" ht="316.5" x14ac:dyDescent="0.25">
      <c r="K9854" s="146" t="s">
        <v>210</v>
      </c>
      <c r="L9854" s="148" t="s">
        <v>150</v>
      </c>
    </row>
    <row r="9855" spans="11:12" ht="316.5" x14ac:dyDescent="0.25">
      <c r="K9855" s="146" t="s">
        <v>210</v>
      </c>
      <c r="L9855" s="148" t="s">
        <v>150</v>
      </c>
    </row>
    <row r="9856" spans="11:12" ht="316.5" x14ac:dyDescent="0.25">
      <c r="K9856" s="146" t="s">
        <v>210</v>
      </c>
      <c r="L9856" s="148" t="s">
        <v>150</v>
      </c>
    </row>
    <row r="9857" spans="11:12" ht="316.5" x14ac:dyDescent="0.25">
      <c r="K9857" s="146" t="s">
        <v>210</v>
      </c>
      <c r="L9857" s="148" t="s">
        <v>150</v>
      </c>
    </row>
    <row r="9858" spans="11:12" ht="316.5" x14ac:dyDescent="0.25">
      <c r="K9858" s="146" t="s">
        <v>210</v>
      </c>
      <c r="L9858" s="148" t="s">
        <v>150</v>
      </c>
    </row>
    <row r="9859" spans="11:12" ht="316.5" x14ac:dyDescent="0.25">
      <c r="K9859" s="146" t="s">
        <v>210</v>
      </c>
      <c r="L9859" s="148" t="s">
        <v>150</v>
      </c>
    </row>
    <row r="9860" spans="11:12" ht="316.5" x14ac:dyDescent="0.25">
      <c r="K9860" s="146" t="s">
        <v>210</v>
      </c>
      <c r="L9860" s="148" t="s">
        <v>150</v>
      </c>
    </row>
    <row r="9861" spans="11:12" ht="316.5" x14ac:dyDescent="0.25">
      <c r="K9861" s="146" t="s">
        <v>210</v>
      </c>
      <c r="L9861" s="148" t="s">
        <v>150</v>
      </c>
    </row>
    <row r="9862" spans="11:12" ht="316.5" x14ac:dyDescent="0.25">
      <c r="K9862" s="146" t="s">
        <v>210</v>
      </c>
      <c r="L9862" s="148" t="s">
        <v>150</v>
      </c>
    </row>
    <row r="9863" spans="11:12" ht="316.5" x14ac:dyDescent="0.25">
      <c r="K9863" s="146" t="s">
        <v>210</v>
      </c>
      <c r="L9863" s="148" t="s">
        <v>150</v>
      </c>
    </row>
    <row r="9864" spans="11:12" ht="316.5" x14ac:dyDescent="0.25">
      <c r="K9864" s="146" t="s">
        <v>210</v>
      </c>
      <c r="L9864" s="148" t="s">
        <v>150</v>
      </c>
    </row>
    <row r="9865" spans="11:12" ht="316.5" x14ac:dyDescent="0.25">
      <c r="K9865" s="146" t="s">
        <v>210</v>
      </c>
      <c r="L9865" s="148" t="s">
        <v>150</v>
      </c>
    </row>
    <row r="9866" spans="11:12" ht="316.5" x14ac:dyDescent="0.25">
      <c r="K9866" s="146" t="s">
        <v>210</v>
      </c>
      <c r="L9866" s="148" t="s">
        <v>150</v>
      </c>
    </row>
    <row r="9867" spans="11:12" ht="316.5" x14ac:dyDescent="0.25">
      <c r="K9867" s="146" t="s">
        <v>210</v>
      </c>
      <c r="L9867" s="148" t="s">
        <v>150</v>
      </c>
    </row>
    <row r="9868" spans="11:12" ht="316.5" x14ac:dyDescent="0.25">
      <c r="K9868" s="146" t="s">
        <v>210</v>
      </c>
      <c r="L9868" s="148" t="s">
        <v>150</v>
      </c>
    </row>
    <row r="9869" spans="11:12" ht="316.5" x14ac:dyDescent="0.25">
      <c r="K9869" s="146" t="s">
        <v>210</v>
      </c>
      <c r="L9869" s="148" t="s">
        <v>150</v>
      </c>
    </row>
    <row r="9870" spans="11:12" ht="316.5" x14ac:dyDescent="0.25">
      <c r="K9870" s="146" t="s">
        <v>210</v>
      </c>
      <c r="L9870" s="148" t="s">
        <v>150</v>
      </c>
    </row>
    <row r="9871" spans="11:12" ht="316.5" x14ac:dyDescent="0.25">
      <c r="K9871" s="146" t="s">
        <v>210</v>
      </c>
      <c r="L9871" s="148" t="s">
        <v>150</v>
      </c>
    </row>
    <row r="9872" spans="11:12" ht="316.5" x14ac:dyDescent="0.25">
      <c r="K9872" s="146" t="s">
        <v>210</v>
      </c>
      <c r="L9872" s="148" t="s">
        <v>150</v>
      </c>
    </row>
    <row r="9873" spans="11:12" ht="316.5" x14ac:dyDescent="0.25">
      <c r="K9873" s="146" t="s">
        <v>210</v>
      </c>
      <c r="L9873" s="148" t="s">
        <v>150</v>
      </c>
    </row>
    <row r="9874" spans="11:12" ht="316.5" x14ac:dyDescent="0.25">
      <c r="K9874" s="146" t="s">
        <v>210</v>
      </c>
      <c r="L9874" s="148" t="s">
        <v>150</v>
      </c>
    </row>
    <row r="9875" spans="11:12" ht="316.5" x14ac:dyDescent="0.25">
      <c r="K9875" s="146" t="s">
        <v>210</v>
      </c>
      <c r="L9875" s="148" t="s">
        <v>150</v>
      </c>
    </row>
    <row r="9876" spans="11:12" ht="316.5" x14ac:dyDescent="0.25">
      <c r="K9876" s="146" t="s">
        <v>210</v>
      </c>
      <c r="L9876" s="148" t="s">
        <v>150</v>
      </c>
    </row>
    <row r="9877" spans="11:12" ht="316.5" x14ac:dyDescent="0.25">
      <c r="K9877" s="146" t="s">
        <v>210</v>
      </c>
      <c r="L9877" s="148" t="s">
        <v>150</v>
      </c>
    </row>
    <row r="9878" spans="11:12" ht="316.5" x14ac:dyDescent="0.25">
      <c r="K9878" s="146" t="s">
        <v>210</v>
      </c>
      <c r="L9878" s="148" t="s">
        <v>150</v>
      </c>
    </row>
    <row r="9879" spans="11:12" ht="316.5" x14ac:dyDescent="0.25">
      <c r="K9879" s="146" t="s">
        <v>210</v>
      </c>
      <c r="L9879" s="148" t="s">
        <v>150</v>
      </c>
    </row>
    <row r="9880" spans="11:12" ht="316.5" x14ac:dyDescent="0.25">
      <c r="K9880" s="146" t="s">
        <v>210</v>
      </c>
      <c r="L9880" s="148" t="s">
        <v>150</v>
      </c>
    </row>
    <row r="9881" spans="11:12" ht="316.5" x14ac:dyDescent="0.25">
      <c r="K9881" s="146" t="s">
        <v>210</v>
      </c>
      <c r="L9881" s="148" t="s">
        <v>150</v>
      </c>
    </row>
    <row r="9882" spans="11:12" ht="316.5" x14ac:dyDescent="0.25">
      <c r="K9882" s="146" t="s">
        <v>210</v>
      </c>
      <c r="L9882" s="148" t="s">
        <v>150</v>
      </c>
    </row>
    <row r="9883" spans="11:12" ht="316.5" x14ac:dyDescent="0.25">
      <c r="K9883" s="146" t="s">
        <v>210</v>
      </c>
      <c r="L9883" s="148" t="s">
        <v>150</v>
      </c>
    </row>
    <row r="9884" spans="11:12" ht="316.5" x14ac:dyDescent="0.25">
      <c r="K9884" s="146" t="s">
        <v>210</v>
      </c>
      <c r="L9884" s="148" t="s">
        <v>150</v>
      </c>
    </row>
    <row r="9885" spans="11:12" ht="316.5" x14ac:dyDescent="0.25">
      <c r="K9885" s="146" t="s">
        <v>210</v>
      </c>
      <c r="L9885" s="148" t="s">
        <v>150</v>
      </c>
    </row>
    <row r="9886" spans="11:12" ht="316.5" x14ac:dyDescent="0.25">
      <c r="K9886" s="146" t="s">
        <v>210</v>
      </c>
      <c r="L9886" s="148" t="s">
        <v>150</v>
      </c>
    </row>
    <row r="9887" spans="11:12" ht="316.5" x14ac:dyDescent="0.25">
      <c r="K9887" s="146" t="s">
        <v>210</v>
      </c>
      <c r="L9887" s="148" t="s">
        <v>150</v>
      </c>
    </row>
    <row r="9888" spans="11:12" ht="316.5" x14ac:dyDescent="0.25">
      <c r="K9888" s="146" t="s">
        <v>210</v>
      </c>
      <c r="L9888" s="148" t="s">
        <v>150</v>
      </c>
    </row>
    <row r="9889" spans="11:12" ht="316.5" x14ac:dyDescent="0.25">
      <c r="K9889" s="146" t="s">
        <v>210</v>
      </c>
      <c r="L9889" s="148" t="s">
        <v>150</v>
      </c>
    </row>
    <row r="9890" spans="11:12" ht="316.5" x14ac:dyDescent="0.25">
      <c r="K9890" s="146" t="s">
        <v>210</v>
      </c>
      <c r="L9890" s="148" t="s">
        <v>150</v>
      </c>
    </row>
    <row r="9891" spans="11:12" ht="316.5" x14ac:dyDescent="0.25">
      <c r="K9891" s="146" t="s">
        <v>210</v>
      </c>
      <c r="L9891" s="148" t="s">
        <v>150</v>
      </c>
    </row>
    <row r="9892" spans="11:12" ht="316.5" x14ac:dyDescent="0.25">
      <c r="K9892" s="146" t="s">
        <v>210</v>
      </c>
      <c r="L9892" s="148" t="s">
        <v>150</v>
      </c>
    </row>
    <row r="9893" spans="11:12" ht="316.5" x14ac:dyDescent="0.25">
      <c r="K9893" s="146" t="s">
        <v>210</v>
      </c>
      <c r="L9893" s="148" t="s">
        <v>150</v>
      </c>
    </row>
    <row r="9894" spans="11:12" ht="316.5" x14ac:dyDescent="0.25">
      <c r="K9894" s="146" t="s">
        <v>210</v>
      </c>
      <c r="L9894" s="148" t="s">
        <v>150</v>
      </c>
    </row>
    <row r="9895" spans="11:12" ht="316.5" x14ac:dyDescent="0.25">
      <c r="K9895" s="146" t="s">
        <v>210</v>
      </c>
      <c r="L9895" s="148" t="s">
        <v>150</v>
      </c>
    </row>
    <row r="9896" spans="11:12" ht="316.5" x14ac:dyDescent="0.25">
      <c r="K9896" s="146" t="s">
        <v>210</v>
      </c>
      <c r="L9896" s="148" t="s">
        <v>150</v>
      </c>
    </row>
    <row r="9897" spans="11:12" ht="316.5" x14ac:dyDescent="0.25">
      <c r="K9897" s="146" t="s">
        <v>210</v>
      </c>
      <c r="L9897" s="148" t="s">
        <v>150</v>
      </c>
    </row>
    <row r="9898" spans="11:12" ht="316.5" x14ac:dyDescent="0.25">
      <c r="K9898" s="146" t="s">
        <v>210</v>
      </c>
      <c r="L9898" s="148" t="s">
        <v>150</v>
      </c>
    </row>
    <row r="9899" spans="11:12" ht="316.5" x14ac:dyDescent="0.25">
      <c r="K9899" s="146" t="s">
        <v>210</v>
      </c>
      <c r="L9899" s="148" t="s">
        <v>150</v>
      </c>
    </row>
    <row r="9900" spans="11:12" ht="316.5" x14ac:dyDescent="0.25">
      <c r="K9900" s="146" t="s">
        <v>210</v>
      </c>
      <c r="L9900" s="148" t="s">
        <v>150</v>
      </c>
    </row>
    <row r="9901" spans="11:12" ht="316.5" x14ac:dyDescent="0.25">
      <c r="K9901" s="146" t="s">
        <v>210</v>
      </c>
      <c r="L9901" s="148" t="s">
        <v>150</v>
      </c>
    </row>
    <row r="9902" spans="11:12" ht="316.5" x14ac:dyDescent="0.25">
      <c r="K9902" s="146" t="s">
        <v>210</v>
      </c>
      <c r="L9902" s="148" t="s">
        <v>150</v>
      </c>
    </row>
    <row r="9903" spans="11:12" ht="316.5" x14ac:dyDescent="0.25">
      <c r="K9903" s="146" t="s">
        <v>210</v>
      </c>
      <c r="L9903" s="148" t="s">
        <v>150</v>
      </c>
    </row>
    <row r="9904" spans="11:12" ht="316.5" x14ac:dyDescent="0.25">
      <c r="K9904" s="146" t="s">
        <v>210</v>
      </c>
      <c r="L9904" s="148" t="s">
        <v>150</v>
      </c>
    </row>
    <row r="9905" spans="11:12" ht="316.5" x14ac:dyDescent="0.25">
      <c r="K9905" s="146" t="s">
        <v>210</v>
      </c>
      <c r="L9905" s="148" t="s">
        <v>150</v>
      </c>
    </row>
    <row r="9906" spans="11:12" ht="316.5" x14ac:dyDescent="0.25">
      <c r="K9906" s="146" t="s">
        <v>210</v>
      </c>
      <c r="L9906" s="148" t="s">
        <v>150</v>
      </c>
    </row>
    <row r="9907" spans="11:12" ht="316.5" x14ac:dyDescent="0.25">
      <c r="K9907" s="146" t="s">
        <v>210</v>
      </c>
      <c r="L9907" s="148" t="s">
        <v>150</v>
      </c>
    </row>
    <row r="9908" spans="11:12" ht="316.5" x14ac:dyDescent="0.25">
      <c r="K9908" s="146" t="s">
        <v>210</v>
      </c>
      <c r="L9908" s="148" t="s">
        <v>150</v>
      </c>
    </row>
    <row r="9909" spans="11:12" ht="316.5" x14ac:dyDescent="0.25">
      <c r="K9909" s="146" t="s">
        <v>210</v>
      </c>
      <c r="L9909" s="148" t="s">
        <v>150</v>
      </c>
    </row>
    <row r="9910" spans="11:12" ht="316.5" x14ac:dyDescent="0.25">
      <c r="K9910" s="146" t="s">
        <v>210</v>
      </c>
      <c r="L9910" s="148" t="s">
        <v>150</v>
      </c>
    </row>
    <row r="9911" spans="11:12" ht="316.5" x14ac:dyDescent="0.25">
      <c r="K9911" s="146" t="s">
        <v>210</v>
      </c>
      <c r="L9911" s="148" t="s">
        <v>150</v>
      </c>
    </row>
    <row r="9912" spans="11:12" ht="316.5" x14ac:dyDescent="0.25">
      <c r="K9912" s="146" t="s">
        <v>210</v>
      </c>
      <c r="L9912" s="148" t="s">
        <v>150</v>
      </c>
    </row>
    <row r="9913" spans="11:12" ht="316.5" x14ac:dyDescent="0.25">
      <c r="K9913" s="146" t="s">
        <v>210</v>
      </c>
      <c r="L9913" s="148" t="s">
        <v>150</v>
      </c>
    </row>
    <row r="9914" spans="11:12" ht="316.5" x14ac:dyDescent="0.25">
      <c r="K9914" s="146" t="s">
        <v>210</v>
      </c>
      <c r="L9914" s="148" t="s">
        <v>150</v>
      </c>
    </row>
    <row r="9915" spans="11:12" ht="316.5" x14ac:dyDescent="0.25">
      <c r="K9915" s="146" t="s">
        <v>210</v>
      </c>
      <c r="L9915" s="148" t="s">
        <v>150</v>
      </c>
    </row>
    <row r="9916" spans="11:12" ht="316.5" x14ac:dyDescent="0.25">
      <c r="K9916" s="146" t="s">
        <v>210</v>
      </c>
      <c r="L9916" s="148" t="s">
        <v>150</v>
      </c>
    </row>
    <row r="9917" spans="11:12" ht="316.5" x14ac:dyDescent="0.25">
      <c r="K9917" s="146" t="s">
        <v>210</v>
      </c>
      <c r="L9917" s="148" t="s">
        <v>150</v>
      </c>
    </row>
    <row r="9918" spans="11:12" ht="316.5" x14ac:dyDescent="0.25">
      <c r="K9918" s="146" t="s">
        <v>210</v>
      </c>
      <c r="L9918" s="148" t="s">
        <v>150</v>
      </c>
    </row>
    <row r="9919" spans="11:12" ht="316.5" x14ac:dyDescent="0.25">
      <c r="K9919" s="146" t="s">
        <v>210</v>
      </c>
      <c r="L9919" s="148" t="s">
        <v>150</v>
      </c>
    </row>
    <row r="9920" spans="11:12" ht="316.5" x14ac:dyDescent="0.25">
      <c r="K9920" s="146" t="s">
        <v>210</v>
      </c>
      <c r="L9920" s="148" t="s">
        <v>150</v>
      </c>
    </row>
    <row r="9921" spans="11:12" ht="316.5" x14ac:dyDescent="0.25">
      <c r="K9921" s="146" t="s">
        <v>210</v>
      </c>
      <c r="L9921" s="148" t="s">
        <v>150</v>
      </c>
    </row>
    <row r="9922" spans="11:12" ht="316.5" x14ac:dyDescent="0.25">
      <c r="K9922" s="146" t="s">
        <v>210</v>
      </c>
      <c r="L9922" s="148" t="s">
        <v>150</v>
      </c>
    </row>
    <row r="9923" spans="11:12" ht="316.5" x14ac:dyDescent="0.25">
      <c r="K9923" s="146" t="s">
        <v>210</v>
      </c>
      <c r="L9923" s="148" t="s">
        <v>150</v>
      </c>
    </row>
    <row r="9924" spans="11:12" ht="316.5" x14ac:dyDescent="0.25">
      <c r="K9924" s="146" t="s">
        <v>210</v>
      </c>
      <c r="L9924" s="148" t="s">
        <v>150</v>
      </c>
    </row>
    <row r="9925" spans="11:12" ht="316.5" x14ac:dyDescent="0.25">
      <c r="K9925" s="146" t="s">
        <v>210</v>
      </c>
      <c r="L9925" s="148" t="s">
        <v>150</v>
      </c>
    </row>
    <row r="9926" spans="11:12" ht="316.5" x14ac:dyDescent="0.25">
      <c r="K9926" s="146" t="s">
        <v>210</v>
      </c>
      <c r="L9926" s="148" t="s">
        <v>150</v>
      </c>
    </row>
    <row r="9927" spans="11:12" ht="316.5" x14ac:dyDescent="0.25">
      <c r="K9927" s="146" t="s">
        <v>210</v>
      </c>
      <c r="L9927" s="148" t="s">
        <v>150</v>
      </c>
    </row>
    <row r="9928" spans="11:12" ht="316.5" x14ac:dyDescent="0.25">
      <c r="K9928" s="146" t="s">
        <v>210</v>
      </c>
      <c r="L9928" s="148" t="s">
        <v>150</v>
      </c>
    </row>
    <row r="9929" spans="11:12" ht="316.5" x14ac:dyDescent="0.25">
      <c r="K9929" s="146" t="s">
        <v>210</v>
      </c>
      <c r="L9929" s="148" t="s">
        <v>150</v>
      </c>
    </row>
    <row r="9930" spans="11:12" ht="316.5" x14ac:dyDescent="0.25">
      <c r="K9930" s="146" t="s">
        <v>210</v>
      </c>
      <c r="L9930" s="148" t="s">
        <v>150</v>
      </c>
    </row>
    <row r="9931" spans="11:12" ht="316.5" x14ac:dyDescent="0.25">
      <c r="K9931" s="146" t="s">
        <v>210</v>
      </c>
      <c r="L9931" s="148" t="s">
        <v>150</v>
      </c>
    </row>
    <row r="9932" spans="11:12" ht="316.5" x14ac:dyDescent="0.25">
      <c r="K9932" s="146" t="s">
        <v>210</v>
      </c>
      <c r="L9932" s="148" t="s">
        <v>150</v>
      </c>
    </row>
    <row r="9933" spans="11:12" ht="316.5" x14ac:dyDescent="0.25">
      <c r="K9933" s="146" t="s">
        <v>210</v>
      </c>
      <c r="L9933" s="148" t="s">
        <v>150</v>
      </c>
    </row>
    <row r="9934" spans="11:12" ht="316.5" x14ac:dyDescent="0.25">
      <c r="K9934" s="146" t="s">
        <v>210</v>
      </c>
      <c r="L9934" s="148" t="s">
        <v>150</v>
      </c>
    </row>
    <row r="9935" spans="11:12" ht="316.5" x14ac:dyDescent="0.25">
      <c r="K9935" s="146" t="s">
        <v>210</v>
      </c>
      <c r="L9935" s="148" t="s">
        <v>150</v>
      </c>
    </row>
    <row r="9936" spans="11:12" ht="316.5" x14ac:dyDescent="0.25">
      <c r="K9936" s="146" t="s">
        <v>210</v>
      </c>
      <c r="L9936" s="148" t="s">
        <v>150</v>
      </c>
    </row>
    <row r="9937" spans="11:12" ht="316.5" x14ac:dyDescent="0.25">
      <c r="K9937" s="146" t="s">
        <v>210</v>
      </c>
      <c r="L9937" s="148" t="s">
        <v>150</v>
      </c>
    </row>
    <row r="9938" spans="11:12" ht="316.5" x14ac:dyDescent="0.25">
      <c r="K9938" s="146" t="s">
        <v>210</v>
      </c>
      <c r="L9938" s="148" t="s">
        <v>150</v>
      </c>
    </row>
    <row r="9939" spans="11:12" ht="316.5" x14ac:dyDescent="0.25">
      <c r="K9939" s="146" t="s">
        <v>210</v>
      </c>
      <c r="L9939" s="148" t="s">
        <v>150</v>
      </c>
    </row>
    <row r="9940" spans="11:12" ht="316.5" x14ac:dyDescent="0.25">
      <c r="K9940" s="146" t="s">
        <v>210</v>
      </c>
      <c r="L9940" s="148" t="s">
        <v>150</v>
      </c>
    </row>
    <row r="9941" spans="11:12" ht="316.5" x14ac:dyDescent="0.25">
      <c r="K9941" s="146" t="s">
        <v>210</v>
      </c>
      <c r="L9941" s="148" t="s">
        <v>150</v>
      </c>
    </row>
    <row r="9942" spans="11:12" ht="316.5" x14ac:dyDescent="0.25">
      <c r="K9942" s="146" t="s">
        <v>210</v>
      </c>
      <c r="L9942" s="148" t="s">
        <v>150</v>
      </c>
    </row>
    <row r="9943" spans="11:12" ht="316.5" x14ac:dyDescent="0.25">
      <c r="K9943" s="146" t="s">
        <v>210</v>
      </c>
      <c r="L9943" s="148" t="s">
        <v>150</v>
      </c>
    </row>
    <row r="9944" spans="11:12" ht="316.5" x14ac:dyDescent="0.25">
      <c r="K9944" s="146" t="s">
        <v>210</v>
      </c>
      <c r="L9944" s="148" t="s">
        <v>150</v>
      </c>
    </row>
    <row r="9945" spans="11:12" ht="316.5" x14ac:dyDescent="0.25">
      <c r="K9945" s="146" t="s">
        <v>210</v>
      </c>
      <c r="L9945" s="148" t="s">
        <v>150</v>
      </c>
    </row>
    <row r="9946" spans="11:12" ht="316.5" x14ac:dyDescent="0.25">
      <c r="K9946" s="146" t="s">
        <v>210</v>
      </c>
      <c r="L9946" s="148" t="s">
        <v>150</v>
      </c>
    </row>
    <row r="9947" spans="11:12" ht="316.5" x14ac:dyDescent="0.25">
      <c r="K9947" s="146" t="s">
        <v>210</v>
      </c>
      <c r="L9947" s="148" t="s">
        <v>150</v>
      </c>
    </row>
    <row r="9948" spans="11:12" ht="316.5" x14ac:dyDescent="0.25">
      <c r="K9948" s="146" t="s">
        <v>210</v>
      </c>
      <c r="L9948" s="148" t="s">
        <v>150</v>
      </c>
    </row>
    <row r="9949" spans="11:12" ht="316.5" x14ac:dyDescent="0.25">
      <c r="K9949" s="146" t="s">
        <v>210</v>
      </c>
      <c r="L9949" s="148" t="s">
        <v>150</v>
      </c>
    </row>
    <row r="9950" spans="11:12" ht="316.5" x14ac:dyDescent="0.25">
      <c r="K9950" s="146" t="s">
        <v>210</v>
      </c>
      <c r="L9950" s="148" t="s">
        <v>150</v>
      </c>
    </row>
    <row r="9951" spans="11:12" ht="316.5" x14ac:dyDescent="0.25">
      <c r="K9951" s="146" t="s">
        <v>210</v>
      </c>
      <c r="L9951" s="148" t="s">
        <v>150</v>
      </c>
    </row>
    <row r="9952" spans="11:12" ht="316.5" x14ac:dyDescent="0.25">
      <c r="K9952" s="146" t="s">
        <v>210</v>
      </c>
      <c r="L9952" s="148" t="s">
        <v>150</v>
      </c>
    </row>
    <row r="9953" spans="11:12" ht="316.5" x14ac:dyDescent="0.25">
      <c r="K9953" s="146" t="s">
        <v>210</v>
      </c>
      <c r="L9953" s="148" t="s">
        <v>150</v>
      </c>
    </row>
    <row r="9954" spans="11:12" ht="316.5" x14ac:dyDescent="0.25">
      <c r="K9954" s="146" t="s">
        <v>210</v>
      </c>
      <c r="L9954" s="148" t="s">
        <v>150</v>
      </c>
    </row>
    <row r="9955" spans="11:12" ht="316.5" x14ac:dyDescent="0.25">
      <c r="K9955" s="146" t="s">
        <v>210</v>
      </c>
      <c r="L9955" s="148" t="s">
        <v>150</v>
      </c>
    </row>
    <row r="9956" spans="11:12" ht="316.5" x14ac:dyDescent="0.25">
      <c r="K9956" s="146" t="s">
        <v>210</v>
      </c>
      <c r="L9956" s="148" t="s">
        <v>150</v>
      </c>
    </row>
    <row r="9957" spans="11:12" ht="316.5" x14ac:dyDescent="0.25">
      <c r="K9957" s="146" t="s">
        <v>210</v>
      </c>
      <c r="L9957" s="148" t="s">
        <v>150</v>
      </c>
    </row>
    <row r="9958" spans="11:12" ht="316.5" x14ac:dyDescent="0.25">
      <c r="K9958" s="146" t="s">
        <v>210</v>
      </c>
      <c r="L9958" s="148" t="s">
        <v>150</v>
      </c>
    </row>
    <row r="9959" spans="11:12" ht="316.5" x14ac:dyDescent="0.25">
      <c r="K9959" s="146" t="s">
        <v>210</v>
      </c>
      <c r="L9959" s="148" t="s">
        <v>150</v>
      </c>
    </row>
    <row r="9960" spans="11:12" ht="316.5" x14ac:dyDescent="0.25">
      <c r="K9960" s="146" t="s">
        <v>210</v>
      </c>
      <c r="L9960" s="148" t="s">
        <v>150</v>
      </c>
    </row>
    <row r="9961" spans="11:12" ht="316.5" x14ac:dyDescent="0.25">
      <c r="K9961" s="146" t="s">
        <v>210</v>
      </c>
      <c r="L9961" s="148" t="s">
        <v>150</v>
      </c>
    </row>
    <row r="9962" spans="11:12" ht="316.5" x14ac:dyDescent="0.25">
      <c r="K9962" s="146" t="s">
        <v>210</v>
      </c>
      <c r="L9962" s="148" t="s">
        <v>150</v>
      </c>
    </row>
    <row r="9963" spans="11:12" ht="316.5" x14ac:dyDescent="0.25">
      <c r="K9963" s="146" t="s">
        <v>210</v>
      </c>
      <c r="L9963" s="148" t="s">
        <v>150</v>
      </c>
    </row>
    <row r="9964" spans="11:12" ht="316.5" x14ac:dyDescent="0.25">
      <c r="K9964" s="146" t="s">
        <v>210</v>
      </c>
      <c r="L9964" s="148" t="s">
        <v>150</v>
      </c>
    </row>
    <row r="9965" spans="11:12" ht="316.5" x14ac:dyDescent="0.25">
      <c r="K9965" s="146" t="s">
        <v>210</v>
      </c>
      <c r="L9965" s="148" t="s">
        <v>150</v>
      </c>
    </row>
    <row r="9966" spans="11:12" ht="316.5" x14ac:dyDescent="0.25">
      <c r="K9966" s="146" t="s">
        <v>210</v>
      </c>
      <c r="L9966" s="148" t="s">
        <v>150</v>
      </c>
    </row>
    <row r="9967" spans="11:12" ht="316.5" x14ac:dyDescent="0.25">
      <c r="K9967" s="146" t="s">
        <v>210</v>
      </c>
      <c r="L9967" s="148" t="s">
        <v>150</v>
      </c>
    </row>
    <row r="9968" spans="11:12" ht="316.5" x14ac:dyDescent="0.25">
      <c r="K9968" s="146" t="s">
        <v>210</v>
      </c>
      <c r="L9968" s="148" t="s">
        <v>150</v>
      </c>
    </row>
    <row r="9969" spans="11:12" ht="316.5" x14ac:dyDescent="0.25">
      <c r="K9969" s="146" t="s">
        <v>210</v>
      </c>
      <c r="L9969" s="148" t="s">
        <v>150</v>
      </c>
    </row>
    <row r="9970" spans="11:12" ht="316.5" x14ac:dyDescent="0.25">
      <c r="K9970" s="146" t="s">
        <v>210</v>
      </c>
      <c r="L9970" s="148" t="s">
        <v>150</v>
      </c>
    </row>
    <row r="9971" spans="11:12" ht="316.5" x14ac:dyDescent="0.25">
      <c r="K9971" s="146" t="s">
        <v>210</v>
      </c>
      <c r="L9971" s="148" t="s">
        <v>150</v>
      </c>
    </row>
    <row r="9972" spans="11:12" ht="316.5" x14ac:dyDescent="0.25">
      <c r="K9972" s="146" t="s">
        <v>210</v>
      </c>
      <c r="L9972" s="148" t="s">
        <v>150</v>
      </c>
    </row>
    <row r="9973" spans="11:12" ht="316.5" x14ac:dyDescent="0.25">
      <c r="K9973" s="146" t="s">
        <v>210</v>
      </c>
      <c r="L9973" s="148" t="s">
        <v>150</v>
      </c>
    </row>
    <row r="9974" spans="11:12" ht="316.5" x14ac:dyDescent="0.25">
      <c r="K9974" s="146" t="s">
        <v>210</v>
      </c>
      <c r="L9974" s="148" t="s">
        <v>150</v>
      </c>
    </row>
    <row r="9975" spans="11:12" ht="316.5" x14ac:dyDescent="0.25">
      <c r="K9975" s="146" t="s">
        <v>210</v>
      </c>
      <c r="L9975" s="148" t="s">
        <v>150</v>
      </c>
    </row>
    <row r="9976" spans="11:12" ht="316.5" x14ac:dyDescent="0.25">
      <c r="K9976" s="146" t="s">
        <v>210</v>
      </c>
      <c r="L9976" s="148" t="s">
        <v>150</v>
      </c>
    </row>
    <row r="9977" spans="11:12" ht="316.5" x14ac:dyDescent="0.25">
      <c r="K9977" s="146" t="s">
        <v>210</v>
      </c>
      <c r="L9977" s="148" t="s">
        <v>150</v>
      </c>
    </row>
    <row r="9978" spans="11:12" ht="316.5" x14ac:dyDescent="0.25">
      <c r="K9978" s="146" t="s">
        <v>210</v>
      </c>
      <c r="L9978" s="148" t="s">
        <v>150</v>
      </c>
    </row>
    <row r="9979" spans="11:12" ht="316.5" x14ac:dyDescent="0.25">
      <c r="K9979" s="146" t="s">
        <v>210</v>
      </c>
      <c r="L9979" s="148" t="s">
        <v>150</v>
      </c>
    </row>
    <row r="9980" spans="11:12" ht="316.5" x14ac:dyDescent="0.25">
      <c r="K9980" s="146" t="s">
        <v>210</v>
      </c>
      <c r="L9980" s="148" t="s">
        <v>150</v>
      </c>
    </row>
    <row r="9981" spans="11:12" ht="316.5" x14ac:dyDescent="0.25">
      <c r="K9981" s="146" t="s">
        <v>210</v>
      </c>
      <c r="L9981" s="148" t="s">
        <v>150</v>
      </c>
    </row>
    <row r="9982" spans="11:12" ht="316.5" x14ac:dyDescent="0.25">
      <c r="K9982" s="146" t="s">
        <v>210</v>
      </c>
      <c r="L9982" s="148" t="s">
        <v>150</v>
      </c>
    </row>
    <row r="9983" spans="11:12" ht="316.5" x14ac:dyDescent="0.25">
      <c r="K9983" s="146" t="s">
        <v>210</v>
      </c>
      <c r="L9983" s="148" t="s">
        <v>150</v>
      </c>
    </row>
    <row r="9984" spans="11:12" ht="316.5" x14ac:dyDescent="0.25">
      <c r="K9984" s="146" t="s">
        <v>210</v>
      </c>
      <c r="L9984" s="148" t="s">
        <v>150</v>
      </c>
    </row>
    <row r="9985" spans="11:12" ht="316.5" x14ac:dyDescent="0.25">
      <c r="K9985" s="146" t="s">
        <v>210</v>
      </c>
      <c r="L9985" s="148" t="s">
        <v>150</v>
      </c>
    </row>
    <row r="9986" spans="11:12" ht="316.5" x14ac:dyDescent="0.25">
      <c r="K9986" s="146" t="s">
        <v>210</v>
      </c>
      <c r="L9986" s="148" t="s">
        <v>150</v>
      </c>
    </row>
    <row r="9987" spans="11:12" ht="316.5" x14ac:dyDescent="0.25">
      <c r="K9987" s="146" t="s">
        <v>210</v>
      </c>
      <c r="L9987" s="148" t="s">
        <v>150</v>
      </c>
    </row>
    <row r="9988" spans="11:12" ht="316.5" x14ac:dyDescent="0.25">
      <c r="K9988" s="146" t="s">
        <v>210</v>
      </c>
      <c r="L9988" s="148" t="s">
        <v>150</v>
      </c>
    </row>
    <row r="9989" spans="11:12" ht="316.5" x14ac:dyDescent="0.25">
      <c r="K9989" s="146" t="s">
        <v>210</v>
      </c>
      <c r="L9989" s="148" t="s">
        <v>150</v>
      </c>
    </row>
    <row r="9990" spans="11:12" ht="316.5" x14ac:dyDescent="0.25">
      <c r="K9990" s="146" t="s">
        <v>210</v>
      </c>
      <c r="L9990" s="148" t="s">
        <v>150</v>
      </c>
    </row>
    <row r="9991" spans="11:12" ht="316.5" x14ac:dyDescent="0.25">
      <c r="K9991" s="146" t="s">
        <v>210</v>
      </c>
      <c r="L9991" s="148" t="s">
        <v>150</v>
      </c>
    </row>
    <row r="9992" spans="11:12" ht="316.5" x14ac:dyDescent="0.25">
      <c r="K9992" s="146" t="s">
        <v>210</v>
      </c>
      <c r="L9992" s="148" t="s">
        <v>150</v>
      </c>
    </row>
    <row r="9993" spans="11:12" ht="316.5" x14ac:dyDescent="0.25">
      <c r="K9993" s="146" t="s">
        <v>210</v>
      </c>
      <c r="L9993" s="148" t="s">
        <v>150</v>
      </c>
    </row>
    <row r="9994" spans="11:12" ht="316.5" x14ac:dyDescent="0.25">
      <c r="K9994" s="146" t="s">
        <v>210</v>
      </c>
      <c r="L9994" s="148" t="s">
        <v>150</v>
      </c>
    </row>
    <row r="9995" spans="11:12" ht="316.5" x14ac:dyDescent="0.25">
      <c r="K9995" s="146" t="s">
        <v>210</v>
      </c>
      <c r="L9995" s="148" t="s">
        <v>150</v>
      </c>
    </row>
    <row r="9996" spans="11:12" ht="316.5" x14ac:dyDescent="0.25">
      <c r="K9996" s="146" t="s">
        <v>210</v>
      </c>
      <c r="L9996" s="148" t="s">
        <v>150</v>
      </c>
    </row>
    <row r="9997" spans="11:12" ht="316.5" x14ac:dyDescent="0.25">
      <c r="K9997" s="146" t="s">
        <v>210</v>
      </c>
      <c r="L9997" s="148" t="s">
        <v>150</v>
      </c>
    </row>
    <row r="9998" spans="11:12" ht="316.5" x14ac:dyDescent="0.25">
      <c r="K9998" s="146" t="s">
        <v>210</v>
      </c>
      <c r="L9998" s="148" t="s">
        <v>150</v>
      </c>
    </row>
    <row r="9999" spans="11:12" ht="316.5" x14ac:dyDescent="0.25">
      <c r="K9999" s="146" t="s">
        <v>210</v>
      </c>
      <c r="L9999" s="148" t="s">
        <v>150</v>
      </c>
    </row>
    <row r="10000" spans="11:12" ht="316.5" x14ac:dyDescent="0.25">
      <c r="K10000" s="146" t="s">
        <v>210</v>
      </c>
      <c r="L10000" s="148" t="s">
        <v>150</v>
      </c>
    </row>
    <row r="10001" spans="11:12" ht="316.5" x14ac:dyDescent="0.25">
      <c r="K10001" s="146" t="s">
        <v>210</v>
      </c>
      <c r="L10001" s="148" t="s">
        <v>150</v>
      </c>
    </row>
    <row r="10002" spans="11:12" ht="316.5" x14ac:dyDescent="0.25">
      <c r="K10002" s="146" t="s">
        <v>210</v>
      </c>
      <c r="L10002" s="148" t="s">
        <v>150</v>
      </c>
    </row>
    <row r="10003" spans="11:12" ht="316.5" x14ac:dyDescent="0.25">
      <c r="K10003" s="146" t="s">
        <v>210</v>
      </c>
      <c r="L10003" s="148" t="s">
        <v>150</v>
      </c>
    </row>
    <row r="10004" spans="11:12" ht="316.5" x14ac:dyDescent="0.25">
      <c r="K10004" s="146" t="s">
        <v>210</v>
      </c>
      <c r="L10004" s="148" t="s">
        <v>150</v>
      </c>
    </row>
    <row r="10005" spans="11:12" ht="316.5" x14ac:dyDescent="0.25">
      <c r="K10005" s="146" t="s">
        <v>210</v>
      </c>
      <c r="L10005" s="148" t="s">
        <v>150</v>
      </c>
    </row>
    <row r="10006" spans="11:12" ht="316.5" x14ac:dyDescent="0.25">
      <c r="K10006" s="146" t="s">
        <v>210</v>
      </c>
      <c r="L10006" s="148" t="s">
        <v>150</v>
      </c>
    </row>
    <row r="10007" spans="11:12" ht="316.5" x14ac:dyDescent="0.25">
      <c r="K10007" s="146" t="s">
        <v>210</v>
      </c>
      <c r="L10007" s="148" t="s">
        <v>150</v>
      </c>
    </row>
    <row r="10008" spans="11:12" ht="316.5" x14ac:dyDescent="0.25">
      <c r="K10008" s="146" t="s">
        <v>210</v>
      </c>
      <c r="L10008" s="148" t="s">
        <v>150</v>
      </c>
    </row>
    <row r="10009" spans="11:12" ht="316.5" x14ac:dyDescent="0.25">
      <c r="K10009" s="146" t="s">
        <v>210</v>
      </c>
      <c r="L10009" s="148" t="s">
        <v>150</v>
      </c>
    </row>
    <row r="10010" spans="11:12" ht="316.5" x14ac:dyDescent="0.25">
      <c r="K10010" s="146" t="s">
        <v>210</v>
      </c>
      <c r="L10010" s="148" t="s">
        <v>150</v>
      </c>
    </row>
    <row r="10011" spans="11:12" ht="316.5" x14ac:dyDescent="0.25">
      <c r="K10011" s="146" t="s">
        <v>210</v>
      </c>
      <c r="L10011" s="148" t="s">
        <v>150</v>
      </c>
    </row>
    <row r="10012" spans="11:12" ht="316.5" x14ac:dyDescent="0.25">
      <c r="K10012" s="146" t="s">
        <v>210</v>
      </c>
      <c r="L10012" s="148" t="s">
        <v>150</v>
      </c>
    </row>
    <row r="10013" spans="11:12" ht="316.5" x14ac:dyDescent="0.25">
      <c r="K10013" s="146" t="s">
        <v>210</v>
      </c>
      <c r="L10013" s="148" t="s">
        <v>150</v>
      </c>
    </row>
    <row r="10014" spans="11:12" ht="316.5" x14ac:dyDescent="0.25">
      <c r="K10014" s="146" t="s">
        <v>210</v>
      </c>
      <c r="L10014" s="148" t="s">
        <v>150</v>
      </c>
    </row>
    <row r="10015" spans="11:12" ht="316.5" x14ac:dyDescent="0.25">
      <c r="K10015" s="146" t="s">
        <v>210</v>
      </c>
      <c r="L10015" s="148" t="s">
        <v>150</v>
      </c>
    </row>
    <row r="10016" spans="11:12" ht="316.5" x14ac:dyDescent="0.25">
      <c r="K10016" s="146" t="s">
        <v>210</v>
      </c>
      <c r="L10016" s="148" t="s">
        <v>150</v>
      </c>
    </row>
    <row r="10017" spans="11:12" ht="316.5" x14ac:dyDescent="0.25">
      <c r="K10017" s="146" t="s">
        <v>210</v>
      </c>
      <c r="L10017" s="148" t="s">
        <v>150</v>
      </c>
    </row>
    <row r="10018" spans="11:12" ht="316.5" x14ac:dyDescent="0.25">
      <c r="K10018" s="146" t="s">
        <v>210</v>
      </c>
      <c r="L10018" s="148" t="s">
        <v>150</v>
      </c>
    </row>
    <row r="10019" spans="11:12" ht="316.5" x14ac:dyDescent="0.25">
      <c r="K10019" s="146" t="s">
        <v>210</v>
      </c>
      <c r="L10019" s="148" t="s">
        <v>150</v>
      </c>
    </row>
    <row r="10020" spans="11:12" ht="316.5" x14ac:dyDescent="0.25">
      <c r="K10020" s="146" t="s">
        <v>210</v>
      </c>
      <c r="L10020" s="148" t="s">
        <v>150</v>
      </c>
    </row>
    <row r="10021" spans="11:12" ht="316.5" x14ac:dyDescent="0.25">
      <c r="K10021" s="146" t="s">
        <v>210</v>
      </c>
      <c r="L10021" s="148" t="s">
        <v>150</v>
      </c>
    </row>
    <row r="10022" spans="11:12" ht="316.5" x14ac:dyDescent="0.25">
      <c r="K10022" s="146" t="s">
        <v>210</v>
      </c>
      <c r="L10022" s="148" t="s">
        <v>150</v>
      </c>
    </row>
    <row r="10023" spans="11:12" ht="316.5" x14ac:dyDescent="0.25">
      <c r="K10023" s="146" t="s">
        <v>210</v>
      </c>
      <c r="L10023" s="148" t="s">
        <v>150</v>
      </c>
    </row>
    <row r="10024" spans="11:12" ht="316.5" x14ac:dyDescent="0.25">
      <c r="K10024" s="146" t="s">
        <v>210</v>
      </c>
      <c r="L10024" s="148" t="s">
        <v>150</v>
      </c>
    </row>
    <row r="10025" spans="11:12" ht="316.5" x14ac:dyDescent="0.25">
      <c r="K10025" s="146" t="s">
        <v>210</v>
      </c>
      <c r="L10025" s="148" t="s">
        <v>150</v>
      </c>
    </row>
    <row r="10026" spans="11:12" ht="316.5" x14ac:dyDescent="0.25">
      <c r="K10026" s="146" t="s">
        <v>210</v>
      </c>
      <c r="L10026" s="148" t="s">
        <v>150</v>
      </c>
    </row>
    <row r="10027" spans="11:12" ht="316.5" x14ac:dyDescent="0.25">
      <c r="K10027" s="146" t="s">
        <v>210</v>
      </c>
      <c r="L10027" s="148" t="s">
        <v>150</v>
      </c>
    </row>
    <row r="10028" spans="11:12" ht="316.5" x14ac:dyDescent="0.25">
      <c r="K10028" s="146" t="s">
        <v>210</v>
      </c>
      <c r="L10028" s="148" t="s">
        <v>150</v>
      </c>
    </row>
    <row r="10029" spans="11:12" ht="316.5" x14ac:dyDescent="0.25">
      <c r="K10029" s="146" t="s">
        <v>210</v>
      </c>
      <c r="L10029" s="148" t="s">
        <v>150</v>
      </c>
    </row>
    <row r="10030" spans="11:12" ht="316.5" x14ac:dyDescent="0.25">
      <c r="K10030" s="146" t="s">
        <v>210</v>
      </c>
      <c r="L10030" s="148" t="s">
        <v>150</v>
      </c>
    </row>
    <row r="10031" spans="11:12" ht="316.5" x14ac:dyDescent="0.25">
      <c r="K10031" s="146" t="s">
        <v>210</v>
      </c>
      <c r="L10031" s="148" t="s">
        <v>150</v>
      </c>
    </row>
    <row r="10032" spans="11:12" ht="316.5" x14ac:dyDescent="0.25">
      <c r="K10032" s="146" t="s">
        <v>210</v>
      </c>
      <c r="L10032" s="148" t="s">
        <v>150</v>
      </c>
    </row>
    <row r="10033" spans="11:12" ht="316.5" x14ac:dyDescent="0.25">
      <c r="K10033" s="146" t="s">
        <v>210</v>
      </c>
      <c r="L10033" s="148" t="s">
        <v>150</v>
      </c>
    </row>
    <row r="10034" spans="11:12" ht="316.5" x14ac:dyDescent="0.25">
      <c r="K10034" s="146" t="s">
        <v>210</v>
      </c>
      <c r="L10034" s="148" t="s">
        <v>150</v>
      </c>
    </row>
    <row r="10035" spans="11:12" ht="316.5" x14ac:dyDescent="0.25">
      <c r="K10035" s="146" t="s">
        <v>210</v>
      </c>
      <c r="L10035" s="148" t="s">
        <v>150</v>
      </c>
    </row>
    <row r="10036" spans="11:12" ht="316.5" x14ac:dyDescent="0.25">
      <c r="K10036" s="146" t="s">
        <v>210</v>
      </c>
      <c r="L10036" s="148" t="s">
        <v>150</v>
      </c>
    </row>
    <row r="10037" spans="11:12" ht="316.5" x14ac:dyDescent="0.25">
      <c r="K10037" s="146" t="s">
        <v>210</v>
      </c>
      <c r="L10037" s="148" t="s">
        <v>150</v>
      </c>
    </row>
    <row r="10038" spans="11:12" ht="316.5" x14ac:dyDescent="0.25">
      <c r="K10038" s="146" t="s">
        <v>210</v>
      </c>
      <c r="L10038" s="148" t="s">
        <v>150</v>
      </c>
    </row>
    <row r="10039" spans="11:12" ht="316.5" x14ac:dyDescent="0.25">
      <c r="K10039" s="146" t="s">
        <v>210</v>
      </c>
      <c r="L10039" s="148" t="s">
        <v>150</v>
      </c>
    </row>
    <row r="10040" spans="11:12" ht="316.5" x14ac:dyDescent="0.25">
      <c r="K10040" s="146" t="s">
        <v>210</v>
      </c>
      <c r="L10040" s="148" t="s">
        <v>150</v>
      </c>
    </row>
    <row r="10041" spans="11:12" ht="316.5" x14ac:dyDescent="0.25">
      <c r="K10041" s="146" t="s">
        <v>210</v>
      </c>
      <c r="L10041" s="148" t="s">
        <v>150</v>
      </c>
    </row>
    <row r="10042" spans="11:12" ht="316.5" x14ac:dyDescent="0.25">
      <c r="K10042" s="146" t="s">
        <v>210</v>
      </c>
      <c r="L10042" s="148" t="s">
        <v>150</v>
      </c>
    </row>
    <row r="10043" spans="11:12" ht="316.5" x14ac:dyDescent="0.25">
      <c r="K10043" s="146" t="s">
        <v>210</v>
      </c>
      <c r="L10043" s="148" t="s">
        <v>150</v>
      </c>
    </row>
    <row r="10044" spans="11:12" ht="316.5" x14ac:dyDescent="0.25">
      <c r="K10044" s="146" t="s">
        <v>210</v>
      </c>
      <c r="L10044" s="148" t="s">
        <v>150</v>
      </c>
    </row>
    <row r="10045" spans="11:12" ht="316.5" x14ac:dyDescent="0.25">
      <c r="K10045" s="146" t="s">
        <v>210</v>
      </c>
      <c r="L10045" s="148" t="s">
        <v>150</v>
      </c>
    </row>
    <row r="10046" spans="11:12" ht="316.5" x14ac:dyDescent="0.25">
      <c r="K10046" s="146" t="s">
        <v>210</v>
      </c>
      <c r="L10046" s="148" t="s">
        <v>150</v>
      </c>
    </row>
    <row r="10047" spans="11:12" ht="316.5" x14ac:dyDescent="0.25">
      <c r="K10047" s="146" t="s">
        <v>210</v>
      </c>
      <c r="L10047" s="148" t="s">
        <v>150</v>
      </c>
    </row>
    <row r="10048" spans="11:12" ht="316.5" x14ac:dyDescent="0.25">
      <c r="K10048" s="146" t="s">
        <v>210</v>
      </c>
      <c r="L10048" s="148" t="s">
        <v>150</v>
      </c>
    </row>
    <row r="10049" spans="11:12" ht="316.5" x14ac:dyDescent="0.25">
      <c r="K10049" s="146" t="s">
        <v>210</v>
      </c>
      <c r="L10049" s="148" t="s">
        <v>150</v>
      </c>
    </row>
    <row r="10050" spans="11:12" ht="316.5" x14ac:dyDescent="0.25">
      <c r="K10050" s="146" t="s">
        <v>210</v>
      </c>
      <c r="L10050" s="148" t="s">
        <v>150</v>
      </c>
    </row>
    <row r="10051" spans="11:12" ht="316.5" x14ac:dyDescent="0.25">
      <c r="K10051" s="146" t="s">
        <v>210</v>
      </c>
      <c r="L10051" s="148" t="s">
        <v>150</v>
      </c>
    </row>
    <row r="10052" spans="11:12" ht="316.5" x14ac:dyDescent="0.25">
      <c r="K10052" s="146" t="s">
        <v>210</v>
      </c>
      <c r="L10052" s="148" t="s">
        <v>150</v>
      </c>
    </row>
    <row r="10053" spans="11:12" ht="316.5" x14ac:dyDescent="0.25">
      <c r="K10053" s="146" t="s">
        <v>210</v>
      </c>
      <c r="L10053" s="148" t="s">
        <v>150</v>
      </c>
    </row>
    <row r="10054" spans="11:12" ht="316.5" x14ac:dyDescent="0.25">
      <c r="K10054" s="146" t="s">
        <v>210</v>
      </c>
      <c r="L10054" s="148" t="s">
        <v>150</v>
      </c>
    </row>
    <row r="10055" spans="11:12" ht="316.5" x14ac:dyDescent="0.25">
      <c r="K10055" s="146" t="s">
        <v>210</v>
      </c>
      <c r="L10055" s="148" t="s">
        <v>150</v>
      </c>
    </row>
    <row r="10056" spans="11:12" ht="316.5" x14ac:dyDescent="0.25">
      <c r="K10056" s="146" t="s">
        <v>210</v>
      </c>
      <c r="L10056" s="148" t="s">
        <v>150</v>
      </c>
    </row>
    <row r="10057" spans="11:12" ht="316.5" x14ac:dyDescent="0.25">
      <c r="K10057" s="146" t="s">
        <v>210</v>
      </c>
      <c r="L10057" s="148" t="s">
        <v>150</v>
      </c>
    </row>
    <row r="10058" spans="11:12" ht="316.5" x14ac:dyDescent="0.25">
      <c r="K10058" s="146" t="s">
        <v>210</v>
      </c>
      <c r="L10058" s="148" t="s">
        <v>150</v>
      </c>
    </row>
    <row r="10059" spans="11:12" ht="316.5" x14ac:dyDescent="0.25">
      <c r="K10059" s="146" t="s">
        <v>210</v>
      </c>
      <c r="L10059" s="148" t="s">
        <v>150</v>
      </c>
    </row>
    <row r="10060" spans="11:12" ht="316.5" x14ac:dyDescent="0.25">
      <c r="K10060" s="146" t="s">
        <v>210</v>
      </c>
      <c r="L10060" s="148" t="s">
        <v>150</v>
      </c>
    </row>
    <row r="10061" spans="11:12" ht="316.5" x14ac:dyDescent="0.25">
      <c r="K10061" s="146" t="s">
        <v>210</v>
      </c>
      <c r="L10061" s="148" t="s">
        <v>150</v>
      </c>
    </row>
    <row r="10062" spans="11:12" ht="316.5" x14ac:dyDescent="0.25">
      <c r="K10062" s="146" t="s">
        <v>210</v>
      </c>
      <c r="L10062" s="148" t="s">
        <v>150</v>
      </c>
    </row>
    <row r="10063" spans="11:12" ht="316.5" x14ac:dyDescent="0.25">
      <c r="K10063" s="146" t="s">
        <v>210</v>
      </c>
      <c r="L10063" s="148" t="s">
        <v>150</v>
      </c>
    </row>
    <row r="10064" spans="11:12" ht="316.5" x14ac:dyDescent="0.25">
      <c r="K10064" s="146" t="s">
        <v>210</v>
      </c>
      <c r="L10064" s="148" t="s">
        <v>150</v>
      </c>
    </row>
    <row r="10065" spans="11:12" ht="316.5" x14ac:dyDescent="0.25">
      <c r="K10065" s="146" t="s">
        <v>210</v>
      </c>
      <c r="L10065" s="148" t="s">
        <v>150</v>
      </c>
    </row>
    <row r="10066" spans="11:12" ht="316.5" x14ac:dyDescent="0.25">
      <c r="K10066" s="146" t="s">
        <v>210</v>
      </c>
      <c r="L10066" s="148" t="s">
        <v>150</v>
      </c>
    </row>
    <row r="10067" spans="11:12" ht="316.5" x14ac:dyDescent="0.25">
      <c r="K10067" s="146" t="s">
        <v>210</v>
      </c>
      <c r="L10067" s="148" t="s">
        <v>150</v>
      </c>
    </row>
    <row r="10068" spans="11:12" ht="316.5" x14ac:dyDescent="0.25">
      <c r="K10068" s="146" t="s">
        <v>210</v>
      </c>
      <c r="L10068" s="148" t="s">
        <v>150</v>
      </c>
    </row>
    <row r="10069" spans="11:12" ht="316.5" x14ac:dyDescent="0.25">
      <c r="K10069" s="146" t="s">
        <v>210</v>
      </c>
      <c r="L10069" s="148" t="s">
        <v>150</v>
      </c>
    </row>
    <row r="10070" spans="11:12" ht="316.5" x14ac:dyDescent="0.25">
      <c r="K10070" s="146" t="s">
        <v>210</v>
      </c>
      <c r="L10070" s="148" t="s">
        <v>150</v>
      </c>
    </row>
    <row r="10071" spans="11:12" ht="316.5" x14ac:dyDescent="0.25">
      <c r="K10071" s="146" t="s">
        <v>210</v>
      </c>
      <c r="L10071" s="148" t="s">
        <v>150</v>
      </c>
    </row>
    <row r="10072" spans="11:12" ht="316.5" x14ac:dyDescent="0.25">
      <c r="K10072" s="146" t="s">
        <v>210</v>
      </c>
      <c r="L10072" s="148" t="s">
        <v>150</v>
      </c>
    </row>
    <row r="10073" spans="11:12" ht="316.5" x14ac:dyDescent="0.25">
      <c r="K10073" s="146" t="s">
        <v>210</v>
      </c>
      <c r="L10073" s="148" t="s">
        <v>150</v>
      </c>
    </row>
    <row r="10074" spans="11:12" ht="316.5" x14ac:dyDescent="0.25">
      <c r="K10074" s="146" t="s">
        <v>210</v>
      </c>
      <c r="L10074" s="148" t="s">
        <v>150</v>
      </c>
    </row>
    <row r="10075" spans="11:12" ht="316.5" x14ac:dyDescent="0.25">
      <c r="K10075" s="146" t="s">
        <v>210</v>
      </c>
      <c r="L10075" s="148" t="s">
        <v>150</v>
      </c>
    </row>
    <row r="10076" spans="11:12" ht="316.5" x14ac:dyDescent="0.25">
      <c r="K10076" s="146" t="s">
        <v>210</v>
      </c>
      <c r="L10076" s="148" t="s">
        <v>150</v>
      </c>
    </row>
    <row r="10077" spans="11:12" ht="316.5" x14ac:dyDescent="0.25">
      <c r="K10077" s="146" t="s">
        <v>210</v>
      </c>
      <c r="L10077" s="148" t="s">
        <v>150</v>
      </c>
    </row>
    <row r="10078" spans="11:12" ht="316.5" x14ac:dyDescent="0.25">
      <c r="K10078" s="146" t="s">
        <v>210</v>
      </c>
      <c r="L10078" s="148" t="s">
        <v>150</v>
      </c>
    </row>
    <row r="10079" spans="11:12" ht="316.5" x14ac:dyDescent="0.25">
      <c r="K10079" s="146" t="s">
        <v>210</v>
      </c>
      <c r="L10079" s="148" t="s">
        <v>150</v>
      </c>
    </row>
    <row r="10080" spans="11:12" ht="316.5" x14ac:dyDescent="0.25">
      <c r="K10080" s="146" t="s">
        <v>210</v>
      </c>
      <c r="L10080" s="148" t="s">
        <v>150</v>
      </c>
    </row>
    <row r="10081" spans="11:12" ht="316.5" x14ac:dyDescent="0.25">
      <c r="K10081" s="146" t="s">
        <v>210</v>
      </c>
      <c r="L10081" s="148" t="s">
        <v>150</v>
      </c>
    </row>
    <row r="10082" spans="11:12" ht="316.5" x14ac:dyDescent="0.25">
      <c r="K10082" s="146" t="s">
        <v>210</v>
      </c>
      <c r="L10082" s="148" t="s">
        <v>150</v>
      </c>
    </row>
    <row r="10083" spans="11:12" ht="316.5" x14ac:dyDescent="0.25">
      <c r="K10083" s="146" t="s">
        <v>210</v>
      </c>
      <c r="L10083" s="148" t="s">
        <v>150</v>
      </c>
    </row>
    <row r="10084" spans="11:12" ht="316.5" x14ac:dyDescent="0.25">
      <c r="K10084" s="146" t="s">
        <v>210</v>
      </c>
      <c r="L10084" s="148" t="s">
        <v>150</v>
      </c>
    </row>
    <row r="10085" spans="11:12" ht="316.5" x14ac:dyDescent="0.25">
      <c r="K10085" s="146" t="s">
        <v>210</v>
      </c>
      <c r="L10085" s="148" t="s">
        <v>150</v>
      </c>
    </row>
    <row r="10086" spans="11:12" ht="316.5" x14ac:dyDescent="0.25">
      <c r="K10086" s="146" t="s">
        <v>210</v>
      </c>
      <c r="L10086" s="148" t="s">
        <v>150</v>
      </c>
    </row>
    <row r="10087" spans="11:12" ht="316.5" x14ac:dyDescent="0.25">
      <c r="K10087" s="146" t="s">
        <v>210</v>
      </c>
      <c r="L10087" s="148" t="s">
        <v>150</v>
      </c>
    </row>
    <row r="10088" spans="11:12" ht="316.5" x14ac:dyDescent="0.25">
      <c r="K10088" s="146" t="s">
        <v>210</v>
      </c>
      <c r="L10088" s="148" t="s">
        <v>150</v>
      </c>
    </row>
    <row r="10089" spans="11:12" ht="316.5" x14ac:dyDescent="0.25">
      <c r="K10089" s="146" t="s">
        <v>210</v>
      </c>
      <c r="L10089" s="148" t="s">
        <v>150</v>
      </c>
    </row>
    <row r="10090" spans="11:12" ht="316.5" x14ac:dyDescent="0.25">
      <c r="K10090" s="146" t="s">
        <v>210</v>
      </c>
      <c r="L10090" s="148" t="s">
        <v>150</v>
      </c>
    </row>
    <row r="10091" spans="11:12" ht="316.5" x14ac:dyDescent="0.25">
      <c r="K10091" s="146" t="s">
        <v>210</v>
      </c>
      <c r="L10091" s="148" t="s">
        <v>150</v>
      </c>
    </row>
    <row r="10092" spans="11:12" ht="316.5" x14ac:dyDescent="0.25">
      <c r="K10092" s="146" t="s">
        <v>210</v>
      </c>
      <c r="L10092" s="148" t="s">
        <v>150</v>
      </c>
    </row>
    <row r="10093" spans="11:12" ht="316.5" x14ac:dyDescent="0.25">
      <c r="K10093" s="146" t="s">
        <v>210</v>
      </c>
      <c r="L10093" s="148" t="s">
        <v>150</v>
      </c>
    </row>
    <row r="10094" spans="11:12" ht="316.5" x14ac:dyDescent="0.25">
      <c r="K10094" s="146" t="s">
        <v>210</v>
      </c>
      <c r="L10094" s="148" t="s">
        <v>150</v>
      </c>
    </row>
    <row r="10095" spans="11:12" ht="316.5" x14ac:dyDescent="0.25">
      <c r="K10095" s="146" t="s">
        <v>210</v>
      </c>
      <c r="L10095" s="148" t="s">
        <v>150</v>
      </c>
    </row>
    <row r="10096" spans="11:12" ht="316.5" x14ac:dyDescent="0.25">
      <c r="K10096" s="146" t="s">
        <v>210</v>
      </c>
      <c r="L10096" s="148" t="s">
        <v>150</v>
      </c>
    </row>
    <row r="10097" spans="11:12" ht="316.5" x14ac:dyDescent="0.25">
      <c r="K10097" s="146" t="s">
        <v>210</v>
      </c>
      <c r="L10097" s="148" t="s">
        <v>150</v>
      </c>
    </row>
    <row r="10098" spans="11:12" ht="316.5" x14ac:dyDescent="0.25">
      <c r="K10098" s="146" t="s">
        <v>210</v>
      </c>
      <c r="L10098" s="148" t="s">
        <v>150</v>
      </c>
    </row>
    <row r="10099" spans="11:12" ht="316.5" x14ac:dyDescent="0.25">
      <c r="K10099" s="146" t="s">
        <v>210</v>
      </c>
      <c r="L10099" s="148" t="s">
        <v>150</v>
      </c>
    </row>
    <row r="10100" spans="11:12" ht="316.5" x14ac:dyDescent="0.25">
      <c r="K10100" s="146" t="s">
        <v>210</v>
      </c>
      <c r="L10100" s="148" t="s">
        <v>150</v>
      </c>
    </row>
    <row r="10101" spans="11:12" ht="316.5" x14ac:dyDescent="0.25">
      <c r="K10101" s="146" t="s">
        <v>210</v>
      </c>
      <c r="L10101" s="148" t="s">
        <v>150</v>
      </c>
    </row>
    <row r="10102" spans="11:12" ht="316.5" x14ac:dyDescent="0.25">
      <c r="K10102" s="146" t="s">
        <v>210</v>
      </c>
      <c r="L10102" s="148" t="s">
        <v>150</v>
      </c>
    </row>
    <row r="10103" spans="11:12" ht="316.5" x14ac:dyDescent="0.25">
      <c r="K10103" s="146" t="s">
        <v>210</v>
      </c>
      <c r="L10103" s="148" t="s">
        <v>150</v>
      </c>
    </row>
    <row r="10104" spans="11:12" ht="316.5" x14ac:dyDescent="0.25">
      <c r="K10104" s="146" t="s">
        <v>210</v>
      </c>
      <c r="L10104" s="148" t="s">
        <v>150</v>
      </c>
    </row>
    <row r="10105" spans="11:12" ht="316.5" x14ac:dyDescent="0.25">
      <c r="K10105" s="146" t="s">
        <v>210</v>
      </c>
      <c r="L10105" s="148" t="s">
        <v>150</v>
      </c>
    </row>
    <row r="10106" spans="11:12" ht="316.5" x14ac:dyDescent="0.25">
      <c r="K10106" s="146" t="s">
        <v>210</v>
      </c>
      <c r="L10106" s="148" t="s">
        <v>150</v>
      </c>
    </row>
    <row r="10107" spans="11:12" ht="316.5" x14ac:dyDescent="0.25">
      <c r="K10107" s="146" t="s">
        <v>210</v>
      </c>
      <c r="L10107" s="148" t="s">
        <v>150</v>
      </c>
    </row>
    <row r="10108" spans="11:12" ht="316.5" x14ac:dyDescent="0.25">
      <c r="K10108" s="146" t="s">
        <v>210</v>
      </c>
      <c r="L10108" s="148" t="s">
        <v>150</v>
      </c>
    </row>
    <row r="10109" spans="11:12" ht="316.5" x14ac:dyDescent="0.25">
      <c r="K10109" s="146" t="s">
        <v>210</v>
      </c>
      <c r="L10109" s="148" t="s">
        <v>150</v>
      </c>
    </row>
    <row r="10110" spans="11:12" ht="316.5" x14ac:dyDescent="0.25">
      <c r="K10110" s="146" t="s">
        <v>210</v>
      </c>
      <c r="L10110" s="148" t="s">
        <v>150</v>
      </c>
    </row>
    <row r="10111" spans="11:12" ht="316.5" x14ac:dyDescent="0.25">
      <c r="K10111" s="146" t="s">
        <v>210</v>
      </c>
      <c r="L10111" s="148" t="s">
        <v>150</v>
      </c>
    </row>
    <row r="10112" spans="11:12" ht="316.5" x14ac:dyDescent="0.25">
      <c r="K10112" s="146" t="s">
        <v>210</v>
      </c>
      <c r="L10112" s="148" t="s">
        <v>150</v>
      </c>
    </row>
    <row r="10113" spans="11:12" ht="316.5" x14ac:dyDescent="0.25">
      <c r="K10113" s="146" t="s">
        <v>210</v>
      </c>
      <c r="L10113" s="148" t="s">
        <v>150</v>
      </c>
    </row>
    <row r="10114" spans="11:12" ht="316.5" x14ac:dyDescent="0.25">
      <c r="K10114" s="146" t="s">
        <v>210</v>
      </c>
      <c r="L10114" s="148" t="s">
        <v>150</v>
      </c>
    </row>
    <row r="10115" spans="11:12" ht="316.5" x14ac:dyDescent="0.25">
      <c r="K10115" s="146" t="s">
        <v>210</v>
      </c>
      <c r="L10115" s="148" t="s">
        <v>150</v>
      </c>
    </row>
    <row r="10116" spans="11:12" ht="316.5" x14ac:dyDescent="0.25">
      <c r="K10116" s="146" t="s">
        <v>210</v>
      </c>
      <c r="L10116" s="148" t="s">
        <v>150</v>
      </c>
    </row>
    <row r="10117" spans="11:12" ht="316.5" x14ac:dyDescent="0.25">
      <c r="K10117" s="146" t="s">
        <v>210</v>
      </c>
      <c r="L10117" s="148" t="s">
        <v>150</v>
      </c>
    </row>
    <row r="10118" spans="11:12" ht="316.5" x14ac:dyDescent="0.25">
      <c r="K10118" s="146" t="s">
        <v>210</v>
      </c>
      <c r="L10118" s="148" t="s">
        <v>150</v>
      </c>
    </row>
    <row r="10119" spans="11:12" ht="316.5" x14ac:dyDescent="0.25">
      <c r="K10119" s="146" t="s">
        <v>210</v>
      </c>
      <c r="L10119" s="148" t="s">
        <v>150</v>
      </c>
    </row>
    <row r="10120" spans="11:12" ht="316.5" x14ac:dyDescent="0.25">
      <c r="K10120" s="146" t="s">
        <v>210</v>
      </c>
      <c r="L10120" s="148" t="s">
        <v>150</v>
      </c>
    </row>
    <row r="10121" spans="11:12" ht="316.5" x14ac:dyDescent="0.25">
      <c r="K10121" s="146" t="s">
        <v>210</v>
      </c>
      <c r="L10121" s="148" t="s">
        <v>150</v>
      </c>
    </row>
    <row r="10122" spans="11:12" ht="316.5" x14ac:dyDescent="0.25">
      <c r="K10122" s="146" t="s">
        <v>210</v>
      </c>
      <c r="L10122" s="148" t="s">
        <v>150</v>
      </c>
    </row>
    <row r="10123" spans="11:12" ht="316.5" x14ac:dyDescent="0.25">
      <c r="K10123" s="146" t="s">
        <v>210</v>
      </c>
      <c r="L10123" s="148" t="s">
        <v>150</v>
      </c>
    </row>
    <row r="10124" spans="11:12" ht="316.5" x14ac:dyDescent="0.25">
      <c r="K10124" s="146" t="s">
        <v>210</v>
      </c>
      <c r="L10124" s="148" t="s">
        <v>150</v>
      </c>
    </row>
    <row r="10125" spans="11:12" ht="316.5" x14ac:dyDescent="0.25">
      <c r="K10125" s="146" t="s">
        <v>210</v>
      </c>
      <c r="L10125" s="148" t="s">
        <v>150</v>
      </c>
    </row>
    <row r="10126" spans="11:12" ht="316.5" x14ac:dyDescent="0.25">
      <c r="K10126" s="146" t="s">
        <v>210</v>
      </c>
      <c r="L10126" s="148" t="s">
        <v>150</v>
      </c>
    </row>
    <row r="10127" spans="11:12" ht="316.5" x14ac:dyDescent="0.25">
      <c r="K10127" s="146" t="s">
        <v>210</v>
      </c>
      <c r="L10127" s="148" t="s">
        <v>150</v>
      </c>
    </row>
    <row r="10128" spans="11:12" ht="316.5" x14ac:dyDescent="0.25">
      <c r="K10128" s="146" t="s">
        <v>210</v>
      </c>
      <c r="L10128" s="148" t="s">
        <v>150</v>
      </c>
    </row>
    <row r="10129" spans="11:12" ht="316.5" x14ac:dyDescent="0.25">
      <c r="K10129" s="146" t="s">
        <v>210</v>
      </c>
      <c r="L10129" s="148" t="s">
        <v>150</v>
      </c>
    </row>
    <row r="10130" spans="11:12" ht="316.5" x14ac:dyDescent="0.25">
      <c r="K10130" s="146" t="s">
        <v>210</v>
      </c>
      <c r="L10130" s="148" t="s">
        <v>150</v>
      </c>
    </row>
    <row r="10131" spans="11:12" ht="316.5" x14ac:dyDescent="0.25">
      <c r="K10131" s="146" t="s">
        <v>210</v>
      </c>
      <c r="L10131" s="148" t="s">
        <v>150</v>
      </c>
    </row>
    <row r="10132" spans="11:12" ht="316.5" x14ac:dyDescent="0.25">
      <c r="K10132" s="146" t="s">
        <v>210</v>
      </c>
      <c r="L10132" s="148" t="s">
        <v>150</v>
      </c>
    </row>
    <row r="10133" spans="11:12" ht="316.5" x14ac:dyDescent="0.25">
      <c r="K10133" s="146" t="s">
        <v>210</v>
      </c>
      <c r="L10133" s="148" t="s">
        <v>150</v>
      </c>
    </row>
    <row r="10134" spans="11:12" ht="316.5" x14ac:dyDescent="0.25">
      <c r="K10134" s="146" t="s">
        <v>210</v>
      </c>
      <c r="L10134" s="148" t="s">
        <v>150</v>
      </c>
    </row>
    <row r="10135" spans="11:12" ht="316.5" x14ac:dyDescent="0.25">
      <c r="K10135" s="146" t="s">
        <v>210</v>
      </c>
      <c r="L10135" s="148" t="s">
        <v>150</v>
      </c>
    </row>
    <row r="10136" spans="11:12" ht="316.5" x14ac:dyDescent="0.25">
      <c r="K10136" s="146" t="s">
        <v>210</v>
      </c>
      <c r="L10136" s="148" t="s">
        <v>150</v>
      </c>
    </row>
    <row r="10137" spans="11:12" ht="316.5" x14ac:dyDescent="0.25">
      <c r="K10137" s="146" t="s">
        <v>210</v>
      </c>
      <c r="L10137" s="148" t="s">
        <v>150</v>
      </c>
    </row>
    <row r="10138" spans="11:12" ht="316.5" x14ac:dyDescent="0.25">
      <c r="K10138" s="146" t="s">
        <v>210</v>
      </c>
      <c r="L10138" s="148" t="s">
        <v>150</v>
      </c>
    </row>
    <row r="10139" spans="11:12" ht="316.5" x14ac:dyDescent="0.25">
      <c r="K10139" s="146" t="s">
        <v>210</v>
      </c>
      <c r="L10139" s="148" t="s">
        <v>150</v>
      </c>
    </row>
    <row r="10140" spans="11:12" ht="316.5" x14ac:dyDescent="0.25">
      <c r="K10140" s="146" t="s">
        <v>210</v>
      </c>
      <c r="L10140" s="148" t="s">
        <v>150</v>
      </c>
    </row>
    <row r="10141" spans="11:12" ht="316.5" x14ac:dyDescent="0.25">
      <c r="K10141" s="146" t="s">
        <v>210</v>
      </c>
      <c r="L10141" s="148" t="s">
        <v>150</v>
      </c>
    </row>
    <row r="10142" spans="11:12" ht="316.5" x14ac:dyDescent="0.25">
      <c r="K10142" s="146" t="s">
        <v>210</v>
      </c>
      <c r="L10142" s="148" t="s">
        <v>150</v>
      </c>
    </row>
    <row r="10143" spans="11:12" ht="316.5" x14ac:dyDescent="0.25">
      <c r="K10143" s="146" t="s">
        <v>210</v>
      </c>
      <c r="L10143" s="148" t="s">
        <v>150</v>
      </c>
    </row>
    <row r="10144" spans="11:12" ht="316.5" x14ac:dyDescent="0.25">
      <c r="K10144" s="146" t="s">
        <v>210</v>
      </c>
      <c r="L10144" s="148" t="s">
        <v>150</v>
      </c>
    </row>
    <row r="10145" spans="11:12" ht="316.5" x14ac:dyDescent="0.25">
      <c r="K10145" s="146" t="s">
        <v>210</v>
      </c>
      <c r="L10145" s="148" t="s">
        <v>150</v>
      </c>
    </row>
    <row r="10146" spans="11:12" ht="316.5" x14ac:dyDescent="0.25">
      <c r="K10146" s="146" t="s">
        <v>210</v>
      </c>
      <c r="L10146" s="148" t="s">
        <v>150</v>
      </c>
    </row>
    <row r="10147" spans="11:12" ht="316.5" x14ac:dyDescent="0.25">
      <c r="K10147" s="146" t="s">
        <v>210</v>
      </c>
      <c r="L10147" s="148" t="s">
        <v>150</v>
      </c>
    </row>
    <row r="10148" spans="11:12" ht="316.5" x14ac:dyDescent="0.25">
      <c r="K10148" s="146" t="s">
        <v>210</v>
      </c>
      <c r="L10148" s="148" t="s">
        <v>150</v>
      </c>
    </row>
    <row r="10149" spans="11:12" ht="316.5" x14ac:dyDescent="0.25">
      <c r="K10149" s="146" t="s">
        <v>210</v>
      </c>
      <c r="L10149" s="148" t="s">
        <v>150</v>
      </c>
    </row>
    <row r="10150" spans="11:12" ht="316.5" x14ac:dyDescent="0.25">
      <c r="K10150" s="146" t="s">
        <v>210</v>
      </c>
      <c r="L10150" s="148" t="s">
        <v>150</v>
      </c>
    </row>
    <row r="10151" spans="11:12" ht="316.5" x14ac:dyDescent="0.25">
      <c r="K10151" s="146" t="s">
        <v>210</v>
      </c>
      <c r="L10151" s="148" t="s">
        <v>150</v>
      </c>
    </row>
    <row r="10152" spans="11:12" ht="316.5" x14ac:dyDescent="0.25">
      <c r="K10152" s="146" t="s">
        <v>210</v>
      </c>
      <c r="L10152" s="148" t="s">
        <v>150</v>
      </c>
    </row>
    <row r="10153" spans="11:12" ht="316.5" x14ac:dyDescent="0.25">
      <c r="K10153" s="146" t="s">
        <v>210</v>
      </c>
      <c r="L10153" s="148" t="s">
        <v>150</v>
      </c>
    </row>
    <row r="10154" spans="11:12" ht="316.5" x14ac:dyDescent="0.25">
      <c r="K10154" s="146" t="s">
        <v>210</v>
      </c>
      <c r="L10154" s="148" t="s">
        <v>150</v>
      </c>
    </row>
    <row r="10155" spans="11:12" ht="316.5" x14ac:dyDescent="0.25">
      <c r="K10155" s="146" t="s">
        <v>210</v>
      </c>
      <c r="L10155" s="148" t="s">
        <v>150</v>
      </c>
    </row>
    <row r="10156" spans="11:12" ht="316.5" x14ac:dyDescent="0.25">
      <c r="K10156" s="146" t="s">
        <v>210</v>
      </c>
      <c r="L10156" s="148" t="s">
        <v>150</v>
      </c>
    </row>
    <row r="10157" spans="11:12" ht="316.5" x14ac:dyDescent="0.25">
      <c r="K10157" s="146" t="s">
        <v>210</v>
      </c>
      <c r="L10157" s="148" t="s">
        <v>150</v>
      </c>
    </row>
    <row r="10158" spans="11:12" ht="316.5" x14ac:dyDescent="0.25">
      <c r="K10158" s="146" t="s">
        <v>210</v>
      </c>
      <c r="L10158" s="148" t="s">
        <v>150</v>
      </c>
    </row>
    <row r="10159" spans="11:12" ht="316.5" x14ac:dyDescent="0.25">
      <c r="K10159" s="146" t="s">
        <v>210</v>
      </c>
      <c r="L10159" s="148" t="s">
        <v>150</v>
      </c>
    </row>
    <row r="10160" spans="11:12" ht="316.5" x14ac:dyDescent="0.25">
      <c r="K10160" s="146" t="s">
        <v>210</v>
      </c>
      <c r="L10160" s="148" t="s">
        <v>150</v>
      </c>
    </row>
    <row r="10161" spans="11:12" ht="316.5" x14ac:dyDescent="0.25">
      <c r="K10161" s="146" t="s">
        <v>210</v>
      </c>
      <c r="L10161" s="148" t="s">
        <v>150</v>
      </c>
    </row>
    <row r="10162" spans="11:12" ht="316.5" x14ac:dyDescent="0.25">
      <c r="K10162" s="146" t="s">
        <v>210</v>
      </c>
      <c r="L10162" s="148" t="s">
        <v>150</v>
      </c>
    </row>
    <row r="10163" spans="11:12" ht="316.5" x14ac:dyDescent="0.25">
      <c r="K10163" s="146" t="s">
        <v>210</v>
      </c>
      <c r="L10163" s="148" t="s">
        <v>150</v>
      </c>
    </row>
    <row r="10164" spans="11:12" ht="316.5" x14ac:dyDescent="0.25">
      <c r="K10164" s="146" t="s">
        <v>210</v>
      </c>
      <c r="L10164" s="148" t="s">
        <v>150</v>
      </c>
    </row>
    <row r="10165" spans="11:12" ht="316.5" x14ac:dyDescent="0.25">
      <c r="K10165" s="146" t="s">
        <v>210</v>
      </c>
      <c r="L10165" s="148" t="s">
        <v>150</v>
      </c>
    </row>
    <row r="10166" spans="11:12" ht="316.5" x14ac:dyDescent="0.25">
      <c r="K10166" s="146" t="s">
        <v>210</v>
      </c>
      <c r="L10166" s="148" t="s">
        <v>150</v>
      </c>
    </row>
    <row r="10167" spans="11:12" ht="316.5" x14ac:dyDescent="0.25">
      <c r="K10167" s="146" t="s">
        <v>210</v>
      </c>
      <c r="L10167" s="148" t="s">
        <v>150</v>
      </c>
    </row>
    <row r="10168" spans="11:12" ht="316.5" x14ac:dyDescent="0.25">
      <c r="K10168" s="146" t="s">
        <v>210</v>
      </c>
      <c r="L10168" s="148" t="s">
        <v>150</v>
      </c>
    </row>
    <row r="10169" spans="11:12" ht="316.5" x14ac:dyDescent="0.25">
      <c r="K10169" s="146" t="s">
        <v>210</v>
      </c>
      <c r="L10169" s="148" t="s">
        <v>150</v>
      </c>
    </row>
    <row r="10170" spans="11:12" ht="316.5" x14ac:dyDescent="0.25">
      <c r="K10170" s="146" t="s">
        <v>210</v>
      </c>
      <c r="L10170" s="148" t="s">
        <v>150</v>
      </c>
    </row>
    <row r="10171" spans="11:12" ht="316.5" x14ac:dyDescent="0.25">
      <c r="K10171" s="146" t="s">
        <v>210</v>
      </c>
      <c r="L10171" s="148" t="s">
        <v>150</v>
      </c>
    </row>
    <row r="10172" spans="11:12" ht="316.5" x14ac:dyDescent="0.25">
      <c r="K10172" s="146" t="s">
        <v>210</v>
      </c>
      <c r="L10172" s="148" t="s">
        <v>150</v>
      </c>
    </row>
    <row r="10173" spans="11:12" ht="316.5" x14ac:dyDescent="0.25">
      <c r="K10173" s="146" t="s">
        <v>210</v>
      </c>
      <c r="L10173" s="148" t="s">
        <v>150</v>
      </c>
    </row>
    <row r="10174" spans="11:12" ht="316.5" x14ac:dyDescent="0.25">
      <c r="K10174" s="146" t="s">
        <v>210</v>
      </c>
      <c r="L10174" s="148" t="s">
        <v>150</v>
      </c>
    </row>
    <row r="10175" spans="11:12" ht="316.5" x14ac:dyDescent="0.25">
      <c r="K10175" s="146" t="s">
        <v>210</v>
      </c>
      <c r="L10175" s="148" t="s">
        <v>150</v>
      </c>
    </row>
    <row r="10176" spans="11:12" ht="316.5" x14ac:dyDescent="0.25">
      <c r="K10176" s="146" t="s">
        <v>210</v>
      </c>
      <c r="L10176" s="148" t="s">
        <v>150</v>
      </c>
    </row>
    <row r="10177" spans="11:12" ht="316.5" x14ac:dyDescent="0.25">
      <c r="K10177" s="146" t="s">
        <v>210</v>
      </c>
      <c r="L10177" s="148" t="s">
        <v>150</v>
      </c>
    </row>
    <row r="10178" spans="11:12" ht="316.5" x14ac:dyDescent="0.25">
      <c r="K10178" s="146" t="s">
        <v>210</v>
      </c>
      <c r="L10178" s="148" t="s">
        <v>150</v>
      </c>
    </row>
    <row r="10179" spans="11:12" ht="316.5" x14ac:dyDescent="0.25">
      <c r="K10179" s="146" t="s">
        <v>210</v>
      </c>
      <c r="L10179" s="148" t="s">
        <v>150</v>
      </c>
    </row>
    <row r="10180" spans="11:12" ht="316.5" x14ac:dyDescent="0.25">
      <c r="K10180" s="146" t="s">
        <v>210</v>
      </c>
      <c r="L10180" s="148" t="s">
        <v>150</v>
      </c>
    </row>
    <row r="10181" spans="11:12" ht="316.5" x14ac:dyDescent="0.25">
      <c r="K10181" s="146" t="s">
        <v>210</v>
      </c>
      <c r="L10181" s="148" t="s">
        <v>150</v>
      </c>
    </row>
    <row r="10182" spans="11:12" ht="316.5" x14ac:dyDescent="0.25">
      <c r="K10182" s="146" t="s">
        <v>210</v>
      </c>
      <c r="L10182" s="148" t="s">
        <v>150</v>
      </c>
    </row>
    <row r="10183" spans="11:12" ht="316.5" x14ac:dyDescent="0.25">
      <c r="K10183" s="146" t="s">
        <v>210</v>
      </c>
      <c r="L10183" s="148" t="s">
        <v>150</v>
      </c>
    </row>
    <row r="10184" spans="11:12" ht="316.5" x14ac:dyDescent="0.25">
      <c r="K10184" s="146" t="s">
        <v>210</v>
      </c>
      <c r="L10184" s="148" t="s">
        <v>150</v>
      </c>
    </row>
    <row r="10185" spans="11:12" ht="316.5" x14ac:dyDescent="0.25">
      <c r="K10185" s="146" t="s">
        <v>210</v>
      </c>
      <c r="L10185" s="148" t="s">
        <v>150</v>
      </c>
    </row>
    <row r="10186" spans="11:12" ht="316.5" x14ac:dyDescent="0.25">
      <c r="K10186" s="146" t="s">
        <v>210</v>
      </c>
      <c r="L10186" s="148" t="s">
        <v>150</v>
      </c>
    </row>
    <row r="10187" spans="11:12" ht="316.5" x14ac:dyDescent="0.25">
      <c r="K10187" s="146" t="s">
        <v>210</v>
      </c>
      <c r="L10187" s="148" t="s">
        <v>150</v>
      </c>
    </row>
    <row r="10188" spans="11:12" ht="316.5" x14ac:dyDescent="0.25">
      <c r="K10188" s="146" t="s">
        <v>210</v>
      </c>
      <c r="L10188" s="148" t="s">
        <v>150</v>
      </c>
    </row>
    <row r="10189" spans="11:12" ht="316.5" x14ac:dyDescent="0.25">
      <c r="K10189" s="146" t="s">
        <v>210</v>
      </c>
      <c r="L10189" s="148" t="s">
        <v>150</v>
      </c>
    </row>
    <row r="10190" spans="11:12" ht="316.5" x14ac:dyDescent="0.25">
      <c r="K10190" s="146" t="s">
        <v>210</v>
      </c>
      <c r="L10190" s="148" t="s">
        <v>150</v>
      </c>
    </row>
    <row r="10191" spans="11:12" ht="316.5" x14ac:dyDescent="0.25">
      <c r="K10191" s="146" t="s">
        <v>210</v>
      </c>
      <c r="L10191" s="148" t="s">
        <v>150</v>
      </c>
    </row>
    <row r="10192" spans="11:12" ht="316.5" x14ac:dyDescent="0.25">
      <c r="K10192" s="146" t="s">
        <v>210</v>
      </c>
      <c r="L10192" s="148" t="s">
        <v>150</v>
      </c>
    </row>
    <row r="10193" spans="11:12" ht="316.5" x14ac:dyDescent="0.25">
      <c r="K10193" s="146" t="s">
        <v>210</v>
      </c>
      <c r="L10193" s="148" t="s">
        <v>150</v>
      </c>
    </row>
    <row r="10194" spans="11:12" ht="316.5" x14ac:dyDescent="0.25">
      <c r="K10194" s="146" t="s">
        <v>210</v>
      </c>
      <c r="L10194" s="148" t="s">
        <v>150</v>
      </c>
    </row>
    <row r="10195" spans="11:12" ht="316.5" x14ac:dyDescent="0.25">
      <c r="K10195" s="146" t="s">
        <v>210</v>
      </c>
      <c r="L10195" s="148" t="s">
        <v>150</v>
      </c>
    </row>
    <row r="10196" spans="11:12" ht="316.5" x14ac:dyDescent="0.25">
      <c r="K10196" s="146" t="s">
        <v>210</v>
      </c>
      <c r="L10196" s="148" t="s">
        <v>150</v>
      </c>
    </row>
    <row r="10197" spans="11:12" ht="316.5" x14ac:dyDescent="0.25">
      <c r="K10197" s="146" t="s">
        <v>210</v>
      </c>
      <c r="L10197" s="148" t="s">
        <v>150</v>
      </c>
    </row>
    <row r="10198" spans="11:12" ht="316.5" x14ac:dyDescent="0.25">
      <c r="K10198" s="146" t="s">
        <v>210</v>
      </c>
      <c r="L10198" s="148" t="s">
        <v>150</v>
      </c>
    </row>
    <row r="10199" spans="11:12" ht="316.5" x14ac:dyDescent="0.25">
      <c r="K10199" s="146" t="s">
        <v>210</v>
      </c>
      <c r="L10199" s="148" t="s">
        <v>150</v>
      </c>
    </row>
    <row r="10200" spans="11:12" ht="316.5" x14ac:dyDescent="0.25">
      <c r="K10200" s="146" t="s">
        <v>210</v>
      </c>
      <c r="L10200" s="148" t="s">
        <v>150</v>
      </c>
    </row>
    <row r="10201" spans="11:12" ht="316.5" x14ac:dyDescent="0.25">
      <c r="K10201" s="146" t="s">
        <v>210</v>
      </c>
      <c r="L10201" s="148" t="s">
        <v>150</v>
      </c>
    </row>
    <row r="10202" spans="11:12" ht="316.5" x14ac:dyDescent="0.25">
      <c r="K10202" s="146" t="s">
        <v>210</v>
      </c>
      <c r="L10202" s="148" t="s">
        <v>150</v>
      </c>
    </row>
    <row r="10203" spans="11:12" ht="316.5" x14ac:dyDescent="0.25">
      <c r="K10203" s="146" t="s">
        <v>210</v>
      </c>
      <c r="L10203" s="148" t="s">
        <v>150</v>
      </c>
    </row>
    <row r="10204" spans="11:12" ht="316.5" x14ac:dyDescent="0.25">
      <c r="K10204" s="146" t="s">
        <v>210</v>
      </c>
      <c r="L10204" s="148" t="s">
        <v>150</v>
      </c>
    </row>
    <row r="10205" spans="11:12" ht="316.5" x14ac:dyDescent="0.25">
      <c r="K10205" s="146" t="s">
        <v>210</v>
      </c>
      <c r="L10205" s="148" t="s">
        <v>150</v>
      </c>
    </row>
    <row r="10206" spans="11:12" ht="316.5" x14ac:dyDescent="0.25">
      <c r="K10206" s="146" t="s">
        <v>210</v>
      </c>
      <c r="L10206" s="148" t="s">
        <v>150</v>
      </c>
    </row>
    <row r="10207" spans="11:12" ht="316.5" x14ac:dyDescent="0.25">
      <c r="K10207" s="146" t="s">
        <v>210</v>
      </c>
      <c r="L10207" s="148" t="s">
        <v>150</v>
      </c>
    </row>
    <row r="10208" spans="11:12" ht="316.5" x14ac:dyDescent="0.25">
      <c r="K10208" s="146" t="s">
        <v>210</v>
      </c>
      <c r="L10208" s="148" t="s">
        <v>150</v>
      </c>
    </row>
    <row r="10209" spans="11:12" ht="316.5" x14ac:dyDescent="0.25">
      <c r="K10209" s="146" t="s">
        <v>210</v>
      </c>
      <c r="L10209" s="148" t="s">
        <v>150</v>
      </c>
    </row>
    <row r="10210" spans="11:12" ht="316.5" x14ac:dyDescent="0.25">
      <c r="K10210" s="146" t="s">
        <v>210</v>
      </c>
      <c r="L10210" s="148" t="s">
        <v>150</v>
      </c>
    </row>
    <row r="10211" spans="11:12" ht="316.5" x14ac:dyDescent="0.25">
      <c r="K10211" s="146" t="s">
        <v>210</v>
      </c>
      <c r="L10211" s="148" t="s">
        <v>150</v>
      </c>
    </row>
    <row r="10212" spans="11:12" ht="316.5" x14ac:dyDescent="0.25">
      <c r="K10212" s="146" t="s">
        <v>210</v>
      </c>
      <c r="L10212" s="148" t="s">
        <v>150</v>
      </c>
    </row>
    <row r="10213" spans="11:12" ht="316.5" x14ac:dyDescent="0.25">
      <c r="K10213" s="146" t="s">
        <v>210</v>
      </c>
      <c r="L10213" s="148" t="s">
        <v>150</v>
      </c>
    </row>
    <row r="10214" spans="11:12" ht="316.5" x14ac:dyDescent="0.25">
      <c r="K10214" s="146" t="s">
        <v>210</v>
      </c>
      <c r="L10214" s="148" t="s">
        <v>150</v>
      </c>
    </row>
    <row r="10215" spans="11:12" ht="316.5" x14ac:dyDescent="0.25">
      <c r="K10215" s="146" t="s">
        <v>210</v>
      </c>
      <c r="L10215" s="148" t="s">
        <v>150</v>
      </c>
    </row>
    <row r="10216" spans="11:12" ht="316.5" x14ac:dyDescent="0.25">
      <c r="K10216" s="146" t="s">
        <v>210</v>
      </c>
      <c r="L10216" s="148" t="s">
        <v>150</v>
      </c>
    </row>
    <row r="10217" spans="11:12" ht="316.5" x14ac:dyDescent="0.25">
      <c r="K10217" s="146" t="s">
        <v>210</v>
      </c>
      <c r="L10217" s="148" t="s">
        <v>150</v>
      </c>
    </row>
    <row r="10218" spans="11:12" ht="316.5" x14ac:dyDescent="0.25">
      <c r="K10218" s="146" t="s">
        <v>210</v>
      </c>
      <c r="L10218" s="148" t="s">
        <v>150</v>
      </c>
    </row>
    <row r="10219" spans="11:12" ht="316.5" x14ac:dyDescent="0.25">
      <c r="K10219" s="146" t="s">
        <v>210</v>
      </c>
      <c r="L10219" s="148" t="s">
        <v>150</v>
      </c>
    </row>
    <row r="10220" spans="11:12" ht="316.5" x14ac:dyDescent="0.25">
      <c r="K10220" s="146" t="s">
        <v>210</v>
      </c>
      <c r="L10220" s="148" t="s">
        <v>150</v>
      </c>
    </row>
    <row r="10221" spans="11:12" ht="316.5" x14ac:dyDescent="0.25">
      <c r="K10221" s="146" t="s">
        <v>210</v>
      </c>
      <c r="L10221" s="148" t="s">
        <v>150</v>
      </c>
    </row>
    <row r="10222" spans="11:12" ht="316.5" x14ac:dyDescent="0.25">
      <c r="K10222" s="146" t="s">
        <v>210</v>
      </c>
      <c r="L10222" s="148" t="s">
        <v>150</v>
      </c>
    </row>
    <row r="10223" spans="11:12" ht="316.5" x14ac:dyDescent="0.25">
      <c r="K10223" s="146" t="s">
        <v>210</v>
      </c>
      <c r="L10223" s="148" t="s">
        <v>150</v>
      </c>
    </row>
    <row r="10224" spans="11:12" ht="316.5" x14ac:dyDescent="0.25">
      <c r="K10224" s="146" t="s">
        <v>210</v>
      </c>
      <c r="L10224" s="148" t="s">
        <v>150</v>
      </c>
    </row>
    <row r="10225" spans="11:12" ht="316.5" x14ac:dyDescent="0.25">
      <c r="K10225" s="146" t="s">
        <v>210</v>
      </c>
      <c r="L10225" s="148" t="s">
        <v>150</v>
      </c>
    </row>
    <row r="10226" spans="11:12" ht="316.5" x14ac:dyDescent="0.25">
      <c r="K10226" s="146" t="s">
        <v>210</v>
      </c>
      <c r="L10226" s="148" t="s">
        <v>150</v>
      </c>
    </row>
    <row r="10227" spans="11:12" ht="316.5" x14ac:dyDescent="0.25">
      <c r="K10227" s="146" t="s">
        <v>210</v>
      </c>
      <c r="L10227" s="148" t="s">
        <v>150</v>
      </c>
    </row>
    <row r="10228" spans="11:12" ht="316.5" x14ac:dyDescent="0.25">
      <c r="K10228" s="146" t="s">
        <v>210</v>
      </c>
      <c r="L10228" s="148" t="s">
        <v>150</v>
      </c>
    </row>
    <row r="10229" spans="11:12" ht="316.5" x14ac:dyDescent="0.25">
      <c r="K10229" s="146" t="s">
        <v>210</v>
      </c>
      <c r="L10229" s="148" t="s">
        <v>150</v>
      </c>
    </row>
    <row r="10230" spans="11:12" ht="316.5" x14ac:dyDescent="0.25">
      <c r="K10230" s="146" t="s">
        <v>210</v>
      </c>
      <c r="L10230" s="148" t="s">
        <v>150</v>
      </c>
    </row>
    <row r="10231" spans="11:12" ht="316.5" x14ac:dyDescent="0.25">
      <c r="K10231" s="146" t="s">
        <v>210</v>
      </c>
      <c r="L10231" s="148" t="s">
        <v>150</v>
      </c>
    </row>
    <row r="10232" spans="11:12" ht="316.5" x14ac:dyDescent="0.25">
      <c r="K10232" s="146" t="s">
        <v>210</v>
      </c>
      <c r="L10232" s="148" t="s">
        <v>150</v>
      </c>
    </row>
    <row r="10233" spans="11:12" ht="316.5" x14ac:dyDescent="0.25">
      <c r="K10233" s="146" t="s">
        <v>210</v>
      </c>
      <c r="L10233" s="148" t="s">
        <v>150</v>
      </c>
    </row>
    <row r="10234" spans="11:12" ht="316.5" x14ac:dyDescent="0.25">
      <c r="K10234" s="146" t="s">
        <v>210</v>
      </c>
      <c r="L10234" s="148" t="s">
        <v>150</v>
      </c>
    </row>
    <row r="10235" spans="11:12" ht="316.5" x14ac:dyDescent="0.25">
      <c r="K10235" s="146" t="s">
        <v>210</v>
      </c>
      <c r="L10235" s="148" t="s">
        <v>150</v>
      </c>
    </row>
    <row r="10236" spans="11:12" ht="316.5" x14ac:dyDescent="0.25">
      <c r="K10236" s="146" t="s">
        <v>210</v>
      </c>
      <c r="L10236" s="148" t="s">
        <v>150</v>
      </c>
    </row>
    <row r="10237" spans="11:12" ht="316.5" x14ac:dyDescent="0.25">
      <c r="K10237" s="146" t="s">
        <v>210</v>
      </c>
      <c r="L10237" s="148" t="s">
        <v>150</v>
      </c>
    </row>
    <row r="10238" spans="11:12" ht="316.5" x14ac:dyDescent="0.25">
      <c r="K10238" s="146" t="s">
        <v>210</v>
      </c>
      <c r="L10238" s="148" t="s">
        <v>150</v>
      </c>
    </row>
    <row r="10239" spans="11:12" ht="316.5" x14ac:dyDescent="0.25">
      <c r="K10239" s="146" t="s">
        <v>210</v>
      </c>
      <c r="L10239" s="148" t="s">
        <v>150</v>
      </c>
    </row>
    <row r="10240" spans="11:12" ht="316.5" x14ac:dyDescent="0.25">
      <c r="K10240" s="146" t="s">
        <v>210</v>
      </c>
      <c r="L10240" s="148" t="s">
        <v>150</v>
      </c>
    </row>
    <row r="10241" spans="11:12" ht="316.5" x14ac:dyDescent="0.25">
      <c r="K10241" s="146" t="s">
        <v>210</v>
      </c>
      <c r="L10241" s="148" t="s">
        <v>150</v>
      </c>
    </row>
    <row r="10242" spans="11:12" ht="316.5" x14ac:dyDescent="0.25">
      <c r="K10242" s="146" t="s">
        <v>210</v>
      </c>
      <c r="L10242" s="148" t="s">
        <v>150</v>
      </c>
    </row>
    <row r="10243" spans="11:12" ht="316.5" x14ac:dyDescent="0.25">
      <c r="K10243" s="146" t="s">
        <v>210</v>
      </c>
      <c r="L10243" s="148" t="s">
        <v>150</v>
      </c>
    </row>
    <row r="10244" spans="11:12" ht="316.5" x14ac:dyDescent="0.25">
      <c r="K10244" s="146" t="s">
        <v>210</v>
      </c>
      <c r="L10244" s="148" t="s">
        <v>150</v>
      </c>
    </row>
    <row r="10245" spans="11:12" ht="316.5" x14ac:dyDescent="0.25">
      <c r="K10245" s="146" t="s">
        <v>210</v>
      </c>
      <c r="L10245" s="148" t="s">
        <v>150</v>
      </c>
    </row>
    <row r="10246" spans="11:12" ht="316.5" x14ac:dyDescent="0.25">
      <c r="K10246" s="146" t="s">
        <v>210</v>
      </c>
      <c r="L10246" s="148" t="s">
        <v>150</v>
      </c>
    </row>
    <row r="10247" spans="11:12" ht="316.5" x14ac:dyDescent="0.25">
      <c r="K10247" s="146" t="s">
        <v>210</v>
      </c>
      <c r="L10247" s="148" t="s">
        <v>150</v>
      </c>
    </row>
    <row r="10248" spans="11:12" ht="316.5" x14ac:dyDescent="0.25">
      <c r="K10248" s="146" t="s">
        <v>210</v>
      </c>
      <c r="L10248" s="148" t="s">
        <v>150</v>
      </c>
    </row>
    <row r="10249" spans="11:12" ht="316.5" x14ac:dyDescent="0.25">
      <c r="K10249" s="146" t="s">
        <v>210</v>
      </c>
      <c r="L10249" s="148" t="s">
        <v>150</v>
      </c>
    </row>
    <row r="10250" spans="11:12" ht="316.5" x14ac:dyDescent="0.25">
      <c r="K10250" s="146" t="s">
        <v>210</v>
      </c>
      <c r="L10250" s="148" t="s">
        <v>150</v>
      </c>
    </row>
    <row r="10251" spans="11:12" ht="316.5" x14ac:dyDescent="0.25">
      <c r="K10251" s="146" t="s">
        <v>210</v>
      </c>
      <c r="L10251" s="148" t="s">
        <v>150</v>
      </c>
    </row>
    <row r="10252" spans="11:12" ht="316.5" x14ac:dyDescent="0.25">
      <c r="K10252" s="146" t="s">
        <v>210</v>
      </c>
      <c r="L10252" s="148" t="s">
        <v>150</v>
      </c>
    </row>
    <row r="10253" spans="11:12" ht="316.5" x14ac:dyDescent="0.25">
      <c r="K10253" s="146" t="s">
        <v>210</v>
      </c>
      <c r="L10253" s="148" t="s">
        <v>150</v>
      </c>
    </row>
    <row r="10254" spans="11:12" ht="316.5" x14ac:dyDescent="0.25">
      <c r="K10254" s="146" t="s">
        <v>210</v>
      </c>
      <c r="L10254" s="148" t="s">
        <v>150</v>
      </c>
    </row>
    <row r="10255" spans="11:12" ht="316.5" x14ac:dyDescent="0.25">
      <c r="K10255" s="146" t="s">
        <v>210</v>
      </c>
      <c r="L10255" s="148" t="s">
        <v>150</v>
      </c>
    </row>
    <row r="10256" spans="11:12" ht="316.5" x14ac:dyDescent="0.25">
      <c r="K10256" s="146" t="s">
        <v>210</v>
      </c>
      <c r="L10256" s="148" t="s">
        <v>150</v>
      </c>
    </row>
    <row r="10257" spans="11:12" ht="316.5" x14ac:dyDescent="0.25">
      <c r="K10257" s="146" t="s">
        <v>210</v>
      </c>
      <c r="L10257" s="148" t="s">
        <v>150</v>
      </c>
    </row>
    <row r="10258" spans="11:12" ht="316.5" x14ac:dyDescent="0.25">
      <c r="K10258" s="146" t="s">
        <v>210</v>
      </c>
      <c r="L10258" s="148" t="s">
        <v>150</v>
      </c>
    </row>
    <row r="10259" spans="11:12" ht="316.5" x14ac:dyDescent="0.25">
      <c r="K10259" s="146" t="s">
        <v>210</v>
      </c>
      <c r="L10259" s="148" t="s">
        <v>150</v>
      </c>
    </row>
    <row r="10260" spans="11:12" ht="316.5" x14ac:dyDescent="0.25">
      <c r="K10260" s="146" t="s">
        <v>210</v>
      </c>
      <c r="L10260" s="148" t="s">
        <v>150</v>
      </c>
    </row>
    <row r="10261" spans="11:12" ht="316.5" x14ac:dyDescent="0.25">
      <c r="K10261" s="146" t="s">
        <v>210</v>
      </c>
      <c r="L10261" s="148" t="s">
        <v>150</v>
      </c>
    </row>
    <row r="10262" spans="11:12" ht="316.5" x14ac:dyDescent="0.25">
      <c r="K10262" s="146" t="s">
        <v>210</v>
      </c>
      <c r="L10262" s="148" t="s">
        <v>150</v>
      </c>
    </row>
    <row r="10263" spans="11:12" ht="316.5" x14ac:dyDescent="0.25">
      <c r="K10263" s="146" t="s">
        <v>210</v>
      </c>
      <c r="L10263" s="148" t="s">
        <v>150</v>
      </c>
    </row>
    <row r="10264" spans="11:12" ht="316.5" x14ac:dyDescent="0.25">
      <c r="K10264" s="146" t="s">
        <v>210</v>
      </c>
      <c r="L10264" s="148" t="s">
        <v>150</v>
      </c>
    </row>
    <row r="10265" spans="11:12" ht="316.5" x14ac:dyDescent="0.25">
      <c r="K10265" s="146" t="s">
        <v>210</v>
      </c>
      <c r="L10265" s="148" t="s">
        <v>150</v>
      </c>
    </row>
    <row r="10266" spans="11:12" ht="316.5" x14ac:dyDescent="0.25">
      <c r="K10266" s="146" t="s">
        <v>210</v>
      </c>
      <c r="L10266" s="148" t="s">
        <v>150</v>
      </c>
    </row>
    <row r="10267" spans="11:12" ht="316.5" x14ac:dyDescent="0.25">
      <c r="K10267" s="146" t="s">
        <v>210</v>
      </c>
      <c r="L10267" s="148" t="s">
        <v>150</v>
      </c>
    </row>
    <row r="10268" spans="11:12" ht="316.5" x14ac:dyDescent="0.25">
      <c r="K10268" s="146" t="s">
        <v>210</v>
      </c>
      <c r="L10268" s="148" t="s">
        <v>150</v>
      </c>
    </row>
    <row r="10269" spans="11:12" ht="316.5" x14ac:dyDescent="0.25">
      <c r="K10269" s="146" t="s">
        <v>210</v>
      </c>
      <c r="L10269" s="148" t="s">
        <v>150</v>
      </c>
    </row>
    <row r="10270" spans="11:12" ht="316.5" x14ac:dyDescent="0.25">
      <c r="K10270" s="146" t="s">
        <v>210</v>
      </c>
      <c r="L10270" s="148" t="s">
        <v>150</v>
      </c>
    </row>
    <row r="10271" spans="11:12" ht="316.5" x14ac:dyDescent="0.25">
      <c r="K10271" s="146" t="s">
        <v>210</v>
      </c>
      <c r="L10271" s="148" t="s">
        <v>150</v>
      </c>
    </row>
    <row r="10272" spans="11:12" ht="316.5" x14ac:dyDescent="0.25">
      <c r="K10272" s="146" t="s">
        <v>210</v>
      </c>
      <c r="L10272" s="148" t="s">
        <v>150</v>
      </c>
    </row>
    <row r="10273" spans="11:12" ht="316.5" x14ac:dyDescent="0.25">
      <c r="K10273" s="146" t="s">
        <v>210</v>
      </c>
      <c r="L10273" s="148" t="s">
        <v>150</v>
      </c>
    </row>
    <row r="10274" spans="11:12" ht="316.5" x14ac:dyDescent="0.25">
      <c r="K10274" s="146" t="s">
        <v>210</v>
      </c>
      <c r="L10274" s="148" t="s">
        <v>150</v>
      </c>
    </row>
    <row r="10275" spans="11:12" ht="316.5" x14ac:dyDescent="0.25">
      <c r="K10275" s="146" t="s">
        <v>210</v>
      </c>
      <c r="L10275" s="148" t="s">
        <v>150</v>
      </c>
    </row>
    <row r="10276" spans="11:12" ht="316.5" x14ac:dyDescent="0.25">
      <c r="K10276" s="146" t="s">
        <v>210</v>
      </c>
      <c r="L10276" s="148" t="s">
        <v>150</v>
      </c>
    </row>
    <row r="10277" spans="11:12" ht="316.5" x14ac:dyDescent="0.25">
      <c r="K10277" s="146" t="s">
        <v>210</v>
      </c>
      <c r="L10277" s="148" t="s">
        <v>150</v>
      </c>
    </row>
    <row r="10278" spans="11:12" ht="316.5" x14ac:dyDescent="0.25">
      <c r="K10278" s="146" t="s">
        <v>210</v>
      </c>
      <c r="L10278" s="148" t="s">
        <v>150</v>
      </c>
    </row>
    <row r="10279" spans="11:12" ht="316.5" x14ac:dyDescent="0.25">
      <c r="K10279" s="146" t="s">
        <v>210</v>
      </c>
      <c r="L10279" s="148" t="s">
        <v>150</v>
      </c>
    </row>
    <row r="10280" spans="11:12" ht="316.5" x14ac:dyDescent="0.25">
      <c r="K10280" s="146" t="s">
        <v>210</v>
      </c>
      <c r="L10280" s="148" t="s">
        <v>150</v>
      </c>
    </row>
    <row r="10281" spans="11:12" ht="316.5" x14ac:dyDescent="0.25">
      <c r="K10281" s="146" t="s">
        <v>210</v>
      </c>
      <c r="L10281" s="148" t="s">
        <v>150</v>
      </c>
    </row>
    <row r="10282" spans="11:12" ht="316.5" x14ac:dyDescent="0.25">
      <c r="K10282" s="146" t="s">
        <v>210</v>
      </c>
      <c r="L10282" s="148" t="s">
        <v>150</v>
      </c>
    </row>
    <row r="10283" spans="11:12" ht="316.5" x14ac:dyDescent="0.25">
      <c r="K10283" s="146" t="s">
        <v>210</v>
      </c>
      <c r="L10283" s="148" t="s">
        <v>150</v>
      </c>
    </row>
    <row r="10284" spans="11:12" ht="316.5" x14ac:dyDescent="0.25">
      <c r="K10284" s="146" t="s">
        <v>210</v>
      </c>
      <c r="L10284" s="148" t="s">
        <v>150</v>
      </c>
    </row>
    <row r="10285" spans="11:12" ht="316.5" x14ac:dyDescent="0.25">
      <c r="K10285" s="146" t="s">
        <v>210</v>
      </c>
      <c r="L10285" s="148" t="s">
        <v>150</v>
      </c>
    </row>
    <row r="10286" spans="11:12" ht="316.5" x14ac:dyDescent="0.25">
      <c r="K10286" s="146" t="s">
        <v>210</v>
      </c>
      <c r="L10286" s="148" t="s">
        <v>150</v>
      </c>
    </row>
    <row r="10287" spans="11:12" ht="316.5" x14ac:dyDescent="0.25">
      <c r="K10287" s="146" t="s">
        <v>210</v>
      </c>
      <c r="L10287" s="148" t="s">
        <v>150</v>
      </c>
    </row>
    <row r="10288" spans="11:12" ht="316.5" x14ac:dyDescent="0.25">
      <c r="K10288" s="146" t="s">
        <v>210</v>
      </c>
      <c r="L10288" s="148" t="s">
        <v>150</v>
      </c>
    </row>
    <row r="10289" spans="11:12" ht="316.5" x14ac:dyDescent="0.25">
      <c r="K10289" s="146" t="s">
        <v>210</v>
      </c>
      <c r="L10289" s="148" t="s">
        <v>150</v>
      </c>
    </row>
    <row r="10290" spans="11:12" ht="316.5" x14ac:dyDescent="0.25">
      <c r="K10290" s="146" t="s">
        <v>210</v>
      </c>
      <c r="L10290" s="148" t="s">
        <v>150</v>
      </c>
    </row>
    <row r="10291" spans="11:12" ht="316.5" x14ac:dyDescent="0.25">
      <c r="K10291" s="146" t="s">
        <v>210</v>
      </c>
      <c r="L10291" s="148" t="s">
        <v>150</v>
      </c>
    </row>
    <row r="10292" spans="11:12" ht="316.5" x14ac:dyDescent="0.25">
      <c r="K10292" s="146" t="s">
        <v>210</v>
      </c>
      <c r="L10292" s="148" t="s">
        <v>150</v>
      </c>
    </row>
    <row r="10293" spans="11:12" ht="316.5" x14ac:dyDescent="0.25">
      <c r="K10293" s="146" t="s">
        <v>210</v>
      </c>
      <c r="L10293" s="148" t="s">
        <v>150</v>
      </c>
    </row>
    <row r="10294" spans="11:12" ht="316.5" x14ac:dyDescent="0.25">
      <c r="K10294" s="146" t="s">
        <v>210</v>
      </c>
      <c r="L10294" s="148" t="s">
        <v>150</v>
      </c>
    </row>
    <row r="10295" spans="11:12" ht="316.5" x14ac:dyDescent="0.25">
      <c r="K10295" s="146" t="s">
        <v>210</v>
      </c>
      <c r="L10295" s="148" t="s">
        <v>150</v>
      </c>
    </row>
    <row r="10296" spans="11:12" ht="316.5" x14ac:dyDescent="0.25">
      <c r="K10296" s="146" t="s">
        <v>210</v>
      </c>
      <c r="L10296" s="148" t="s">
        <v>150</v>
      </c>
    </row>
    <row r="10297" spans="11:12" ht="316.5" x14ac:dyDescent="0.25">
      <c r="K10297" s="146" t="s">
        <v>210</v>
      </c>
      <c r="L10297" s="148" t="s">
        <v>150</v>
      </c>
    </row>
    <row r="10298" spans="11:12" ht="316.5" x14ac:dyDescent="0.25">
      <c r="K10298" s="146" t="s">
        <v>210</v>
      </c>
      <c r="L10298" s="148" t="s">
        <v>150</v>
      </c>
    </row>
    <row r="10299" spans="11:12" ht="316.5" x14ac:dyDescent="0.25">
      <c r="K10299" s="146" t="s">
        <v>210</v>
      </c>
      <c r="L10299" s="148" t="s">
        <v>150</v>
      </c>
    </row>
    <row r="10300" spans="11:12" ht="316.5" x14ac:dyDescent="0.25">
      <c r="K10300" s="146" t="s">
        <v>210</v>
      </c>
      <c r="L10300" s="148" t="s">
        <v>150</v>
      </c>
    </row>
    <row r="10301" spans="11:12" ht="316.5" x14ac:dyDescent="0.25">
      <c r="K10301" s="146" t="s">
        <v>210</v>
      </c>
      <c r="L10301" s="148" t="s">
        <v>150</v>
      </c>
    </row>
    <row r="10302" spans="11:12" ht="316.5" x14ac:dyDescent="0.25">
      <c r="K10302" s="146" t="s">
        <v>210</v>
      </c>
      <c r="L10302" s="148" t="s">
        <v>150</v>
      </c>
    </row>
    <row r="10303" spans="11:12" ht="316.5" x14ac:dyDescent="0.25">
      <c r="K10303" s="146" t="s">
        <v>210</v>
      </c>
      <c r="L10303" s="148" t="s">
        <v>150</v>
      </c>
    </row>
    <row r="10304" spans="11:12" ht="316.5" x14ac:dyDescent="0.25">
      <c r="K10304" s="146" t="s">
        <v>210</v>
      </c>
      <c r="L10304" s="148" t="s">
        <v>150</v>
      </c>
    </row>
    <row r="10305" spans="11:12" ht="316.5" x14ac:dyDescent="0.25">
      <c r="K10305" s="146" t="s">
        <v>210</v>
      </c>
      <c r="L10305" s="148" t="s">
        <v>150</v>
      </c>
    </row>
    <row r="10306" spans="11:12" ht="316.5" x14ac:dyDescent="0.25">
      <c r="K10306" s="146" t="s">
        <v>210</v>
      </c>
      <c r="L10306" s="148" t="s">
        <v>150</v>
      </c>
    </row>
    <row r="10307" spans="11:12" ht="316.5" x14ac:dyDescent="0.25">
      <c r="K10307" s="146" t="s">
        <v>210</v>
      </c>
      <c r="L10307" s="148" t="s">
        <v>150</v>
      </c>
    </row>
    <row r="10308" spans="11:12" ht="316.5" x14ac:dyDescent="0.25">
      <c r="K10308" s="146" t="s">
        <v>210</v>
      </c>
      <c r="L10308" s="148" t="s">
        <v>150</v>
      </c>
    </row>
    <row r="10309" spans="11:12" ht="316.5" x14ac:dyDescent="0.25">
      <c r="K10309" s="146" t="s">
        <v>210</v>
      </c>
      <c r="L10309" s="148" t="s">
        <v>150</v>
      </c>
    </row>
    <row r="10310" spans="11:12" ht="316.5" x14ac:dyDescent="0.25">
      <c r="K10310" s="146" t="s">
        <v>210</v>
      </c>
      <c r="L10310" s="148" t="s">
        <v>150</v>
      </c>
    </row>
    <row r="10311" spans="11:12" ht="316.5" x14ac:dyDescent="0.25">
      <c r="K10311" s="146" t="s">
        <v>210</v>
      </c>
      <c r="L10311" s="148" t="s">
        <v>150</v>
      </c>
    </row>
    <row r="10312" spans="11:12" ht="316.5" x14ac:dyDescent="0.25">
      <c r="K10312" s="146" t="s">
        <v>210</v>
      </c>
      <c r="L10312" s="148" t="s">
        <v>150</v>
      </c>
    </row>
    <row r="10313" spans="11:12" ht="316.5" x14ac:dyDescent="0.25">
      <c r="K10313" s="146" t="s">
        <v>210</v>
      </c>
      <c r="L10313" s="148" t="s">
        <v>150</v>
      </c>
    </row>
    <row r="10314" spans="11:12" ht="316.5" x14ac:dyDescent="0.25">
      <c r="K10314" s="146" t="s">
        <v>210</v>
      </c>
      <c r="L10314" s="148" t="s">
        <v>150</v>
      </c>
    </row>
    <row r="10315" spans="11:12" ht="316.5" x14ac:dyDescent="0.25">
      <c r="K10315" s="146" t="s">
        <v>210</v>
      </c>
      <c r="L10315" s="148" t="s">
        <v>150</v>
      </c>
    </row>
    <row r="10316" spans="11:12" ht="316.5" x14ac:dyDescent="0.25">
      <c r="K10316" s="146" t="s">
        <v>210</v>
      </c>
      <c r="L10316" s="148" t="s">
        <v>150</v>
      </c>
    </row>
    <row r="10317" spans="11:12" ht="316.5" x14ac:dyDescent="0.25">
      <c r="K10317" s="146" t="s">
        <v>210</v>
      </c>
      <c r="L10317" s="148" t="s">
        <v>150</v>
      </c>
    </row>
    <row r="10318" spans="11:12" ht="316.5" x14ac:dyDescent="0.25">
      <c r="K10318" s="146" t="s">
        <v>210</v>
      </c>
      <c r="L10318" s="148" t="s">
        <v>150</v>
      </c>
    </row>
    <row r="10319" spans="11:12" ht="316.5" x14ac:dyDescent="0.25">
      <c r="K10319" s="146" t="s">
        <v>210</v>
      </c>
      <c r="L10319" s="148" t="s">
        <v>150</v>
      </c>
    </row>
    <row r="10320" spans="11:12" ht="316.5" x14ac:dyDescent="0.25">
      <c r="K10320" s="146" t="s">
        <v>210</v>
      </c>
      <c r="L10320" s="148" t="s">
        <v>150</v>
      </c>
    </row>
    <row r="10321" spans="11:12" ht="316.5" x14ac:dyDescent="0.25">
      <c r="K10321" s="146" t="s">
        <v>210</v>
      </c>
      <c r="L10321" s="148" t="s">
        <v>150</v>
      </c>
    </row>
    <row r="10322" spans="11:12" ht="316.5" x14ac:dyDescent="0.25">
      <c r="K10322" s="146" t="s">
        <v>210</v>
      </c>
      <c r="L10322" s="148" t="s">
        <v>150</v>
      </c>
    </row>
    <row r="10323" spans="11:12" ht="316.5" x14ac:dyDescent="0.25">
      <c r="K10323" s="146" t="s">
        <v>210</v>
      </c>
      <c r="L10323" s="148" t="s">
        <v>150</v>
      </c>
    </row>
    <row r="10324" spans="11:12" ht="316.5" x14ac:dyDescent="0.25">
      <c r="K10324" s="146" t="s">
        <v>210</v>
      </c>
      <c r="L10324" s="148" t="s">
        <v>150</v>
      </c>
    </row>
    <row r="10325" spans="11:12" ht="316.5" x14ac:dyDescent="0.25">
      <c r="K10325" s="146" t="s">
        <v>210</v>
      </c>
      <c r="L10325" s="148" t="s">
        <v>150</v>
      </c>
    </row>
    <row r="10326" spans="11:12" ht="316.5" x14ac:dyDescent="0.25">
      <c r="K10326" s="146" t="s">
        <v>210</v>
      </c>
      <c r="L10326" s="148" t="s">
        <v>150</v>
      </c>
    </row>
    <row r="10327" spans="11:12" ht="316.5" x14ac:dyDescent="0.25">
      <c r="K10327" s="146" t="s">
        <v>210</v>
      </c>
      <c r="L10327" s="148" t="s">
        <v>150</v>
      </c>
    </row>
    <row r="10328" spans="11:12" ht="316.5" x14ac:dyDescent="0.25">
      <c r="K10328" s="146" t="s">
        <v>210</v>
      </c>
      <c r="L10328" s="148" t="s">
        <v>150</v>
      </c>
    </row>
    <row r="10329" spans="11:12" ht="316.5" x14ac:dyDescent="0.25">
      <c r="K10329" s="146" t="s">
        <v>210</v>
      </c>
      <c r="L10329" s="148" t="s">
        <v>150</v>
      </c>
    </row>
    <row r="10330" spans="11:12" ht="316.5" x14ac:dyDescent="0.25">
      <c r="K10330" s="146" t="s">
        <v>210</v>
      </c>
      <c r="L10330" s="148" t="s">
        <v>150</v>
      </c>
    </row>
    <row r="10331" spans="11:12" ht="316.5" x14ac:dyDescent="0.25">
      <c r="K10331" s="146" t="s">
        <v>210</v>
      </c>
      <c r="L10331" s="148" t="s">
        <v>150</v>
      </c>
    </row>
    <row r="10332" spans="11:12" ht="316.5" x14ac:dyDescent="0.25">
      <c r="K10332" s="146" t="s">
        <v>210</v>
      </c>
      <c r="L10332" s="148" t="s">
        <v>150</v>
      </c>
    </row>
    <row r="10333" spans="11:12" ht="316.5" x14ac:dyDescent="0.25">
      <c r="K10333" s="146" t="s">
        <v>210</v>
      </c>
      <c r="L10333" s="148" t="s">
        <v>150</v>
      </c>
    </row>
    <row r="10334" spans="11:12" ht="316.5" x14ac:dyDescent="0.25">
      <c r="K10334" s="146" t="s">
        <v>210</v>
      </c>
      <c r="L10334" s="148" t="s">
        <v>150</v>
      </c>
    </row>
    <row r="10335" spans="11:12" ht="316.5" x14ac:dyDescent="0.25">
      <c r="K10335" s="146" t="s">
        <v>210</v>
      </c>
      <c r="L10335" s="148" t="s">
        <v>150</v>
      </c>
    </row>
    <row r="10336" spans="11:12" ht="316.5" x14ac:dyDescent="0.25">
      <c r="K10336" s="146" t="s">
        <v>210</v>
      </c>
      <c r="L10336" s="148" t="s">
        <v>150</v>
      </c>
    </row>
    <row r="10337" spans="11:12" ht="316.5" x14ac:dyDescent="0.25">
      <c r="K10337" s="146" t="s">
        <v>210</v>
      </c>
      <c r="L10337" s="148" t="s">
        <v>150</v>
      </c>
    </row>
    <row r="10338" spans="11:12" ht="316.5" x14ac:dyDescent="0.25">
      <c r="K10338" s="146" t="s">
        <v>210</v>
      </c>
      <c r="L10338" s="148" t="s">
        <v>150</v>
      </c>
    </row>
    <row r="10339" spans="11:12" ht="316.5" x14ac:dyDescent="0.25">
      <c r="K10339" s="146" t="s">
        <v>210</v>
      </c>
      <c r="L10339" s="148" t="s">
        <v>150</v>
      </c>
    </row>
    <row r="10340" spans="11:12" ht="316.5" x14ac:dyDescent="0.25">
      <c r="K10340" s="146" t="s">
        <v>210</v>
      </c>
      <c r="L10340" s="148" t="s">
        <v>150</v>
      </c>
    </row>
    <row r="10341" spans="11:12" ht="316.5" x14ac:dyDescent="0.25">
      <c r="K10341" s="146" t="s">
        <v>210</v>
      </c>
      <c r="L10341" s="148" t="s">
        <v>150</v>
      </c>
    </row>
    <row r="10342" spans="11:12" ht="316.5" x14ac:dyDescent="0.25">
      <c r="K10342" s="146" t="s">
        <v>210</v>
      </c>
      <c r="L10342" s="148" t="s">
        <v>150</v>
      </c>
    </row>
    <row r="10343" spans="11:12" ht="316.5" x14ac:dyDescent="0.25">
      <c r="K10343" s="146" t="s">
        <v>210</v>
      </c>
      <c r="L10343" s="148" t="s">
        <v>150</v>
      </c>
    </row>
    <row r="10344" spans="11:12" ht="316.5" x14ac:dyDescent="0.25">
      <c r="K10344" s="146" t="s">
        <v>210</v>
      </c>
      <c r="L10344" s="148" t="s">
        <v>150</v>
      </c>
    </row>
    <row r="10345" spans="11:12" ht="316.5" x14ac:dyDescent="0.25">
      <c r="K10345" s="146" t="s">
        <v>210</v>
      </c>
      <c r="L10345" s="148" t="s">
        <v>150</v>
      </c>
    </row>
    <row r="10346" spans="11:12" ht="316.5" x14ac:dyDescent="0.25">
      <c r="K10346" s="146" t="s">
        <v>210</v>
      </c>
      <c r="L10346" s="148" t="s">
        <v>150</v>
      </c>
    </row>
    <row r="10347" spans="11:12" ht="316.5" x14ac:dyDescent="0.25">
      <c r="K10347" s="146" t="s">
        <v>210</v>
      </c>
      <c r="L10347" s="148" t="s">
        <v>150</v>
      </c>
    </row>
    <row r="10348" spans="11:12" ht="316.5" x14ac:dyDescent="0.25">
      <c r="K10348" s="146" t="s">
        <v>210</v>
      </c>
      <c r="L10348" s="148" t="s">
        <v>150</v>
      </c>
    </row>
    <row r="10349" spans="11:12" ht="316.5" x14ac:dyDescent="0.25">
      <c r="K10349" s="146" t="s">
        <v>210</v>
      </c>
      <c r="L10349" s="148" t="s">
        <v>150</v>
      </c>
    </row>
    <row r="10350" spans="11:12" ht="316.5" x14ac:dyDescent="0.25">
      <c r="K10350" s="146" t="s">
        <v>210</v>
      </c>
      <c r="L10350" s="148" t="s">
        <v>150</v>
      </c>
    </row>
    <row r="10351" spans="11:12" ht="316.5" x14ac:dyDescent="0.25">
      <c r="K10351" s="146" t="s">
        <v>210</v>
      </c>
      <c r="L10351" s="148" t="s">
        <v>150</v>
      </c>
    </row>
    <row r="10352" spans="11:12" ht="316.5" x14ac:dyDescent="0.25">
      <c r="K10352" s="146" t="s">
        <v>210</v>
      </c>
      <c r="L10352" s="148" t="s">
        <v>150</v>
      </c>
    </row>
    <row r="10353" spans="11:12" ht="316.5" x14ac:dyDescent="0.25">
      <c r="K10353" s="146" t="s">
        <v>210</v>
      </c>
      <c r="L10353" s="148" t="s">
        <v>150</v>
      </c>
    </row>
    <row r="10354" spans="11:12" ht="316.5" x14ac:dyDescent="0.25">
      <c r="K10354" s="146" t="s">
        <v>210</v>
      </c>
      <c r="L10354" s="148" t="s">
        <v>150</v>
      </c>
    </row>
    <row r="10355" spans="11:12" ht="316.5" x14ac:dyDescent="0.25">
      <c r="K10355" s="146" t="s">
        <v>210</v>
      </c>
      <c r="L10355" s="148" t="s">
        <v>150</v>
      </c>
    </row>
    <row r="10356" spans="11:12" ht="316.5" x14ac:dyDescent="0.25">
      <c r="K10356" s="146" t="s">
        <v>210</v>
      </c>
      <c r="L10356" s="148" t="s">
        <v>150</v>
      </c>
    </row>
    <row r="10357" spans="11:12" ht="316.5" x14ac:dyDescent="0.25">
      <c r="K10357" s="146" t="s">
        <v>210</v>
      </c>
      <c r="L10357" s="148" t="s">
        <v>150</v>
      </c>
    </row>
    <row r="10358" spans="11:12" ht="316.5" x14ac:dyDescent="0.25">
      <c r="K10358" s="146" t="s">
        <v>210</v>
      </c>
      <c r="L10358" s="148" t="s">
        <v>150</v>
      </c>
    </row>
    <row r="10359" spans="11:12" ht="316.5" x14ac:dyDescent="0.25">
      <c r="K10359" s="146" t="s">
        <v>210</v>
      </c>
      <c r="L10359" s="148" t="s">
        <v>150</v>
      </c>
    </row>
    <row r="10360" spans="11:12" ht="316.5" x14ac:dyDescent="0.25">
      <c r="K10360" s="146" t="s">
        <v>210</v>
      </c>
      <c r="L10360" s="148" t="s">
        <v>150</v>
      </c>
    </row>
    <row r="10361" spans="11:12" ht="316.5" x14ac:dyDescent="0.25">
      <c r="K10361" s="146" t="s">
        <v>210</v>
      </c>
      <c r="L10361" s="148" t="s">
        <v>150</v>
      </c>
    </row>
    <row r="10362" spans="11:12" ht="316.5" x14ac:dyDescent="0.25">
      <c r="K10362" s="146" t="s">
        <v>210</v>
      </c>
      <c r="L10362" s="148" t="s">
        <v>150</v>
      </c>
    </row>
    <row r="10363" spans="11:12" ht="316.5" x14ac:dyDescent="0.25">
      <c r="K10363" s="146" t="s">
        <v>210</v>
      </c>
      <c r="L10363" s="148" t="s">
        <v>150</v>
      </c>
    </row>
    <row r="10364" spans="11:12" ht="316.5" x14ac:dyDescent="0.25">
      <c r="K10364" s="146" t="s">
        <v>210</v>
      </c>
      <c r="L10364" s="148" t="s">
        <v>150</v>
      </c>
    </row>
    <row r="10365" spans="11:12" ht="316.5" x14ac:dyDescent="0.25">
      <c r="K10365" s="146" t="s">
        <v>210</v>
      </c>
      <c r="L10365" s="148" t="s">
        <v>150</v>
      </c>
    </row>
    <row r="10366" spans="11:12" ht="316.5" x14ac:dyDescent="0.25">
      <c r="K10366" s="146" t="s">
        <v>210</v>
      </c>
      <c r="L10366" s="148" t="s">
        <v>150</v>
      </c>
    </row>
    <row r="10367" spans="11:12" ht="316.5" x14ac:dyDescent="0.25">
      <c r="K10367" s="146" t="s">
        <v>210</v>
      </c>
      <c r="L10367" s="148" t="s">
        <v>150</v>
      </c>
    </row>
    <row r="10368" spans="11:12" ht="316.5" x14ac:dyDescent="0.25">
      <c r="K10368" s="146" t="s">
        <v>210</v>
      </c>
      <c r="L10368" s="148" t="s">
        <v>150</v>
      </c>
    </row>
    <row r="10369" spans="11:12" ht="316.5" x14ac:dyDescent="0.25">
      <c r="K10369" s="146" t="s">
        <v>210</v>
      </c>
      <c r="L10369" s="148" t="s">
        <v>150</v>
      </c>
    </row>
    <row r="10370" spans="11:12" ht="316.5" x14ac:dyDescent="0.25">
      <c r="K10370" s="146" t="s">
        <v>210</v>
      </c>
      <c r="L10370" s="148" t="s">
        <v>150</v>
      </c>
    </row>
    <row r="10371" spans="11:12" ht="316.5" x14ac:dyDescent="0.25">
      <c r="K10371" s="146" t="s">
        <v>210</v>
      </c>
      <c r="L10371" s="148" t="s">
        <v>150</v>
      </c>
    </row>
    <row r="10372" spans="11:12" ht="316.5" x14ac:dyDescent="0.25">
      <c r="K10372" s="146" t="s">
        <v>210</v>
      </c>
      <c r="L10372" s="148" t="s">
        <v>150</v>
      </c>
    </row>
    <row r="10373" spans="11:12" ht="316.5" x14ac:dyDescent="0.25">
      <c r="K10373" s="146" t="s">
        <v>210</v>
      </c>
      <c r="L10373" s="148" t="s">
        <v>150</v>
      </c>
    </row>
    <row r="10374" spans="11:12" ht="316.5" x14ac:dyDescent="0.25">
      <c r="K10374" s="146" t="s">
        <v>210</v>
      </c>
      <c r="L10374" s="148" t="s">
        <v>150</v>
      </c>
    </row>
    <row r="10375" spans="11:12" ht="316.5" x14ac:dyDescent="0.25">
      <c r="K10375" s="146" t="s">
        <v>210</v>
      </c>
      <c r="L10375" s="148" t="s">
        <v>150</v>
      </c>
    </row>
    <row r="10376" spans="11:12" ht="316.5" x14ac:dyDescent="0.25">
      <c r="K10376" s="146" t="s">
        <v>210</v>
      </c>
      <c r="L10376" s="148" t="s">
        <v>150</v>
      </c>
    </row>
    <row r="10377" spans="11:12" ht="316.5" x14ac:dyDescent="0.25">
      <c r="K10377" s="146" t="s">
        <v>210</v>
      </c>
      <c r="L10377" s="148" t="s">
        <v>150</v>
      </c>
    </row>
    <row r="10378" spans="11:12" ht="316.5" x14ac:dyDescent="0.25">
      <c r="K10378" s="146" t="s">
        <v>210</v>
      </c>
      <c r="L10378" s="148" t="s">
        <v>150</v>
      </c>
    </row>
    <row r="10379" spans="11:12" ht="316.5" x14ac:dyDescent="0.25">
      <c r="K10379" s="146" t="s">
        <v>210</v>
      </c>
      <c r="L10379" s="148" t="s">
        <v>150</v>
      </c>
    </row>
    <row r="10380" spans="11:12" ht="316.5" x14ac:dyDescent="0.25">
      <c r="K10380" s="146" t="s">
        <v>210</v>
      </c>
      <c r="L10380" s="148" t="s">
        <v>150</v>
      </c>
    </row>
    <row r="10381" spans="11:12" ht="316.5" x14ac:dyDescent="0.25">
      <c r="K10381" s="146" t="s">
        <v>210</v>
      </c>
      <c r="L10381" s="148" t="s">
        <v>150</v>
      </c>
    </row>
    <row r="10382" spans="11:12" ht="316.5" x14ac:dyDescent="0.25">
      <c r="K10382" s="146" t="s">
        <v>210</v>
      </c>
      <c r="L10382" s="148" t="s">
        <v>150</v>
      </c>
    </row>
    <row r="10383" spans="11:12" ht="316.5" x14ac:dyDescent="0.25">
      <c r="K10383" s="146" t="s">
        <v>210</v>
      </c>
      <c r="L10383" s="148" t="s">
        <v>150</v>
      </c>
    </row>
    <row r="10384" spans="11:12" ht="316.5" x14ac:dyDescent="0.25">
      <c r="K10384" s="146" t="s">
        <v>210</v>
      </c>
      <c r="L10384" s="148" t="s">
        <v>150</v>
      </c>
    </row>
    <row r="10385" spans="11:12" ht="316.5" x14ac:dyDescent="0.25">
      <c r="K10385" s="146" t="s">
        <v>210</v>
      </c>
      <c r="L10385" s="148" t="s">
        <v>150</v>
      </c>
    </row>
    <row r="10386" spans="11:12" ht="316.5" x14ac:dyDescent="0.25">
      <c r="K10386" s="146" t="s">
        <v>210</v>
      </c>
      <c r="L10386" s="148" t="s">
        <v>150</v>
      </c>
    </row>
    <row r="10387" spans="11:12" ht="316.5" x14ac:dyDescent="0.25">
      <c r="K10387" s="146" t="s">
        <v>210</v>
      </c>
      <c r="L10387" s="148" t="s">
        <v>150</v>
      </c>
    </row>
    <row r="10388" spans="11:12" ht="316.5" x14ac:dyDescent="0.25">
      <c r="K10388" s="146" t="s">
        <v>210</v>
      </c>
      <c r="L10388" s="148" t="s">
        <v>150</v>
      </c>
    </row>
    <row r="10389" spans="11:12" ht="316.5" x14ac:dyDescent="0.25">
      <c r="K10389" s="146" t="s">
        <v>210</v>
      </c>
      <c r="L10389" s="148" t="s">
        <v>150</v>
      </c>
    </row>
    <row r="10390" spans="11:12" ht="316.5" x14ac:dyDescent="0.25">
      <c r="K10390" s="146" t="s">
        <v>210</v>
      </c>
      <c r="L10390" s="148" t="s">
        <v>150</v>
      </c>
    </row>
    <row r="10391" spans="11:12" ht="316.5" x14ac:dyDescent="0.25">
      <c r="K10391" s="146" t="s">
        <v>210</v>
      </c>
      <c r="L10391" s="148" t="s">
        <v>150</v>
      </c>
    </row>
    <row r="10392" spans="11:12" ht="316.5" x14ac:dyDescent="0.25">
      <c r="K10392" s="146" t="s">
        <v>210</v>
      </c>
      <c r="L10392" s="148" t="s">
        <v>150</v>
      </c>
    </row>
    <row r="10393" spans="11:12" ht="316.5" x14ac:dyDescent="0.25">
      <c r="K10393" s="146" t="s">
        <v>210</v>
      </c>
      <c r="L10393" s="148" t="s">
        <v>150</v>
      </c>
    </row>
    <row r="10394" spans="11:12" ht="316.5" x14ac:dyDescent="0.25">
      <c r="K10394" s="146" t="s">
        <v>210</v>
      </c>
      <c r="L10394" s="148" t="s">
        <v>150</v>
      </c>
    </row>
    <row r="10395" spans="11:12" ht="316.5" x14ac:dyDescent="0.25">
      <c r="K10395" s="146" t="s">
        <v>210</v>
      </c>
      <c r="L10395" s="148" t="s">
        <v>150</v>
      </c>
    </row>
    <row r="10396" spans="11:12" ht="316.5" x14ac:dyDescent="0.25">
      <c r="K10396" s="146" t="s">
        <v>210</v>
      </c>
      <c r="L10396" s="148" t="s">
        <v>150</v>
      </c>
    </row>
    <row r="10397" spans="11:12" ht="316.5" x14ac:dyDescent="0.25">
      <c r="K10397" s="146" t="s">
        <v>210</v>
      </c>
      <c r="L10397" s="148" t="s">
        <v>150</v>
      </c>
    </row>
    <row r="10398" spans="11:12" ht="316.5" x14ac:dyDescent="0.25">
      <c r="K10398" s="146" t="s">
        <v>210</v>
      </c>
      <c r="L10398" s="148" t="s">
        <v>150</v>
      </c>
    </row>
    <row r="10399" spans="11:12" ht="316.5" x14ac:dyDescent="0.25">
      <c r="K10399" s="146" t="s">
        <v>210</v>
      </c>
      <c r="L10399" s="148" t="s">
        <v>150</v>
      </c>
    </row>
    <row r="10400" spans="11:12" ht="316.5" x14ac:dyDescent="0.25">
      <c r="K10400" s="146" t="s">
        <v>210</v>
      </c>
      <c r="L10400" s="148" t="s">
        <v>150</v>
      </c>
    </row>
    <row r="10401" spans="11:12" ht="316.5" x14ac:dyDescent="0.25">
      <c r="K10401" s="146" t="s">
        <v>210</v>
      </c>
      <c r="L10401" s="148" t="s">
        <v>150</v>
      </c>
    </row>
    <row r="10402" spans="11:12" ht="316.5" x14ac:dyDescent="0.25">
      <c r="K10402" s="146" t="s">
        <v>210</v>
      </c>
      <c r="L10402" s="148" t="s">
        <v>150</v>
      </c>
    </row>
    <row r="10403" spans="11:12" ht="316.5" x14ac:dyDescent="0.25">
      <c r="K10403" s="146" t="s">
        <v>210</v>
      </c>
      <c r="L10403" s="148" t="s">
        <v>150</v>
      </c>
    </row>
    <row r="10404" spans="11:12" ht="316.5" x14ac:dyDescent="0.25">
      <c r="K10404" s="146" t="s">
        <v>210</v>
      </c>
      <c r="L10404" s="148" t="s">
        <v>150</v>
      </c>
    </row>
    <row r="10405" spans="11:12" ht="316.5" x14ac:dyDescent="0.25">
      <c r="K10405" s="146" t="s">
        <v>210</v>
      </c>
      <c r="L10405" s="148" t="s">
        <v>150</v>
      </c>
    </row>
    <row r="10406" spans="11:12" ht="316.5" x14ac:dyDescent="0.25">
      <c r="K10406" s="146" t="s">
        <v>210</v>
      </c>
      <c r="L10406" s="148" t="s">
        <v>150</v>
      </c>
    </row>
    <row r="10407" spans="11:12" ht="316.5" x14ac:dyDescent="0.25">
      <c r="K10407" s="146" t="s">
        <v>210</v>
      </c>
      <c r="L10407" s="148" t="s">
        <v>150</v>
      </c>
    </row>
    <row r="10408" spans="11:12" ht="316.5" x14ac:dyDescent="0.25">
      <c r="K10408" s="146" t="s">
        <v>210</v>
      </c>
      <c r="L10408" s="148" t="s">
        <v>150</v>
      </c>
    </row>
    <row r="10409" spans="11:12" ht="316.5" x14ac:dyDescent="0.25">
      <c r="K10409" s="146" t="s">
        <v>210</v>
      </c>
      <c r="L10409" s="148" t="s">
        <v>150</v>
      </c>
    </row>
    <row r="10410" spans="11:12" ht="316.5" x14ac:dyDescent="0.25">
      <c r="K10410" s="146" t="s">
        <v>210</v>
      </c>
      <c r="L10410" s="148" t="s">
        <v>150</v>
      </c>
    </row>
    <row r="10411" spans="11:12" ht="316.5" x14ac:dyDescent="0.25">
      <c r="K10411" s="146" t="s">
        <v>210</v>
      </c>
      <c r="L10411" s="148" t="s">
        <v>150</v>
      </c>
    </row>
    <row r="10412" spans="11:12" ht="316.5" x14ac:dyDescent="0.25">
      <c r="K10412" s="146" t="s">
        <v>210</v>
      </c>
      <c r="L10412" s="148" t="s">
        <v>150</v>
      </c>
    </row>
    <row r="10413" spans="11:12" ht="316.5" x14ac:dyDescent="0.25">
      <c r="K10413" s="146" t="s">
        <v>210</v>
      </c>
      <c r="L10413" s="148" t="s">
        <v>150</v>
      </c>
    </row>
    <row r="10414" spans="11:12" ht="316.5" x14ac:dyDescent="0.25">
      <c r="K10414" s="146" t="s">
        <v>210</v>
      </c>
      <c r="L10414" s="148" t="s">
        <v>150</v>
      </c>
    </row>
    <row r="10415" spans="11:12" ht="316.5" x14ac:dyDescent="0.25">
      <c r="K10415" s="146" t="s">
        <v>210</v>
      </c>
      <c r="L10415" s="148" t="s">
        <v>150</v>
      </c>
    </row>
    <row r="10416" spans="11:12" ht="316.5" x14ac:dyDescent="0.25">
      <c r="K10416" s="146" t="s">
        <v>210</v>
      </c>
      <c r="L10416" s="148" t="s">
        <v>150</v>
      </c>
    </row>
    <row r="10417" spans="11:12" ht="316.5" x14ac:dyDescent="0.25">
      <c r="K10417" s="146" t="s">
        <v>210</v>
      </c>
      <c r="L10417" s="148" t="s">
        <v>150</v>
      </c>
    </row>
    <row r="10418" spans="11:12" ht="316.5" x14ac:dyDescent="0.25">
      <c r="K10418" s="146" t="s">
        <v>210</v>
      </c>
      <c r="L10418" s="148" t="s">
        <v>150</v>
      </c>
    </row>
    <row r="10419" spans="11:12" ht="316.5" x14ac:dyDescent="0.25">
      <c r="K10419" s="146" t="s">
        <v>210</v>
      </c>
      <c r="L10419" s="148" t="s">
        <v>150</v>
      </c>
    </row>
    <row r="10420" spans="11:12" ht="316.5" x14ac:dyDescent="0.25">
      <c r="K10420" s="146" t="s">
        <v>210</v>
      </c>
      <c r="L10420" s="148" t="s">
        <v>150</v>
      </c>
    </row>
    <row r="10421" spans="11:12" ht="316.5" x14ac:dyDescent="0.25">
      <c r="K10421" s="146" t="s">
        <v>210</v>
      </c>
      <c r="L10421" s="148" t="s">
        <v>150</v>
      </c>
    </row>
    <row r="10422" spans="11:12" ht="316.5" x14ac:dyDescent="0.25">
      <c r="K10422" s="146" t="s">
        <v>210</v>
      </c>
      <c r="L10422" s="148" t="s">
        <v>150</v>
      </c>
    </row>
    <row r="10423" spans="11:12" ht="316.5" x14ac:dyDescent="0.25">
      <c r="K10423" s="146" t="s">
        <v>210</v>
      </c>
      <c r="L10423" s="148" t="s">
        <v>150</v>
      </c>
    </row>
    <row r="10424" spans="11:12" ht="316.5" x14ac:dyDescent="0.25">
      <c r="K10424" s="146" t="s">
        <v>210</v>
      </c>
      <c r="L10424" s="148" t="s">
        <v>150</v>
      </c>
    </row>
    <row r="10425" spans="11:12" ht="316.5" x14ac:dyDescent="0.25">
      <c r="K10425" s="146" t="s">
        <v>210</v>
      </c>
      <c r="L10425" s="148" t="s">
        <v>150</v>
      </c>
    </row>
    <row r="10426" spans="11:12" ht="316.5" x14ac:dyDescent="0.25">
      <c r="K10426" s="146" t="s">
        <v>210</v>
      </c>
      <c r="L10426" s="148" t="s">
        <v>150</v>
      </c>
    </row>
    <row r="10427" spans="11:12" ht="316.5" x14ac:dyDescent="0.25">
      <c r="K10427" s="146" t="s">
        <v>210</v>
      </c>
      <c r="L10427" s="148" t="s">
        <v>150</v>
      </c>
    </row>
    <row r="10428" spans="11:12" ht="316.5" x14ac:dyDescent="0.25">
      <c r="K10428" s="146" t="s">
        <v>210</v>
      </c>
      <c r="L10428" s="148" t="s">
        <v>150</v>
      </c>
    </row>
    <row r="10429" spans="11:12" ht="316.5" x14ac:dyDescent="0.25">
      <c r="K10429" s="146" t="s">
        <v>210</v>
      </c>
      <c r="L10429" s="148" t="s">
        <v>150</v>
      </c>
    </row>
    <row r="10430" spans="11:12" ht="316.5" x14ac:dyDescent="0.25">
      <c r="K10430" s="146" t="s">
        <v>210</v>
      </c>
      <c r="L10430" s="148" t="s">
        <v>150</v>
      </c>
    </row>
    <row r="10431" spans="11:12" ht="316.5" x14ac:dyDescent="0.25">
      <c r="K10431" s="146" t="s">
        <v>210</v>
      </c>
      <c r="L10431" s="148" t="s">
        <v>150</v>
      </c>
    </row>
    <row r="10432" spans="11:12" ht="316.5" x14ac:dyDescent="0.25">
      <c r="K10432" s="146" t="s">
        <v>210</v>
      </c>
      <c r="L10432" s="148" t="s">
        <v>150</v>
      </c>
    </row>
    <row r="10433" spans="11:12" ht="316.5" x14ac:dyDescent="0.25">
      <c r="K10433" s="146" t="s">
        <v>210</v>
      </c>
      <c r="L10433" s="148" t="s">
        <v>150</v>
      </c>
    </row>
    <row r="10434" spans="11:12" ht="316.5" x14ac:dyDescent="0.25">
      <c r="K10434" s="146" t="s">
        <v>210</v>
      </c>
      <c r="L10434" s="148" t="s">
        <v>150</v>
      </c>
    </row>
    <row r="10435" spans="11:12" ht="316.5" x14ac:dyDescent="0.25">
      <c r="K10435" s="146" t="s">
        <v>210</v>
      </c>
      <c r="L10435" s="148" t="s">
        <v>150</v>
      </c>
    </row>
    <row r="10436" spans="11:12" ht="316.5" x14ac:dyDescent="0.25">
      <c r="K10436" s="146" t="s">
        <v>210</v>
      </c>
      <c r="L10436" s="148" t="s">
        <v>150</v>
      </c>
    </row>
    <row r="10437" spans="11:12" ht="316.5" x14ac:dyDescent="0.25">
      <c r="K10437" s="146" t="s">
        <v>210</v>
      </c>
      <c r="L10437" s="148" t="s">
        <v>150</v>
      </c>
    </row>
    <row r="10438" spans="11:12" ht="316.5" x14ac:dyDescent="0.25">
      <c r="K10438" s="146" t="s">
        <v>210</v>
      </c>
      <c r="L10438" s="148" t="s">
        <v>150</v>
      </c>
    </row>
    <row r="10439" spans="11:12" ht="316.5" x14ac:dyDescent="0.25">
      <c r="K10439" s="146" t="s">
        <v>210</v>
      </c>
      <c r="L10439" s="148" t="s">
        <v>150</v>
      </c>
    </row>
    <row r="10440" spans="11:12" ht="316.5" x14ac:dyDescent="0.25">
      <c r="K10440" s="146" t="s">
        <v>210</v>
      </c>
      <c r="L10440" s="148" t="s">
        <v>150</v>
      </c>
    </row>
    <row r="10441" spans="11:12" ht="316.5" x14ac:dyDescent="0.25">
      <c r="K10441" s="146" t="s">
        <v>210</v>
      </c>
      <c r="L10441" s="148" t="s">
        <v>150</v>
      </c>
    </row>
    <row r="10442" spans="11:12" ht="316.5" x14ac:dyDescent="0.25">
      <c r="K10442" s="146" t="s">
        <v>210</v>
      </c>
      <c r="L10442" s="148" t="s">
        <v>150</v>
      </c>
    </row>
    <row r="10443" spans="11:12" ht="316.5" x14ac:dyDescent="0.25">
      <c r="K10443" s="146" t="s">
        <v>210</v>
      </c>
      <c r="L10443" s="148" t="s">
        <v>150</v>
      </c>
    </row>
    <row r="10444" spans="11:12" ht="316.5" x14ac:dyDescent="0.25">
      <c r="K10444" s="146" t="s">
        <v>210</v>
      </c>
      <c r="L10444" s="148" t="s">
        <v>150</v>
      </c>
    </row>
    <row r="10445" spans="11:12" ht="316.5" x14ac:dyDescent="0.25">
      <c r="K10445" s="146" t="s">
        <v>210</v>
      </c>
      <c r="L10445" s="148" t="s">
        <v>150</v>
      </c>
    </row>
    <row r="10446" spans="11:12" ht="316.5" x14ac:dyDescent="0.25">
      <c r="K10446" s="146" t="s">
        <v>210</v>
      </c>
      <c r="L10446" s="148" t="s">
        <v>150</v>
      </c>
    </row>
    <row r="10447" spans="11:12" ht="316.5" x14ac:dyDescent="0.25">
      <c r="K10447" s="146" t="s">
        <v>210</v>
      </c>
      <c r="L10447" s="148" t="s">
        <v>150</v>
      </c>
    </row>
    <row r="10448" spans="11:12" ht="316.5" x14ac:dyDescent="0.25">
      <c r="K10448" s="146" t="s">
        <v>210</v>
      </c>
      <c r="L10448" s="148" t="s">
        <v>150</v>
      </c>
    </row>
    <row r="10449" spans="11:12" ht="316.5" x14ac:dyDescent="0.25">
      <c r="K10449" s="146" t="s">
        <v>210</v>
      </c>
      <c r="L10449" s="148" t="s">
        <v>150</v>
      </c>
    </row>
    <row r="10450" spans="11:12" ht="316.5" x14ac:dyDescent="0.25">
      <c r="K10450" s="146" t="s">
        <v>210</v>
      </c>
      <c r="L10450" s="148" t="s">
        <v>150</v>
      </c>
    </row>
    <row r="10451" spans="11:12" ht="316.5" x14ac:dyDescent="0.25">
      <c r="K10451" s="146" t="s">
        <v>210</v>
      </c>
      <c r="L10451" s="148" t="s">
        <v>150</v>
      </c>
    </row>
    <row r="10452" spans="11:12" ht="316.5" x14ac:dyDescent="0.25">
      <c r="K10452" s="146" t="s">
        <v>210</v>
      </c>
      <c r="L10452" s="148" t="s">
        <v>150</v>
      </c>
    </row>
    <row r="10453" spans="11:12" ht="316.5" x14ac:dyDescent="0.25">
      <c r="K10453" s="146" t="s">
        <v>210</v>
      </c>
      <c r="L10453" s="148" t="s">
        <v>150</v>
      </c>
    </row>
    <row r="10454" spans="11:12" ht="316.5" x14ac:dyDescent="0.25">
      <c r="K10454" s="146" t="s">
        <v>210</v>
      </c>
      <c r="L10454" s="148" t="s">
        <v>150</v>
      </c>
    </row>
    <row r="10455" spans="11:12" ht="316.5" x14ac:dyDescent="0.25">
      <c r="K10455" s="146" t="s">
        <v>210</v>
      </c>
      <c r="L10455" s="148" t="s">
        <v>150</v>
      </c>
    </row>
    <row r="10456" spans="11:12" ht="316.5" x14ac:dyDescent="0.25">
      <c r="K10456" s="146" t="s">
        <v>210</v>
      </c>
      <c r="L10456" s="148" t="s">
        <v>150</v>
      </c>
    </row>
    <row r="10457" spans="11:12" ht="316.5" x14ac:dyDescent="0.25">
      <c r="K10457" s="146" t="s">
        <v>210</v>
      </c>
      <c r="L10457" s="148" t="s">
        <v>150</v>
      </c>
    </row>
    <row r="10458" spans="11:12" ht="316.5" x14ac:dyDescent="0.25">
      <c r="K10458" s="146" t="s">
        <v>210</v>
      </c>
      <c r="L10458" s="148" t="s">
        <v>150</v>
      </c>
    </row>
    <row r="10459" spans="11:12" ht="316.5" x14ac:dyDescent="0.25">
      <c r="K10459" s="146" t="s">
        <v>210</v>
      </c>
      <c r="L10459" s="148" t="s">
        <v>150</v>
      </c>
    </row>
    <row r="10460" spans="11:12" ht="316.5" x14ac:dyDescent="0.25">
      <c r="K10460" s="146" t="s">
        <v>210</v>
      </c>
      <c r="L10460" s="148" t="s">
        <v>150</v>
      </c>
    </row>
    <row r="10461" spans="11:12" ht="316.5" x14ac:dyDescent="0.25">
      <c r="K10461" s="146" t="s">
        <v>210</v>
      </c>
      <c r="L10461" s="148" t="s">
        <v>150</v>
      </c>
    </row>
    <row r="10462" spans="11:12" ht="316.5" x14ac:dyDescent="0.25">
      <c r="K10462" s="146" t="s">
        <v>210</v>
      </c>
      <c r="L10462" s="148" t="s">
        <v>150</v>
      </c>
    </row>
    <row r="10463" spans="11:12" ht="316.5" x14ac:dyDescent="0.25">
      <c r="K10463" s="146" t="s">
        <v>210</v>
      </c>
      <c r="L10463" s="148" t="s">
        <v>150</v>
      </c>
    </row>
    <row r="10464" spans="11:12" ht="316.5" x14ac:dyDescent="0.25">
      <c r="K10464" s="146" t="s">
        <v>210</v>
      </c>
      <c r="L10464" s="148" t="s">
        <v>150</v>
      </c>
    </row>
    <row r="10465" spans="11:12" ht="316.5" x14ac:dyDescent="0.25">
      <c r="K10465" s="146" t="s">
        <v>210</v>
      </c>
      <c r="L10465" s="148" t="s">
        <v>150</v>
      </c>
    </row>
    <row r="10466" spans="11:12" ht="316.5" x14ac:dyDescent="0.25">
      <c r="K10466" s="146" t="s">
        <v>210</v>
      </c>
      <c r="L10466" s="148" t="s">
        <v>150</v>
      </c>
    </row>
    <row r="10467" spans="11:12" ht="316.5" x14ac:dyDescent="0.25">
      <c r="K10467" s="146" t="s">
        <v>210</v>
      </c>
      <c r="L10467" s="148" t="s">
        <v>150</v>
      </c>
    </row>
    <row r="10468" spans="11:12" ht="316.5" x14ac:dyDescent="0.25">
      <c r="K10468" s="146" t="s">
        <v>210</v>
      </c>
      <c r="L10468" s="148" t="s">
        <v>150</v>
      </c>
    </row>
    <row r="10469" spans="11:12" ht="316.5" x14ac:dyDescent="0.25">
      <c r="K10469" s="146" t="s">
        <v>210</v>
      </c>
      <c r="L10469" s="148" t="s">
        <v>150</v>
      </c>
    </row>
    <row r="10470" spans="11:12" ht="316.5" x14ac:dyDescent="0.25">
      <c r="K10470" s="146" t="s">
        <v>210</v>
      </c>
      <c r="L10470" s="148" t="s">
        <v>150</v>
      </c>
    </row>
    <row r="10471" spans="11:12" ht="316.5" x14ac:dyDescent="0.25">
      <c r="K10471" s="146" t="s">
        <v>210</v>
      </c>
      <c r="L10471" s="148" t="s">
        <v>150</v>
      </c>
    </row>
    <row r="10472" spans="11:12" ht="316.5" x14ac:dyDescent="0.25">
      <c r="K10472" s="146" t="s">
        <v>210</v>
      </c>
      <c r="L10472" s="148" t="s">
        <v>150</v>
      </c>
    </row>
    <row r="10473" spans="11:12" ht="316.5" x14ac:dyDescent="0.25">
      <c r="K10473" s="146" t="s">
        <v>210</v>
      </c>
      <c r="L10473" s="148" t="s">
        <v>150</v>
      </c>
    </row>
    <row r="10474" spans="11:12" ht="316.5" x14ac:dyDescent="0.25">
      <c r="K10474" s="146" t="s">
        <v>210</v>
      </c>
      <c r="L10474" s="148" t="s">
        <v>150</v>
      </c>
    </row>
    <row r="10475" spans="11:12" ht="316.5" x14ac:dyDescent="0.25">
      <c r="K10475" s="146" t="s">
        <v>210</v>
      </c>
      <c r="L10475" s="148" t="s">
        <v>150</v>
      </c>
    </row>
    <row r="10476" spans="11:12" ht="316.5" x14ac:dyDescent="0.25">
      <c r="K10476" s="146" t="s">
        <v>210</v>
      </c>
      <c r="L10476" s="148" t="s">
        <v>150</v>
      </c>
    </row>
    <row r="10477" spans="11:12" ht="316.5" x14ac:dyDescent="0.25">
      <c r="K10477" s="146" t="s">
        <v>210</v>
      </c>
      <c r="L10477" s="148" t="s">
        <v>150</v>
      </c>
    </row>
    <row r="10478" spans="11:12" ht="316.5" x14ac:dyDescent="0.25">
      <c r="K10478" s="146" t="s">
        <v>210</v>
      </c>
      <c r="L10478" s="148" t="s">
        <v>150</v>
      </c>
    </row>
    <row r="10479" spans="11:12" ht="316.5" x14ac:dyDescent="0.25">
      <c r="K10479" s="146" t="s">
        <v>210</v>
      </c>
      <c r="L10479" s="148" t="s">
        <v>150</v>
      </c>
    </row>
    <row r="10480" spans="11:12" ht="316.5" x14ac:dyDescent="0.25">
      <c r="K10480" s="146" t="s">
        <v>210</v>
      </c>
      <c r="L10480" s="148" t="s">
        <v>150</v>
      </c>
    </row>
    <row r="10481" spans="11:12" ht="316.5" x14ac:dyDescent="0.25">
      <c r="K10481" s="146" t="s">
        <v>210</v>
      </c>
      <c r="L10481" s="148" t="s">
        <v>150</v>
      </c>
    </row>
    <row r="10482" spans="11:12" ht="316.5" x14ac:dyDescent="0.25">
      <c r="K10482" s="146" t="s">
        <v>210</v>
      </c>
      <c r="L10482" s="148" t="s">
        <v>150</v>
      </c>
    </row>
    <row r="10483" spans="11:12" ht="316.5" x14ac:dyDescent="0.25">
      <c r="K10483" s="146" t="s">
        <v>210</v>
      </c>
      <c r="L10483" s="148" t="s">
        <v>150</v>
      </c>
    </row>
    <row r="10484" spans="11:12" ht="316.5" x14ac:dyDescent="0.25">
      <c r="K10484" s="146" t="s">
        <v>210</v>
      </c>
      <c r="L10484" s="148" t="s">
        <v>150</v>
      </c>
    </row>
    <row r="10485" spans="11:12" ht="316.5" x14ac:dyDescent="0.25">
      <c r="K10485" s="146" t="s">
        <v>210</v>
      </c>
      <c r="L10485" s="148" t="s">
        <v>150</v>
      </c>
    </row>
    <row r="10486" spans="11:12" ht="316.5" x14ac:dyDescent="0.25">
      <c r="K10486" s="146" t="s">
        <v>210</v>
      </c>
      <c r="L10486" s="148" t="s">
        <v>150</v>
      </c>
    </row>
    <row r="10487" spans="11:12" ht="316.5" x14ac:dyDescent="0.25">
      <c r="K10487" s="146" t="s">
        <v>210</v>
      </c>
      <c r="L10487" s="148" t="s">
        <v>150</v>
      </c>
    </row>
    <row r="10488" spans="11:12" ht="316.5" x14ac:dyDescent="0.25">
      <c r="K10488" s="146" t="s">
        <v>210</v>
      </c>
      <c r="L10488" s="148" t="s">
        <v>150</v>
      </c>
    </row>
    <row r="10489" spans="11:12" ht="316.5" x14ac:dyDescent="0.25">
      <c r="K10489" s="146" t="s">
        <v>210</v>
      </c>
      <c r="L10489" s="148" t="s">
        <v>150</v>
      </c>
    </row>
    <row r="10490" spans="11:12" ht="316.5" x14ac:dyDescent="0.25">
      <c r="K10490" s="146" t="s">
        <v>210</v>
      </c>
      <c r="L10490" s="148" t="s">
        <v>150</v>
      </c>
    </row>
    <row r="10491" spans="11:12" ht="316.5" x14ac:dyDescent="0.25">
      <c r="K10491" s="146" t="s">
        <v>210</v>
      </c>
      <c r="L10491" s="148" t="s">
        <v>150</v>
      </c>
    </row>
    <row r="10492" spans="11:12" ht="316.5" x14ac:dyDescent="0.25">
      <c r="K10492" s="146" t="s">
        <v>210</v>
      </c>
      <c r="L10492" s="148" t="s">
        <v>150</v>
      </c>
    </row>
    <row r="10493" spans="11:12" ht="316.5" x14ac:dyDescent="0.25">
      <c r="K10493" s="146" t="s">
        <v>210</v>
      </c>
      <c r="L10493" s="148" t="s">
        <v>150</v>
      </c>
    </row>
    <row r="10494" spans="11:12" ht="316.5" x14ac:dyDescent="0.25">
      <c r="K10494" s="146" t="s">
        <v>210</v>
      </c>
      <c r="L10494" s="148" t="s">
        <v>150</v>
      </c>
    </row>
    <row r="10495" spans="11:12" ht="316.5" x14ac:dyDescent="0.25">
      <c r="K10495" s="146" t="s">
        <v>210</v>
      </c>
      <c r="L10495" s="148" t="s">
        <v>150</v>
      </c>
    </row>
    <row r="10496" spans="11:12" ht="316.5" x14ac:dyDescent="0.25">
      <c r="K10496" s="146" t="s">
        <v>210</v>
      </c>
      <c r="L10496" s="148" t="s">
        <v>150</v>
      </c>
    </row>
    <row r="10497" spans="11:12" ht="316.5" x14ac:dyDescent="0.25">
      <c r="K10497" s="146" t="s">
        <v>210</v>
      </c>
      <c r="L10497" s="148" t="s">
        <v>150</v>
      </c>
    </row>
    <row r="10498" spans="11:12" ht="316.5" x14ac:dyDescent="0.25">
      <c r="K10498" s="146" t="s">
        <v>210</v>
      </c>
      <c r="L10498" s="148" t="s">
        <v>150</v>
      </c>
    </row>
    <row r="10499" spans="11:12" ht="316.5" x14ac:dyDescent="0.25">
      <c r="K10499" s="146" t="s">
        <v>210</v>
      </c>
      <c r="L10499" s="148" t="s">
        <v>150</v>
      </c>
    </row>
    <row r="10500" spans="11:12" ht="316.5" x14ac:dyDescent="0.25">
      <c r="K10500" s="146" t="s">
        <v>210</v>
      </c>
      <c r="L10500" s="148" t="s">
        <v>150</v>
      </c>
    </row>
    <row r="10501" spans="11:12" ht="316.5" x14ac:dyDescent="0.25">
      <c r="K10501" s="146" t="s">
        <v>210</v>
      </c>
      <c r="L10501" s="148" t="s">
        <v>150</v>
      </c>
    </row>
    <row r="10502" spans="11:12" ht="316.5" x14ac:dyDescent="0.25">
      <c r="K10502" s="146" t="s">
        <v>210</v>
      </c>
      <c r="L10502" s="148" t="s">
        <v>150</v>
      </c>
    </row>
    <row r="10503" spans="11:12" ht="316.5" x14ac:dyDescent="0.25">
      <c r="K10503" s="146" t="s">
        <v>210</v>
      </c>
      <c r="L10503" s="148" t="s">
        <v>150</v>
      </c>
    </row>
    <row r="10504" spans="11:12" ht="316.5" x14ac:dyDescent="0.25">
      <c r="K10504" s="146" t="s">
        <v>210</v>
      </c>
      <c r="L10504" s="148" t="s">
        <v>150</v>
      </c>
    </row>
    <row r="10505" spans="11:12" ht="316.5" x14ac:dyDescent="0.25">
      <c r="K10505" s="146" t="s">
        <v>210</v>
      </c>
      <c r="L10505" s="148" t="s">
        <v>150</v>
      </c>
    </row>
    <row r="10506" spans="11:12" ht="316.5" x14ac:dyDescent="0.25">
      <c r="K10506" s="146" t="s">
        <v>210</v>
      </c>
      <c r="L10506" s="148" t="s">
        <v>150</v>
      </c>
    </row>
    <row r="10507" spans="11:12" ht="316.5" x14ac:dyDescent="0.25">
      <c r="K10507" s="146" t="s">
        <v>210</v>
      </c>
      <c r="L10507" s="148" t="s">
        <v>150</v>
      </c>
    </row>
    <row r="10508" spans="11:12" ht="316.5" x14ac:dyDescent="0.25">
      <c r="K10508" s="146" t="s">
        <v>210</v>
      </c>
      <c r="L10508" s="148" t="s">
        <v>150</v>
      </c>
    </row>
    <row r="10509" spans="11:12" ht="316.5" x14ac:dyDescent="0.25">
      <c r="K10509" s="146" t="s">
        <v>210</v>
      </c>
      <c r="L10509" s="148" t="s">
        <v>150</v>
      </c>
    </row>
    <row r="10510" spans="11:12" ht="316.5" x14ac:dyDescent="0.25">
      <c r="K10510" s="146" t="s">
        <v>210</v>
      </c>
      <c r="L10510" s="148" t="s">
        <v>150</v>
      </c>
    </row>
    <row r="10511" spans="11:12" ht="316.5" x14ac:dyDescent="0.25">
      <c r="K10511" s="146" t="s">
        <v>210</v>
      </c>
      <c r="L10511" s="148" t="s">
        <v>150</v>
      </c>
    </row>
    <row r="10512" spans="11:12" ht="316.5" x14ac:dyDescent="0.25">
      <c r="K10512" s="146" t="s">
        <v>210</v>
      </c>
      <c r="L10512" s="148" t="s">
        <v>150</v>
      </c>
    </row>
    <row r="10513" spans="11:12" ht="316.5" x14ac:dyDescent="0.25">
      <c r="K10513" s="146" t="s">
        <v>210</v>
      </c>
      <c r="L10513" s="148" t="s">
        <v>150</v>
      </c>
    </row>
    <row r="10514" spans="11:12" ht="316.5" x14ac:dyDescent="0.25">
      <c r="K10514" s="146" t="s">
        <v>210</v>
      </c>
      <c r="L10514" s="148" t="s">
        <v>150</v>
      </c>
    </row>
    <row r="10515" spans="11:12" ht="316.5" x14ac:dyDescent="0.25">
      <c r="K10515" s="146" t="s">
        <v>210</v>
      </c>
      <c r="L10515" s="148" t="s">
        <v>150</v>
      </c>
    </row>
    <row r="10516" spans="11:12" ht="316.5" x14ac:dyDescent="0.25">
      <c r="K10516" s="146" t="s">
        <v>210</v>
      </c>
      <c r="L10516" s="148" t="s">
        <v>150</v>
      </c>
    </row>
    <row r="10517" spans="11:12" ht="316.5" x14ac:dyDescent="0.25">
      <c r="K10517" s="146" t="s">
        <v>210</v>
      </c>
      <c r="L10517" s="148" t="s">
        <v>150</v>
      </c>
    </row>
    <row r="10518" spans="11:12" ht="316.5" x14ac:dyDescent="0.25">
      <c r="K10518" s="146" t="s">
        <v>210</v>
      </c>
      <c r="L10518" s="148" t="s">
        <v>150</v>
      </c>
    </row>
    <row r="10519" spans="11:12" ht="316.5" x14ac:dyDescent="0.25">
      <c r="K10519" s="146" t="s">
        <v>210</v>
      </c>
      <c r="L10519" s="148" t="s">
        <v>150</v>
      </c>
    </row>
    <row r="10520" spans="11:12" ht="316.5" x14ac:dyDescent="0.25">
      <c r="K10520" s="146" t="s">
        <v>210</v>
      </c>
      <c r="L10520" s="148" t="s">
        <v>150</v>
      </c>
    </row>
    <row r="10521" spans="11:12" ht="316.5" x14ac:dyDescent="0.25">
      <c r="K10521" s="146" t="s">
        <v>210</v>
      </c>
      <c r="L10521" s="148" t="s">
        <v>150</v>
      </c>
    </row>
    <row r="10522" spans="11:12" ht="316.5" x14ac:dyDescent="0.25">
      <c r="K10522" s="146" t="s">
        <v>210</v>
      </c>
      <c r="L10522" s="148" t="s">
        <v>150</v>
      </c>
    </row>
    <row r="10523" spans="11:12" ht="316.5" x14ac:dyDescent="0.25">
      <c r="K10523" s="146" t="s">
        <v>210</v>
      </c>
      <c r="L10523" s="148" t="s">
        <v>150</v>
      </c>
    </row>
    <row r="10524" spans="11:12" ht="316.5" x14ac:dyDescent="0.25">
      <c r="K10524" s="146" t="s">
        <v>210</v>
      </c>
      <c r="L10524" s="148" t="s">
        <v>150</v>
      </c>
    </row>
    <row r="10525" spans="11:12" ht="316.5" x14ac:dyDescent="0.25">
      <c r="K10525" s="146" t="s">
        <v>210</v>
      </c>
      <c r="L10525" s="148" t="s">
        <v>150</v>
      </c>
    </row>
    <row r="10526" spans="11:12" ht="316.5" x14ac:dyDescent="0.25">
      <c r="K10526" s="146" t="s">
        <v>210</v>
      </c>
      <c r="L10526" s="148" t="s">
        <v>150</v>
      </c>
    </row>
    <row r="10527" spans="11:12" ht="316.5" x14ac:dyDescent="0.25">
      <c r="K10527" s="146" t="s">
        <v>210</v>
      </c>
      <c r="L10527" s="148" t="s">
        <v>150</v>
      </c>
    </row>
    <row r="10528" spans="11:12" ht="316.5" x14ac:dyDescent="0.25">
      <c r="K10528" s="146" t="s">
        <v>210</v>
      </c>
      <c r="L10528" s="148" t="s">
        <v>150</v>
      </c>
    </row>
    <row r="10529" spans="11:12" ht="316.5" x14ac:dyDescent="0.25">
      <c r="K10529" s="146" t="s">
        <v>210</v>
      </c>
      <c r="L10529" s="148" t="s">
        <v>150</v>
      </c>
    </row>
    <row r="10530" spans="11:12" ht="316.5" x14ac:dyDescent="0.25">
      <c r="K10530" s="146" t="s">
        <v>210</v>
      </c>
      <c r="L10530" s="148" t="s">
        <v>150</v>
      </c>
    </row>
    <row r="10531" spans="11:12" ht="316.5" x14ac:dyDescent="0.25">
      <c r="K10531" s="146" t="s">
        <v>210</v>
      </c>
      <c r="L10531" s="148" t="s">
        <v>150</v>
      </c>
    </row>
    <row r="10532" spans="11:12" ht="316.5" x14ac:dyDescent="0.25">
      <c r="K10532" s="146" t="s">
        <v>210</v>
      </c>
      <c r="L10532" s="148" t="s">
        <v>150</v>
      </c>
    </row>
    <row r="10533" spans="11:12" ht="316.5" x14ac:dyDescent="0.25">
      <c r="K10533" s="146" t="s">
        <v>210</v>
      </c>
      <c r="L10533" s="148" t="s">
        <v>150</v>
      </c>
    </row>
    <row r="10534" spans="11:12" ht="316.5" x14ac:dyDescent="0.25">
      <c r="K10534" s="146" t="s">
        <v>210</v>
      </c>
      <c r="L10534" s="148" t="s">
        <v>150</v>
      </c>
    </row>
    <row r="10535" spans="11:12" ht="316.5" x14ac:dyDescent="0.25">
      <c r="K10535" s="146" t="s">
        <v>210</v>
      </c>
      <c r="L10535" s="148" t="s">
        <v>150</v>
      </c>
    </row>
    <row r="10536" spans="11:12" ht="316.5" x14ac:dyDescent="0.25">
      <c r="K10536" s="146" t="s">
        <v>210</v>
      </c>
      <c r="L10536" s="148" t="s">
        <v>150</v>
      </c>
    </row>
    <row r="10537" spans="11:12" ht="316.5" x14ac:dyDescent="0.25">
      <c r="K10537" s="146" t="s">
        <v>210</v>
      </c>
      <c r="L10537" s="148" t="s">
        <v>150</v>
      </c>
    </row>
    <row r="10538" spans="11:12" ht="316.5" x14ac:dyDescent="0.25">
      <c r="K10538" s="146" t="s">
        <v>210</v>
      </c>
      <c r="L10538" s="148" t="s">
        <v>150</v>
      </c>
    </row>
    <row r="10539" spans="11:12" ht="316.5" x14ac:dyDescent="0.25">
      <c r="K10539" s="146" t="s">
        <v>210</v>
      </c>
      <c r="L10539" s="148" t="s">
        <v>150</v>
      </c>
    </row>
    <row r="10540" spans="11:12" ht="316.5" x14ac:dyDescent="0.25">
      <c r="K10540" s="146" t="s">
        <v>210</v>
      </c>
      <c r="L10540" s="148" t="s">
        <v>150</v>
      </c>
    </row>
    <row r="10541" spans="11:12" ht="316.5" x14ac:dyDescent="0.25">
      <c r="K10541" s="146" t="s">
        <v>210</v>
      </c>
      <c r="L10541" s="148" t="s">
        <v>150</v>
      </c>
    </row>
    <row r="10542" spans="11:12" ht="316.5" x14ac:dyDescent="0.25">
      <c r="K10542" s="146" t="s">
        <v>210</v>
      </c>
      <c r="L10542" s="148" t="s">
        <v>150</v>
      </c>
    </row>
    <row r="10543" spans="11:12" ht="316.5" x14ac:dyDescent="0.25">
      <c r="K10543" s="146" t="s">
        <v>210</v>
      </c>
      <c r="L10543" s="148" t="s">
        <v>150</v>
      </c>
    </row>
    <row r="10544" spans="11:12" ht="316.5" x14ac:dyDescent="0.25">
      <c r="K10544" s="146" t="s">
        <v>210</v>
      </c>
      <c r="L10544" s="148" t="s">
        <v>150</v>
      </c>
    </row>
    <row r="10545" spans="11:12" ht="316.5" x14ac:dyDescent="0.25">
      <c r="K10545" s="146" t="s">
        <v>210</v>
      </c>
      <c r="L10545" s="148" t="s">
        <v>150</v>
      </c>
    </row>
    <row r="10546" spans="11:12" ht="316.5" x14ac:dyDescent="0.25">
      <c r="K10546" s="146" t="s">
        <v>210</v>
      </c>
      <c r="L10546" s="148" t="s">
        <v>150</v>
      </c>
    </row>
    <row r="10547" spans="11:12" ht="316.5" x14ac:dyDescent="0.25">
      <c r="K10547" s="146" t="s">
        <v>210</v>
      </c>
      <c r="L10547" s="148" t="s">
        <v>150</v>
      </c>
    </row>
    <row r="10548" spans="11:12" ht="316.5" x14ac:dyDescent="0.25">
      <c r="K10548" s="146" t="s">
        <v>210</v>
      </c>
      <c r="L10548" s="148" t="s">
        <v>150</v>
      </c>
    </row>
    <row r="10549" spans="11:12" ht="316.5" x14ac:dyDescent="0.25">
      <c r="K10549" s="146" t="s">
        <v>210</v>
      </c>
      <c r="L10549" s="148" t="s">
        <v>150</v>
      </c>
    </row>
    <row r="10550" spans="11:12" ht="316.5" x14ac:dyDescent="0.25">
      <c r="K10550" s="146" t="s">
        <v>210</v>
      </c>
      <c r="L10550" s="148" t="s">
        <v>150</v>
      </c>
    </row>
    <row r="10551" spans="11:12" x14ac:dyDescent="0.25">
      <c r="K10551" s="146"/>
      <c r="L10551" s="148"/>
    </row>
    <row r="10552" spans="11:12" x14ac:dyDescent="0.25">
      <c r="K10552" s="146"/>
      <c r="L10552" s="148"/>
    </row>
    <row r="10553" spans="11:12" x14ac:dyDescent="0.25">
      <c r="K10553" s="146"/>
      <c r="L10553" s="148"/>
    </row>
    <row r="10554" spans="11:12" ht="316.5" x14ac:dyDescent="0.25">
      <c r="K10554" s="146" t="s">
        <v>210</v>
      </c>
      <c r="L10554" s="148" t="s">
        <v>150</v>
      </c>
    </row>
    <row r="10555" spans="11:12" ht="316.5" x14ac:dyDescent="0.25">
      <c r="K10555" s="146" t="s">
        <v>210</v>
      </c>
      <c r="L10555" s="148" t="s">
        <v>150</v>
      </c>
    </row>
    <row r="10556" spans="11:12" x14ac:dyDescent="0.25">
      <c r="K10556" s="146"/>
      <c r="L10556" s="148"/>
    </row>
    <row r="10557" spans="11:12" x14ac:dyDescent="0.25">
      <c r="K10557" s="146"/>
      <c r="L10557" s="148"/>
    </row>
    <row r="10558" spans="11:12" x14ac:dyDescent="0.25">
      <c r="K10558" s="146"/>
      <c r="L10558" s="148"/>
    </row>
    <row r="10559" spans="11:12" x14ac:dyDescent="0.25">
      <c r="K10559" s="146"/>
      <c r="L10559" s="148"/>
    </row>
    <row r="10560" spans="11:12" x14ac:dyDescent="0.25">
      <c r="K10560" s="146"/>
      <c r="L10560" s="148"/>
    </row>
    <row r="10561" spans="11:12" x14ac:dyDescent="0.25">
      <c r="K10561" s="146"/>
      <c r="L10561" s="148"/>
    </row>
    <row r="10562" spans="11:12" x14ac:dyDescent="0.25">
      <c r="K10562" s="146"/>
      <c r="L10562" s="148"/>
    </row>
    <row r="10563" spans="11:12" x14ac:dyDescent="0.25">
      <c r="K10563" s="146"/>
      <c r="L10563" s="148"/>
    </row>
    <row r="10564" spans="11:12" x14ac:dyDescent="0.25">
      <c r="K10564" s="146"/>
      <c r="L10564" s="148"/>
    </row>
    <row r="10565" spans="11:12" x14ac:dyDescent="0.25">
      <c r="K10565" s="146"/>
      <c r="L10565" s="148"/>
    </row>
    <row r="10566" spans="11:12" x14ac:dyDescent="0.25">
      <c r="K10566" s="146"/>
      <c r="L10566" s="148"/>
    </row>
    <row r="10567" spans="11:12" x14ac:dyDescent="0.25">
      <c r="K10567" s="146"/>
      <c r="L10567" s="148"/>
    </row>
    <row r="10568" spans="11:12" x14ac:dyDescent="0.25">
      <c r="K10568" s="146"/>
      <c r="L10568" s="148"/>
    </row>
    <row r="10569" spans="11:12" x14ac:dyDescent="0.25">
      <c r="K10569" s="146"/>
      <c r="L10569" s="148"/>
    </row>
    <row r="10570" spans="11:12" x14ac:dyDescent="0.25">
      <c r="K10570" s="146"/>
      <c r="L10570" s="148"/>
    </row>
    <row r="10571" spans="11:12" x14ac:dyDescent="0.25">
      <c r="K10571" s="146"/>
      <c r="L10571" s="148"/>
    </row>
    <row r="10572" spans="11:12" x14ac:dyDescent="0.25">
      <c r="K10572" s="146"/>
      <c r="L10572" s="148"/>
    </row>
    <row r="10573" spans="11:12" x14ac:dyDescent="0.25">
      <c r="K10573" s="146"/>
      <c r="L10573" s="148"/>
    </row>
    <row r="10574" spans="11:12" x14ac:dyDescent="0.25">
      <c r="K10574" s="146"/>
      <c r="L10574" s="148"/>
    </row>
    <row r="10575" spans="11:12" x14ac:dyDescent="0.25">
      <c r="K10575" s="146"/>
      <c r="L10575" s="148"/>
    </row>
    <row r="10576" spans="11:12" x14ac:dyDescent="0.25">
      <c r="K10576" s="146"/>
      <c r="L10576" s="148"/>
    </row>
    <row r="10577" spans="11:12" x14ac:dyDescent="0.25">
      <c r="K10577" s="146"/>
      <c r="L10577" s="148"/>
    </row>
    <row r="10578" spans="11:12" x14ac:dyDescent="0.25">
      <c r="K10578" s="146"/>
      <c r="L10578" s="148"/>
    </row>
    <row r="10579" spans="11:12" x14ac:dyDescent="0.25">
      <c r="K10579" s="146"/>
      <c r="L10579" s="148"/>
    </row>
    <row r="10580" spans="11:12" x14ac:dyDescent="0.25">
      <c r="K10580" s="146"/>
      <c r="L10580" s="148"/>
    </row>
    <row r="10581" spans="11:12" x14ac:dyDescent="0.25">
      <c r="K10581" s="146"/>
      <c r="L10581" s="148"/>
    </row>
    <row r="10582" spans="11:12" x14ac:dyDescent="0.25">
      <c r="K10582" s="146"/>
      <c r="L10582" s="148"/>
    </row>
    <row r="10583" spans="11:12" x14ac:dyDescent="0.25">
      <c r="K10583" s="146"/>
      <c r="L10583" s="148"/>
    </row>
    <row r="10584" spans="11:12" x14ac:dyDescent="0.25">
      <c r="K10584" s="146"/>
      <c r="L10584" s="148"/>
    </row>
    <row r="10585" spans="11:12" x14ac:dyDescent="0.25">
      <c r="K10585" s="146"/>
      <c r="L10585" s="148"/>
    </row>
    <row r="10586" spans="11:12" x14ac:dyDescent="0.25">
      <c r="K10586" s="146"/>
      <c r="L10586" s="148"/>
    </row>
    <row r="10587" spans="11:12" x14ac:dyDescent="0.25">
      <c r="K10587" s="146"/>
      <c r="L10587" s="148"/>
    </row>
    <row r="10588" spans="11:12" x14ac:dyDescent="0.25">
      <c r="K10588" s="146"/>
      <c r="L10588" s="148"/>
    </row>
    <row r="10589" spans="11:12" x14ac:dyDescent="0.25">
      <c r="K10589" s="146"/>
      <c r="L10589" s="148"/>
    </row>
    <row r="10590" spans="11:12" x14ac:dyDescent="0.25">
      <c r="K10590" s="146"/>
      <c r="L10590" s="148"/>
    </row>
    <row r="10591" spans="11:12" x14ac:dyDescent="0.25">
      <c r="K10591" s="146"/>
      <c r="L10591" s="148"/>
    </row>
    <row r="10592" spans="11:12" x14ac:dyDescent="0.25">
      <c r="K10592" s="146"/>
      <c r="L10592" s="148"/>
    </row>
    <row r="10593" spans="11:12" x14ac:dyDescent="0.25">
      <c r="K10593" s="146"/>
      <c r="L10593" s="148"/>
    </row>
    <row r="10594" spans="11:12" x14ac:dyDescent="0.25">
      <c r="K10594" s="146"/>
      <c r="L10594" s="148"/>
    </row>
    <row r="10595" spans="11:12" x14ac:dyDescent="0.25">
      <c r="K10595" s="146"/>
      <c r="L10595" s="148"/>
    </row>
    <row r="10596" spans="11:12" x14ac:dyDescent="0.25">
      <c r="K10596" s="146"/>
      <c r="L10596" s="148"/>
    </row>
    <row r="10597" spans="11:12" x14ac:dyDescent="0.25">
      <c r="K10597" s="146"/>
      <c r="L10597" s="148"/>
    </row>
    <row r="10598" spans="11:12" x14ac:dyDescent="0.25">
      <c r="K10598" s="146"/>
      <c r="L10598" s="148"/>
    </row>
    <row r="10599" spans="11:12" x14ac:dyDescent="0.25">
      <c r="K10599" s="146"/>
      <c r="L10599" s="148"/>
    </row>
    <row r="10600" spans="11:12" x14ac:dyDescent="0.25">
      <c r="K10600" s="146"/>
      <c r="L10600" s="148"/>
    </row>
    <row r="10601" spans="11:12" x14ac:dyDescent="0.25">
      <c r="K10601" s="146"/>
      <c r="L10601" s="148"/>
    </row>
    <row r="10602" spans="11:12" x14ac:dyDescent="0.25">
      <c r="K10602" s="146"/>
      <c r="L10602" s="148"/>
    </row>
    <row r="10603" spans="11:12" x14ac:dyDescent="0.25">
      <c r="K10603" s="146"/>
      <c r="L10603" s="148"/>
    </row>
    <row r="10604" spans="11:12" x14ac:dyDescent="0.25">
      <c r="K10604" s="146"/>
      <c r="L10604" s="148"/>
    </row>
    <row r="10605" spans="11:12" x14ac:dyDescent="0.25">
      <c r="K10605" s="146"/>
      <c r="L10605" s="148"/>
    </row>
    <row r="10606" spans="11:12" x14ac:dyDescent="0.25">
      <c r="K10606" s="146"/>
      <c r="L10606" s="148"/>
    </row>
    <row r="10607" spans="11:12" x14ac:dyDescent="0.25">
      <c r="K10607" s="146"/>
      <c r="L10607" s="148"/>
    </row>
    <row r="10608" spans="11:12" x14ac:dyDescent="0.25">
      <c r="K10608" s="146"/>
      <c r="L10608" s="148"/>
    </row>
    <row r="10609" spans="11:12" x14ac:dyDescent="0.25">
      <c r="K10609" s="146"/>
      <c r="L10609" s="148"/>
    </row>
    <row r="10610" spans="11:12" x14ac:dyDescent="0.25">
      <c r="K10610" s="146"/>
      <c r="L10610" s="148"/>
    </row>
    <row r="10611" spans="11:12" x14ac:dyDescent="0.25">
      <c r="K10611" s="146"/>
      <c r="L10611" s="148"/>
    </row>
    <row r="10612" spans="11:12" x14ac:dyDescent="0.25">
      <c r="K10612" s="146"/>
      <c r="L10612" s="148"/>
    </row>
    <row r="10613" spans="11:12" x14ac:dyDescent="0.25">
      <c r="K10613" s="146"/>
      <c r="L10613" s="148"/>
    </row>
    <row r="10614" spans="11:12" x14ac:dyDescent="0.25">
      <c r="K10614" s="146"/>
      <c r="L10614" s="148"/>
    </row>
    <row r="10615" spans="11:12" x14ac:dyDescent="0.25">
      <c r="K10615" s="146"/>
      <c r="L10615" s="148"/>
    </row>
    <row r="10616" spans="11:12" x14ac:dyDescent="0.25">
      <c r="K10616" s="146"/>
      <c r="L10616" s="148"/>
    </row>
    <row r="10617" spans="11:12" x14ac:dyDescent="0.25">
      <c r="K10617" s="146"/>
      <c r="L10617" s="148"/>
    </row>
    <row r="10618" spans="11:12" x14ac:dyDescent="0.25">
      <c r="K10618" s="146"/>
      <c r="L10618" s="148"/>
    </row>
    <row r="10619" spans="11:12" x14ac:dyDescent="0.25">
      <c r="K10619" s="146"/>
      <c r="L10619" s="148"/>
    </row>
    <row r="10620" spans="11:12" x14ac:dyDescent="0.25">
      <c r="K10620" s="146"/>
      <c r="L10620" s="148"/>
    </row>
    <row r="10621" spans="11:12" x14ac:dyDescent="0.25">
      <c r="K10621" s="146"/>
      <c r="L10621" s="148"/>
    </row>
    <row r="10622" spans="11:12" x14ac:dyDescent="0.25">
      <c r="K10622" s="146"/>
      <c r="L10622" s="148"/>
    </row>
    <row r="10623" spans="11:12" x14ac:dyDescent="0.25">
      <c r="K10623" s="146"/>
      <c r="L10623" s="148"/>
    </row>
    <row r="10624" spans="11:12" x14ac:dyDescent="0.25">
      <c r="K10624" s="146"/>
      <c r="L10624" s="148"/>
    </row>
    <row r="10625" spans="11:12" x14ac:dyDescent="0.25">
      <c r="K10625" s="146"/>
      <c r="L10625" s="148"/>
    </row>
    <row r="10626" spans="11:12" x14ac:dyDescent="0.25">
      <c r="K10626" s="146"/>
      <c r="L10626" s="148"/>
    </row>
    <row r="10627" spans="11:12" x14ac:dyDescent="0.25">
      <c r="K10627" s="146"/>
      <c r="L10627" s="148"/>
    </row>
    <row r="10628" spans="11:12" x14ac:dyDescent="0.25">
      <c r="K10628" s="146"/>
      <c r="L10628" s="148"/>
    </row>
    <row r="10629" spans="11:12" x14ac:dyDescent="0.25">
      <c r="K10629" s="146"/>
      <c r="L10629" s="148"/>
    </row>
    <row r="10630" spans="11:12" x14ac:dyDescent="0.25">
      <c r="K10630" s="146"/>
      <c r="L10630" s="148"/>
    </row>
    <row r="10631" spans="11:12" x14ac:dyDescent="0.25">
      <c r="K10631" s="146"/>
      <c r="L10631" s="148"/>
    </row>
    <row r="10632" spans="11:12" x14ac:dyDescent="0.25">
      <c r="K10632" s="146"/>
      <c r="L10632" s="148"/>
    </row>
    <row r="10633" spans="11:12" x14ac:dyDescent="0.25">
      <c r="K10633" s="146"/>
      <c r="L10633" s="148"/>
    </row>
    <row r="10634" spans="11:12" x14ac:dyDescent="0.25">
      <c r="K10634" s="146"/>
      <c r="L10634" s="148"/>
    </row>
    <row r="10635" spans="11:12" x14ac:dyDescent="0.25">
      <c r="K10635" s="146"/>
      <c r="L10635" s="148"/>
    </row>
    <row r="10636" spans="11:12" x14ac:dyDescent="0.25">
      <c r="K10636" s="146"/>
      <c r="L10636" s="148"/>
    </row>
    <row r="10637" spans="11:12" x14ac:dyDescent="0.25">
      <c r="K10637" s="146"/>
      <c r="L10637" s="148"/>
    </row>
    <row r="10638" spans="11:12" x14ac:dyDescent="0.25">
      <c r="K10638" s="146"/>
      <c r="L10638" s="148"/>
    </row>
    <row r="10639" spans="11:12" x14ac:dyDescent="0.25">
      <c r="K10639" s="146"/>
      <c r="L10639" s="148"/>
    </row>
    <row r="10640" spans="11:12" x14ac:dyDescent="0.25">
      <c r="K10640" s="146"/>
      <c r="L10640" s="148"/>
    </row>
    <row r="10641" spans="11:12" x14ac:dyDescent="0.25">
      <c r="K10641" s="146"/>
      <c r="L10641" s="148"/>
    </row>
    <row r="10642" spans="11:12" x14ac:dyDescent="0.25">
      <c r="K10642" s="146"/>
      <c r="L10642" s="148"/>
    </row>
    <row r="10643" spans="11:12" x14ac:dyDescent="0.25">
      <c r="K10643" s="146"/>
      <c r="L10643" s="148"/>
    </row>
    <row r="10644" spans="11:12" x14ac:dyDescent="0.25">
      <c r="K10644" s="146"/>
      <c r="L10644" s="148"/>
    </row>
    <row r="10645" spans="11:12" x14ac:dyDescent="0.25">
      <c r="K10645" s="146"/>
      <c r="L10645" s="148"/>
    </row>
    <row r="10646" spans="11:12" x14ac:dyDescent="0.25">
      <c r="K10646" s="146"/>
      <c r="L10646" s="148"/>
    </row>
    <row r="10647" spans="11:12" x14ac:dyDescent="0.25">
      <c r="K10647" s="146"/>
      <c r="L10647" s="148"/>
    </row>
    <row r="10648" spans="11:12" x14ac:dyDescent="0.25">
      <c r="K10648" s="146"/>
      <c r="L10648" s="148"/>
    </row>
    <row r="10649" spans="11:12" x14ac:dyDescent="0.25">
      <c r="K10649" s="146"/>
      <c r="L10649" s="148"/>
    </row>
    <row r="10650" spans="11:12" x14ac:dyDescent="0.25">
      <c r="K10650" s="146"/>
      <c r="L10650" s="148"/>
    </row>
    <row r="10651" spans="11:12" x14ac:dyDescent="0.25">
      <c r="K10651" s="146"/>
      <c r="L10651" s="148"/>
    </row>
    <row r="10652" spans="11:12" x14ac:dyDescent="0.25">
      <c r="K10652" s="146"/>
      <c r="L10652" s="148"/>
    </row>
    <row r="10653" spans="11:12" x14ac:dyDescent="0.25">
      <c r="K10653" s="146"/>
      <c r="L10653" s="148"/>
    </row>
    <row r="10654" spans="11:12" x14ac:dyDescent="0.25">
      <c r="K10654" s="146"/>
      <c r="L10654" s="148"/>
    </row>
    <row r="10655" spans="11:12" x14ac:dyDescent="0.25">
      <c r="K10655" s="146"/>
      <c r="L10655" s="148"/>
    </row>
    <row r="10656" spans="11:12" x14ac:dyDescent="0.25">
      <c r="K10656" s="146"/>
      <c r="L10656" s="148"/>
    </row>
    <row r="10657" spans="11:12" x14ac:dyDescent="0.25">
      <c r="K10657" s="146"/>
      <c r="L10657" s="148"/>
    </row>
    <row r="10658" spans="11:12" x14ac:dyDescent="0.25">
      <c r="K10658" s="146"/>
      <c r="L10658" s="148"/>
    </row>
    <row r="10659" spans="11:12" x14ac:dyDescent="0.25">
      <c r="K10659" s="146"/>
      <c r="L10659" s="148"/>
    </row>
    <row r="10660" spans="11:12" x14ac:dyDescent="0.25">
      <c r="K10660" s="146"/>
      <c r="L10660" s="148"/>
    </row>
    <row r="10661" spans="11:12" x14ac:dyDescent="0.25">
      <c r="K10661" s="146"/>
      <c r="L10661" s="148"/>
    </row>
    <row r="10662" spans="11:12" x14ac:dyDescent="0.25">
      <c r="K10662" s="146"/>
      <c r="L10662" s="148"/>
    </row>
    <row r="10663" spans="11:12" x14ac:dyDescent="0.25">
      <c r="K10663" s="146"/>
      <c r="L10663" s="148"/>
    </row>
    <row r="10664" spans="11:12" x14ac:dyDescent="0.25">
      <c r="K10664" s="146"/>
      <c r="L10664" s="148"/>
    </row>
    <row r="10665" spans="11:12" x14ac:dyDescent="0.25">
      <c r="K10665" s="146"/>
      <c r="L10665" s="148"/>
    </row>
    <row r="10666" spans="11:12" x14ac:dyDescent="0.25">
      <c r="K10666" s="146"/>
      <c r="L10666" s="148"/>
    </row>
    <row r="10667" spans="11:12" x14ac:dyDescent="0.25">
      <c r="K10667" s="146"/>
      <c r="L10667" s="148"/>
    </row>
    <row r="10668" spans="11:12" x14ac:dyDescent="0.25">
      <c r="K10668" s="146"/>
      <c r="L10668" s="148"/>
    </row>
    <row r="10669" spans="11:12" x14ac:dyDescent="0.25">
      <c r="K10669" s="146"/>
      <c r="L10669" s="148"/>
    </row>
    <row r="10670" spans="11:12" x14ac:dyDescent="0.25">
      <c r="K10670" s="146"/>
      <c r="L10670" s="148"/>
    </row>
    <row r="10671" spans="11:12" x14ac:dyDescent="0.25">
      <c r="K10671" s="146"/>
      <c r="L10671" s="148"/>
    </row>
    <row r="10672" spans="11:12" x14ac:dyDescent="0.25">
      <c r="K10672" s="146"/>
      <c r="L10672" s="148"/>
    </row>
    <row r="10673" spans="11:12" x14ac:dyDescent="0.25">
      <c r="K10673" s="146"/>
      <c r="L10673" s="148"/>
    </row>
    <row r="10674" spans="11:12" x14ac:dyDescent="0.25">
      <c r="K10674" s="146"/>
      <c r="L10674" s="148"/>
    </row>
    <row r="10675" spans="11:12" x14ac:dyDescent="0.25">
      <c r="K10675" s="146"/>
      <c r="L10675" s="148"/>
    </row>
    <row r="10676" spans="11:12" x14ac:dyDescent="0.25">
      <c r="K10676" s="146"/>
      <c r="L10676" s="148"/>
    </row>
    <row r="10677" spans="11:12" x14ac:dyDescent="0.25">
      <c r="K10677" s="146"/>
      <c r="L10677" s="148"/>
    </row>
    <row r="10678" spans="11:12" x14ac:dyDescent="0.25">
      <c r="K10678" s="146"/>
      <c r="L10678" s="148"/>
    </row>
    <row r="10679" spans="11:12" x14ac:dyDescent="0.25">
      <c r="K10679" s="146"/>
      <c r="L10679" s="148"/>
    </row>
    <row r="10680" spans="11:12" x14ac:dyDescent="0.25">
      <c r="K10680" s="146"/>
      <c r="L10680" s="148"/>
    </row>
    <row r="10681" spans="11:12" x14ac:dyDescent="0.25">
      <c r="K10681" s="146"/>
      <c r="L10681" s="148"/>
    </row>
    <row r="10682" spans="11:12" x14ac:dyDescent="0.25">
      <c r="K10682" s="146"/>
      <c r="L10682" s="148"/>
    </row>
    <row r="10683" spans="11:12" x14ac:dyDescent="0.25">
      <c r="K10683" s="146"/>
      <c r="L10683" s="148"/>
    </row>
    <row r="10684" spans="11:12" x14ac:dyDescent="0.25">
      <c r="K10684" s="146"/>
      <c r="L10684" s="148"/>
    </row>
    <row r="10685" spans="11:12" x14ac:dyDescent="0.25">
      <c r="K10685" s="146"/>
      <c r="L10685" s="148"/>
    </row>
    <row r="10686" spans="11:12" x14ac:dyDescent="0.25">
      <c r="K10686" s="146"/>
      <c r="L10686" s="148"/>
    </row>
    <row r="10687" spans="11:12" x14ac:dyDescent="0.25">
      <c r="K10687" s="146"/>
      <c r="L10687" s="148"/>
    </row>
    <row r="10688" spans="11:12" x14ac:dyDescent="0.25">
      <c r="K10688" s="146"/>
      <c r="L10688" s="148"/>
    </row>
    <row r="10689" spans="11:12" x14ac:dyDescent="0.25">
      <c r="K10689" s="146"/>
      <c r="L10689" s="148"/>
    </row>
    <row r="10690" spans="11:12" x14ac:dyDescent="0.25">
      <c r="K10690" s="146"/>
      <c r="L10690" s="148"/>
    </row>
    <row r="10691" spans="11:12" x14ac:dyDescent="0.25">
      <c r="K10691" s="146"/>
      <c r="L10691" s="148"/>
    </row>
    <row r="10692" spans="11:12" x14ac:dyDescent="0.25">
      <c r="K10692" s="146"/>
      <c r="L10692" s="148"/>
    </row>
    <row r="10693" spans="11:12" x14ac:dyDescent="0.25">
      <c r="K10693" s="146"/>
      <c r="L10693" s="148"/>
    </row>
    <row r="10694" spans="11:12" x14ac:dyDescent="0.25">
      <c r="K10694" s="146"/>
      <c r="L10694" s="148"/>
    </row>
    <row r="10695" spans="11:12" x14ac:dyDescent="0.25">
      <c r="K10695" s="146"/>
      <c r="L10695" s="148"/>
    </row>
    <row r="10696" spans="11:12" x14ac:dyDescent="0.25">
      <c r="K10696" s="146"/>
      <c r="L10696" s="148"/>
    </row>
    <row r="10697" spans="11:12" x14ac:dyDescent="0.25">
      <c r="K10697" s="146"/>
      <c r="L10697" s="148"/>
    </row>
    <row r="10698" spans="11:12" x14ac:dyDescent="0.25">
      <c r="K10698" s="146"/>
      <c r="L10698" s="148"/>
    </row>
    <row r="10699" spans="11:12" x14ac:dyDescent="0.25">
      <c r="K10699" s="146"/>
      <c r="L10699" s="148"/>
    </row>
    <row r="10700" spans="11:12" x14ac:dyDescent="0.25">
      <c r="K10700" s="146"/>
      <c r="L10700" s="148"/>
    </row>
    <row r="10701" spans="11:12" x14ac:dyDescent="0.25">
      <c r="K10701" s="146"/>
      <c r="L10701" s="148"/>
    </row>
    <row r="10702" spans="11:12" x14ac:dyDescent="0.25">
      <c r="K10702" s="146"/>
      <c r="L10702" s="148"/>
    </row>
    <row r="10703" spans="11:12" x14ac:dyDescent="0.25">
      <c r="K10703" s="146"/>
      <c r="L10703" s="148"/>
    </row>
    <row r="10704" spans="11:12" x14ac:dyDescent="0.25">
      <c r="K10704" s="146"/>
      <c r="L10704" s="148"/>
    </row>
    <row r="10705" spans="11:12" x14ac:dyDescent="0.25">
      <c r="K10705" s="146"/>
      <c r="L10705" s="148"/>
    </row>
    <row r="10706" spans="11:12" x14ac:dyDescent="0.25">
      <c r="K10706" s="146"/>
      <c r="L10706" s="148"/>
    </row>
    <row r="10707" spans="11:12" x14ac:dyDescent="0.25">
      <c r="K10707" s="146"/>
      <c r="L10707" s="148"/>
    </row>
    <row r="10708" spans="11:12" x14ac:dyDescent="0.25">
      <c r="K10708" s="146"/>
      <c r="L10708" s="148"/>
    </row>
    <row r="10709" spans="11:12" x14ac:dyDescent="0.25">
      <c r="K10709" s="146"/>
      <c r="L10709" s="148"/>
    </row>
    <row r="10710" spans="11:12" x14ac:dyDescent="0.25">
      <c r="K10710" s="146"/>
      <c r="L10710" s="148"/>
    </row>
    <row r="10711" spans="11:12" x14ac:dyDescent="0.25">
      <c r="K10711" s="146"/>
      <c r="L10711" s="148"/>
    </row>
    <row r="10712" spans="11:12" x14ac:dyDescent="0.25">
      <c r="K10712" s="146"/>
      <c r="L10712" s="148"/>
    </row>
    <row r="10713" spans="11:12" x14ac:dyDescent="0.25">
      <c r="K10713" s="146"/>
      <c r="L10713" s="148"/>
    </row>
    <row r="10714" spans="11:12" x14ac:dyDescent="0.25">
      <c r="K10714" s="146"/>
      <c r="L10714" s="148"/>
    </row>
    <row r="10715" spans="11:12" x14ac:dyDescent="0.25">
      <c r="K10715" s="146"/>
      <c r="L10715" s="148"/>
    </row>
    <row r="10716" spans="11:12" x14ac:dyDescent="0.25">
      <c r="K10716" s="146"/>
      <c r="L10716" s="148"/>
    </row>
    <row r="10717" spans="11:12" x14ac:dyDescent="0.25">
      <c r="K10717" s="146"/>
      <c r="L10717" s="148"/>
    </row>
    <row r="10718" spans="11:12" x14ac:dyDescent="0.25">
      <c r="K10718" s="146"/>
      <c r="L10718" s="148"/>
    </row>
    <row r="10719" spans="11:12" x14ac:dyDescent="0.25">
      <c r="K10719" s="146"/>
      <c r="L10719" s="148"/>
    </row>
    <row r="10720" spans="11:12" x14ac:dyDescent="0.25">
      <c r="K10720" s="146"/>
      <c r="L10720" s="148"/>
    </row>
    <row r="10721" spans="11:12" x14ac:dyDescent="0.25">
      <c r="K10721" s="146"/>
      <c r="L10721" s="148"/>
    </row>
    <row r="10722" spans="11:12" x14ac:dyDescent="0.25">
      <c r="K10722" s="146"/>
      <c r="L10722" s="148"/>
    </row>
    <row r="10723" spans="11:12" x14ac:dyDescent="0.25">
      <c r="K10723" s="146"/>
      <c r="L10723" s="148"/>
    </row>
    <row r="10724" spans="11:12" x14ac:dyDescent="0.25">
      <c r="K10724" s="146"/>
      <c r="L10724" s="148"/>
    </row>
    <row r="10725" spans="11:12" x14ac:dyDescent="0.25">
      <c r="K10725" s="146"/>
      <c r="L10725" s="148"/>
    </row>
    <row r="10726" spans="11:12" x14ac:dyDescent="0.25">
      <c r="K10726" s="146"/>
      <c r="L10726" s="148"/>
    </row>
    <row r="10727" spans="11:12" x14ac:dyDescent="0.25">
      <c r="K10727" s="146"/>
      <c r="L10727" s="148"/>
    </row>
    <row r="10728" spans="11:12" x14ac:dyDescent="0.25">
      <c r="K10728" s="146"/>
      <c r="L10728" s="148"/>
    </row>
    <row r="10729" spans="11:12" x14ac:dyDescent="0.25">
      <c r="K10729" s="146"/>
      <c r="L10729" s="148"/>
    </row>
    <row r="10730" spans="11:12" x14ac:dyDescent="0.25">
      <c r="K10730" s="146"/>
      <c r="L10730" s="148"/>
    </row>
    <row r="10731" spans="11:12" x14ac:dyDescent="0.25">
      <c r="K10731" s="146"/>
      <c r="L10731" s="148"/>
    </row>
    <row r="10732" spans="11:12" x14ac:dyDescent="0.25">
      <c r="K10732" s="146"/>
      <c r="L10732" s="148"/>
    </row>
    <row r="10733" spans="11:12" x14ac:dyDescent="0.25">
      <c r="K10733" s="146"/>
      <c r="L10733" s="148"/>
    </row>
    <row r="10734" spans="11:12" x14ac:dyDescent="0.25">
      <c r="K10734" s="146"/>
      <c r="L10734" s="148"/>
    </row>
    <row r="10735" spans="11:12" x14ac:dyDescent="0.25">
      <c r="K10735" s="146"/>
      <c r="L10735" s="148"/>
    </row>
    <row r="10736" spans="11:12" x14ac:dyDescent="0.25">
      <c r="K10736" s="146"/>
      <c r="L10736" s="148"/>
    </row>
    <row r="10737" spans="11:12" x14ac:dyDescent="0.25">
      <c r="K10737" s="146"/>
      <c r="L10737" s="148"/>
    </row>
    <row r="10738" spans="11:12" x14ac:dyDescent="0.25">
      <c r="K10738" s="146"/>
      <c r="L10738" s="148"/>
    </row>
    <row r="10739" spans="11:12" x14ac:dyDescent="0.25">
      <c r="K10739" s="146"/>
      <c r="L10739" s="148"/>
    </row>
    <row r="10740" spans="11:12" x14ac:dyDescent="0.25">
      <c r="K10740" s="146"/>
      <c r="L10740" s="148"/>
    </row>
    <row r="10741" spans="11:12" x14ac:dyDescent="0.25">
      <c r="K10741" s="146"/>
      <c r="L10741" s="148"/>
    </row>
    <row r="10742" spans="11:12" x14ac:dyDescent="0.25">
      <c r="K10742" s="146"/>
      <c r="L10742" s="148"/>
    </row>
    <row r="10743" spans="11:12" x14ac:dyDescent="0.25">
      <c r="K10743" s="146"/>
      <c r="L10743" s="148"/>
    </row>
    <row r="10744" spans="11:12" x14ac:dyDescent="0.25">
      <c r="K10744" s="146"/>
      <c r="L10744" s="148"/>
    </row>
    <row r="10745" spans="11:12" x14ac:dyDescent="0.25">
      <c r="K10745" s="146"/>
      <c r="L10745" s="148"/>
    </row>
    <row r="10746" spans="11:12" x14ac:dyDescent="0.25">
      <c r="K10746" s="146"/>
      <c r="L10746" s="148"/>
    </row>
    <row r="10747" spans="11:12" x14ac:dyDescent="0.25">
      <c r="K10747" s="146"/>
      <c r="L10747" s="148"/>
    </row>
    <row r="10748" spans="11:12" x14ac:dyDescent="0.25">
      <c r="K10748" s="146"/>
      <c r="L10748" s="148"/>
    </row>
    <row r="10749" spans="11:12" x14ac:dyDescent="0.25">
      <c r="K10749" s="146"/>
      <c r="L10749" s="148"/>
    </row>
    <row r="10750" spans="11:12" x14ac:dyDescent="0.25">
      <c r="K10750" s="146"/>
      <c r="L10750" s="148"/>
    </row>
    <row r="10751" spans="11:12" x14ac:dyDescent="0.25">
      <c r="K10751" s="146"/>
      <c r="L10751" s="148"/>
    </row>
    <row r="10752" spans="11:12" x14ac:dyDescent="0.25">
      <c r="K10752" s="146"/>
      <c r="L10752" s="148"/>
    </row>
    <row r="10753" spans="11:12" x14ac:dyDescent="0.25">
      <c r="K10753" s="146"/>
      <c r="L10753" s="148"/>
    </row>
    <row r="10754" spans="11:12" x14ac:dyDescent="0.25">
      <c r="K10754" s="146"/>
      <c r="L10754" s="148"/>
    </row>
    <row r="10755" spans="11:12" x14ac:dyDescent="0.25">
      <c r="K10755" s="146"/>
      <c r="L10755" s="148"/>
    </row>
    <row r="10756" spans="11:12" x14ac:dyDescent="0.25">
      <c r="K10756" s="146"/>
      <c r="L10756" s="148"/>
    </row>
    <row r="10757" spans="11:12" x14ac:dyDescent="0.25">
      <c r="K10757" s="146"/>
      <c r="L10757" s="148"/>
    </row>
    <row r="10758" spans="11:12" x14ac:dyDescent="0.25">
      <c r="K10758" s="146"/>
      <c r="L10758" s="148"/>
    </row>
    <row r="10759" spans="11:12" x14ac:dyDescent="0.25">
      <c r="K10759" s="146"/>
      <c r="L10759" s="148"/>
    </row>
    <row r="10760" spans="11:12" x14ac:dyDescent="0.25">
      <c r="K10760" s="146"/>
      <c r="L10760" s="148"/>
    </row>
    <row r="10761" spans="11:12" x14ac:dyDescent="0.25">
      <c r="K10761" s="146"/>
      <c r="L10761" s="148"/>
    </row>
    <row r="10762" spans="11:12" x14ac:dyDescent="0.25">
      <c r="K10762" s="146"/>
      <c r="L10762" s="148"/>
    </row>
    <row r="10763" spans="11:12" x14ac:dyDescent="0.25">
      <c r="K10763" s="146"/>
      <c r="L10763" s="148"/>
    </row>
    <row r="10764" spans="11:12" x14ac:dyDescent="0.25">
      <c r="K10764" s="146"/>
      <c r="L10764" s="148"/>
    </row>
    <row r="10765" spans="11:12" x14ac:dyDescent="0.25">
      <c r="K10765" s="146"/>
      <c r="L10765" s="148"/>
    </row>
    <row r="10766" spans="11:12" x14ac:dyDescent="0.25">
      <c r="K10766" s="146"/>
      <c r="L10766" s="148"/>
    </row>
    <row r="10767" spans="11:12" x14ac:dyDescent="0.25">
      <c r="K10767" s="146"/>
      <c r="L10767" s="148"/>
    </row>
    <row r="10768" spans="11:12" x14ac:dyDescent="0.25">
      <c r="K10768" s="146"/>
      <c r="L10768" s="148"/>
    </row>
    <row r="10769" spans="11:12" x14ac:dyDescent="0.25">
      <c r="K10769" s="146"/>
      <c r="L10769" s="148"/>
    </row>
    <row r="10770" spans="11:12" x14ac:dyDescent="0.25">
      <c r="K10770" s="146"/>
      <c r="L10770" s="148"/>
    </row>
    <row r="10771" spans="11:12" x14ac:dyDescent="0.25">
      <c r="K10771" s="146"/>
      <c r="L10771" s="148"/>
    </row>
    <row r="10772" spans="11:12" x14ac:dyDescent="0.25">
      <c r="K10772" s="146"/>
      <c r="L10772" s="148"/>
    </row>
    <row r="10773" spans="11:12" x14ac:dyDescent="0.25">
      <c r="K10773" s="146"/>
      <c r="L10773" s="148"/>
    </row>
    <row r="10774" spans="11:12" x14ac:dyDescent="0.25">
      <c r="K10774" s="146"/>
      <c r="L10774" s="148"/>
    </row>
    <row r="10775" spans="11:12" x14ac:dyDescent="0.25">
      <c r="K10775" s="146"/>
      <c r="L10775" s="148"/>
    </row>
    <row r="10776" spans="11:12" x14ac:dyDescent="0.25">
      <c r="K10776" s="146"/>
      <c r="L10776" s="148"/>
    </row>
    <row r="10777" spans="11:12" x14ac:dyDescent="0.25">
      <c r="K10777" s="146"/>
      <c r="L10777" s="148"/>
    </row>
    <row r="10778" spans="11:12" x14ac:dyDescent="0.25">
      <c r="K10778" s="146"/>
      <c r="L10778" s="148"/>
    </row>
    <row r="10779" spans="11:12" x14ac:dyDescent="0.25">
      <c r="K10779" s="146"/>
      <c r="L10779" s="148"/>
    </row>
    <row r="10780" spans="11:12" x14ac:dyDescent="0.25">
      <c r="K10780" s="146"/>
      <c r="L10780" s="148"/>
    </row>
    <row r="10781" spans="11:12" x14ac:dyDescent="0.25">
      <c r="K10781" s="146"/>
      <c r="L10781" s="148"/>
    </row>
    <row r="10782" spans="11:12" x14ac:dyDescent="0.25">
      <c r="K10782" s="146"/>
      <c r="L10782" s="148"/>
    </row>
    <row r="10783" spans="11:12" x14ac:dyDescent="0.25">
      <c r="K10783" s="146"/>
      <c r="L10783" s="148"/>
    </row>
    <row r="10784" spans="11:12" x14ac:dyDescent="0.25">
      <c r="K10784" s="146"/>
      <c r="L10784" s="148"/>
    </row>
    <row r="10785" spans="11:12" x14ac:dyDescent="0.25">
      <c r="K10785" s="146"/>
      <c r="L10785" s="148"/>
    </row>
    <row r="10786" spans="11:12" x14ac:dyDescent="0.25">
      <c r="K10786" s="146"/>
      <c r="L10786" s="148"/>
    </row>
    <row r="10787" spans="11:12" x14ac:dyDescent="0.25">
      <c r="K10787" s="146"/>
      <c r="L10787" s="148"/>
    </row>
    <row r="10788" spans="11:12" x14ac:dyDescent="0.25">
      <c r="K10788" s="146"/>
      <c r="L10788" s="148"/>
    </row>
    <row r="10789" spans="11:12" x14ac:dyDescent="0.25">
      <c r="K10789" s="146"/>
      <c r="L10789" s="148"/>
    </row>
    <row r="10790" spans="11:12" x14ac:dyDescent="0.25">
      <c r="K10790" s="146"/>
      <c r="L10790" s="148"/>
    </row>
    <row r="10791" spans="11:12" x14ac:dyDescent="0.25">
      <c r="K10791" s="146"/>
      <c r="L10791" s="148"/>
    </row>
    <row r="10792" spans="11:12" x14ac:dyDescent="0.25">
      <c r="K10792" s="146"/>
      <c r="L10792" s="148"/>
    </row>
    <row r="10793" spans="11:12" x14ac:dyDescent="0.25">
      <c r="K10793" s="146"/>
      <c r="L10793" s="148"/>
    </row>
    <row r="10794" spans="11:12" x14ac:dyDescent="0.25">
      <c r="K10794" s="146"/>
      <c r="L10794" s="148"/>
    </row>
    <row r="10795" spans="11:12" x14ac:dyDescent="0.25">
      <c r="K10795" s="146"/>
      <c r="L10795" s="148"/>
    </row>
    <row r="10796" spans="11:12" x14ac:dyDescent="0.25">
      <c r="K10796" s="146"/>
      <c r="L10796" s="148"/>
    </row>
    <row r="10797" spans="11:12" x14ac:dyDescent="0.25">
      <c r="K10797" s="146"/>
      <c r="L10797" s="148"/>
    </row>
    <row r="10798" spans="11:12" x14ac:dyDescent="0.25">
      <c r="K10798" s="146"/>
      <c r="L10798" s="148"/>
    </row>
    <row r="10799" spans="11:12" x14ac:dyDescent="0.25">
      <c r="K10799" s="146"/>
      <c r="L10799" s="148"/>
    </row>
    <row r="10800" spans="11:12" x14ac:dyDescent="0.25">
      <c r="K10800" s="146"/>
      <c r="L10800" s="148"/>
    </row>
    <row r="10801" spans="11:12" x14ac:dyDescent="0.25">
      <c r="K10801" s="146"/>
      <c r="L10801" s="148"/>
    </row>
    <row r="10802" spans="11:12" x14ac:dyDescent="0.25">
      <c r="K10802" s="146"/>
      <c r="L10802" s="148"/>
    </row>
    <row r="10803" spans="11:12" x14ac:dyDescent="0.25">
      <c r="K10803" s="146"/>
      <c r="L10803" s="148"/>
    </row>
    <row r="10804" spans="11:12" x14ac:dyDescent="0.25">
      <c r="K10804" s="146"/>
      <c r="L10804" s="148"/>
    </row>
    <row r="10805" spans="11:12" x14ac:dyDescent="0.25">
      <c r="K10805" s="146"/>
      <c r="L10805" s="148"/>
    </row>
    <row r="10806" spans="11:12" x14ac:dyDescent="0.25">
      <c r="K10806" s="146"/>
      <c r="L10806" s="148"/>
    </row>
    <row r="10807" spans="11:12" x14ac:dyDescent="0.25">
      <c r="K10807" s="146"/>
      <c r="L10807" s="148"/>
    </row>
    <row r="10808" spans="11:12" x14ac:dyDescent="0.25">
      <c r="K10808" s="146"/>
      <c r="L10808" s="148"/>
    </row>
    <row r="10809" spans="11:12" x14ac:dyDescent="0.25">
      <c r="K10809" s="146"/>
      <c r="L10809" s="148"/>
    </row>
    <row r="10810" spans="11:12" x14ac:dyDescent="0.25">
      <c r="K10810" s="146"/>
      <c r="L10810" s="148"/>
    </row>
    <row r="10811" spans="11:12" x14ac:dyDescent="0.25">
      <c r="K10811" s="146"/>
      <c r="L10811" s="148"/>
    </row>
    <row r="10812" spans="11:12" x14ac:dyDescent="0.25">
      <c r="K10812" s="146"/>
      <c r="L10812" s="148"/>
    </row>
    <row r="10813" spans="11:12" x14ac:dyDescent="0.25">
      <c r="K10813" s="146"/>
      <c r="L10813" s="148"/>
    </row>
    <row r="10814" spans="11:12" x14ac:dyDescent="0.25">
      <c r="K10814" s="146"/>
      <c r="L10814" s="148"/>
    </row>
    <row r="10815" spans="11:12" x14ac:dyDescent="0.25">
      <c r="K10815" s="146"/>
      <c r="L10815" s="148"/>
    </row>
    <row r="10816" spans="11:12" x14ac:dyDescent="0.25">
      <c r="K10816" s="146"/>
      <c r="L10816" s="148"/>
    </row>
    <row r="10817" spans="11:12" x14ac:dyDescent="0.25">
      <c r="K10817" s="146"/>
      <c r="L10817" s="148"/>
    </row>
    <row r="10818" spans="11:12" x14ac:dyDescent="0.25">
      <c r="K10818" s="146"/>
      <c r="L10818" s="148"/>
    </row>
    <row r="10819" spans="11:12" x14ac:dyDescent="0.25">
      <c r="K10819" s="146"/>
      <c r="L10819" s="148"/>
    </row>
    <row r="10820" spans="11:12" x14ac:dyDescent="0.25">
      <c r="K10820" s="146"/>
      <c r="L10820" s="148"/>
    </row>
    <row r="10821" spans="11:12" x14ac:dyDescent="0.25">
      <c r="K10821" s="146"/>
      <c r="L10821" s="148"/>
    </row>
    <row r="10822" spans="11:12" x14ac:dyDescent="0.25">
      <c r="K10822" s="146"/>
      <c r="L10822" s="148"/>
    </row>
    <row r="10823" spans="11:12" x14ac:dyDescent="0.25">
      <c r="K10823" s="146"/>
      <c r="L10823" s="148"/>
    </row>
    <row r="10824" spans="11:12" x14ac:dyDescent="0.25">
      <c r="K10824" s="146"/>
      <c r="L10824" s="148"/>
    </row>
    <row r="10825" spans="11:12" x14ac:dyDescent="0.25">
      <c r="K10825" s="146"/>
      <c r="L10825" s="148"/>
    </row>
    <row r="10826" spans="11:12" x14ac:dyDescent="0.25">
      <c r="K10826" s="146"/>
      <c r="L10826" s="148"/>
    </row>
    <row r="10827" spans="11:12" x14ac:dyDescent="0.25">
      <c r="K10827" s="146"/>
      <c r="L10827" s="148"/>
    </row>
    <row r="10828" spans="11:12" x14ac:dyDescent="0.25">
      <c r="K10828" s="146"/>
      <c r="L10828" s="148"/>
    </row>
    <row r="10829" spans="11:12" x14ac:dyDescent="0.25">
      <c r="K10829" s="146"/>
      <c r="L10829" s="148"/>
    </row>
    <row r="10830" spans="11:12" x14ac:dyDescent="0.25">
      <c r="K10830" s="146"/>
      <c r="L10830" s="148"/>
    </row>
    <row r="10831" spans="11:12" x14ac:dyDescent="0.25">
      <c r="K10831" s="146"/>
      <c r="L10831" s="148"/>
    </row>
    <row r="10832" spans="11:12" x14ac:dyDescent="0.25">
      <c r="K10832" s="146"/>
      <c r="L10832" s="148"/>
    </row>
    <row r="10833" spans="11:12" x14ac:dyDescent="0.25">
      <c r="K10833" s="146"/>
      <c r="L10833" s="148"/>
    </row>
    <row r="10834" spans="11:12" x14ac:dyDescent="0.25">
      <c r="K10834" s="146"/>
      <c r="L10834" s="148"/>
    </row>
    <row r="10835" spans="11:12" x14ac:dyDescent="0.25">
      <c r="K10835" s="146"/>
      <c r="L10835" s="148"/>
    </row>
    <row r="10836" spans="11:12" x14ac:dyDescent="0.25">
      <c r="K10836" s="146"/>
      <c r="L10836" s="148"/>
    </row>
    <row r="10837" spans="11:12" x14ac:dyDescent="0.25">
      <c r="K10837" s="146"/>
      <c r="L10837" s="148"/>
    </row>
    <row r="10838" spans="11:12" x14ac:dyDescent="0.25">
      <c r="K10838" s="146"/>
      <c r="L10838" s="148"/>
    </row>
    <row r="10839" spans="11:12" x14ac:dyDescent="0.25">
      <c r="K10839" s="146"/>
      <c r="L10839" s="148"/>
    </row>
    <row r="10840" spans="11:12" x14ac:dyDescent="0.25">
      <c r="K10840" s="146"/>
      <c r="L10840" s="148"/>
    </row>
    <row r="10841" spans="11:12" x14ac:dyDescent="0.25">
      <c r="K10841" s="146"/>
      <c r="L10841" s="148"/>
    </row>
    <row r="10842" spans="11:12" x14ac:dyDescent="0.25">
      <c r="K10842" s="146"/>
      <c r="L10842" s="148"/>
    </row>
    <row r="10843" spans="11:12" x14ac:dyDescent="0.25">
      <c r="K10843" s="146"/>
      <c r="L10843" s="148"/>
    </row>
    <row r="10844" spans="11:12" x14ac:dyDescent="0.25">
      <c r="K10844" s="146"/>
      <c r="L10844" s="148"/>
    </row>
    <row r="10845" spans="11:12" x14ac:dyDescent="0.25">
      <c r="K10845" s="146"/>
      <c r="L10845" s="148"/>
    </row>
    <row r="10846" spans="11:12" x14ac:dyDescent="0.25">
      <c r="K10846" s="146"/>
      <c r="L10846" s="148"/>
    </row>
    <row r="10847" spans="11:12" x14ac:dyDescent="0.25">
      <c r="K10847" s="146"/>
      <c r="L10847" s="148"/>
    </row>
    <row r="10848" spans="11:12" x14ac:dyDescent="0.25">
      <c r="K10848" s="146"/>
      <c r="L10848" s="148"/>
    </row>
    <row r="10849" spans="11:12" x14ac:dyDescent="0.25">
      <c r="K10849" s="146"/>
      <c r="L10849" s="148"/>
    </row>
    <row r="10850" spans="11:12" x14ac:dyDescent="0.25">
      <c r="K10850" s="146"/>
      <c r="L10850" s="148"/>
    </row>
    <row r="10851" spans="11:12" x14ac:dyDescent="0.25">
      <c r="K10851" s="146"/>
      <c r="L10851" s="148"/>
    </row>
    <row r="10852" spans="11:12" x14ac:dyDescent="0.25">
      <c r="K10852" s="146"/>
      <c r="L10852" s="148"/>
    </row>
    <row r="10853" spans="11:12" x14ac:dyDescent="0.25">
      <c r="K10853" s="146"/>
      <c r="L10853" s="148"/>
    </row>
    <row r="10854" spans="11:12" x14ac:dyDescent="0.25">
      <c r="K10854" s="146"/>
      <c r="L10854" s="148"/>
    </row>
    <row r="10855" spans="11:12" x14ac:dyDescent="0.25">
      <c r="K10855" s="146"/>
      <c r="L10855" s="148"/>
    </row>
    <row r="10856" spans="11:12" x14ac:dyDescent="0.25">
      <c r="K10856" s="146"/>
      <c r="L10856" s="148"/>
    </row>
    <row r="10857" spans="11:12" x14ac:dyDescent="0.25">
      <c r="K10857" s="146"/>
      <c r="L10857" s="148"/>
    </row>
    <row r="10858" spans="11:12" x14ac:dyDescent="0.25">
      <c r="K10858" s="146"/>
      <c r="L10858" s="148"/>
    </row>
    <row r="10859" spans="11:12" x14ac:dyDescent="0.25">
      <c r="K10859" s="146"/>
      <c r="L10859" s="148"/>
    </row>
    <row r="10860" spans="11:12" x14ac:dyDescent="0.25">
      <c r="K10860" s="146"/>
      <c r="L10860" s="148"/>
    </row>
    <row r="10861" spans="11:12" x14ac:dyDescent="0.25">
      <c r="K10861" s="146"/>
      <c r="L10861" s="148"/>
    </row>
    <row r="10862" spans="11:12" x14ac:dyDescent="0.25">
      <c r="K10862" s="146"/>
      <c r="L10862" s="148"/>
    </row>
    <row r="10863" spans="11:12" x14ac:dyDescent="0.25">
      <c r="K10863" s="146"/>
      <c r="L10863" s="148"/>
    </row>
    <row r="10864" spans="11:12" x14ac:dyDescent="0.25">
      <c r="K10864" s="146"/>
      <c r="L10864" s="148"/>
    </row>
    <row r="10865" spans="11:12" x14ac:dyDescent="0.25">
      <c r="K10865" s="146"/>
      <c r="L10865" s="148"/>
    </row>
    <row r="10866" spans="11:12" x14ac:dyDescent="0.25">
      <c r="K10866" s="146"/>
      <c r="L10866" s="148"/>
    </row>
    <row r="10867" spans="11:12" x14ac:dyDescent="0.25">
      <c r="K10867" s="146"/>
      <c r="L10867" s="148"/>
    </row>
    <row r="10868" spans="11:12" x14ac:dyDescent="0.25">
      <c r="K10868" s="146"/>
      <c r="L10868" s="148"/>
    </row>
    <row r="10869" spans="11:12" x14ac:dyDescent="0.25">
      <c r="K10869" s="146"/>
      <c r="L10869" s="148"/>
    </row>
    <row r="10870" spans="11:12" x14ac:dyDescent="0.25">
      <c r="K10870" s="146"/>
      <c r="L10870" s="148"/>
    </row>
    <row r="10871" spans="11:12" x14ac:dyDescent="0.25">
      <c r="K10871" s="146"/>
      <c r="L10871" s="148"/>
    </row>
    <row r="10872" spans="11:12" x14ac:dyDescent="0.25">
      <c r="K10872" s="146"/>
      <c r="L10872" s="148"/>
    </row>
    <row r="10873" spans="11:12" x14ac:dyDescent="0.25">
      <c r="K10873" s="146"/>
      <c r="L10873" s="148"/>
    </row>
    <row r="10874" spans="11:12" x14ac:dyDescent="0.25">
      <c r="K10874" s="146"/>
      <c r="L10874" s="148"/>
    </row>
    <row r="10875" spans="11:12" x14ac:dyDescent="0.25">
      <c r="K10875" s="146"/>
      <c r="L10875" s="148"/>
    </row>
    <row r="10876" spans="11:12" x14ac:dyDescent="0.25">
      <c r="K10876" s="146"/>
      <c r="L10876" s="148"/>
    </row>
    <row r="10877" spans="11:12" x14ac:dyDescent="0.25">
      <c r="K10877" s="146"/>
      <c r="L10877" s="148"/>
    </row>
    <row r="10878" spans="11:12" x14ac:dyDescent="0.25">
      <c r="K10878" s="146"/>
      <c r="L10878" s="148"/>
    </row>
    <row r="10879" spans="11:12" x14ac:dyDescent="0.25">
      <c r="K10879" s="146"/>
      <c r="L10879" s="148"/>
    </row>
    <row r="10880" spans="11:12" x14ac:dyDescent="0.25">
      <c r="K10880" s="146"/>
      <c r="L10880" s="148"/>
    </row>
    <row r="10881" spans="11:12" x14ac:dyDescent="0.25">
      <c r="K10881" s="146"/>
      <c r="L10881" s="148"/>
    </row>
    <row r="10882" spans="11:12" x14ac:dyDescent="0.25">
      <c r="K10882" s="146"/>
      <c r="L10882" s="148"/>
    </row>
    <row r="10883" spans="11:12" x14ac:dyDescent="0.25">
      <c r="K10883" s="146"/>
      <c r="L10883" s="148"/>
    </row>
    <row r="10884" spans="11:12" x14ac:dyDescent="0.25">
      <c r="K10884" s="146"/>
      <c r="L10884" s="148"/>
    </row>
    <row r="10885" spans="11:12" x14ac:dyDescent="0.25">
      <c r="K10885" s="146"/>
      <c r="L10885" s="148"/>
    </row>
    <row r="10886" spans="11:12" x14ac:dyDescent="0.25">
      <c r="K10886" s="146"/>
      <c r="L10886" s="148"/>
    </row>
    <row r="10887" spans="11:12" x14ac:dyDescent="0.25">
      <c r="K10887" s="146"/>
      <c r="L10887" s="148"/>
    </row>
    <row r="10888" spans="11:12" x14ac:dyDescent="0.25">
      <c r="K10888" s="146"/>
      <c r="L10888" s="148"/>
    </row>
    <row r="10889" spans="11:12" x14ac:dyDescent="0.25">
      <c r="K10889" s="146"/>
      <c r="L10889" s="148"/>
    </row>
    <row r="10890" spans="11:12" x14ac:dyDescent="0.25">
      <c r="K10890" s="146"/>
      <c r="L10890" s="148"/>
    </row>
    <row r="10891" spans="11:12" x14ac:dyDescent="0.25">
      <c r="K10891" s="146"/>
      <c r="L10891" s="148"/>
    </row>
    <row r="10892" spans="11:12" x14ac:dyDescent="0.25">
      <c r="K10892" s="146"/>
      <c r="L10892" s="148"/>
    </row>
    <row r="10893" spans="11:12" x14ac:dyDescent="0.25">
      <c r="K10893" s="146"/>
      <c r="L10893" s="148"/>
    </row>
    <row r="10894" spans="11:12" x14ac:dyDescent="0.25">
      <c r="K10894" s="146"/>
      <c r="L10894" s="148"/>
    </row>
    <row r="10895" spans="11:12" x14ac:dyDescent="0.25">
      <c r="K10895" s="146"/>
      <c r="L10895" s="148"/>
    </row>
    <row r="10896" spans="11:12" x14ac:dyDescent="0.25">
      <c r="K10896" s="146"/>
      <c r="L10896" s="148"/>
    </row>
    <row r="10897" spans="11:12" x14ac:dyDescent="0.25">
      <c r="K10897" s="146"/>
      <c r="L10897" s="148"/>
    </row>
    <row r="10898" spans="11:12" x14ac:dyDescent="0.25">
      <c r="K10898" s="146"/>
      <c r="L10898" s="148"/>
    </row>
    <row r="10899" spans="11:12" x14ac:dyDescent="0.25">
      <c r="K10899" s="146"/>
      <c r="L10899" s="148"/>
    </row>
    <row r="10900" spans="11:12" x14ac:dyDescent="0.25">
      <c r="K10900" s="146"/>
      <c r="L10900" s="148"/>
    </row>
    <row r="10901" spans="11:12" x14ac:dyDescent="0.25">
      <c r="K10901" s="146"/>
      <c r="L10901" s="148"/>
    </row>
    <row r="10902" spans="11:12" x14ac:dyDescent="0.25">
      <c r="K10902" s="146"/>
      <c r="L10902" s="148"/>
    </row>
    <row r="10903" spans="11:12" x14ac:dyDescent="0.25">
      <c r="K10903" s="146"/>
      <c r="L10903" s="148"/>
    </row>
    <row r="10904" spans="11:12" x14ac:dyDescent="0.25">
      <c r="K10904" s="146"/>
      <c r="L10904" s="148"/>
    </row>
    <row r="10905" spans="11:12" x14ac:dyDescent="0.25">
      <c r="K10905" s="146"/>
      <c r="L10905" s="148"/>
    </row>
    <row r="10906" spans="11:12" x14ac:dyDescent="0.25">
      <c r="K10906" s="146"/>
      <c r="L10906" s="148"/>
    </row>
    <row r="10907" spans="11:12" x14ac:dyDescent="0.25">
      <c r="K10907" s="146"/>
      <c r="L10907" s="148"/>
    </row>
    <row r="10908" spans="11:12" x14ac:dyDescent="0.25">
      <c r="K10908" s="146"/>
      <c r="L10908" s="148"/>
    </row>
    <row r="10909" spans="11:12" x14ac:dyDescent="0.25">
      <c r="K10909" s="146"/>
      <c r="L10909" s="148"/>
    </row>
    <row r="10910" spans="11:12" x14ac:dyDescent="0.25">
      <c r="K10910" s="146"/>
      <c r="L10910" s="148"/>
    </row>
    <row r="10911" spans="11:12" x14ac:dyDescent="0.25">
      <c r="K10911" s="146"/>
      <c r="L10911" s="148"/>
    </row>
    <row r="10912" spans="11:12" x14ac:dyDescent="0.25">
      <c r="K10912" s="146"/>
      <c r="L10912" s="148"/>
    </row>
    <row r="10913" spans="11:12" x14ac:dyDescent="0.25">
      <c r="K10913" s="146"/>
      <c r="L10913" s="148"/>
    </row>
    <row r="10914" spans="11:12" x14ac:dyDescent="0.25">
      <c r="K10914" s="146"/>
      <c r="L10914" s="148"/>
    </row>
    <row r="10915" spans="11:12" x14ac:dyDescent="0.25">
      <c r="K10915" s="146"/>
      <c r="L10915" s="148"/>
    </row>
    <row r="10916" spans="11:12" x14ac:dyDescent="0.25">
      <c r="K10916" s="146"/>
      <c r="L10916" s="148"/>
    </row>
    <row r="10917" spans="11:12" x14ac:dyDescent="0.25">
      <c r="K10917" s="146"/>
      <c r="L10917" s="148"/>
    </row>
    <row r="10918" spans="11:12" x14ac:dyDescent="0.25">
      <c r="K10918" s="146"/>
      <c r="L10918" s="148"/>
    </row>
    <row r="10919" spans="11:12" x14ac:dyDescent="0.25">
      <c r="K10919" s="146"/>
      <c r="L10919" s="148"/>
    </row>
    <row r="10920" spans="11:12" x14ac:dyDescent="0.25">
      <c r="K10920" s="146"/>
      <c r="L10920" s="148"/>
    </row>
    <row r="10921" spans="11:12" x14ac:dyDescent="0.25">
      <c r="K10921" s="146"/>
      <c r="L10921" s="148"/>
    </row>
    <row r="10922" spans="11:12" x14ac:dyDescent="0.25">
      <c r="K10922" s="146"/>
      <c r="L10922" s="148"/>
    </row>
    <row r="10923" spans="11:12" x14ac:dyDescent="0.25">
      <c r="K10923" s="146"/>
      <c r="L10923" s="148"/>
    </row>
    <row r="10924" spans="11:12" x14ac:dyDescent="0.25">
      <c r="K10924" s="146"/>
      <c r="L10924" s="148"/>
    </row>
    <row r="10925" spans="11:12" x14ac:dyDescent="0.25">
      <c r="K10925" s="146"/>
      <c r="L10925" s="148"/>
    </row>
    <row r="10926" spans="11:12" x14ac:dyDescent="0.25">
      <c r="K10926" s="146"/>
      <c r="L10926" s="148"/>
    </row>
    <row r="10927" spans="11:12" x14ac:dyDescent="0.25">
      <c r="K10927" s="146"/>
      <c r="L10927" s="148"/>
    </row>
    <row r="10928" spans="11:12" x14ac:dyDescent="0.25">
      <c r="K10928" s="146"/>
      <c r="L10928" s="148"/>
    </row>
    <row r="10929" spans="11:12" x14ac:dyDescent="0.25">
      <c r="K10929" s="146"/>
      <c r="L10929" s="148"/>
    </row>
    <row r="10930" spans="11:12" x14ac:dyDescent="0.25">
      <c r="K10930" s="146"/>
      <c r="L10930" s="148"/>
    </row>
    <row r="10931" spans="11:12" x14ac:dyDescent="0.25">
      <c r="K10931" s="146"/>
      <c r="L10931" s="148"/>
    </row>
    <row r="10932" spans="11:12" x14ac:dyDescent="0.25">
      <c r="K10932" s="146"/>
      <c r="L10932" s="148"/>
    </row>
    <row r="10933" spans="11:12" x14ac:dyDescent="0.25">
      <c r="K10933" s="146"/>
      <c r="L10933" s="148"/>
    </row>
    <row r="10934" spans="11:12" x14ac:dyDescent="0.25">
      <c r="K10934" s="146"/>
      <c r="L10934" s="148"/>
    </row>
    <row r="10935" spans="11:12" x14ac:dyDescent="0.25">
      <c r="K10935" s="146"/>
      <c r="L10935" s="148"/>
    </row>
    <row r="10936" spans="11:12" x14ac:dyDescent="0.25">
      <c r="K10936" s="146"/>
      <c r="L10936" s="148"/>
    </row>
    <row r="10937" spans="11:12" x14ac:dyDescent="0.25">
      <c r="K10937" s="146"/>
      <c r="L10937" s="148"/>
    </row>
    <row r="10938" spans="11:12" x14ac:dyDescent="0.25">
      <c r="K10938" s="146"/>
      <c r="L10938" s="148"/>
    </row>
    <row r="10939" spans="11:12" x14ac:dyDescent="0.25">
      <c r="K10939" s="146"/>
      <c r="L10939" s="148"/>
    </row>
    <row r="10940" spans="11:12" x14ac:dyDescent="0.25">
      <c r="K10940" s="146"/>
      <c r="L10940" s="148"/>
    </row>
    <row r="10941" spans="11:12" x14ac:dyDescent="0.25">
      <c r="K10941" s="146"/>
      <c r="L10941" s="148"/>
    </row>
    <row r="10942" spans="11:12" x14ac:dyDescent="0.25">
      <c r="K10942" s="146"/>
      <c r="L10942" s="148"/>
    </row>
    <row r="10943" spans="11:12" x14ac:dyDescent="0.25">
      <c r="K10943" s="146"/>
      <c r="L10943" s="148"/>
    </row>
    <row r="10944" spans="11:12" x14ac:dyDescent="0.25">
      <c r="K10944" s="146"/>
      <c r="L10944" s="148"/>
    </row>
    <row r="10945" spans="11:12" x14ac:dyDescent="0.25">
      <c r="K10945" s="146"/>
      <c r="L10945" s="148"/>
    </row>
    <row r="10946" spans="11:12" x14ac:dyDescent="0.25">
      <c r="K10946" s="146"/>
      <c r="L10946" s="148"/>
    </row>
    <row r="10947" spans="11:12" x14ac:dyDescent="0.25">
      <c r="K10947" s="146"/>
      <c r="L10947" s="148"/>
    </row>
    <row r="10948" spans="11:12" x14ac:dyDescent="0.25">
      <c r="K10948" s="146"/>
      <c r="L10948" s="148"/>
    </row>
    <row r="10949" spans="11:12" x14ac:dyDescent="0.25">
      <c r="K10949" s="146"/>
      <c r="L10949" s="148"/>
    </row>
    <row r="10950" spans="11:12" x14ac:dyDescent="0.25">
      <c r="K10950" s="146"/>
      <c r="L10950" s="148"/>
    </row>
    <row r="10951" spans="11:12" x14ac:dyDescent="0.25">
      <c r="K10951" s="146"/>
      <c r="L10951" s="148"/>
    </row>
    <row r="10952" spans="11:12" x14ac:dyDescent="0.25">
      <c r="K10952" s="146"/>
      <c r="L10952" s="148"/>
    </row>
    <row r="10953" spans="11:12" x14ac:dyDescent="0.25">
      <c r="K10953" s="146"/>
      <c r="L10953" s="148"/>
    </row>
    <row r="10954" spans="11:12" x14ac:dyDescent="0.25">
      <c r="K10954" s="146"/>
      <c r="L10954" s="148"/>
    </row>
    <row r="10955" spans="11:12" x14ac:dyDescent="0.25">
      <c r="K10955" s="146"/>
      <c r="L10955" s="148"/>
    </row>
    <row r="10956" spans="11:12" x14ac:dyDescent="0.25">
      <c r="K10956" s="146"/>
      <c r="L10956" s="148"/>
    </row>
    <row r="10957" spans="11:12" x14ac:dyDescent="0.25">
      <c r="K10957" s="146"/>
      <c r="L10957" s="148"/>
    </row>
    <row r="10958" spans="11:12" x14ac:dyDescent="0.25">
      <c r="K10958" s="146"/>
      <c r="L10958" s="148"/>
    </row>
    <row r="10959" spans="11:12" x14ac:dyDescent="0.25">
      <c r="K10959" s="146"/>
      <c r="L10959" s="148"/>
    </row>
    <row r="10960" spans="11:12" x14ac:dyDescent="0.25">
      <c r="K10960" s="146"/>
      <c r="L10960" s="148"/>
    </row>
    <row r="10961" spans="11:12" x14ac:dyDescent="0.25">
      <c r="K10961" s="146"/>
      <c r="L10961" s="148"/>
    </row>
    <row r="10962" spans="11:12" x14ac:dyDescent="0.25">
      <c r="K10962" s="146"/>
      <c r="L10962" s="148"/>
    </row>
    <row r="10963" spans="11:12" x14ac:dyDescent="0.25">
      <c r="K10963" s="146"/>
      <c r="L10963" s="148"/>
    </row>
    <row r="10964" spans="11:12" x14ac:dyDescent="0.25">
      <c r="K10964" s="146"/>
      <c r="L10964" s="148"/>
    </row>
    <row r="10965" spans="11:12" x14ac:dyDescent="0.25">
      <c r="K10965" s="146"/>
      <c r="L10965" s="148"/>
    </row>
    <row r="10966" spans="11:12" x14ac:dyDescent="0.25">
      <c r="K10966" s="146"/>
      <c r="L10966" s="148"/>
    </row>
    <row r="10967" spans="11:12" x14ac:dyDescent="0.25">
      <c r="K10967" s="146"/>
      <c r="L10967" s="148"/>
    </row>
    <row r="10968" spans="11:12" x14ac:dyDescent="0.25">
      <c r="K10968" s="146"/>
      <c r="L10968" s="148"/>
    </row>
    <row r="10969" spans="11:12" x14ac:dyDescent="0.25">
      <c r="K10969" s="146"/>
      <c r="L10969" s="148"/>
    </row>
    <row r="10970" spans="11:12" x14ac:dyDescent="0.25">
      <c r="K10970" s="146"/>
      <c r="L10970" s="148"/>
    </row>
    <row r="10971" spans="11:12" x14ac:dyDescent="0.25">
      <c r="K10971" s="146"/>
      <c r="L10971" s="148"/>
    </row>
    <row r="10972" spans="11:12" x14ac:dyDescent="0.25">
      <c r="K10972" s="146"/>
      <c r="L10972" s="148"/>
    </row>
    <row r="10973" spans="11:12" x14ac:dyDescent="0.25">
      <c r="K10973" s="146"/>
      <c r="L10973" s="148"/>
    </row>
    <row r="10974" spans="11:12" x14ac:dyDescent="0.25">
      <c r="K10974" s="146"/>
      <c r="L10974" s="148"/>
    </row>
    <row r="10975" spans="11:12" x14ac:dyDescent="0.25">
      <c r="K10975" s="146"/>
      <c r="L10975" s="148"/>
    </row>
    <row r="10976" spans="11:12" x14ac:dyDescent="0.25">
      <c r="K10976" s="146"/>
      <c r="L10976" s="148"/>
    </row>
    <row r="10977" spans="11:12" x14ac:dyDescent="0.25">
      <c r="K10977" s="146"/>
      <c r="L10977" s="148"/>
    </row>
    <row r="10978" spans="11:12" x14ac:dyDescent="0.25">
      <c r="K10978" s="146"/>
      <c r="L10978" s="148"/>
    </row>
    <row r="10979" spans="11:12" x14ac:dyDescent="0.25">
      <c r="K10979" s="146"/>
      <c r="L10979" s="148"/>
    </row>
    <row r="10980" spans="11:12" x14ac:dyDescent="0.25">
      <c r="K10980" s="146"/>
      <c r="L10980" s="148"/>
    </row>
    <row r="10981" spans="11:12" x14ac:dyDescent="0.25">
      <c r="K10981" s="146"/>
      <c r="L10981" s="148"/>
    </row>
    <row r="10982" spans="11:12" x14ac:dyDescent="0.25">
      <c r="K10982" s="146"/>
      <c r="L10982" s="148"/>
    </row>
    <row r="10983" spans="11:12" x14ac:dyDescent="0.25">
      <c r="K10983" s="146"/>
      <c r="L10983" s="148"/>
    </row>
    <row r="10984" spans="11:12" x14ac:dyDescent="0.25">
      <c r="K10984" s="146"/>
      <c r="L10984" s="148"/>
    </row>
    <row r="10985" spans="11:12" x14ac:dyDescent="0.25">
      <c r="K10985" s="146"/>
      <c r="L10985" s="148"/>
    </row>
    <row r="10986" spans="11:12" x14ac:dyDescent="0.25">
      <c r="K10986" s="146"/>
      <c r="L10986" s="148"/>
    </row>
    <row r="10987" spans="11:12" x14ac:dyDescent="0.25">
      <c r="K10987" s="146"/>
      <c r="L10987" s="148"/>
    </row>
    <row r="10988" spans="11:12" x14ac:dyDescent="0.25">
      <c r="K10988" s="146"/>
      <c r="L10988" s="148"/>
    </row>
    <row r="10989" spans="11:12" x14ac:dyDescent="0.25">
      <c r="K10989" s="146"/>
      <c r="L10989" s="148"/>
    </row>
    <row r="10990" spans="11:12" x14ac:dyDescent="0.25">
      <c r="K10990" s="146"/>
      <c r="L10990" s="148"/>
    </row>
    <row r="10991" spans="11:12" x14ac:dyDescent="0.25">
      <c r="K10991" s="146"/>
      <c r="L10991" s="148"/>
    </row>
    <row r="10992" spans="11:12" x14ac:dyDescent="0.25">
      <c r="K10992" s="146"/>
      <c r="L10992" s="148"/>
    </row>
    <row r="10993" spans="11:12" x14ac:dyDescent="0.25">
      <c r="K10993" s="146"/>
      <c r="L10993" s="148"/>
    </row>
    <row r="10994" spans="11:12" x14ac:dyDescent="0.25">
      <c r="K10994" s="146"/>
      <c r="L10994" s="148"/>
    </row>
    <row r="10995" spans="11:12" x14ac:dyDescent="0.25">
      <c r="K10995" s="146"/>
      <c r="L10995" s="148"/>
    </row>
    <row r="10996" spans="11:12" x14ac:dyDescent="0.25">
      <c r="K10996" s="146"/>
      <c r="L10996" s="148"/>
    </row>
    <row r="10997" spans="11:12" x14ac:dyDescent="0.25">
      <c r="K10997" s="146"/>
      <c r="L10997" s="148"/>
    </row>
    <row r="10998" spans="11:12" x14ac:dyDescent="0.25">
      <c r="K10998" s="146"/>
      <c r="L10998" s="148"/>
    </row>
    <row r="10999" spans="11:12" x14ac:dyDescent="0.25">
      <c r="K10999" s="146"/>
      <c r="L10999" s="148"/>
    </row>
    <row r="11000" spans="11:12" x14ac:dyDescent="0.25">
      <c r="K11000" s="146"/>
      <c r="L11000" s="148"/>
    </row>
    <row r="11001" spans="11:12" x14ac:dyDescent="0.25">
      <c r="K11001" s="146"/>
      <c r="L11001" s="148"/>
    </row>
    <row r="11002" spans="11:12" x14ac:dyDescent="0.25">
      <c r="K11002" s="146"/>
      <c r="L11002" s="148"/>
    </row>
    <row r="11003" spans="11:12" x14ac:dyDescent="0.25">
      <c r="K11003" s="146"/>
      <c r="L11003" s="148"/>
    </row>
    <row r="11004" spans="11:12" x14ac:dyDescent="0.25">
      <c r="K11004" s="146"/>
      <c r="L11004" s="148"/>
    </row>
    <row r="11005" spans="11:12" x14ac:dyDescent="0.25">
      <c r="K11005" s="146"/>
      <c r="L11005" s="148"/>
    </row>
    <row r="11006" spans="11:12" x14ac:dyDescent="0.25">
      <c r="K11006" s="146"/>
      <c r="L11006" s="148"/>
    </row>
    <row r="11007" spans="11:12" x14ac:dyDescent="0.25">
      <c r="K11007" s="146"/>
      <c r="L11007" s="148"/>
    </row>
    <row r="11008" spans="11:12" x14ac:dyDescent="0.25">
      <c r="K11008" s="146"/>
      <c r="L11008" s="148"/>
    </row>
    <row r="11009" spans="11:12" x14ac:dyDescent="0.25">
      <c r="K11009" s="146"/>
      <c r="L11009" s="148"/>
    </row>
    <row r="11010" spans="11:12" x14ac:dyDescent="0.25">
      <c r="K11010" s="146"/>
      <c r="L11010" s="148"/>
    </row>
    <row r="11011" spans="11:12" x14ac:dyDescent="0.25">
      <c r="K11011" s="146"/>
      <c r="L11011" s="148"/>
    </row>
    <row r="11012" spans="11:12" x14ac:dyDescent="0.25">
      <c r="K11012" s="146"/>
      <c r="L11012" s="148"/>
    </row>
    <row r="11013" spans="11:12" x14ac:dyDescent="0.25">
      <c r="K11013" s="146"/>
      <c r="L11013" s="148"/>
    </row>
    <row r="11014" spans="11:12" x14ac:dyDescent="0.25">
      <c r="K11014" s="146"/>
      <c r="L11014" s="148"/>
    </row>
    <row r="11015" spans="11:12" x14ac:dyDescent="0.25">
      <c r="K11015" s="146"/>
      <c r="L11015" s="148"/>
    </row>
    <row r="11016" spans="11:12" x14ac:dyDescent="0.25">
      <c r="K11016" s="146"/>
      <c r="L11016" s="148"/>
    </row>
    <row r="11017" spans="11:12" x14ac:dyDescent="0.25">
      <c r="K11017" s="146"/>
      <c r="L11017" s="148"/>
    </row>
    <row r="11018" spans="11:12" x14ac:dyDescent="0.25">
      <c r="K11018" s="146"/>
      <c r="L11018" s="148"/>
    </row>
    <row r="11019" spans="11:12" x14ac:dyDescent="0.25">
      <c r="K11019" s="146"/>
      <c r="L11019" s="148"/>
    </row>
    <row r="11020" spans="11:12" x14ac:dyDescent="0.25">
      <c r="K11020" s="146"/>
      <c r="L11020" s="148"/>
    </row>
    <row r="11021" spans="11:12" x14ac:dyDescent="0.25">
      <c r="K11021" s="146"/>
      <c r="L11021" s="148"/>
    </row>
    <row r="11022" spans="11:12" x14ac:dyDescent="0.25">
      <c r="K11022" s="146"/>
      <c r="L11022" s="148"/>
    </row>
    <row r="11023" spans="11:12" x14ac:dyDescent="0.25">
      <c r="K11023" s="146"/>
      <c r="L11023" s="148"/>
    </row>
    <row r="11024" spans="11:12" x14ac:dyDescent="0.25">
      <c r="K11024" s="146"/>
      <c r="L11024" s="148"/>
    </row>
    <row r="11025" spans="11:12" x14ac:dyDescent="0.25">
      <c r="K11025" s="146"/>
      <c r="L11025" s="148"/>
    </row>
    <row r="11026" spans="11:12" x14ac:dyDescent="0.25">
      <c r="K11026" s="146"/>
      <c r="L11026" s="148"/>
    </row>
    <row r="11027" spans="11:12" x14ac:dyDescent="0.25">
      <c r="K11027" s="146"/>
      <c r="L11027" s="148"/>
    </row>
    <row r="11028" spans="11:12" x14ac:dyDescent="0.25">
      <c r="K11028" s="146"/>
      <c r="L11028" s="148"/>
    </row>
    <row r="11029" spans="11:12" x14ac:dyDescent="0.25">
      <c r="K11029" s="146"/>
      <c r="L11029" s="148"/>
    </row>
    <row r="11030" spans="11:12" x14ac:dyDescent="0.25">
      <c r="K11030" s="146"/>
      <c r="L11030" s="148"/>
    </row>
    <row r="11031" spans="11:12" x14ac:dyDescent="0.25">
      <c r="K11031" s="146"/>
      <c r="L11031" s="148"/>
    </row>
    <row r="11032" spans="11:12" x14ac:dyDescent="0.25">
      <c r="K11032" s="146"/>
      <c r="L11032" s="148"/>
    </row>
    <row r="11033" spans="11:12" x14ac:dyDescent="0.25">
      <c r="K11033" s="146"/>
      <c r="L11033" s="148"/>
    </row>
    <row r="11034" spans="11:12" x14ac:dyDescent="0.25">
      <c r="K11034" s="146"/>
      <c r="L11034" s="148"/>
    </row>
    <row r="11035" spans="11:12" x14ac:dyDescent="0.25">
      <c r="K11035" s="146"/>
      <c r="L11035" s="148"/>
    </row>
    <row r="11036" spans="11:12" x14ac:dyDescent="0.25">
      <c r="K11036" s="146"/>
      <c r="L11036" s="148"/>
    </row>
    <row r="11037" spans="11:12" x14ac:dyDescent="0.25">
      <c r="K11037" s="146"/>
      <c r="L11037" s="148"/>
    </row>
    <row r="11038" spans="11:12" x14ac:dyDescent="0.25">
      <c r="K11038" s="146"/>
      <c r="L11038" s="148"/>
    </row>
    <row r="11039" spans="11:12" x14ac:dyDescent="0.25">
      <c r="K11039" s="146"/>
      <c r="L11039" s="148"/>
    </row>
    <row r="11040" spans="11:12" x14ac:dyDescent="0.25">
      <c r="K11040" s="146"/>
      <c r="L11040" s="148"/>
    </row>
    <row r="11041" spans="11:12" x14ac:dyDescent="0.25">
      <c r="K11041" s="146"/>
      <c r="L11041" s="148"/>
    </row>
    <row r="11042" spans="11:12" x14ac:dyDescent="0.25">
      <c r="K11042" s="146"/>
      <c r="L11042" s="148"/>
    </row>
    <row r="11043" spans="11:12" x14ac:dyDescent="0.25">
      <c r="K11043" s="146"/>
      <c r="L11043" s="148"/>
    </row>
    <row r="11044" spans="11:12" x14ac:dyDescent="0.25">
      <c r="K11044" s="146"/>
      <c r="L11044" s="148"/>
    </row>
    <row r="11045" spans="11:12" x14ac:dyDescent="0.25">
      <c r="K11045" s="146"/>
      <c r="L11045" s="148"/>
    </row>
    <row r="11046" spans="11:12" x14ac:dyDescent="0.25">
      <c r="K11046" s="146"/>
      <c r="L11046" s="148"/>
    </row>
    <row r="11047" spans="11:12" x14ac:dyDescent="0.25">
      <c r="K11047" s="146"/>
      <c r="L11047" s="148"/>
    </row>
    <row r="11048" spans="11:12" x14ac:dyDescent="0.25">
      <c r="K11048" s="146"/>
      <c r="L11048" s="148"/>
    </row>
    <row r="11049" spans="11:12" x14ac:dyDescent="0.25">
      <c r="K11049" s="146"/>
      <c r="L11049" s="148"/>
    </row>
    <row r="11050" spans="11:12" x14ac:dyDescent="0.25">
      <c r="K11050" s="146"/>
      <c r="L11050" s="148"/>
    </row>
    <row r="11051" spans="11:12" x14ac:dyDescent="0.25">
      <c r="K11051" s="146"/>
      <c r="L11051" s="148"/>
    </row>
    <row r="11052" spans="11:12" x14ac:dyDescent="0.25">
      <c r="K11052" s="146"/>
      <c r="L11052" s="148"/>
    </row>
    <row r="11053" spans="11:12" x14ac:dyDescent="0.25">
      <c r="K11053" s="146"/>
      <c r="L11053" s="148"/>
    </row>
    <row r="11054" spans="11:12" x14ac:dyDescent="0.25">
      <c r="K11054" s="146"/>
      <c r="L11054" s="148"/>
    </row>
    <row r="11055" spans="11:12" x14ac:dyDescent="0.25">
      <c r="K11055" s="146"/>
      <c r="L11055" s="148"/>
    </row>
    <row r="11056" spans="11:12" x14ac:dyDescent="0.25">
      <c r="K11056" s="146"/>
      <c r="L11056" s="148"/>
    </row>
    <row r="11057" spans="11:12" x14ac:dyDescent="0.25">
      <c r="K11057" s="146"/>
      <c r="L11057" s="148"/>
    </row>
    <row r="11058" spans="11:12" x14ac:dyDescent="0.25">
      <c r="K11058" s="146"/>
      <c r="L11058" s="148"/>
    </row>
    <row r="11059" spans="11:12" x14ac:dyDescent="0.25">
      <c r="K11059" s="146"/>
      <c r="L11059" s="148"/>
    </row>
    <row r="11060" spans="11:12" x14ac:dyDescent="0.25">
      <c r="K11060" s="146"/>
      <c r="L11060" s="148"/>
    </row>
    <row r="11061" spans="11:12" x14ac:dyDescent="0.25">
      <c r="K11061" s="146"/>
      <c r="L11061" s="148"/>
    </row>
    <row r="11062" spans="11:12" x14ac:dyDescent="0.25">
      <c r="K11062" s="146"/>
      <c r="L11062" s="148"/>
    </row>
    <row r="11063" spans="11:12" x14ac:dyDescent="0.25">
      <c r="K11063" s="146"/>
      <c r="L11063" s="148"/>
    </row>
    <row r="11064" spans="11:12" x14ac:dyDescent="0.25">
      <c r="K11064" s="146"/>
      <c r="L11064" s="148"/>
    </row>
    <row r="11065" spans="11:12" x14ac:dyDescent="0.25">
      <c r="K11065" s="146"/>
      <c r="L11065" s="148"/>
    </row>
    <row r="11066" spans="11:12" x14ac:dyDescent="0.25">
      <c r="K11066" s="146"/>
      <c r="L11066" s="148"/>
    </row>
    <row r="11067" spans="11:12" x14ac:dyDescent="0.25">
      <c r="K11067" s="146"/>
      <c r="L11067" s="148"/>
    </row>
    <row r="11068" spans="11:12" x14ac:dyDescent="0.25">
      <c r="K11068" s="146"/>
      <c r="L11068" s="148"/>
    </row>
    <row r="11069" spans="11:12" x14ac:dyDescent="0.25">
      <c r="K11069" s="146"/>
      <c r="L11069" s="148"/>
    </row>
    <row r="11070" spans="11:12" x14ac:dyDescent="0.25">
      <c r="K11070" s="146"/>
      <c r="L11070" s="148"/>
    </row>
    <row r="11071" spans="11:12" x14ac:dyDescent="0.25">
      <c r="K11071" s="146"/>
      <c r="L11071" s="148"/>
    </row>
    <row r="11072" spans="11:12" x14ac:dyDescent="0.25">
      <c r="K11072" s="146"/>
      <c r="L11072" s="148"/>
    </row>
    <row r="11073" spans="11:12" x14ac:dyDescent="0.25">
      <c r="K11073" s="146"/>
      <c r="L11073" s="148"/>
    </row>
    <row r="11074" spans="11:12" x14ac:dyDescent="0.25">
      <c r="K11074" s="146"/>
      <c r="L11074" s="148"/>
    </row>
    <row r="11075" spans="11:12" x14ac:dyDescent="0.25">
      <c r="K11075" s="146"/>
      <c r="L11075" s="148"/>
    </row>
    <row r="11076" spans="11:12" x14ac:dyDescent="0.25">
      <c r="K11076" s="146"/>
      <c r="L11076" s="148"/>
    </row>
    <row r="11077" spans="11:12" x14ac:dyDescent="0.25">
      <c r="K11077" s="146"/>
      <c r="L11077" s="148"/>
    </row>
    <row r="11078" spans="11:12" x14ac:dyDescent="0.25">
      <c r="K11078" s="146"/>
      <c r="L11078" s="148"/>
    </row>
    <row r="11079" spans="11:12" x14ac:dyDescent="0.25">
      <c r="K11079" s="146"/>
      <c r="L11079" s="148"/>
    </row>
    <row r="11080" spans="11:12" x14ac:dyDescent="0.25">
      <c r="K11080" s="146"/>
      <c r="L11080" s="148"/>
    </row>
    <row r="11081" spans="11:12" x14ac:dyDescent="0.25">
      <c r="K11081" s="146"/>
      <c r="L11081" s="148"/>
    </row>
    <row r="11082" spans="11:12" x14ac:dyDescent="0.25">
      <c r="K11082" s="146"/>
      <c r="L11082" s="148"/>
    </row>
    <row r="11083" spans="11:12" x14ac:dyDescent="0.25">
      <c r="K11083" s="146"/>
      <c r="L11083" s="148"/>
    </row>
    <row r="11084" spans="11:12" x14ac:dyDescent="0.25">
      <c r="K11084" s="146"/>
      <c r="L11084" s="148"/>
    </row>
    <row r="11085" spans="11:12" x14ac:dyDescent="0.25">
      <c r="K11085" s="146"/>
      <c r="L11085" s="148"/>
    </row>
    <row r="11086" spans="11:12" x14ac:dyDescent="0.25">
      <c r="K11086" s="146"/>
      <c r="L11086" s="148"/>
    </row>
    <row r="11087" spans="11:12" x14ac:dyDescent="0.25">
      <c r="K11087" s="146"/>
      <c r="L11087" s="148"/>
    </row>
    <row r="11088" spans="11:12" x14ac:dyDescent="0.25">
      <c r="K11088" s="146"/>
      <c r="L11088" s="148"/>
    </row>
    <row r="11089" spans="11:12" x14ac:dyDescent="0.25">
      <c r="K11089" s="146"/>
      <c r="L11089" s="148"/>
    </row>
    <row r="11090" spans="11:12" x14ac:dyDescent="0.25">
      <c r="K11090" s="146"/>
      <c r="L11090" s="148"/>
    </row>
    <row r="11091" spans="11:12" x14ac:dyDescent="0.25">
      <c r="K11091" s="146"/>
      <c r="L11091" s="148"/>
    </row>
    <row r="11092" spans="11:12" x14ac:dyDescent="0.25">
      <c r="K11092" s="146"/>
      <c r="L11092" s="148"/>
    </row>
    <row r="11093" spans="11:12" x14ac:dyDescent="0.25">
      <c r="K11093" s="146"/>
      <c r="L11093" s="148"/>
    </row>
    <row r="11094" spans="11:12" x14ac:dyDescent="0.25">
      <c r="K11094" s="146"/>
      <c r="L11094" s="148"/>
    </row>
    <row r="11095" spans="11:12" x14ac:dyDescent="0.25">
      <c r="K11095" s="146"/>
      <c r="L11095" s="148"/>
    </row>
    <row r="11096" spans="11:12" x14ac:dyDescent="0.25">
      <c r="K11096" s="146"/>
      <c r="L11096" s="148"/>
    </row>
    <row r="11097" spans="11:12" x14ac:dyDescent="0.25">
      <c r="K11097" s="146"/>
      <c r="L11097" s="148"/>
    </row>
    <row r="11098" spans="11:12" x14ac:dyDescent="0.25">
      <c r="K11098" s="146"/>
      <c r="L11098" s="148"/>
    </row>
    <row r="11099" spans="11:12" x14ac:dyDescent="0.25">
      <c r="K11099" s="146"/>
      <c r="L11099" s="148"/>
    </row>
    <row r="11100" spans="11:12" x14ac:dyDescent="0.25">
      <c r="K11100" s="146"/>
      <c r="L11100" s="148"/>
    </row>
    <row r="11101" spans="11:12" x14ac:dyDescent="0.25">
      <c r="K11101" s="146"/>
      <c r="L11101" s="148"/>
    </row>
    <row r="11102" spans="11:12" x14ac:dyDescent="0.25">
      <c r="K11102" s="146"/>
      <c r="L11102" s="148"/>
    </row>
    <row r="11103" spans="11:12" x14ac:dyDescent="0.25">
      <c r="K11103" s="146"/>
      <c r="L11103" s="148"/>
    </row>
    <row r="11104" spans="11:12" x14ac:dyDescent="0.25">
      <c r="K11104" s="146"/>
      <c r="L11104" s="148"/>
    </row>
    <row r="11105" spans="11:12" x14ac:dyDescent="0.25">
      <c r="K11105" s="146"/>
      <c r="L11105" s="148"/>
    </row>
    <row r="11106" spans="11:12" x14ac:dyDescent="0.25">
      <c r="K11106" s="146"/>
      <c r="L11106" s="148"/>
    </row>
    <row r="11107" spans="11:12" x14ac:dyDescent="0.25">
      <c r="K11107" s="146"/>
      <c r="L11107" s="148"/>
    </row>
    <row r="11108" spans="11:12" x14ac:dyDescent="0.25">
      <c r="K11108" s="146"/>
      <c r="L11108" s="148"/>
    </row>
    <row r="11109" spans="11:12" x14ac:dyDescent="0.25">
      <c r="K11109" s="146"/>
      <c r="L11109" s="148"/>
    </row>
    <row r="11110" spans="11:12" x14ac:dyDescent="0.25">
      <c r="K11110" s="146"/>
      <c r="L11110" s="148"/>
    </row>
    <row r="11111" spans="11:12" x14ac:dyDescent="0.25">
      <c r="K11111" s="146"/>
      <c r="L11111" s="148"/>
    </row>
    <row r="11112" spans="11:12" x14ac:dyDescent="0.25">
      <c r="K11112" s="146"/>
      <c r="L11112" s="148"/>
    </row>
    <row r="11113" spans="11:12" x14ac:dyDescent="0.25">
      <c r="K11113" s="146"/>
      <c r="L11113" s="148"/>
    </row>
    <row r="11114" spans="11:12" x14ac:dyDescent="0.25">
      <c r="K11114" s="146"/>
      <c r="L11114" s="148"/>
    </row>
    <row r="11115" spans="11:12" x14ac:dyDescent="0.25">
      <c r="K11115" s="146"/>
      <c r="L11115" s="148"/>
    </row>
    <row r="11116" spans="11:12" x14ac:dyDescent="0.25">
      <c r="K11116" s="146"/>
      <c r="L11116" s="148"/>
    </row>
    <row r="11117" spans="11:12" x14ac:dyDescent="0.25">
      <c r="K11117" s="146"/>
      <c r="L11117" s="148"/>
    </row>
    <row r="11118" spans="11:12" x14ac:dyDescent="0.25">
      <c r="K11118" s="146"/>
      <c r="L11118" s="148"/>
    </row>
    <row r="11119" spans="11:12" x14ac:dyDescent="0.25">
      <c r="K11119" s="146"/>
      <c r="L11119" s="148"/>
    </row>
    <row r="11120" spans="11:12" x14ac:dyDescent="0.25">
      <c r="K11120" s="146"/>
      <c r="L11120" s="148"/>
    </row>
    <row r="11121" spans="11:12" x14ac:dyDescent="0.25">
      <c r="K11121" s="146"/>
      <c r="L11121" s="148"/>
    </row>
    <row r="11122" spans="11:12" x14ac:dyDescent="0.25">
      <c r="K11122" s="146"/>
      <c r="L11122" s="148"/>
    </row>
    <row r="11123" spans="11:12" x14ac:dyDescent="0.25">
      <c r="K11123" s="146"/>
      <c r="L11123" s="148"/>
    </row>
    <row r="11124" spans="11:12" x14ac:dyDescent="0.25">
      <c r="K11124" s="146"/>
      <c r="L11124" s="148"/>
    </row>
    <row r="11125" spans="11:12" x14ac:dyDescent="0.25">
      <c r="K11125" s="146"/>
      <c r="L11125" s="148"/>
    </row>
    <row r="11126" spans="11:12" x14ac:dyDescent="0.25">
      <c r="K11126" s="146"/>
      <c r="L11126" s="148"/>
    </row>
    <row r="11127" spans="11:12" x14ac:dyDescent="0.25">
      <c r="K11127" s="146"/>
      <c r="L11127" s="148"/>
    </row>
    <row r="11128" spans="11:12" x14ac:dyDescent="0.25">
      <c r="K11128" s="146"/>
      <c r="L11128" s="148"/>
    </row>
    <row r="11129" spans="11:12" x14ac:dyDescent="0.25">
      <c r="K11129" s="146"/>
      <c r="L11129" s="148"/>
    </row>
    <row r="11130" spans="11:12" x14ac:dyDescent="0.25">
      <c r="K11130" s="146"/>
      <c r="L11130" s="148"/>
    </row>
    <row r="11131" spans="11:12" x14ac:dyDescent="0.25">
      <c r="K11131" s="146"/>
      <c r="L11131" s="148"/>
    </row>
    <row r="11132" spans="11:12" x14ac:dyDescent="0.25">
      <c r="K11132" s="146"/>
      <c r="L11132" s="148"/>
    </row>
    <row r="11133" spans="11:12" x14ac:dyDescent="0.25">
      <c r="K11133" s="146"/>
      <c r="L11133" s="148"/>
    </row>
    <row r="11134" spans="11:12" x14ac:dyDescent="0.25">
      <c r="K11134" s="146"/>
      <c r="L11134" s="148"/>
    </row>
    <row r="11135" spans="11:12" x14ac:dyDescent="0.25">
      <c r="K11135" s="146"/>
      <c r="L11135" s="148"/>
    </row>
    <row r="11136" spans="11:12" x14ac:dyDescent="0.25">
      <c r="K11136" s="146"/>
      <c r="L11136" s="148"/>
    </row>
    <row r="11137" spans="11:12" x14ac:dyDescent="0.25">
      <c r="K11137" s="146"/>
      <c r="L11137" s="148"/>
    </row>
    <row r="11138" spans="11:12" x14ac:dyDescent="0.25">
      <c r="K11138" s="146"/>
      <c r="L11138" s="148"/>
    </row>
    <row r="11139" spans="11:12" x14ac:dyDescent="0.25">
      <c r="K11139" s="146"/>
      <c r="L11139" s="148"/>
    </row>
    <row r="11140" spans="11:12" x14ac:dyDescent="0.25">
      <c r="K11140" s="146"/>
      <c r="L11140" s="148"/>
    </row>
    <row r="11141" spans="11:12" x14ac:dyDescent="0.25">
      <c r="K11141" s="146"/>
      <c r="L11141" s="148"/>
    </row>
    <row r="11142" spans="11:12" x14ac:dyDescent="0.25">
      <c r="K11142" s="146"/>
      <c r="L11142" s="148"/>
    </row>
    <row r="11143" spans="11:12" x14ac:dyDescent="0.25">
      <c r="K11143" s="146"/>
      <c r="L11143" s="148"/>
    </row>
    <row r="11144" spans="11:12" x14ac:dyDescent="0.25">
      <c r="K11144" s="146"/>
      <c r="L11144" s="148"/>
    </row>
    <row r="11145" spans="11:12" x14ac:dyDescent="0.25">
      <c r="K11145" s="146"/>
      <c r="L11145" s="148"/>
    </row>
    <row r="11146" spans="11:12" x14ac:dyDescent="0.25">
      <c r="K11146" s="146"/>
      <c r="L11146" s="148"/>
    </row>
    <row r="11147" spans="11:12" x14ac:dyDescent="0.25">
      <c r="K11147" s="146"/>
      <c r="L11147" s="148"/>
    </row>
    <row r="11148" spans="11:12" x14ac:dyDescent="0.25">
      <c r="K11148" s="146"/>
      <c r="L11148" s="148"/>
    </row>
  </sheetData>
  <sheetProtection selectLockedCells="1"/>
  <mergeCells count="11">
    <mergeCell ref="A1:EP1"/>
    <mergeCell ref="AA2:AA3"/>
    <mergeCell ref="AO2:AO3"/>
    <mergeCell ref="BC2:BC3"/>
    <mergeCell ref="BX2:BX3"/>
    <mergeCell ref="CO2:CO3"/>
    <mergeCell ref="DE2:DE3"/>
    <mergeCell ref="EP2:EP3"/>
    <mergeCell ref="A2:A3"/>
    <mergeCell ref="B2:B3"/>
    <mergeCell ref="C2:C3"/>
  </mergeCells>
  <conditionalFormatting sqref="G5:X38 Y5:Y39 D4:E38 G4:BA4 F4:F31 BA29:BA31 BD29:BW31 BY29:CN31 AP29:AZ38 AP5:BA28 Z5:AO38 BB4:BC38">
    <cfRule type="containsText" dxfId="67" priority="63" operator="containsText" text="норма, средний, 3 уровень">
      <formula>NOT(ISERROR(SEARCH("норма, средний, 3 уровень",D4)))</formula>
    </cfRule>
  </conditionalFormatting>
  <conditionalFormatting sqref="G5:X38 Y5:Y39 D4:E38 G4:BA4 F4:F31 BA29:BA31 BD29:BW31 BY29:CN31 AP29:AZ38 AP5:BA28 Z5:AO38 BB4:BC38">
    <cfRule type="containsText" dxfId="66" priority="56" operator="containsText" text="низкий">
      <formula>NOT(ISERROR(SEARCH("низкий",D4)))</formula>
    </cfRule>
    <cfRule type="containsText" dxfId="65" priority="57" operator="containsText" text="сниженный">
      <formula>NOT(ISERROR(SEARCH("сниженный",D4)))</formula>
    </cfRule>
    <cfRule type="containsText" dxfId="64" priority="58" operator="containsText" text="очень высокий">
      <formula>NOT(ISERROR(SEARCH("очень высокий",D4)))</formula>
    </cfRule>
    <cfRule type="containsText" dxfId="63" priority="59" operator="containsText" text="высокий">
      <formula>NOT(ISERROR(SEARCH("высокий",D4)))</formula>
    </cfRule>
    <cfRule type="containsText" dxfId="62" priority="60" operator="containsText" text="средний">
      <formula>NOT(ISERROR(SEARCH("средний",D4)))</formula>
    </cfRule>
    <cfRule type="containsText" dxfId="61" priority="61" operator="containsText" text="3 уровень">
      <formula>NOT(ISERROR(SEARCH("3 уровень",D4)))</formula>
    </cfRule>
    <cfRule type="containsText" dxfId="60" priority="62" operator="containsText" text="норма">
      <formula>NOT(ISERROR(SEARCH("норма",D4)))</formula>
    </cfRule>
  </conditionalFormatting>
  <conditionalFormatting sqref="G5:X38 Y5:Y39 D4:E38 G4:BA4 F4:F31 BA29:BA31 BD29:BW31 BY29:CN31 AP29:AZ38 AP5:BA28 Z5:AO38 BB4:BC38">
    <cfRule type="containsText" dxfId="59" priority="55" operator="containsText" text="очень высокий">
      <formula>NOT(ISERROR(SEARCH("очень высокий",D4)))</formula>
    </cfRule>
  </conditionalFormatting>
  <conditionalFormatting sqref="AP4:BC28 AP29:AZ38 BB29:BC38 BC5:BC38">
    <cfRule type="containsText" dxfId="58" priority="54" stopIfTrue="1" operator="containsText" text="ниже среднего">
      <formula>NOT(ISERROR(SEARCH("ниже среднего",AP4)))</formula>
    </cfRule>
  </conditionalFormatting>
  <conditionalFormatting sqref="G5:X38 Y5:Y39 D4:E38 G4:BA4 F4:F31 BA29:BA31 BD29:BW31 BY29:CN31 AP29:AZ38 AP5:BA28 Z5:AO38 BB4:BC38">
    <cfRule type="containsText" dxfId="57" priority="51" operator="containsText" text="низкий">
      <formula>NOT(ISERROR(SEARCH("низкий",D4)))</formula>
    </cfRule>
    <cfRule type="containsText" dxfId="56" priority="52" operator="containsText" text="норма">
      <formula>NOT(ISERROR(SEARCH("норма",D4)))</formula>
    </cfRule>
    <cfRule type="containsText" dxfId="55" priority="53" operator="containsText" text="низкий">
      <formula>NOT(ISERROR(SEARCH("низкий",D4)))</formula>
    </cfRule>
  </conditionalFormatting>
  <conditionalFormatting sqref="G5:X38 Y5:Y39 D4:E38 G4:BA4 F4:F31 BA29:BA31 BD29:BW31 BY29:CN31 AP29:AZ38 AP5:BA28 Z5:AO38 BB4:BC38">
    <cfRule type="containsText" dxfId="54" priority="49" operator="containsText" text="высокий">
      <formula>NOT(ISERROR(SEARCH("высокий",D4)))</formula>
    </cfRule>
    <cfRule type="containsText" dxfId="53" priority="50" operator="containsText" text="низкий">
      <formula>NOT(ISERROR(SEARCH("низкий",D4)))</formula>
    </cfRule>
  </conditionalFormatting>
  <conditionalFormatting sqref="D4:Z28 D29:E38 G29:X38 Y29:Y39 Z29:Z38">
    <cfRule type="containsText" dxfId="52" priority="42" operator="containsText" text="не сформирован">
      <formula>NOT(ISERROR(SEARCH("не сформирован",D4)))</formula>
    </cfRule>
    <cfRule type="containsText" dxfId="51" priority="43" operator="containsText" text="сформирован">
      <formula>NOT(ISERROR(SEARCH("сформирован",D4)))</formula>
    </cfRule>
    <cfRule type="containsText" dxfId="50" priority="44" operator="containsText" text="в стадии формирования">
      <formula>NOT(ISERROR(SEARCH("в стадии формирования",D4)))</formula>
    </cfRule>
    <cfRule type="containsText" dxfId="49" priority="45" operator="containsText" text="не сформирован">
      <formula>NOT(ISERROR(SEARCH("не сформирован",D4)))</formula>
    </cfRule>
    <cfRule type="containsText" dxfId="48" priority="46" operator="containsText" text="сформирован">
      <formula>NOT(ISERROR(SEARCH("сформирован",D4)))</formula>
    </cfRule>
    <cfRule type="containsText" dxfId="47" priority="47" operator="containsText" text="в стадии формирования">
      <formula>NOT(ISERROR(SEARCH("в стадии формирования",D4)))</formula>
    </cfRule>
    <cfRule type="containsText" dxfId="46" priority="48" operator="containsText" text="не сформирован">
      <formula>NOT(ISERROR(SEARCH("не сформирован",D4)))</formula>
    </cfRule>
  </conditionalFormatting>
  <conditionalFormatting sqref="AB4:BB4 BB29:BB38 CI4:CI39 BD4:BW38 BY4:CH38 CJ4:CN38 AP29:AZ38 AP5:BB28 AB5:AO38">
    <cfRule type="containsText" dxfId="45" priority="38" operator="containsText" text="не сформирован">
      <formula>NOT(ISERROR(SEARCH("не сформирован",AB4)))</formula>
    </cfRule>
    <cfRule type="containsText" dxfId="44" priority="39" operator="containsText" text="сформирован">
      <formula>NOT(ISERROR(SEARCH("сформирован",AB4)))</formula>
    </cfRule>
    <cfRule type="containsText" dxfId="43" priority="40" operator="containsText" text="в стадии формирования">
      <formula>NOT(ISERROR(SEARCH("в стадии формирования",AB4)))</formula>
    </cfRule>
    <cfRule type="containsText" dxfId="42" priority="41" operator="containsText" text="не сформирован">
      <formula>NOT(ISERROR(SEARCH("не сформирован",AB4)))</formula>
    </cfRule>
  </conditionalFormatting>
  <conditionalFormatting sqref="D4:D38 CP4:DC38 DF4:EO38 BX4:BY4 BY5:BY35 AA4:AA38 BX5:BX39">
    <cfRule type="cellIs" dxfId="41" priority="35" operator="equal">
      <formula>"в стадии формирования"</formula>
    </cfRule>
    <cfRule type="cellIs" dxfId="40" priority="36" operator="equal">
      <formula>"сформирован"</formula>
    </cfRule>
    <cfRule type="cellIs" dxfId="39" priority="37" operator="equal">
      <formula>"не сформирован"</formula>
    </cfRule>
  </conditionalFormatting>
  <conditionalFormatting sqref="F5 EP4:EP39">
    <cfRule type="cellIs" dxfId="38" priority="31" operator="equal">
      <formula>"не сформирован"</formula>
    </cfRule>
  </conditionalFormatting>
  <conditionalFormatting sqref="BC4:BC38">
    <cfRule type="cellIs" dxfId="37" priority="28" operator="equal">
      <formula>"сформирован"</formula>
    </cfRule>
    <cfRule type="cellIs" dxfId="36" priority="29" operator="equal">
      <formula>"в стадии формирования"</formula>
    </cfRule>
    <cfRule type="cellIs" dxfId="35" priority="30" operator="equal">
      <formula>"не сформирован"</formula>
    </cfRule>
  </conditionalFormatting>
  <conditionalFormatting sqref="DE4:DE39 CO4:CO39">
    <cfRule type="cellIs" dxfId="34" priority="9" operator="equal">
      <formula>"в стадии формирования"</formula>
    </cfRule>
    <cfRule type="cellIs" dxfId="33" priority="10" operator="equal">
      <formula>"сформирован"</formula>
    </cfRule>
    <cfRule type="cellIs" dxfId="32" priority="11" operator="equal">
      <formula>"не сформирован"</formula>
    </cfRule>
    <cfRule type="cellIs" dxfId="31" priority="12" operator="equal">
      <formula>"yt cajhvbhjdfy"</formula>
    </cfRule>
  </conditionalFormatting>
  <conditionalFormatting sqref="EP4:EP39">
    <cfRule type="cellIs" dxfId="30" priority="2" operator="equal">
      <formula>"сформирован"</formula>
    </cfRule>
    <cfRule type="cellIs" dxfId="29" priority="3" operator="equal">
      <formula>"в стадии формирования"</formula>
    </cfRule>
    <cfRule type="cellIs" dxfId="28" priority="4" operator="equal">
      <formula>"несформирован"</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view="pageBreakPreview" zoomScale="60" workbookViewId="0">
      <selection activeCell="H1" sqref="H1"/>
    </sheetView>
  </sheetViews>
  <sheetFormatPr defaultRowHeight="15" x14ac:dyDescent="0.25"/>
  <cols>
    <col min="1" max="1" width="30.140625" style="1" customWidth="1"/>
    <col min="2" max="2" width="23.140625" style="1" customWidth="1"/>
    <col min="3" max="3" width="15.140625" style="1" hidden="1" customWidth="1"/>
    <col min="4" max="4" width="16.42578125" style="1" customWidth="1"/>
    <col min="5" max="5" width="25.5703125" style="1" hidden="1" customWidth="1"/>
    <col min="6" max="6" width="20.5703125" style="1" customWidth="1"/>
    <col min="7" max="7" width="10.42578125" style="1" customWidth="1"/>
    <col min="8" max="8" width="22" style="1" customWidth="1"/>
    <col min="9" max="9" width="40.5703125" style="1" customWidth="1"/>
    <col min="10" max="10" width="36.85546875" style="1" customWidth="1"/>
    <col min="11" max="11" width="41.85546875" style="1" customWidth="1"/>
    <col min="12" max="12" width="37.7109375" style="1" customWidth="1"/>
    <col min="13" max="13" width="37.140625" style="1" customWidth="1"/>
    <col min="14" max="14" width="39.28515625" style="1" customWidth="1"/>
    <col min="15" max="15" width="36.140625" style="1" customWidth="1"/>
    <col min="16" max="16" width="27.7109375" style="1" customWidth="1"/>
    <col min="17" max="17" width="37.140625" style="1" customWidth="1"/>
    <col min="18" max="18" width="36.28515625" style="1" customWidth="1"/>
    <col min="19" max="19" width="34.140625" style="1" customWidth="1"/>
    <col min="20" max="20" width="32.7109375" style="1" customWidth="1"/>
    <col min="21" max="16384" width="9.140625" style="1"/>
  </cols>
  <sheetData>
    <row r="1" spans="1:20" ht="110.25" customHeight="1" x14ac:dyDescent="0.3">
      <c r="A1" s="535" t="s">
        <v>238</v>
      </c>
      <c r="B1" s="535"/>
      <c r="C1" s="535"/>
      <c r="D1" s="535"/>
      <c r="E1" s="535"/>
      <c r="F1" s="535"/>
      <c r="G1" s="136"/>
      <c r="H1" s="254">
        <v>1</v>
      </c>
      <c r="I1" s="5"/>
      <c r="O1" s="497"/>
      <c r="P1" s="497"/>
      <c r="Q1" s="497"/>
      <c r="R1" s="497"/>
      <c r="S1" s="497"/>
      <c r="T1" s="497"/>
    </row>
    <row r="2" spans="1:20" ht="36.75" customHeight="1" x14ac:dyDescent="0.25">
      <c r="A2" s="498"/>
      <c r="B2" s="498"/>
      <c r="C2" s="534">
        <f>INDEX(список!B2:B36,H1,1)</f>
        <v>0</v>
      </c>
      <c r="D2" s="534"/>
      <c r="E2" s="534"/>
      <c r="F2" s="534"/>
      <c r="G2" s="79"/>
      <c r="H2" s="90"/>
      <c r="I2" s="5"/>
      <c r="O2" s="127"/>
      <c r="P2" s="127"/>
      <c r="Q2" s="127"/>
      <c r="R2" s="127"/>
      <c r="S2" s="127"/>
      <c r="T2" s="127"/>
    </row>
    <row r="3" spans="1:20" ht="18.75" x14ac:dyDescent="0.3">
      <c r="A3" s="496"/>
      <c r="B3" s="496"/>
      <c r="C3" s="496" t="str">
        <f>список!D2</f>
        <v>младшая группа</v>
      </c>
      <c r="D3" s="496"/>
      <c r="E3" s="496"/>
      <c r="F3" s="496"/>
      <c r="G3" s="84"/>
      <c r="H3" s="83"/>
      <c r="I3" s="5"/>
      <c r="O3" s="20"/>
      <c r="P3" s="20"/>
      <c r="Q3" s="20"/>
      <c r="R3" s="20"/>
      <c r="S3" s="21"/>
      <c r="T3" s="21"/>
    </row>
    <row r="4" spans="1:20" ht="19.5" thickBot="1" x14ac:dyDescent="0.35">
      <c r="A4" s="77"/>
      <c r="B4" s="77"/>
      <c r="C4" s="496">
        <f>список!C2</f>
        <v>0</v>
      </c>
      <c r="D4" s="496"/>
      <c r="E4" s="496"/>
      <c r="F4" s="496"/>
      <c r="G4" s="77"/>
      <c r="H4" s="83"/>
      <c r="I4" s="5"/>
      <c r="O4" s="22"/>
      <c r="P4" s="21"/>
      <c r="Q4" s="22"/>
      <c r="R4" s="21"/>
      <c r="S4" s="21"/>
      <c r="T4" s="21"/>
    </row>
    <row r="5" spans="1:20" ht="79.5" customHeight="1" x14ac:dyDescent="0.25">
      <c r="A5" s="503" t="s">
        <v>247</v>
      </c>
      <c r="B5" s="503"/>
      <c r="C5" s="503"/>
      <c r="D5" s="503"/>
      <c r="E5" s="503"/>
      <c r="F5" s="283" t="str">
        <f>INDEX('Целевые ориентиры сводная'!AA4:AA38,H1,1)</f>
        <v/>
      </c>
      <c r="G5" s="81"/>
      <c r="H5" s="82"/>
      <c r="I5" s="5"/>
      <c r="L5" s="21"/>
      <c r="M5" s="22"/>
      <c r="N5" s="22"/>
      <c r="O5" s="21"/>
      <c r="P5" s="21"/>
      <c r="Q5" s="21"/>
    </row>
    <row r="6" spans="1:20" ht="108.75" customHeight="1" x14ac:dyDescent="0.25">
      <c r="A6" s="512" t="s">
        <v>248</v>
      </c>
      <c r="B6" s="512"/>
      <c r="C6" s="512"/>
      <c r="D6" s="512"/>
      <c r="E6" s="512"/>
      <c r="F6" s="283" t="str">
        <f>INDEX('Целевые ориентиры сводная'!AO4:AO38,H1,1)</f>
        <v/>
      </c>
      <c r="G6" s="77"/>
      <c r="H6" s="83"/>
      <c r="I6" s="5"/>
      <c r="L6" s="22"/>
      <c r="M6" s="22"/>
      <c r="N6" s="22"/>
      <c r="O6" s="21"/>
      <c r="P6" s="21"/>
      <c r="Q6" s="21"/>
    </row>
    <row r="7" spans="1:20" ht="74.25" customHeight="1" x14ac:dyDescent="0.25">
      <c r="A7" s="505" t="s">
        <v>249</v>
      </c>
      <c r="B7" s="505"/>
      <c r="C7" s="505"/>
      <c r="D7" s="505"/>
      <c r="E7" s="505"/>
      <c r="F7" s="283" t="str">
        <f>INDEX('Целевые ориентиры сводная'!BC4:BC38,H1,1)</f>
        <v/>
      </c>
      <c r="G7" s="77"/>
      <c r="H7" s="83"/>
      <c r="I7" s="5"/>
      <c r="L7" s="22"/>
      <c r="M7" s="22"/>
      <c r="N7" s="22"/>
      <c r="O7" s="21"/>
      <c r="P7" s="21"/>
      <c r="Q7" s="21"/>
    </row>
    <row r="8" spans="1:20" ht="87.75" customHeight="1" x14ac:dyDescent="0.25">
      <c r="A8" s="536" t="s">
        <v>255</v>
      </c>
      <c r="B8" s="536"/>
      <c r="C8" s="536"/>
      <c r="D8" s="536"/>
      <c r="E8" s="536"/>
      <c r="F8" s="283" t="str">
        <f>INDEX('Целевые ориентиры сводная'!BX4:BX38,H1,1)</f>
        <v/>
      </c>
      <c r="G8" s="77"/>
      <c r="H8" s="83"/>
      <c r="I8" s="5"/>
    </row>
    <row r="9" spans="1:20" ht="44.25" customHeight="1" x14ac:dyDescent="0.25">
      <c r="A9" s="505" t="s">
        <v>256</v>
      </c>
      <c r="B9" s="505"/>
      <c r="C9" s="505"/>
      <c r="D9" s="505"/>
      <c r="E9" s="505"/>
      <c r="F9" s="283" t="str">
        <f>INDEX('Целевые ориентиры сводная'!CO4:CO38,H1,1)</f>
        <v/>
      </c>
      <c r="G9" s="77"/>
      <c r="H9" s="83"/>
      <c r="I9" s="5"/>
    </row>
    <row r="10" spans="1:20" ht="63.75" customHeight="1" x14ac:dyDescent="0.25">
      <c r="A10" s="505" t="s">
        <v>252</v>
      </c>
      <c r="B10" s="505"/>
      <c r="C10" s="505"/>
      <c r="D10" s="505"/>
      <c r="E10" s="505"/>
      <c r="F10" s="283" t="str">
        <f>INDEX('Целевые ориентиры сводная'!DE4:DE38,H1,1)</f>
        <v/>
      </c>
      <c r="G10" s="77"/>
      <c r="H10" s="83"/>
      <c r="I10" s="5"/>
    </row>
    <row r="11" spans="1:20" ht="137.25" customHeight="1" x14ac:dyDescent="0.25">
      <c r="A11" s="536" t="s">
        <v>254</v>
      </c>
      <c r="B11" s="536"/>
      <c r="C11" s="536"/>
      <c r="D11" s="536"/>
      <c r="E11" s="536"/>
      <c r="F11" s="283" t="str">
        <f>INDEX('Целевые ориентиры сводная'!EP4:EP38,H1,1)</f>
        <v/>
      </c>
      <c r="G11" s="77"/>
      <c r="H11" s="83"/>
      <c r="I11" s="5"/>
    </row>
    <row r="12" spans="1:20" ht="36.75" customHeight="1" x14ac:dyDescent="0.25">
      <c r="A12" s="541"/>
      <c r="B12" s="541"/>
      <c r="C12" s="87"/>
      <c r="D12" s="85"/>
      <c r="E12" s="85"/>
      <c r="F12" s="85"/>
      <c r="G12" s="88"/>
      <c r="H12" s="91"/>
      <c r="I12" s="5"/>
    </row>
    <row r="13" spans="1:20" ht="15.75" x14ac:dyDescent="0.25">
      <c r="A13" s="538"/>
      <c r="B13" s="538"/>
      <c r="C13" s="87"/>
      <c r="D13" s="85"/>
      <c r="E13" s="89"/>
      <c r="F13" s="89"/>
      <c r="G13" s="89"/>
      <c r="H13" s="91"/>
      <c r="I13" s="5"/>
    </row>
    <row r="14" spans="1:20" ht="15.75" x14ac:dyDescent="0.25">
      <c r="A14" s="538"/>
      <c r="B14" s="538"/>
      <c r="C14" s="87"/>
      <c r="D14" s="89"/>
      <c r="E14" s="89"/>
      <c r="F14" s="89"/>
      <c r="G14" s="89"/>
      <c r="H14" s="92"/>
      <c r="I14" s="5"/>
    </row>
    <row r="15" spans="1:20" ht="16.5" thickBot="1" x14ac:dyDescent="0.3">
      <c r="A15" s="538"/>
      <c r="B15" s="538"/>
      <c r="C15" s="87"/>
      <c r="D15" s="89"/>
      <c r="E15" s="89"/>
      <c r="F15" s="89"/>
      <c r="G15" s="89"/>
      <c r="H15" s="93"/>
      <c r="I15" s="5"/>
    </row>
    <row r="16" spans="1:20" ht="15.75" x14ac:dyDescent="0.25">
      <c r="A16" s="539"/>
      <c r="B16" s="539"/>
      <c r="C16" s="87"/>
      <c r="D16" s="89"/>
      <c r="E16" s="128"/>
      <c r="F16" s="128"/>
      <c r="G16" s="89"/>
      <c r="H16" s="89"/>
      <c r="I16" s="5"/>
    </row>
    <row r="17" spans="1:9" ht="15.75" x14ac:dyDescent="0.25">
      <c r="A17" s="537"/>
      <c r="B17" s="537"/>
      <c r="C17" s="87"/>
      <c r="D17" s="128"/>
      <c r="E17" s="129"/>
      <c r="F17" s="129"/>
      <c r="G17" s="89"/>
      <c r="H17" s="89"/>
      <c r="I17" s="5"/>
    </row>
    <row r="18" spans="1:9" ht="15.75" x14ac:dyDescent="0.25">
      <c r="A18" s="537"/>
      <c r="B18" s="537"/>
      <c r="C18" s="87"/>
      <c r="D18" s="129"/>
      <c r="E18" s="86"/>
      <c r="F18" s="86"/>
      <c r="G18" s="89"/>
      <c r="H18" s="89"/>
      <c r="I18" s="5"/>
    </row>
    <row r="19" spans="1:9" ht="15.75" x14ac:dyDescent="0.25">
      <c r="A19" s="537"/>
      <c r="B19" s="537"/>
      <c r="C19" s="89"/>
      <c r="D19" s="86"/>
      <c r="E19" s="86"/>
      <c r="F19" s="86"/>
      <c r="G19" s="89"/>
      <c r="H19" s="89"/>
      <c r="I19" s="5"/>
    </row>
    <row r="20" spans="1:9" ht="15.75" x14ac:dyDescent="0.25">
      <c r="A20" s="537"/>
      <c r="B20" s="537"/>
      <c r="C20" s="537"/>
      <c r="D20" s="86"/>
      <c r="E20" s="86"/>
      <c r="F20" s="86"/>
      <c r="G20" s="89"/>
      <c r="H20" s="89"/>
      <c r="I20" s="5"/>
    </row>
    <row r="21" spans="1:9" ht="15.75" x14ac:dyDescent="0.25">
      <c r="A21" s="540"/>
      <c r="B21" s="540"/>
      <c r="C21" s="86"/>
      <c r="D21" s="86"/>
      <c r="E21" s="86"/>
      <c r="F21" s="86"/>
      <c r="G21" s="89"/>
      <c r="H21" s="89"/>
      <c r="I21" s="5"/>
    </row>
    <row r="22" spans="1:9" ht="15.75" x14ac:dyDescent="0.25">
      <c r="A22" s="86"/>
      <c r="B22" s="86"/>
      <c r="C22" s="86"/>
      <c r="D22" s="86"/>
      <c r="E22" s="86"/>
      <c r="F22" s="86"/>
      <c r="G22" s="89"/>
      <c r="H22" s="89"/>
      <c r="I22" s="5"/>
    </row>
    <row r="23" spans="1:9" ht="15.75" x14ac:dyDescent="0.25">
      <c r="A23" s="86"/>
      <c r="B23" s="86"/>
      <c r="C23" s="86"/>
      <c r="D23" s="86"/>
      <c r="E23" s="89"/>
      <c r="F23" s="89"/>
      <c r="G23" s="89"/>
      <c r="H23" s="89"/>
      <c r="I23" s="5"/>
    </row>
    <row r="24" spans="1:9" ht="15.75" x14ac:dyDescent="0.25">
      <c r="A24" s="86"/>
      <c r="B24" s="86"/>
      <c r="C24" s="86"/>
      <c r="D24" s="89"/>
      <c r="E24" s="89"/>
      <c r="F24" s="89"/>
      <c r="G24" s="89"/>
      <c r="H24" s="89"/>
      <c r="I24" s="5"/>
    </row>
    <row r="25" spans="1:9" ht="15.75" x14ac:dyDescent="0.25">
      <c r="A25" s="86"/>
      <c r="B25" s="86"/>
      <c r="C25" s="86"/>
      <c r="D25" s="89"/>
      <c r="E25" s="89"/>
      <c r="F25" s="89"/>
      <c r="G25" s="89"/>
      <c r="H25" s="89"/>
      <c r="I25" s="5"/>
    </row>
    <row r="26" spans="1:9" ht="15.75" x14ac:dyDescent="0.25">
      <c r="A26" s="86"/>
      <c r="B26" s="86"/>
      <c r="C26" s="86"/>
      <c r="D26" s="89"/>
      <c r="E26" s="89"/>
      <c r="F26" s="89"/>
      <c r="G26" s="89"/>
      <c r="H26" s="89"/>
      <c r="I26" s="5"/>
    </row>
    <row r="27" spans="1:9" ht="15.75" x14ac:dyDescent="0.25">
      <c r="A27" s="86"/>
      <c r="B27" s="86"/>
      <c r="C27" s="86"/>
      <c r="D27" s="89"/>
      <c r="E27" s="89"/>
      <c r="F27" s="89"/>
      <c r="G27" s="89"/>
      <c r="H27" s="89"/>
      <c r="I27" s="5"/>
    </row>
    <row r="28" spans="1:9" ht="15.75" x14ac:dyDescent="0.25">
      <c r="A28" s="542"/>
      <c r="B28" s="542"/>
      <c r="C28" s="542"/>
      <c r="D28" s="80"/>
      <c r="E28" s="80"/>
      <c r="F28" s="80"/>
      <c r="G28" s="80"/>
      <c r="H28" s="38"/>
    </row>
    <row r="29" spans="1:9" ht="15.75" x14ac:dyDescent="0.25">
      <c r="A29" s="129"/>
      <c r="B29" s="129"/>
      <c r="C29" s="129"/>
      <c r="D29" s="80"/>
      <c r="E29" s="80"/>
      <c r="F29" s="80"/>
      <c r="G29" s="80"/>
      <c r="H29" s="5"/>
    </row>
    <row r="30" spans="1:9" ht="15.75" x14ac:dyDescent="0.25">
      <c r="A30" s="86"/>
      <c r="B30" s="86"/>
      <c r="C30" s="86"/>
      <c r="D30" s="80"/>
      <c r="E30" s="80"/>
      <c r="F30" s="80"/>
      <c r="G30" s="80"/>
      <c r="H30" s="5"/>
    </row>
    <row r="31" spans="1:9" ht="15.75" x14ac:dyDescent="0.25">
      <c r="A31" s="132"/>
      <c r="B31" s="132"/>
      <c r="C31" s="132"/>
      <c r="D31" s="80"/>
      <c r="E31" s="80"/>
      <c r="F31" s="80"/>
      <c r="G31" s="80"/>
      <c r="H31" s="5"/>
    </row>
    <row r="32" spans="1:9" ht="15.75" x14ac:dyDescent="0.25">
      <c r="A32" s="132"/>
      <c r="B32" s="132"/>
      <c r="C32" s="132"/>
      <c r="D32" s="80"/>
      <c r="E32" s="80"/>
      <c r="F32" s="80"/>
      <c r="G32" s="80"/>
      <c r="H32" s="5"/>
    </row>
    <row r="33" spans="1:8" ht="15.75" x14ac:dyDescent="0.25">
      <c r="A33" s="132"/>
      <c r="B33" s="132"/>
      <c r="C33" s="132"/>
      <c r="D33" s="80"/>
      <c r="E33" s="80"/>
      <c r="F33" s="80"/>
      <c r="G33" s="80"/>
      <c r="H33" s="5"/>
    </row>
    <row r="34" spans="1:8" ht="15.75" x14ac:dyDescent="0.25">
      <c r="A34" s="132"/>
      <c r="B34" s="132"/>
      <c r="C34" s="132"/>
      <c r="D34" s="80"/>
      <c r="E34" s="80"/>
      <c r="F34" s="80"/>
      <c r="G34" s="80"/>
      <c r="H34" s="5"/>
    </row>
    <row r="35" spans="1:8" x14ac:dyDescent="0.25">
      <c r="A35" s="501"/>
      <c r="B35" s="501"/>
      <c r="C35" s="501"/>
      <c r="D35" s="80"/>
      <c r="E35" s="80"/>
      <c r="F35" s="80"/>
      <c r="G35" s="80"/>
      <c r="H35" s="5"/>
    </row>
    <row r="36" spans="1:8" ht="15.75" x14ac:dyDescent="0.25">
      <c r="A36" s="129"/>
      <c r="B36" s="129"/>
      <c r="C36" s="129"/>
      <c r="D36" s="80"/>
      <c r="E36" s="133"/>
      <c r="F36" s="80"/>
      <c r="G36" s="80"/>
      <c r="H36" s="5"/>
    </row>
    <row r="37" spans="1:8" ht="15.75" x14ac:dyDescent="0.25">
      <c r="A37" s="133"/>
      <c r="B37" s="133"/>
      <c r="C37" s="133"/>
      <c r="D37" s="133"/>
      <c r="E37" s="133"/>
      <c r="F37" s="80"/>
      <c r="G37" s="80"/>
      <c r="H37" s="5"/>
    </row>
    <row r="38" spans="1:8" ht="15.75" x14ac:dyDescent="0.25">
      <c r="A38" s="133"/>
      <c r="B38" s="86"/>
      <c r="C38" s="133"/>
      <c r="D38" s="133"/>
      <c r="E38" s="133"/>
      <c r="F38" s="80"/>
      <c r="G38" s="80"/>
      <c r="H38" s="5"/>
    </row>
    <row r="39" spans="1:8" ht="15.75" x14ac:dyDescent="0.25">
      <c r="A39" s="133"/>
      <c r="B39" s="133"/>
      <c r="C39" s="133"/>
      <c r="D39" s="133"/>
      <c r="E39" s="130"/>
      <c r="F39" s="80"/>
      <c r="G39" s="80"/>
      <c r="H39" s="5"/>
    </row>
    <row r="40" spans="1:8" ht="15.75" x14ac:dyDescent="0.25">
      <c r="A40" s="80"/>
      <c r="B40" s="80"/>
      <c r="C40" s="86"/>
      <c r="D40" s="130"/>
      <c r="E40" s="86"/>
      <c r="F40" s="80"/>
      <c r="G40" s="80"/>
      <c r="H40" s="5"/>
    </row>
    <row r="41" spans="1:8" ht="15.75" x14ac:dyDescent="0.25">
      <c r="A41" s="80"/>
      <c r="B41" s="80"/>
      <c r="C41" s="133"/>
      <c r="D41" s="86"/>
      <c r="E41" s="80"/>
      <c r="F41" s="80"/>
      <c r="G41" s="80"/>
      <c r="H41" s="5"/>
    </row>
    <row r="42" spans="1:8" ht="15.75" x14ac:dyDescent="0.25">
      <c r="A42" s="80"/>
      <c r="B42" s="80"/>
      <c r="C42" s="133"/>
      <c r="D42" s="80"/>
      <c r="E42" s="80"/>
      <c r="F42" s="80"/>
      <c r="G42" s="80"/>
      <c r="H42" s="5"/>
    </row>
    <row r="43" spans="1:8" x14ac:dyDescent="0.25">
      <c r="A43" s="80"/>
      <c r="B43" s="80"/>
      <c r="C43" s="130"/>
      <c r="D43" s="80"/>
      <c r="E43" s="80"/>
      <c r="F43" s="80"/>
      <c r="G43" s="80"/>
      <c r="H43" s="5"/>
    </row>
    <row r="44" spans="1:8" ht="15.75" x14ac:dyDescent="0.25">
      <c r="A44" s="80"/>
      <c r="B44" s="80"/>
      <c r="C44" s="129"/>
      <c r="D44" s="80"/>
      <c r="E44" s="80"/>
      <c r="F44" s="80"/>
      <c r="G44" s="80"/>
      <c r="H44" s="5"/>
    </row>
    <row r="45" spans="1:8" ht="15.75" x14ac:dyDescent="0.25">
      <c r="A45" s="131"/>
      <c r="B45" s="131"/>
      <c r="C45" s="131"/>
      <c r="D45" s="6"/>
      <c r="E45" s="6"/>
      <c r="F45" s="6"/>
      <c r="G45" s="6"/>
    </row>
    <row r="46" spans="1:8" ht="15.75" x14ac:dyDescent="0.25">
      <c r="A46" s="21"/>
      <c r="B46" s="21"/>
      <c r="C46" s="21"/>
    </row>
    <row r="47" spans="1:8" ht="15.75" x14ac:dyDescent="0.25">
      <c r="A47" s="21"/>
      <c r="B47" s="21"/>
      <c r="C47" s="21"/>
    </row>
    <row r="48" spans="1:8" ht="15.75" x14ac:dyDescent="0.25">
      <c r="A48" s="21"/>
      <c r="B48" s="21"/>
      <c r="C48" s="21"/>
    </row>
    <row r="49" spans="1:3" ht="15.75" x14ac:dyDescent="0.25">
      <c r="A49" s="21"/>
      <c r="B49" s="21"/>
      <c r="C49" s="21"/>
    </row>
    <row r="50" spans="1:3" ht="15.75" x14ac:dyDescent="0.25">
      <c r="A50" s="21"/>
      <c r="B50" s="21"/>
      <c r="C50" s="21"/>
    </row>
    <row r="51" spans="1:3" x14ac:dyDescent="0.25">
      <c r="A51" s="497"/>
      <c r="B51" s="497"/>
      <c r="C51" s="497"/>
    </row>
    <row r="52" spans="1:3" x14ac:dyDescent="0.25">
      <c r="A52" s="4"/>
      <c r="B52" s="4"/>
    </row>
  </sheetData>
  <sheetProtection password="CC6F" sheet="1" objects="1" scenarios="1" selectLockedCells="1"/>
  <mergeCells count="28">
    <mergeCell ref="A12:B12"/>
    <mergeCell ref="A13:B13"/>
    <mergeCell ref="A14:B14"/>
    <mergeCell ref="A35:C35"/>
    <mergeCell ref="A28:C28"/>
    <mergeCell ref="A18:B18"/>
    <mergeCell ref="A51:C51"/>
    <mergeCell ref="A20:C20"/>
    <mergeCell ref="A15:B15"/>
    <mergeCell ref="A16:B16"/>
    <mergeCell ref="A17:B17"/>
    <mergeCell ref="A19:B19"/>
    <mergeCell ref="A21:B21"/>
    <mergeCell ref="A11:E11"/>
    <mergeCell ref="A3:B3"/>
    <mergeCell ref="A5:E5"/>
    <mergeCell ref="A6:E6"/>
    <mergeCell ref="A7:E7"/>
    <mergeCell ref="A8:E8"/>
    <mergeCell ref="A9:E9"/>
    <mergeCell ref="A10:E10"/>
    <mergeCell ref="C3:F3"/>
    <mergeCell ref="C4:F4"/>
    <mergeCell ref="A2:B2"/>
    <mergeCell ref="R1:T1"/>
    <mergeCell ref="O1:Q1"/>
    <mergeCell ref="C2:F2"/>
    <mergeCell ref="A1:F1"/>
  </mergeCells>
  <phoneticPr fontId="0" type="noConversion"/>
  <conditionalFormatting sqref="F8:F11">
    <cfRule type="containsText" dxfId="27" priority="19" operator="containsText" text="сниженный">
      <formula>NOT(ISERROR(SEARCH("сниженный",F8)))</formula>
    </cfRule>
    <cfRule type="containsText" dxfId="26" priority="20" operator="containsText" text="высокий">
      <formula>NOT(ISERROR(SEARCH("высокий",F8)))</formula>
    </cfRule>
    <cfRule type="containsText" dxfId="25" priority="21" operator="containsText" text="норма">
      <formula>NOT(ISERROR(SEARCH("норма",F8)))</formula>
    </cfRule>
    <cfRule type="containsText" dxfId="24" priority="22" operator="containsText" text="низкий">
      <formula>NOT(ISERROR(SEARCH("низкий",F8)))</formula>
    </cfRule>
    <cfRule type="containsText" dxfId="23" priority="26" stopIfTrue="1" operator="containsText" text="ниже среднего">
      <formula>NOT(ISERROR(SEARCH("ниже среднего",F8)))</formula>
    </cfRule>
    <cfRule type="containsText" dxfId="22" priority="100" operator="containsText" text="низкий">
      <formula>NOT(ISERROR(SEARCH("низкий",F8)))</formula>
    </cfRule>
    <cfRule type="containsText" dxfId="21" priority="101" operator="containsText" text="норма">
      <formula>NOT(ISERROR(SEARCH("норма",F8)))</formula>
    </cfRule>
    <cfRule type="containsText" dxfId="20" priority="102" operator="containsText" text="высокий">
      <formula>NOT(ISERROR(SEARCH("высокий",F8)))</formula>
    </cfRule>
    <cfRule type="containsText" dxfId="19" priority="103" operator="containsText" text="норма">
      <formula>NOT(ISERROR(SEARCH("норма",F8)))</formula>
    </cfRule>
  </conditionalFormatting>
  <conditionalFormatting sqref="F8:F11">
    <cfRule type="containsText" dxfId="18" priority="75" operator="containsText" text="низкий">
      <formula>NOT(ISERROR(SEARCH("низкий",F8)))</formula>
    </cfRule>
    <cfRule type="containsText" dxfId="17" priority="76" operator="containsText" text="низкий">
      <formula>NOT(ISERROR(SEARCH("низкий",F8)))</formula>
    </cfRule>
    <cfRule type="containsText" dxfId="16" priority="77" operator="containsText" text="норма">
      <formula>NOT(ISERROR(SEARCH("норма",F8)))</formula>
    </cfRule>
    <cfRule type="containsText" dxfId="15" priority="78" operator="containsText" text="высокий">
      <formula>NOT(ISERROR(SEARCH("высокий",F8)))</formula>
    </cfRule>
  </conditionalFormatting>
  <conditionalFormatting sqref="F5:F11 A5:A7 A9:A10">
    <cfRule type="containsText" dxfId="14" priority="38" stopIfTrue="1" operator="containsText" text="низкий">
      <formula>NOT(ISERROR(SEARCH("низкий",A5)))</formula>
    </cfRule>
    <cfRule type="containsText" dxfId="13" priority="39" stopIfTrue="1" operator="containsText" text="средний">
      <formula>NOT(ISERROR(SEARCH("средний",A5)))</formula>
    </cfRule>
    <cfRule type="containsText" dxfId="12" priority="40" stopIfTrue="1" operator="containsText" text="высокий">
      <formula>NOT(ISERROR(SEARCH("высокий",A5)))</formula>
    </cfRule>
  </conditionalFormatting>
  <conditionalFormatting sqref="F5:F7">
    <cfRule type="containsText" dxfId="11" priority="23" operator="containsText" text="высокий">
      <formula>NOT(ISERROR(SEARCH("высокий",F5)))</formula>
    </cfRule>
    <cfRule type="containsText" dxfId="10" priority="24" operator="containsText" text="норма">
      <formula>NOT(ISERROR(SEARCH("норма",F5)))</formula>
    </cfRule>
    <cfRule type="containsText" dxfId="9" priority="25" operator="containsText" text="низкий">
      <formula>NOT(ISERROR(SEARCH("низкий",F5)))</formula>
    </cfRule>
    <cfRule type="containsText" dxfId="8" priority="31" stopIfTrue="1" operator="containsText" text="норма">
      <formula>NOT(ISERROR(SEARCH("норма",F5)))</formula>
    </cfRule>
    <cfRule type="containsText" dxfId="7" priority="36" stopIfTrue="1" operator="containsText" text="низкий">
      <formula>NOT(ISERROR(SEARCH("низкий",F5)))</formula>
    </cfRule>
    <cfRule type="containsText" dxfId="6" priority="37" stopIfTrue="1" operator="containsText" text="норма">
      <formula>NOT(ISERROR(SEARCH("норма",F5)))</formula>
    </cfRule>
  </conditionalFormatting>
  <conditionalFormatting sqref="F5:F11">
    <cfRule type="containsText" dxfId="5" priority="4" operator="containsText" text="сформирован">
      <formula>NOT(ISERROR(SEARCH("сформирован",F5)))</formula>
    </cfRule>
    <cfRule type="containsText" dxfId="4" priority="5" operator="containsText" text="в стадии формирования">
      <formula>NOT(ISERROR(SEARCH("в стадии формирования",F5)))</formula>
    </cfRule>
    <cfRule type="containsText" dxfId="3" priority="6" operator="containsText" text="не сформирован">
      <formula>NOT(ISERROR(SEARCH("не сформирован",F5)))</formula>
    </cfRule>
    <cfRule type="containsText" dxfId="2" priority="3" operator="containsText" text="сформирован">
      <formula>NOT(ISERROR(SEARCH("сформирован",F5)))</formula>
    </cfRule>
    <cfRule type="containsText" dxfId="1" priority="2" operator="containsText" text="в стадии формирования">
      <formula>NOT(ISERROR(SEARCH("в стадии формирования",F5)))</formula>
    </cfRule>
    <cfRule type="containsText" dxfId="0" priority="1" operator="containsText" text="не сформирован">
      <formula>NOT(ISERROR(SEARCH("не сформирован",F5)))</formula>
    </cfRule>
  </conditionalFormatting>
  <pageMargins left="0.61" right="0.31496062992125984" top="0.52" bottom="0.35433070866141736" header="0" footer="0"/>
  <pageSetup paperSize="9" orientation="portrait" r:id="rId1"/>
  <colBreaks count="1" manualBreakCount="1">
    <brk id="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topLeftCell="E1" workbookViewId="0">
      <selection activeCell="I3" sqref="I3"/>
    </sheetView>
  </sheetViews>
  <sheetFormatPr defaultRowHeight="15" x14ac:dyDescent="0.25"/>
  <cols>
    <col min="1" max="1" width="26.85546875" style="1" customWidth="1"/>
    <col min="2" max="2" width="22.42578125" style="1" customWidth="1"/>
    <col min="3" max="3" width="27" style="1" customWidth="1"/>
    <col min="4" max="4" width="25.42578125" style="1" customWidth="1"/>
    <col min="5" max="5" width="27.140625" style="1" customWidth="1"/>
    <col min="6" max="6" width="26.5703125" style="1" customWidth="1"/>
    <col min="7" max="7" width="21.140625" style="1" customWidth="1"/>
    <col min="8" max="8" width="25.85546875" style="1" customWidth="1"/>
    <col min="9" max="9" width="36.28515625" style="1" customWidth="1"/>
    <col min="10" max="10" width="23.5703125" style="1" customWidth="1"/>
    <col min="11" max="11" width="27.5703125" style="1" customWidth="1"/>
    <col min="12" max="12" width="30" style="1" customWidth="1"/>
    <col min="13" max="13" width="21.85546875" style="1" customWidth="1"/>
    <col min="14" max="14" width="33.140625" style="1" customWidth="1"/>
    <col min="15" max="15" width="36.140625" style="1" customWidth="1"/>
    <col min="16" max="16384" width="9.140625" style="1"/>
  </cols>
  <sheetData>
    <row r="1" spans="1:16" ht="15.75" thickBot="1" x14ac:dyDescent="0.3">
      <c r="A1" s="546" t="s">
        <v>12</v>
      </c>
      <c r="B1" s="546"/>
      <c r="C1" s="546"/>
      <c r="D1" s="546" t="s">
        <v>68</v>
      </c>
      <c r="E1" s="546"/>
      <c r="F1" s="546"/>
      <c r="G1" s="546" t="s">
        <v>67</v>
      </c>
      <c r="H1" s="546"/>
      <c r="I1" s="546"/>
      <c r="J1" s="546" t="s">
        <v>87</v>
      </c>
      <c r="K1" s="546"/>
      <c r="L1" s="546"/>
      <c r="M1" s="543" t="s">
        <v>107</v>
      </c>
      <c r="N1" s="544"/>
      <c r="O1" s="545"/>
    </row>
    <row r="2" spans="1:16" ht="47.25" x14ac:dyDescent="0.25">
      <c r="A2" s="28" t="s">
        <v>4</v>
      </c>
      <c r="B2" s="29" t="s">
        <v>13</v>
      </c>
      <c r="C2" s="36" t="s">
        <v>14</v>
      </c>
      <c r="D2" s="39" t="s">
        <v>33</v>
      </c>
      <c r="E2" s="27" t="s">
        <v>34</v>
      </c>
      <c r="F2" s="40" t="s">
        <v>35</v>
      </c>
      <c r="G2" s="28" t="s">
        <v>33</v>
      </c>
      <c r="H2" s="29" t="s">
        <v>51</v>
      </c>
      <c r="I2" s="43" t="s">
        <v>14</v>
      </c>
      <c r="J2" s="28" t="s">
        <v>33</v>
      </c>
      <c r="K2" s="49" t="s">
        <v>51</v>
      </c>
      <c r="L2" s="30" t="s">
        <v>69</v>
      </c>
      <c r="M2" s="28" t="s">
        <v>33</v>
      </c>
      <c r="N2" s="29" t="s">
        <v>51</v>
      </c>
      <c r="O2" s="43" t="s">
        <v>14</v>
      </c>
      <c r="P2" s="5"/>
    </row>
    <row r="3" spans="1:16" ht="189" x14ac:dyDescent="0.25">
      <c r="A3" s="31" t="s">
        <v>15</v>
      </c>
      <c r="B3" s="21" t="s">
        <v>16</v>
      </c>
      <c r="C3" s="37" t="s">
        <v>17</v>
      </c>
      <c r="D3" s="31" t="s">
        <v>36</v>
      </c>
      <c r="E3" s="21" t="s">
        <v>37</v>
      </c>
      <c r="F3" s="37" t="s">
        <v>38</v>
      </c>
      <c r="G3" s="44" t="s">
        <v>52</v>
      </c>
      <c r="H3" s="22" t="s">
        <v>53</v>
      </c>
      <c r="I3" s="45" t="s">
        <v>54</v>
      </c>
      <c r="J3" s="31" t="s">
        <v>70</v>
      </c>
      <c r="K3" s="21" t="s">
        <v>71</v>
      </c>
      <c r="L3" s="32" t="s">
        <v>72</v>
      </c>
      <c r="M3" s="50" t="s">
        <v>89</v>
      </c>
      <c r="N3" s="23" t="s">
        <v>105</v>
      </c>
      <c r="O3" s="51" t="s">
        <v>106</v>
      </c>
      <c r="P3" s="5"/>
    </row>
    <row r="4" spans="1:16" ht="141.75" x14ac:dyDescent="0.25">
      <c r="A4" s="31" t="s">
        <v>18</v>
      </c>
      <c r="B4" s="21" t="s">
        <v>19</v>
      </c>
      <c r="C4" s="37" t="s">
        <v>20</v>
      </c>
      <c r="D4" s="31" t="s">
        <v>39</v>
      </c>
      <c r="E4" s="21" t="s">
        <v>40</v>
      </c>
      <c r="F4" s="37" t="s">
        <v>41</v>
      </c>
      <c r="G4" s="44" t="s">
        <v>55</v>
      </c>
      <c r="H4" s="21" t="s">
        <v>56</v>
      </c>
      <c r="I4" s="45" t="s">
        <v>110</v>
      </c>
      <c r="J4" s="31" t="s">
        <v>73</v>
      </c>
      <c r="K4" s="21" t="s">
        <v>74</v>
      </c>
      <c r="L4" s="32" t="s">
        <v>75</v>
      </c>
      <c r="M4" s="50" t="s">
        <v>90</v>
      </c>
      <c r="N4" s="23" t="s">
        <v>103</v>
      </c>
      <c r="O4" s="52" t="s">
        <v>104</v>
      </c>
      <c r="P4" s="5"/>
    </row>
    <row r="5" spans="1:16" ht="204.75" x14ac:dyDescent="0.25">
      <c r="A5" s="31" t="s">
        <v>21</v>
      </c>
      <c r="B5" s="21" t="s">
        <v>22</v>
      </c>
      <c r="C5" s="37" t="s">
        <v>23</v>
      </c>
      <c r="D5" s="31" t="s">
        <v>42</v>
      </c>
      <c r="E5" s="21" t="s">
        <v>43</v>
      </c>
      <c r="F5" s="37" t="s">
        <v>44</v>
      </c>
      <c r="G5" s="44" t="s">
        <v>57</v>
      </c>
      <c r="H5" s="22" t="s">
        <v>58</v>
      </c>
      <c r="I5" s="45" t="s">
        <v>59</v>
      </c>
      <c r="J5" s="31" t="s">
        <v>76</v>
      </c>
      <c r="K5" s="21" t="s">
        <v>77</v>
      </c>
      <c r="L5" s="32" t="s">
        <v>78</v>
      </c>
      <c r="M5" s="53" t="s">
        <v>91</v>
      </c>
      <c r="N5" s="23" t="s">
        <v>101</v>
      </c>
      <c r="O5" s="54" t="s">
        <v>102</v>
      </c>
      <c r="P5" s="5"/>
    </row>
    <row r="6" spans="1:16" ht="157.5" x14ac:dyDescent="0.25">
      <c r="A6" s="31" t="s">
        <v>24</v>
      </c>
      <c r="B6" s="21" t="s">
        <v>25</v>
      </c>
      <c r="C6" s="37" t="s">
        <v>26</v>
      </c>
      <c r="D6" s="31" t="s">
        <v>45</v>
      </c>
      <c r="E6" s="21" t="s">
        <v>46</v>
      </c>
      <c r="F6" s="37" t="s">
        <v>47</v>
      </c>
      <c r="G6" s="31" t="s">
        <v>60</v>
      </c>
      <c r="H6" s="22" t="s">
        <v>61</v>
      </c>
      <c r="I6" s="45" t="s">
        <v>109</v>
      </c>
      <c r="J6" s="31" t="s">
        <v>79</v>
      </c>
      <c r="K6" s="21" t="s">
        <v>80</v>
      </c>
      <c r="L6" s="32" t="s">
        <v>81</v>
      </c>
      <c r="M6" s="55" t="s">
        <v>92</v>
      </c>
      <c r="N6" s="23" t="s">
        <v>88</v>
      </c>
      <c r="O6" s="54" t="s">
        <v>93</v>
      </c>
      <c r="P6" s="5"/>
    </row>
    <row r="7" spans="1:16" ht="126" customHeight="1" thickBot="1" x14ac:dyDescent="0.3">
      <c r="A7" s="31" t="s">
        <v>27</v>
      </c>
      <c r="B7" s="21" t="s">
        <v>28</v>
      </c>
      <c r="C7" s="37" t="s">
        <v>29</v>
      </c>
      <c r="D7" s="33" t="s">
        <v>48</v>
      </c>
      <c r="E7" s="34" t="s">
        <v>49</v>
      </c>
      <c r="F7" s="41" t="s">
        <v>50</v>
      </c>
      <c r="G7" s="44" t="s">
        <v>62</v>
      </c>
      <c r="H7" s="22" t="s">
        <v>63</v>
      </c>
      <c r="I7" s="45" t="s">
        <v>108</v>
      </c>
      <c r="J7" s="31" t="s">
        <v>82</v>
      </c>
      <c r="K7" s="21" t="s">
        <v>83</v>
      </c>
      <c r="L7" s="32" t="s">
        <v>84</v>
      </c>
      <c r="M7" s="55" t="s">
        <v>94</v>
      </c>
      <c r="N7" s="23" t="s">
        <v>99</v>
      </c>
      <c r="O7" s="54" t="s">
        <v>98</v>
      </c>
      <c r="P7" s="5"/>
    </row>
    <row r="8" spans="1:16" ht="189.75" thickBot="1" x14ac:dyDescent="0.3">
      <c r="A8" s="33" t="s">
        <v>30</v>
      </c>
      <c r="B8" s="34" t="s">
        <v>31</v>
      </c>
      <c r="C8" s="35" t="s">
        <v>32</v>
      </c>
      <c r="D8" s="38"/>
      <c r="E8" s="6"/>
      <c r="F8" s="42"/>
      <c r="G8" s="46" t="s">
        <v>64</v>
      </c>
      <c r="H8" s="47" t="s">
        <v>65</v>
      </c>
      <c r="I8" s="48" t="s">
        <v>66</v>
      </c>
      <c r="J8" s="33" t="s">
        <v>85</v>
      </c>
      <c r="K8" s="34" t="s">
        <v>86</v>
      </c>
      <c r="L8" s="35" t="s">
        <v>100</v>
      </c>
      <c r="M8" s="56" t="s">
        <v>95</v>
      </c>
      <c r="N8" s="57" t="s">
        <v>96</v>
      </c>
      <c r="O8" s="58" t="s">
        <v>97</v>
      </c>
      <c r="P8" s="5"/>
    </row>
    <row r="9" spans="1:16" ht="15" customHeight="1" x14ac:dyDescent="0.25">
      <c r="A9" s="6"/>
      <c r="B9" s="6"/>
      <c r="C9" s="6"/>
      <c r="G9" s="6"/>
      <c r="H9" s="6"/>
      <c r="I9" s="6"/>
      <c r="J9" s="6"/>
      <c r="K9" s="6"/>
      <c r="L9" s="6"/>
      <c r="M9" s="24"/>
      <c r="N9" s="25"/>
      <c r="O9" s="26"/>
    </row>
  </sheetData>
  <mergeCells count="5">
    <mergeCell ref="M1:O1"/>
    <mergeCell ref="A1:C1"/>
    <mergeCell ref="D1:F1"/>
    <mergeCell ref="G1:I1"/>
    <mergeCell ref="J1:L1"/>
  </mergeCells>
  <phoneticPr fontId="0"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workbookViewId="0">
      <selection activeCell="B1" sqref="B1"/>
    </sheetView>
  </sheetViews>
  <sheetFormatPr defaultRowHeight="15" x14ac:dyDescent="0.25"/>
  <cols>
    <col min="1" max="1" width="54.85546875" customWidth="1"/>
    <col min="2" max="2" width="45.85546875" customWidth="1"/>
    <col min="3" max="3" width="45.5703125" customWidth="1"/>
  </cols>
  <sheetData>
    <row r="1" spans="1:44" ht="409.5" x14ac:dyDescent="0.25">
      <c r="A1" s="70" t="s">
        <v>112</v>
      </c>
      <c r="B1" s="69" t="s">
        <v>114</v>
      </c>
      <c r="C1" s="72" t="s">
        <v>113</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row>
    <row r="2" spans="1:44" ht="214.5" customHeight="1" x14ac:dyDescent="0.25">
      <c r="A2" s="74" t="s">
        <v>115</v>
      </c>
      <c r="B2" s="75" t="s">
        <v>116</v>
      </c>
      <c r="C2" s="74" t="s">
        <v>117</v>
      </c>
    </row>
    <row r="3" spans="1:44" x14ac:dyDescent="0.25">
      <c r="A3" s="74"/>
      <c r="C3" s="76"/>
    </row>
    <row r="4" spans="1:44" x14ac:dyDescent="0.25">
      <c r="A4" s="74"/>
    </row>
    <row r="5" spans="1:44" x14ac:dyDescent="0.25">
      <c r="A5" s="74"/>
    </row>
    <row r="6" spans="1:44" x14ac:dyDescent="0.25">
      <c r="A6" s="74"/>
    </row>
    <row r="7" spans="1:44" x14ac:dyDescent="0.25">
      <c r="A7" s="74"/>
    </row>
    <row r="14" spans="1:44" x14ac:dyDescent="0.25">
      <c r="B14" s="7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K40"/>
  <sheetViews>
    <sheetView topLeftCell="A4" zoomScale="70" zoomScaleNormal="70" workbookViewId="0">
      <selection activeCell="T13" sqref="T13"/>
    </sheetView>
  </sheetViews>
  <sheetFormatPr defaultRowHeight="15" x14ac:dyDescent="0.25"/>
  <cols>
    <col min="1" max="1" width="9.140625" style="94"/>
    <col min="2" max="2" width="27.28515625" style="94" customWidth="1"/>
    <col min="3" max="33" width="9.140625" style="94"/>
    <col min="34" max="34" width="11.7109375" style="94" customWidth="1"/>
    <col min="35" max="16384" width="9.140625" style="94"/>
  </cols>
  <sheetData>
    <row r="1" spans="1:37" x14ac:dyDescent="0.25">
      <c r="A1" s="385" t="s">
        <v>143</v>
      </c>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row>
    <row r="2" spans="1:37" x14ac:dyDescent="0.25">
      <c r="A2" s="386" t="s">
        <v>154</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row>
    <row r="3" spans="1:37" ht="45" customHeight="1" thickBot="1" x14ac:dyDescent="0.3">
      <c r="A3" s="391" t="s">
        <v>3</v>
      </c>
      <c r="B3" s="394" t="s">
        <v>237</v>
      </c>
      <c r="C3" s="385" t="s">
        <v>111</v>
      </c>
      <c r="D3" s="387" t="s">
        <v>144</v>
      </c>
      <c r="E3" s="387"/>
      <c r="F3" s="387"/>
      <c r="G3" s="387"/>
      <c r="H3" s="387"/>
      <c r="I3" s="388"/>
      <c r="J3" s="388"/>
      <c r="K3" s="387" t="s">
        <v>145</v>
      </c>
      <c r="L3" s="387"/>
      <c r="M3" s="388"/>
      <c r="N3" s="388"/>
      <c r="O3" s="387" t="s">
        <v>244</v>
      </c>
      <c r="P3" s="387"/>
      <c r="Q3" s="388"/>
      <c r="R3" s="388"/>
      <c r="S3" s="388"/>
      <c r="T3" s="387" t="s">
        <v>245</v>
      </c>
      <c r="U3" s="387"/>
      <c r="V3" s="387"/>
      <c r="W3" s="387"/>
      <c r="X3" s="388"/>
      <c r="Y3" s="388"/>
      <c r="Z3" s="389" t="s">
        <v>153</v>
      </c>
      <c r="AA3" s="389"/>
      <c r="AB3" s="389"/>
      <c r="AC3" s="389"/>
      <c r="AD3" s="389"/>
      <c r="AE3" s="389"/>
      <c r="AF3" s="389"/>
      <c r="AG3" s="389"/>
      <c r="AH3" s="389"/>
      <c r="AI3" s="390"/>
      <c r="AJ3" s="390"/>
    </row>
    <row r="4" spans="1:37" ht="224.25" customHeight="1" thickBot="1" x14ac:dyDescent="0.3">
      <c r="A4" s="391"/>
      <c r="B4" s="394"/>
      <c r="C4" s="385"/>
      <c r="D4" s="144" t="s">
        <v>207</v>
      </c>
      <c r="E4" s="144" t="s">
        <v>226</v>
      </c>
      <c r="F4" s="144" t="s">
        <v>208</v>
      </c>
      <c r="G4" s="144" t="s">
        <v>209</v>
      </c>
      <c r="H4" s="149" t="s">
        <v>273</v>
      </c>
      <c r="I4" s="392" t="s">
        <v>0</v>
      </c>
      <c r="J4" s="393"/>
      <c r="K4" s="145" t="s">
        <v>146</v>
      </c>
      <c r="L4" s="147" t="s">
        <v>147</v>
      </c>
      <c r="M4" s="392" t="s">
        <v>0</v>
      </c>
      <c r="N4" s="393"/>
      <c r="O4" s="146" t="s">
        <v>210</v>
      </c>
      <c r="P4" s="148" t="s">
        <v>150</v>
      </c>
      <c r="Q4" s="309" t="s">
        <v>284</v>
      </c>
      <c r="R4" s="392" t="s">
        <v>0</v>
      </c>
      <c r="S4" s="393"/>
      <c r="T4" s="164" t="s">
        <v>151</v>
      </c>
      <c r="U4" s="144" t="s">
        <v>212</v>
      </c>
      <c r="V4" s="144" t="s">
        <v>213</v>
      </c>
      <c r="W4" s="149" t="s">
        <v>215</v>
      </c>
      <c r="X4" s="392" t="s">
        <v>0</v>
      </c>
      <c r="Y4" s="393"/>
      <c r="Z4" s="164" t="s">
        <v>216</v>
      </c>
      <c r="AA4" s="144" t="s">
        <v>217</v>
      </c>
      <c r="AB4" s="144" t="s">
        <v>223</v>
      </c>
      <c r="AC4" s="144" t="s">
        <v>222</v>
      </c>
      <c r="AD4" s="144" t="s">
        <v>274</v>
      </c>
      <c r="AE4" s="144" t="s">
        <v>276</v>
      </c>
      <c r="AF4" s="144" t="s">
        <v>275</v>
      </c>
      <c r="AG4" s="144" t="s">
        <v>219</v>
      </c>
      <c r="AH4" s="149" t="s">
        <v>218</v>
      </c>
      <c r="AI4" s="392" t="s">
        <v>0</v>
      </c>
      <c r="AJ4" s="393"/>
      <c r="AK4" s="183"/>
    </row>
    <row r="5" spans="1:37" x14ac:dyDescent="0.25">
      <c r="A5" s="94">
        <f>список!A2</f>
        <v>1</v>
      </c>
      <c r="B5" s="94" t="str">
        <f>IF(список!B2="","",список!B2)</f>
        <v/>
      </c>
      <c r="C5" s="228" t="str">
        <f>IF(список!C2="","",список!C2)</f>
        <v/>
      </c>
      <c r="D5" s="356"/>
      <c r="E5" s="343"/>
      <c r="F5" s="343"/>
      <c r="G5" s="343"/>
      <c r="H5" s="344"/>
      <c r="I5" s="158" t="str">
        <f>IF(D5="","",IF(E5="","",IF(F5="","",IF(G5="","",IF(H5="","",SUM(D5:H5)/5)))))</f>
        <v/>
      </c>
      <c r="J5" s="159" t="str">
        <f>IF(I5="","",IF(I5&gt;1.5,"сформирован",IF(I5&lt;0.5,"не сформирован", "в стадии формирования")))</f>
        <v/>
      </c>
      <c r="K5" s="343"/>
      <c r="L5" s="343"/>
      <c r="M5" s="158" t="str">
        <f>IF(K5="","",IF(L5="","",SUM(K5:L5)/2))</f>
        <v/>
      </c>
      <c r="N5" s="159" t="str">
        <f>IF(M5="","",IF(M5&gt;1.5,"сформирован",IF(M5&lt;0.5,"не сформирован","в стадии формирования")))</f>
        <v/>
      </c>
      <c r="O5" s="349"/>
      <c r="P5" s="547"/>
      <c r="Q5" s="335"/>
      <c r="R5" s="161" t="str">
        <f>IF(O5="","",IF(P5="","",IF(Q5="","",SUM(O5:Q5)/3)))</f>
        <v/>
      </c>
      <c r="S5" s="159" t="str">
        <f>IF(R5="","",IF(R5&gt;1.5,"сформирован",IF(R5&lt;0.5,"не сформирован", "в стадии формирования")))</f>
        <v/>
      </c>
      <c r="T5" s="343"/>
      <c r="U5" s="343"/>
      <c r="V5" s="343"/>
      <c r="W5" s="343"/>
      <c r="X5" s="161" t="str">
        <f>IF(T5="","",IF(U5="","",IF(V5="","",IF(W5="","",(SUM(T5:W5)/4)))))</f>
        <v/>
      </c>
      <c r="Y5" s="159" t="str">
        <f>IF(X5="","",IF(X5&gt;1.5,"сформирован",IF(X5&lt;0.5,"не сформирован", "в стадии формирования")))</f>
        <v/>
      </c>
      <c r="Z5" s="343"/>
      <c r="AA5" s="343"/>
      <c r="AB5" s="343"/>
      <c r="AC5" s="343"/>
      <c r="AD5" s="348"/>
      <c r="AE5" s="355"/>
      <c r="AF5" s="343"/>
      <c r="AG5" s="343"/>
      <c r="AH5" s="344"/>
      <c r="AI5" s="161" t="str">
        <f>IF(Z5="","",IF(AA5="","",IF(AB5="","",IF(AC5="","",IF(AD5="","",IF(AE5="","",IF(AF5="","",IF(AG5="","",IF(AH5="","",(SUM(Z5:AH5)/9))))))))))</f>
        <v/>
      </c>
      <c r="AJ5" s="159" t="str">
        <f>IF(AI5="","",IF(AI5&gt;1.5,"сформирован",IF(AI5&lt;0.5,"не сформирован","в стадии формирования")))</f>
        <v/>
      </c>
      <c r="AK5" s="183"/>
    </row>
    <row r="6" spans="1:37" x14ac:dyDescent="0.25">
      <c r="A6" s="94">
        <f>список!A3</f>
        <v>2</v>
      </c>
      <c r="B6" s="94" t="str">
        <f>IF(список!B3="","",список!B3)</f>
        <v/>
      </c>
      <c r="C6" s="228">
        <f>IF(список!C3="","",список!C3)</f>
        <v>0</v>
      </c>
      <c r="D6" s="357"/>
      <c r="E6" s="345"/>
      <c r="F6" s="345"/>
      <c r="G6" s="345"/>
      <c r="H6" s="346"/>
      <c r="I6" s="150" t="str">
        <f t="shared" ref="I6:I39" si="0">IF(D6="","",IF(E6="","",IF(F6="","",IF(G6="","",IF(H6="","",SUM(D6:H6)/5)))))</f>
        <v/>
      </c>
      <c r="J6" s="151" t="str">
        <f t="shared" ref="J6:J39" si="1">IF(I6="","",IF(I6&gt;1.5,"сформирован",IF(I6&lt;0.5,"не сформирован", "в стадии формирования")))</f>
        <v/>
      </c>
      <c r="K6" s="345"/>
      <c r="L6" s="345"/>
      <c r="M6" s="150" t="str">
        <f t="shared" ref="M6:M39" si="2">IF(K6="","",IF(L6="","",SUM(K6:L6)/2))</f>
        <v/>
      </c>
      <c r="N6" s="151" t="str">
        <f t="shared" ref="N6:N39" si="3">IF(M6="","",IF(M6&gt;1.5,"сформирован",IF(M6&lt;0.5,"не сформирован","в стадии формирования")))</f>
        <v/>
      </c>
      <c r="O6" s="353"/>
      <c r="P6" s="333"/>
      <c r="Q6" s="296"/>
      <c r="R6" s="162" t="str">
        <f t="shared" ref="R6:R39" si="4">IF(O6="","",IF(P6="","",IF(Q6="","",SUM(O6:Q6)/3)))</f>
        <v/>
      </c>
      <c r="S6" s="151" t="str">
        <f t="shared" ref="S6:S39" si="5">IF(R6="","",IF(R6&gt;1.5,"сформирован",IF(R6&lt;0.5,"не сформирован", "в стадии формирования")))</f>
        <v/>
      </c>
      <c r="T6" s="345"/>
      <c r="U6" s="345"/>
      <c r="V6" s="345"/>
      <c r="W6" s="345"/>
      <c r="X6" s="162" t="str">
        <f t="shared" ref="X6:X39" si="6">IF(T6="","",IF(U6="","",IF(V6="","",IF(W6="","",(SUM(T6:W6)/4)))))</f>
        <v/>
      </c>
      <c r="Y6" s="151" t="str">
        <f t="shared" ref="Y6:Y39" si="7">IF(X6="","",IF(X6&gt;1.5,"сформирован",IF(X6&lt;0.5,"не сформирован", "в стадии формирования")))</f>
        <v/>
      </c>
      <c r="Z6" s="345"/>
      <c r="AA6" s="345"/>
      <c r="AB6" s="345"/>
      <c r="AC6" s="345"/>
      <c r="AD6" s="352"/>
      <c r="AE6" s="353"/>
      <c r="AF6" s="345"/>
      <c r="AG6" s="345"/>
      <c r="AH6" s="346"/>
      <c r="AI6" s="162" t="str">
        <f t="shared" ref="AI6:AI39" si="8">IF(Z6="","",IF(AA6="","",IF(AB6="","",IF(AC6="","",IF(AD6="","",IF(AE6="","",IF(AF6="","",IF(AG6="","",IF(AH6="","",(SUM(Z6:AH6)/9))))))))))</f>
        <v/>
      </c>
      <c r="AJ6" s="151" t="str">
        <f t="shared" ref="AJ6:AJ39" si="9">IF(AI6="","",IF(AI6&gt;1.5,"сформирован",IF(AI6&lt;0.5,"не сформирован","в стадии формирования")))</f>
        <v/>
      </c>
      <c r="AK6" s="183"/>
    </row>
    <row r="7" spans="1:37" x14ac:dyDescent="0.25">
      <c r="A7" s="94">
        <f>список!A4</f>
        <v>3</v>
      </c>
      <c r="B7" s="94" t="str">
        <f>IF(список!B4="","",список!B4)</f>
        <v/>
      </c>
      <c r="C7" s="228">
        <f>IF(список!C4="","",список!C4)</f>
        <v>0</v>
      </c>
      <c r="D7" s="357"/>
      <c r="E7" s="345"/>
      <c r="F7" s="345"/>
      <c r="G7" s="345"/>
      <c r="H7" s="346"/>
      <c r="I7" s="150" t="str">
        <f t="shared" si="0"/>
        <v/>
      </c>
      <c r="J7" s="151" t="str">
        <f t="shared" si="1"/>
        <v/>
      </c>
      <c r="K7" s="345"/>
      <c r="L7" s="345"/>
      <c r="M7" s="150" t="str">
        <f t="shared" si="2"/>
        <v/>
      </c>
      <c r="N7" s="151" t="str">
        <f t="shared" si="3"/>
        <v/>
      </c>
      <c r="O7" s="353"/>
      <c r="P7" s="333"/>
      <c r="Q7" s="296"/>
      <c r="R7" s="162" t="str">
        <f t="shared" si="4"/>
        <v/>
      </c>
      <c r="S7" s="151" t="str">
        <f t="shared" si="5"/>
        <v/>
      </c>
      <c r="T7" s="345"/>
      <c r="U7" s="345"/>
      <c r="V7" s="345"/>
      <c r="W7" s="345"/>
      <c r="X7" s="162" t="str">
        <f t="shared" si="6"/>
        <v/>
      </c>
      <c r="Y7" s="151" t="str">
        <f t="shared" si="7"/>
        <v/>
      </c>
      <c r="Z7" s="345"/>
      <c r="AA7" s="345"/>
      <c r="AB7" s="345"/>
      <c r="AC7" s="345"/>
      <c r="AD7" s="352"/>
      <c r="AE7" s="353"/>
      <c r="AF7" s="345"/>
      <c r="AG7" s="345"/>
      <c r="AH7" s="346"/>
      <c r="AI7" s="162" t="str">
        <f t="shared" si="8"/>
        <v/>
      </c>
      <c r="AJ7" s="151" t="str">
        <f t="shared" si="9"/>
        <v/>
      </c>
      <c r="AK7" s="183"/>
    </row>
    <row r="8" spans="1:37" x14ac:dyDescent="0.25">
      <c r="A8" s="94">
        <f>список!A5</f>
        <v>4</v>
      </c>
      <c r="B8" s="94" t="str">
        <f>IF(список!B5="","",список!B5)</f>
        <v/>
      </c>
      <c r="C8" s="228">
        <f>IF(список!C5="","",список!C5)</f>
        <v>0</v>
      </c>
      <c r="D8" s="357"/>
      <c r="E8" s="345"/>
      <c r="F8" s="345"/>
      <c r="G8" s="345"/>
      <c r="H8" s="346"/>
      <c r="I8" s="150" t="str">
        <f t="shared" si="0"/>
        <v/>
      </c>
      <c r="J8" s="151" t="str">
        <f t="shared" si="1"/>
        <v/>
      </c>
      <c r="K8" s="345"/>
      <c r="L8" s="345"/>
      <c r="M8" s="150" t="str">
        <f t="shared" si="2"/>
        <v/>
      </c>
      <c r="N8" s="151" t="str">
        <f t="shared" si="3"/>
        <v/>
      </c>
      <c r="O8" s="353"/>
      <c r="P8" s="333"/>
      <c r="Q8" s="296"/>
      <c r="R8" s="162" t="str">
        <f t="shared" si="4"/>
        <v/>
      </c>
      <c r="S8" s="151" t="str">
        <f t="shared" si="5"/>
        <v/>
      </c>
      <c r="T8" s="345"/>
      <c r="U8" s="345"/>
      <c r="V8" s="345"/>
      <c r="W8" s="345"/>
      <c r="X8" s="162" t="str">
        <f t="shared" si="6"/>
        <v/>
      </c>
      <c r="Y8" s="151" t="str">
        <f t="shared" si="7"/>
        <v/>
      </c>
      <c r="Z8" s="345"/>
      <c r="AA8" s="345"/>
      <c r="AB8" s="345"/>
      <c r="AC8" s="345"/>
      <c r="AD8" s="352"/>
      <c r="AE8" s="353"/>
      <c r="AF8" s="345"/>
      <c r="AG8" s="345"/>
      <c r="AH8" s="346"/>
      <c r="AI8" s="162" t="str">
        <f t="shared" si="8"/>
        <v/>
      </c>
      <c r="AJ8" s="151" t="str">
        <f t="shared" si="9"/>
        <v/>
      </c>
      <c r="AK8" s="183"/>
    </row>
    <row r="9" spans="1:37" x14ac:dyDescent="0.25">
      <c r="A9" s="94">
        <f>список!A6</f>
        <v>5</v>
      </c>
      <c r="B9" s="94" t="str">
        <f>IF(список!B6="","",список!B6)</f>
        <v/>
      </c>
      <c r="C9" s="228">
        <f>IF(список!C6="","",список!C6)</f>
        <v>0</v>
      </c>
      <c r="D9" s="357"/>
      <c r="E9" s="345"/>
      <c r="F9" s="345"/>
      <c r="G9" s="345"/>
      <c r="H9" s="346"/>
      <c r="I9" s="150" t="str">
        <f t="shared" si="0"/>
        <v/>
      </c>
      <c r="J9" s="151" t="str">
        <f t="shared" si="1"/>
        <v/>
      </c>
      <c r="K9" s="345"/>
      <c r="L9" s="345"/>
      <c r="M9" s="150" t="str">
        <f t="shared" si="2"/>
        <v/>
      </c>
      <c r="N9" s="151" t="str">
        <f t="shared" si="3"/>
        <v/>
      </c>
      <c r="O9" s="353"/>
      <c r="P9" s="333"/>
      <c r="Q9" s="296"/>
      <c r="R9" s="162" t="str">
        <f t="shared" si="4"/>
        <v/>
      </c>
      <c r="S9" s="151" t="str">
        <f t="shared" si="5"/>
        <v/>
      </c>
      <c r="T9" s="345"/>
      <c r="U9" s="345"/>
      <c r="V9" s="345"/>
      <c r="W9" s="345"/>
      <c r="X9" s="162" t="str">
        <f t="shared" si="6"/>
        <v/>
      </c>
      <c r="Y9" s="151" t="str">
        <f t="shared" si="7"/>
        <v/>
      </c>
      <c r="Z9" s="345"/>
      <c r="AA9" s="345"/>
      <c r="AB9" s="345"/>
      <c r="AC9" s="345"/>
      <c r="AD9" s="352"/>
      <c r="AE9" s="353"/>
      <c r="AF9" s="345"/>
      <c r="AG9" s="345"/>
      <c r="AH9" s="346"/>
      <c r="AI9" s="162" t="str">
        <f t="shared" si="8"/>
        <v/>
      </c>
      <c r="AJ9" s="151" t="str">
        <f t="shared" si="9"/>
        <v/>
      </c>
      <c r="AK9" s="183"/>
    </row>
    <row r="10" spans="1:37" x14ac:dyDescent="0.25">
      <c r="A10" s="94">
        <f>список!A7</f>
        <v>6</v>
      </c>
      <c r="B10" s="94" t="str">
        <f>IF(список!B7="","",список!B7)</f>
        <v/>
      </c>
      <c r="C10" s="228">
        <f>IF(список!C7="","",список!C7)</f>
        <v>0</v>
      </c>
      <c r="D10" s="357"/>
      <c r="E10" s="345"/>
      <c r="F10" s="345"/>
      <c r="G10" s="345"/>
      <c r="H10" s="346"/>
      <c r="I10" s="150" t="str">
        <f t="shared" si="0"/>
        <v/>
      </c>
      <c r="J10" s="151" t="str">
        <f t="shared" si="1"/>
        <v/>
      </c>
      <c r="K10" s="345"/>
      <c r="L10" s="345"/>
      <c r="M10" s="150" t="str">
        <f t="shared" si="2"/>
        <v/>
      </c>
      <c r="N10" s="151" t="str">
        <f t="shared" si="3"/>
        <v/>
      </c>
      <c r="O10" s="353"/>
      <c r="P10" s="333"/>
      <c r="Q10" s="296"/>
      <c r="R10" s="162" t="str">
        <f t="shared" si="4"/>
        <v/>
      </c>
      <c r="S10" s="151" t="str">
        <f t="shared" si="5"/>
        <v/>
      </c>
      <c r="T10" s="345"/>
      <c r="U10" s="345"/>
      <c r="V10" s="345"/>
      <c r="W10" s="345"/>
      <c r="X10" s="162" t="str">
        <f t="shared" si="6"/>
        <v/>
      </c>
      <c r="Y10" s="151" t="str">
        <f t="shared" si="7"/>
        <v/>
      </c>
      <c r="Z10" s="345"/>
      <c r="AA10" s="345"/>
      <c r="AB10" s="345"/>
      <c r="AC10" s="345"/>
      <c r="AD10" s="352"/>
      <c r="AE10" s="353"/>
      <c r="AF10" s="345"/>
      <c r="AG10" s="345"/>
      <c r="AH10" s="346"/>
      <c r="AI10" s="162" t="str">
        <f t="shared" si="8"/>
        <v/>
      </c>
      <c r="AJ10" s="151" t="str">
        <f t="shared" si="9"/>
        <v/>
      </c>
      <c r="AK10" s="183"/>
    </row>
    <row r="11" spans="1:37" x14ac:dyDescent="0.25">
      <c r="A11" s="94">
        <f>список!A8</f>
        <v>7</v>
      </c>
      <c r="B11" s="94" t="str">
        <f>IF(список!B8="","",список!B8)</f>
        <v/>
      </c>
      <c r="C11" s="228">
        <f>IF(список!C8="","",список!C8)</f>
        <v>0</v>
      </c>
      <c r="D11" s="357"/>
      <c r="E11" s="345"/>
      <c r="F11" s="345"/>
      <c r="G11" s="345"/>
      <c r="H11" s="346"/>
      <c r="I11" s="150" t="str">
        <f t="shared" si="0"/>
        <v/>
      </c>
      <c r="J11" s="151" t="str">
        <f t="shared" si="1"/>
        <v/>
      </c>
      <c r="K11" s="345"/>
      <c r="L11" s="345"/>
      <c r="M11" s="150" t="str">
        <f t="shared" si="2"/>
        <v/>
      </c>
      <c r="N11" s="151" t="str">
        <f t="shared" si="3"/>
        <v/>
      </c>
      <c r="O11" s="353"/>
      <c r="P11" s="333"/>
      <c r="Q11" s="296"/>
      <c r="R11" s="162" t="str">
        <f t="shared" si="4"/>
        <v/>
      </c>
      <c r="S11" s="151" t="str">
        <f t="shared" si="5"/>
        <v/>
      </c>
      <c r="T11" s="345"/>
      <c r="U11" s="345"/>
      <c r="V11" s="345"/>
      <c r="W11" s="345"/>
      <c r="X11" s="162" t="str">
        <f t="shared" si="6"/>
        <v/>
      </c>
      <c r="Y11" s="151" t="str">
        <f t="shared" si="7"/>
        <v/>
      </c>
      <c r="Z11" s="345"/>
      <c r="AA11" s="345"/>
      <c r="AB11" s="345"/>
      <c r="AC11" s="345"/>
      <c r="AD11" s="352"/>
      <c r="AE11" s="353"/>
      <c r="AF11" s="345"/>
      <c r="AG11" s="345"/>
      <c r="AH11" s="346"/>
      <c r="AI11" s="162" t="str">
        <f t="shared" si="8"/>
        <v/>
      </c>
      <c r="AJ11" s="151" t="str">
        <f t="shared" si="9"/>
        <v/>
      </c>
      <c r="AK11" s="183"/>
    </row>
    <row r="12" spans="1:37" x14ac:dyDescent="0.25">
      <c r="A12" s="94">
        <f>список!A9</f>
        <v>8</v>
      </c>
      <c r="B12" s="94" t="str">
        <f>IF(список!B9="","",список!B9)</f>
        <v/>
      </c>
      <c r="C12" s="228">
        <f>IF(список!C9="","",список!C9)</f>
        <v>0</v>
      </c>
      <c r="D12" s="357"/>
      <c r="E12" s="345"/>
      <c r="F12" s="345"/>
      <c r="G12" s="345"/>
      <c r="H12" s="346"/>
      <c r="I12" s="150" t="str">
        <f t="shared" si="0"/>
        <v/>
      </c>
      <c r="J12" s="151" t="str">
        <f t="shared" si="1"/>
        <v/>
      </c>
      <c r="K12" s="345"/>
      <c r="L12" s="345"/>
      <c r="M12" s="150" t="str">
        <f t="shared" si="2"/>
        <v/>
      </c>
      <c r="N12" s="151" t="str">
        <f t="shared" si="3"/>
        <v/>
      </c>
      <c r="O12" s="353"/>
      <c r="P12" s="333"/>
      <c r="Q12" s="296"/>
      <c r="R12" s="162" t="str">
        <f t="shared" si="4"/>
        <v/>
      </c>
      <c r="S12" s="151" t="str">
        <f t="shared" si="5"/>
        <v/>
      </c>
      <c r="T12" s="345"/>
      <c r="U12" s="345"/>
      <c r="V12" s="345"/>
      <c r="W12" s="345"/>
      <c r="X12" s="162" t="str">
        <f t="shared" si="6"/>
        <v/>
      </c>
      <c r="Y12" s="151" t="str">
        <f t="shared" si="7"/>
        <v/>
      </c>
      <c r="Z12" s="345"/>
      <c r="AA12" s="345"/>
      <c r="AB12" s="345"/>
      <c r="AC12" s="345"/>
      <c r="AD12" s="352"/>
      <c r="AE12" s="353"/>
      <c r="AF12" s="345"/>
      <c r="AG12" s="345"/>
      <c r="AH12" s="346"/>
      <c r="AI12" s="162" t="str">
        <f t="shared" si="8"/>
        <v/>
      </c>
      <c r="AJ12" s="151" t="str">
        <f t="shared" si="9"/>
        <v/>
      </c>
      <c r="AK12" s="183"/>
    </row>
    <row r="13" spans="1:37" x14ac:dyDescent="0.25">
      <c r="A13" s="94">
        <f>список!A10</f>
        <v>9</v>
      </c>
      <c r="B13" s="94" t="str">
        <f>IF(список!B10="","",список!B10)</f>
        <v/>
      </c>
      <c r="C13" s="228">
        <f>IF(список!C10="","",список!C10)</f>
        <v>0</v>
      </c>
      <c r="D13" s="357"/>
      <c r="E13" s="345"/>
      <c r="F13" s="345"/>
      <c r="G13" s="345"/>
      <c r="H13" s="346"/>
      <c r="I13" s="150" t="str">
        <f t="shared" si="0"/>
        <v/>
      </c>
      <c r="J13" s="151" t="str">
        <f t="shared" si="1"/>
        <v/>
      </c>
      <c r="K13" s="345"/>
      <c r="L13" s="345"/>
      <c r="M13" s="150" t="str">
        <f t="shared" si="2"/>
        <v/>
      </c>
      <c r="N13" s="151" t="str">
        <f t="shared" si="3"/>
        <v/>
      </c>
      <c r="O13" s="353"/>
      <c r="P13" s="333"/>
      <c r="Q13" s="296"/>
      <c r="R13" s="162" t="str">
        <f t="shared" si="4"/>
        <v/>
      </c>
      <c r="S13" s="151" t="str">
        <f t="shared" si="5"/>
        <v/>
      </c>
      <c r="T13" s="345"/>
      <c r="U13" s="345"/>
      <c r="V13" s="345"/>
      <c r="W13" s="345"/>
      <c r="X13" s="162" t="str">
        <f t="shared" si="6"/>
        <v/>
      </c>
      <c r="Y13" s="151" t="str">
        <f t="shared" si="7"/>
        <v/>
      </c>
      <c r="Z13" s="345"/>
      <c r="AA13" s="345"/>
      <c r="AB13" s="345"/>
      <c r="AC13" s="345"/>
      <c r="AD13" s="352"/>
      <c r="AE13" s="353"/>
      <c r="AF13" s="345"/>
      <c r="AG13" s="345"/>
      <c r="AH13" s="346"/>
      <c r="AI13" s="162" t="str">
        <f t="shared" si="8"/>
        <v/>
      </c>
      <c r="AJ13" s="151" t="str">
        <f t="shared" si="9"/>
        <v/>
      </c>
      <c r="AK13" s="183"/>
    </row>
    <row r="14" spans="1:37" x14ac:dyDescent="0.25">
      <c r="A14" s="94">
        <f>список!A11</f>
        <v>10</v>
      </c>
      <c r="B14" s="94" t="str">
        <f>IF(список!B11="","",список!B11)</f>
        <v/>
      </c>
      <c r="C14" s="228">
        <f>IF(список!C11="","",список!C11)</f>
        <v>0</v>
      </c>
      <c r="D14" s="357"/>
      <c r="E14" s="345"/>
      <c r="F14" s="345"/>
      <c r="G14" s="345"/>
      <c r="H14" s="346"/>
      <c r="I14" s="150" t="str">
        <f t="shared" si="0"/>
        <v/>
      </c>
      <c r="J14" s="151" t="str">
        <f t="shared" si="1"/>
        <v/>
      </c>
      <c r="K14" s="345"/>
      <c r="L14" s="345"/>
      <c r="M14" s="150" t="str">
        <f t="shared" si="2"/>
        <v/>
      </c>
      <c r="N14" s="151" t="str">
        <f t="shared" si="3"/>
        <v/>
      </c>
      <c r="O14" s="353"/>
      <c r="P14" s="333"/>
      <c r="Q14" s="296"/>
      <c r="R14" s="162" t="str">
        <f t="shared" si="4"/>
        <v/>
      </c>
      <c r="S14" s="151" t="str">
        <f t="shared" si="5"/>
        <v/>
      </c>
      <c r="T14" s="345"/>
      <c r="U14" s="345"/>
      <c r="V14" s="345"/>
      <c r="W14" s="345"/>
      <c r="X14" s="162" t="str">
        <f t="shared" si="6"/>
        <v/>
      </c>
      <c r="Y14" s="151" t="str">
        <f t="shared" si="7"/>
        <v/>
      </c>
      <c r="Z14" s="345"/>
      <c r="AA14" s="345"/>
      <c r="AB14" s="345"/>
      <c r="AC14" s="345"/>
      <c r="AD14" s="352"/>
      <c r="AE14" s="353"/>
      <c r="AF14" s="345"/>
      <c r="AG14" s="345"/>
      <c r="AH14" s="346"/>
      <c r="AI14" s="162" t="str">
        <f t="shared" si="8"/>
        <v/>
      </c>
      <c r="AJ14" s="151" t="str">
        <f t="shared" si="9"/>
        <v/>
      </c>
      <c r="AK14" s="183"/>
    </row>
    <row r="15" spans="1:37" x14ac:dyDescent="0.25">
      <c r="A15" s="94">
        <f>список!A12</f>
        <v>11</v>
      </c>
      <c r="B15" s="94" t="str">
        <f>IF(список!B12="","",список!B12)</f>
        <v/>
      </c>
      <c r="C15" s="228">
        <f>IF(список!C12="","",список!C12)</f>
        <v>0</v>
      </c>
      <c r="D15" s="357"/>
      <c r="E15" s="345"/>
      <c r="F15" s="345"/>
      <c r="G15" s="345"/>
      <c r="H15" s="346"/>
      <c r="I15" s="150" t="str">
        <f t="shared" si="0"/>
        <v/>
      </c>
      <c r="J15" s="151" t="str">
        <f t="shared" si="1"/>
        <v/>
      </c>
      <c r="K15" s="345"/>
      <c r="L15" s="345"/>
      <c r="M15" s="150" t="str">
        <f t="shared" si="2"/>
        <v/>
      </c>
      <c r="N15" s="151" t="str">
        <f t="shared" si="3"/>
        <v/>
      </c>
      <c r="O15" s="353"/>
      <c r="P15" s="333"/>
      <c r="Q15" s="296"/>
      <c r="R15" s="162" t="str">
        <f t="shared" si="4"/>
        <v/>
      </c>
      <c r="S15" s="151" t="str">
        <f t="shared" si="5"/>
        <v/>
      </c>
      <c r="T15" s="345"/>
      <c r="U15" s="345"/>
      <c r="V15" s="345"/>
      <c r="W15" s="345"/>
      <c r="X15" s="162" t="str">
        <f t="shared" si="6"/>
        <v/>
      </c>
      <c r="Y15" s="151" t="str">
        <f t="shared" si="7"/>
        <v/>
      </c>
      <c r="Z15" s="345"/>
      <c r="AA15" s="345"/>
      <c r="AB15" s="345"/>
      <c r="AC15" s="345"/>
      <c r="AD15" s="352"/>
      <c r="AE15" s="353"/>
      <c r="AF15" s="345"/>
      <c r="AG15" s="345"/>
      <c r="AH15" s="346"/>
      <c r="AI15" s="162" t="str">
        <f t="shared" si="8"/>
        <v/>
      </c>
      <c r="AJ15" s="151" t="str">
        <f t="shared" si="9"/>
        <v/>
      </c>
      <c r="AK15" s="183"/>
    </row>
    <row r="16" spans="1:37" x14ac:dyDescent="0.25">
      <c r="A16" s="94">
        <f>список!A13</f>
        <v>12</v>
      </c>
      <c r="B16" s="94" t="str">
        <f>IF(список!B13="","",список!B13)</f>
        <v/>
      </c>
      <c r="C16" s="228">
        <f>IF(список!C13="","",список!C13)</f>
        <v>0</v>
      </c>
      <c r="D16" s="357"/>
      <c r="E16" s="345"/>
      <c r="F16" s="345"/>
      <c r="G16" s="345"/>
      <c r="H16" s="346"/>
      <c r="I16" s="150" t="str">
        <f t="shared" si="0"/>
        <v/>
      </c>
      <c r="J16" s="151" t="str">
        <f t="shared" si="1"/>
        <v/>
      </c>
      <c r="K16" s="345"/>
      <c r="L16" s="345"/>
      <c r="M16" s="150" t="str">
        <f t="shared" si="2"/>
        <v/>
      </c>
      <c r="N16" s="151" t="str">
        <f t="shared" si="3"/>
        <v/>
      </c>
      <c r="O16" s="353"/>
      <c r="P16" s="333"/>
      <c r="Q16" s="296"/>
      <c r="R16" s="162" t="str">
        <f t="shared" si="4"/>
        <v/>
      </c>
      <c r="S16" s="151" t="str">
        <f t="shared" si="5"/>
        <v/>
      </c>
      <c r="T16" s="345"/>
      <c r="U16" s="345"/>
      <c r="V16" s="345"/>
      <c r="W16" s="345"/>
      <c r="X16" s="162" t="str">
        <f t="shared" si="6"/>
        <v/>
      </c>
      <c r="Y16" s="151" t="str">
        <f t="shared" si="7"/>
        <v/>
      </c>
      <c r="Z16" s="345"/>
      <c r="AA16" s="345"/>
      <c r="AB16" s="345"/>
      <c r="AC16" s="345"/>
      <c r="AD16" s="352"/>
      <c r="AE16" s="353"/>
      <c r="AF16" s="345"/>
      <c r="AG16" s="345"/>
      <c r="AH16" s="346"/>
      <c r="AI16" s="162" t="str">
        <f t="shared" si="8"/>
        <v/>
      </c>
      <c r="AJ16" s="151" t="str">
        <f t="shared" si="9"/>
        <v/>
      </c>
      <c r="AK16" s="183"/>
    </row>
    <row r="17" spans="1:37" x14ac:dyDescent="0.25">
      <c r="A17" s="94">
        <f>список!A14</f>
        <v>13</v>
      </c>
      <c r="B17" s="94" t="str">
        <f>IF(список!B14="","",список!B14)</f>
        <v/>
      </c>
      <c r="C17" s="228">
        <f>IF(список!C14="","",список!C14)</f>
        <v>0</v>
      </c>
      <c r="D17" s="357"/>
      <c r="E17" s="345"/>
      <c r="F17" s="345"/>
      <c r="G17" s="345"/>
      <c r="H17" s="346"/>
      <c r="I17" s="150" t="str">
        <f t="shared" si="0"/>
        <v/>
      </c>
      <c r="J17" s="151" t="str">
        <f t="shared" si="1"/>
        <v/>
      </c>
      <c r="K17" s="345"/>
      <c r="L17" s="345"/>
      <c r="M17" s="150" t="str">
        <f t="shared" si="2"/>
        <v/>
      </c>
      <c r="N17" s="151" t="str">
        <f t="shared" si="3"/>
        <v/>
      </c>
      <c r="O17" s="353"/>
      <c r="P17" s="333"/>
      <c r="Q17" s="296"/>
      <c r="R17" s="162" t="str">
        <f t="shared" si="4"/>
        <v/>
      </c>
      <c r="S17" s="151" t="str">
        <f t="shared" si="5"/>
        <v/>
      </c>
      <c r="T17" s="345"/>
      <c r="U17" s="345"/>
      <c r="V17" s="345"/>
      <c r="W17" s="345"/>
      <c r="X17" s="162" t="str">
        <f t="shared" si="6"/>
        <v/>
      </c>
      <c r="Y17" s="151" t="str">
        <f t="shared" si="7"/>
        <v/>
      </c>
      <c r="Z17" s="345"/>
      <c r="AA17" s="345"/>
      <c r="AB17" s="345"/>
      <c r="AC17" s="345"/>
      <c r="AD17" s="352"/>
      <c r="AE17" s="353"/>
      <c r="AF17" s="345"/>
      <c r="AG17" s="345"/>
      <c r="AH17" s="346"/>
      <c r="AI17" s="162" t="str">
        <f t="shared" si="8"/>
        <v/>
      </c>
      <c r="AJ17" s="151" t="str">
        <f t="shared" si="9"/>
        <v/>
      </c>
      <c r="AK17" s="183"/>
    </row>
    <row r="18" spans="1:37" x14ac:dyDescent="0.25">
      <c r="A18" s="94">
        <f>список!A15</f>
        <v>14</v>
      </c>
      <c r="B18" s="94" t="str">
        <f>IF(список!B15="","",список!B15)</f>
        <v/>
      </c>
      <c r="C18" s="228">
        <f>IF(список!C15="","",список!C15)</f>
        <v>0</v>
      </c>
      <c r="D18" s="357"/>
      <c r="E18" s="345"/>
      <c r="F18" s="345"/>
      <c r="G18" s="345"/>
      <c r="H18" s="346"/>
      <c r="I18" s="150" t="str">
        <f t="shared" si="0"/>
        <v/>
      </c>
      <c r="J18" s="151" t="str">
        <f t="shared" si="1"/>
        <v/>
      </c>
      <c r="K18" s="345"/>
      <c r="L18" s="345"/>
      <c r="M18" s="150" t="str">
        <f t="shared" si="2"/>
        <v/>
      </c>
      <c r="N18" s="151" t="str">
        <f t="shared" si="3"/>
        <v/>
      </c>
      <c r="O18" s="353"/>
      <c r="P18" s="333"/>
      <c r="Q18" s="296"/>
      <c r="R18" s="162" t="str">
        <f t="shared" si="4"/>
        <v/>
      </c>
      <c r="S18" s="151" t="str">
        <f t="shared" si="5"/>
        <v/>
      </c>
      <c r="T18" s="345"/>
      <c r="U18" s="345"/>
      <c r="V18" s="345"/>
      <c r="W18" s="345"/>
      <c r="X18" s="162" t="str">
        <f t="shared" si="6"/>
        <v/>
      </c>
      <c r="Y18" s="151" t="str">
        <f t="shared" si="7"/>
        <v/>
      </c>
      <c r="Z18" s="345"/>
      <c r="AA18" s="345"/>
      <c r="AB18" s="345"/>
      <c r="AC18" s="345"/>
      <c r="AD18" s="352"/>
      <c r="AE18" s="353"/>
      <c r="AF18" s="345"/>
      <c r="AG18" s="345"/>
      <c r="AH18" s="346"/>
      <c r="AI18" s="162" t="str">
        <f t="shared" si="8"/>
        <v/>
      </c>
      <c r="AJ18" s="151" t="str">
        <f t="shared" si="9"/>
        <v/>
      </c>
      <c r="AK18" s="183"/>
    </row>
    <row r="19" spans="1:37" x14ac:dyDescent="0.25">
      <c r="A19" s="94">
        <f>список!A16</f>
        <v>15</v>
      </c>
      <c r="B19" s="94" t="str">
        <f>IF(список!B16="","",список!B16)</f>
        <v/>
      </c>
      <c r="C19" s="228">
        <f>IF(список!C16="","",список!C16)</f>
        <v>0</v>
      </c>
      <c r="D19" s="357"/>
      <c r="E19" s="345"/>
      <c r="F19" s="345"/>
      <c r="G19" s="345"/>
      <c r="H19" s="346"/>
      <c r="I19" s="150" t="str">
        <f t="shared" si="0"/>
        <v/>
      </c>
      <c r="J19" s="151" t="str">
        <f t="shared" si="1"/>
        <v/>
      </c>
      <c r="K19" s="345"/>
      <c r="L19" s="345"/>
      <c r="M19" s="150" t="str">
        <f t="shared" si="2"/>
        <v/>
      </c>
      <c r="N19" s="151" t="str">
        <f t="shared" si="3"/>
        <v/>
      </c>
      <c r="O19" s="353"/>
      <c r="P19" s="333"/>
      <c r="Q19" s="296"/>
      <c r="R19" s="162" t="str">
        <f t="shared" si="4"/>
        <v/>
      </c>
      <c r="S19" s="151" t="str">
        <f t="shared" si="5"/>
        <v/>
      </c>
      <c r="T19" s="345"/>
      <c r="U19" s="345"/>
      <c r="V19" s="345"/>
      <c r="W19" s="345"/>
      <c r="X19" s="162" t="str">
        <f t="shared" si="6"/>
        <v/>
      </c>
      <c r="Y19" s="151" t="str">
        <f t="shared" si="7"/>
        <v/>
      </c>
      <c r="Z19" s="345"/>
      <c r="AA19" s="345"/>
      <c r="AB19" s="345"/>
      <c r="AC19" s="345"/>
      <c r="AD19" s="352"/>
      <c r="AE19" s="353"/>
      <c r="AF19" s="345"/>
      <c r="AG19" s="345"/>
      <c r="AH19" s="346"/>
      <c r="AI19" s="162" t="str">
        <f t="shared" si="8"/>
        <v/>
      </c>
      <c r="AJ19" s="151" t="str">
        <f t="shared" si="9"/>
        <v/>
      </c>
      <c r="AK19" s="183"/>
    </row>
    <row r="20" spans="1:37" x14ac:dyDescent="0.25">
      <c r="A20" s="94">
        <f>список!A17</f>
        <v>16</v>
      </c>
      <c r="B20" s="94" t="str">
        <f>IF(список!B17="","",список!B17)</f>
        <v/>
      </c>
      <c r="C20" s="228">
        <f>IF(список!C17="","",список!C17)</f>
        <v>0</v>
      </c>
      <c r="D20" s="357"/>
      <c r="E20" s="345"/>
      <c r="F20" s="345"/>
      <c r="G20" s="345"/>
      <c r="H20" s="346"/>
      <c r="I20" s="150" t="str">
        <f t="shared" si="0"/>
        <v/>
      </c>
      <c r="J20" s="151" t="str">
        <f t="shared" si="1"/>
        <v/>
      </c>
      <c r="K20" s="345"/>
      <c r="L20" s="345"/>
      <c r="M20" s="150" t="str">
        <f t="shared" si="2"/>
        <v/>
      </c>
      <c r="N20" s="151" t="str">
        <f t="shared" si="3"/>
        <v/>
      </c>
      <c r="O20" s="353"/>
      <c r="P20" s="333"/>
      <c r="Q20" s="296"/>
      <c r="R20" s="162" t="str">
        <f t="shared" si="4"/>
        <v/>
      </c>
      <c r="S20" s="151" t="str">
        <f t="shared" si="5"/>
        <v/>
      </c>
      <c r="T20" s="345"/>
      <c r="U20" s="345"/>
      <c r="V20" s="345"/>
      <c r="W20" s="345"/>
      <c r="X20" s="162" t="str">
        <f t="shared" si="6"/>
        <v/>
      </c>
      <c r="Y20" s="151" t="str">
        <f t="shared" si="7"/>
        <v/>
      </c>
      <c r="Z20" s="345"/>
      <c r="AA20" s="345"/>
      <c r="AB20" s="345"/>
      <c r="AC20" s="345"/>
      <c r="AD20" s="352"/>
      <c r="AE20" s="353"/>
      <c r="AF20" s="345"/>
      <c r="AG20" s="345"/>
      <c r="AH20" s="346"/>
      <c r="AI20" s="162" t="str">
        <f t="shared" si="8"/>
        <v/>
      </c>
      <c r="AJ20" s="151" t="str">
        <f t="shared" si="9"/>
        <v/>
      </c>
      <c r="AK20" s="183"/>
    </row>
    <row r="21" spans="1:37" x14ac:dyDescent="0.25">
      <c r="A21" s="94">
        <f>список!A18</f>
        <v>17</v>
      </c>
      <c r="B21" s="94" t="str">
        <f>IF(список!B18="","",список!B18)</f>
        <v/>
      </c>
      <c r="C21" s="228">
        <f>IF(список!C18="","",список!C18)</f>
        <v>0</v>
      </c>
      <c r="D21" s="357"/>
      <c r="E21" s="345"/>
      <c r="F21" s="345"/>
      <c r="G21" s="345"/>
      <c r="H21" s="346"/>
      <c r="I21" s="150" t="str">
        <f t="shared" si="0"/>
        <v/>
      </c>
      <c r="J21" s="151" t="str">
        <f t="shared" si="1"/>
        <v/>
      </c>
      <c r="K21" s="345"/>
      <c r="L21" s="345"/>
      <c r="M21" s="150" t="str">
        <f t="shared" si="2"/>
        <v/>
      </c>
      <c r="N21" s="151" t="str">
        <f t="shared" si="3"/>
        <v/>
      </c>
      <c r="O21" s="353"/>
      <c r="P21" s="333"/>
      <c r="Q21" s="296"/>
      <c r="R21" s="162" t="str">
        <f t="shared" si="4"/>
        <v/>
      </c>
      <c r="S21" s="151" t="str">
        <f t="shared" si="5"/>
        <v/>
      </c>
      <c r="T21" s="345"/>
      <c r="U21" s="345"/>
      <c r="V21" s="345"/>
      <c r="W21" s="345"/>
      <c r="X21" s="162" t="str">
        <f t="shared" si="6"/>
        <v/>
      </c>
      <c r="Y21" s="151" t="str">
        <f t="shared" si="7"/>
        <v/>
      </c>
      <c r="Z21" s="345"/>
      <c r="AA21" s="345"/>
      <c r="AB21" s="345"/>
      <c r="AC21" s="345"/>
      <c r="AD21" s="352"/>
      <c r="AE21" s="353"/>
      <c r="AF21" s="345"/>
      <c r="AG21" s="345"/>
      <c r="AH21" s="346"/>
      <c r="AI21" s="162" t="str">
        <f t="shared" si="8"/>
        <v/>
      </c>
      <c r="AJ21" s="151" t="str">
        <f t="shared" si="9"/>
        <v/>
      </c>
      <c r="AK21" s="183"/>
    </row>
    <row r="22" spans="1:37" x14ac:dyDescent="0.25">
      <c r="A22" s="94">
        <f>список!A19</f>
        <v>18</v>
      </c>
      <c r="B22" s="94" t="str">
        <f>IF(список!B19="","",список!B19)</f>
        <v/>
      </c>
      <c r="C22" s="228">
        <f>IF(список!C19="","",список!C19)</f>
        <v>0</v>
      </c>
      <c r="D22" s="357"/>
      <c r="E22" s="345"/>
      <c r="F22" s="345"/>
      <c r="G22" s="345"/>
      <c r="H22" s="346"/>
      <c r="I22" s="150" t="str">
        <f t="shared" si="0"/>
        <v/>
      </c>
      <c r="J22" s="151" t="str">
        <f t="shared" si="1"/>
        <v/>
      </c>
      <c r="K22" s="345"/>
      <c r="L22" s="345"/>
      <c r="M22" s="150" t="str">
        <f t="shared" si="2"/>
        <v/>
      </c>
      <c r="N22" s="151" t="str">
        <f t="shared" si="3"/>
        <v/>
      </c>
      <c r="O22" s="353"/>
      <c r="P22" s="333"/>
      <c r="Q22" s="296"/>
      <c r="R22" s="162" t="str">
        <f t="shared" si="4"/>
        <v/>
      </c>
      <c r="S22" s="151" t="str">
        <f t="shared" si="5"/>
        <v/>
      </c>
      <c r="T22" s="345"/>
      <c r="U22" s="345"/>
      <c r="V22" s="345"/>
      <c r="W22" s="345"/>
      <c r="X22" s="162" t="str">
        <f t="shared" si="6"/>
        <v/>
      </c>
      <c r="Y22" s="151" t="str">
        <f t="shared" si="7"/>
        <v/>
      </c>
      <c r="Z22" s="345"/>
      <c r="AA22" s="345"/>
      <c r="AB22" s="345"/>
      <c r="AC22" s="345"/>
      <c r="AD22" s="352"/>
      <c r="AE22" s="353"/>
      <c r="AF22" s="345"/>
      <c r="AG22" s="345"/>
      <c r="AH22" s="346"/>
      <c r="AI22" s="162" t="str">
        <f t="shared" si="8"/>
        <v/>
      </c>
      <c r="AJ22" s="151" t="str">
        <f t="shared" si="9"/>
        <v/>
      </c>
      <c r="AK22" s="183"/>
    </row>
    <row r="23" spans="1:37" x14ac:dyDescent="0.25">
      <c r="A23" s="94">
        <f>список!A20</f>
        <v>19</v>
      </c>
      <c r="B23" s="94" t="str">
        <f>IF(список!B20="","",список!B20)</f>
        <v/>
      </c>
      <c r="C23" s="228">
        <f>IF(список!C20="","",список!C20)</f>
        <v>0</v>
      </c>
      <c r="D23" s="357"/>
      <c r="E23" s="345"/>
      <c r="F23" s="345"/>
      <c r="G23" s="345"/>
      <c r="H23" s="346"/>
      <c r="I23" s="150" t="str">
        <f t="shared" si="0"/>
        <v/>
      </c>
      <c r="J23" s="151" t="str">
        <f t="shared" si="1"/>
        <v/>
      </c>
      <c r="K23" s="345"/>
      <c r="L23" s="345"/>
      <c r="M23" s="150" t="str">
        <f t="shared" si="2"/>
        <v/>
      </c>
      <c r="N23" s="151" t="str">
        <f t="shared" si="3"/>
        <v/>
      </c>
      <c r="O23" s="353"/>
      <c r="P23" s="333"/>
      <c r="Q23" s="296"/>
      <c r="R23" s="162" t="str">
        <f t="shared" si="4"/>
        <v/>
      </c>
      <c r="S23" s="151" t="str">
        <f t="shared" si="5"/>
        <v/>
      </c>
      <c r="T23" s="345"/>
      <c r="U23" s="345"/>
      <c r="V23" s="345"/>
      <c r="W23" s="345"/>
      <c r="X23" s="162" t="str">
        <f t="shared" si="6"/>
        <v/>
      </c>
      <c r="Y23" s="151" t="str">
        <f t="shared" si="7"/>
        <v/>
      </c>
      <c r="Z23" s="345"/>
      <c r="AA23" s="345"/>
      <c r="AB23" s="345"/>
      <c r="AC23" s="345"/>
      <c r="AD23" s="352"/>
      <c r="AE23" s="353"/>
      <c r="AF23" s="345"/>
      <c r="AG23" s="345"/>
      <c r="AH23" s="346"/>
      <c r="AI23" s="162" t="str">
        <f t="shared" si="8"/>
        <v/>
      </c>
      <c r="AJ23" s="151" t="str">
        <f t="shared" si="9"/>
        <v/>
      </c>
      <c r="AK23" s="183"/>
    </row>
    <row r="24" spans="1:37" x14ac:dyDescent="0.25">
      <c r="A24" s="94">
        <f>список!A21</f>
        <v>20</v>
      </c>
      <c r="B24" s="94" t="str">
        <f>IF(список!B21="","",список!B21)</f>
        <v/>
      </c>
      <c r="C24" s="228">
        <f>IF(список!C21="","",список!C21)</f>
        <v>0</v>
      </c>
      <c r="D24" s="357"/>
      <c r="E24" s="345"/>
      <c r="F24" s="345"/>
      <c r="G24" s="345"/>
      <c r="H24" s="346"/>
      <c r="I24" s="150" t="str">
        <f t="shared" si="0"/>
        <v/>
      </c>
      <c r="J24" s="151" t="str">
        <f t="shared" si="1"/>
        <v/>
      </c>
      <c r="K24" s="345"/>
      <c r="L24" s="345"/>
      <c r="M24" s="150" t="str">
        <f t="shared" si="2"/>
        <v/>
      </c>
      <c r="N24" s="151" t="str">
        <f t="shared" si="3"/>
        <v/>
      </c>
      <c r="O24" s="353"/>
      <c r="P24" s="333"/>
      <c r="Q24" s="296"/>
      <c r="R24" s="162" t="str">
        <f t="shared" si="4"/>
        <v/>
      </c>
      <c r="S24" s="151" t="str">
        <f t="shared" si="5"/>
        <v/>
      </c>
      <c r="T24" s="345"/>
      <c r="U24" s="345"/>
      <c r="V24" s="345"/>
      <c r="W24" s="345"/>
      <c r="X24" s="162" t="str">
        <f t="shared" si="6"/>
        <v/>
      </c>
      <c r="Y24" s="151" t="str">
        <f t="shared" si="7"/>
        <v/>
      </c>
      <c r="Z24" s="345"/>
      <c r="AA24" s="345"/>
      <c r="AB24" s="345"/>
      <c r="AC24" s="345"/>
      <c r="AD24" s="352"/>
      <c r="AE24" s="353"/>
      <c r="AF24" s="345"/>
      <c r="AG24" s="345"/>
      <c r="AH24" s="346"/>
      <c r="AI24" s="162" t="str">
        <f t="shared" si="8"/>
        <v/>
      </c>
      <c r="AJ24" s="151" t="str">
        <f t="shared" si="9"/>
        <v/>
      </c>
      <c r="AK24" s="183"/>
    </row>
    <row r="25" spans="1:37" x14ac:dyDescent="0.25">
      <c r="A25" s="94">
        <f>список!A22</f>
        <v>21</v>
      </c>
      <c r="B25" s="94" t="str">
        <f>IF(список!B22="","",список!B22)</f>
        <v/>
      </c>
      <c r="C25" s="228">
        <f>IF(список!C22="","",список!C22)</f>
        <v>0</v>
      </c>
      <c r="D25" s="357"/>
      <c r="E25" s="345"/>
      <c r="F25" s="345"/>
      <c r="G25" s="345"/>
      <c r="H25" s="346"/>
      <c r="I25" s="150" t="str">
        <f t="shared" si="0"/>
        <v/>
      </c>
      <c r="J25" s="151" t="str">
        <f t="shared" si="1"/>
        <v/>
      </c>
      <c r="K25" s="345"/>
      <c r="L25" s="345"/>
      <c r="M25" s="150" t="str">
        <f t="shared" si="2"/>
        <v/>
      </c>
      <c r="N25" s="151" t="str">
        <f t="shared" si="3"/>
        <v/>
      </c>
      <c r="O25" s="353"/>
      <c r="P25" s="333"/>
      <c r="Q25" s="296"/>
      <c r="R25" s="162" t="str">
        <f t="shared" si="4"/>
        <v/>
      </c>
      <c r="S25" s="151" t="str">
        <f t="shared" si="5"/>
        <v/>
      </c>
      <c r="T25" s="345"/>
      <c r="U25" s="345"/>
      <c r="V25" s="345"/>
      <c r="W25" s="345"/>
      <c r="X25" s="162" t="str">
        <f t="shared" si="6"/>
        <v/>
      </c>
      <c r="Y25" s="151" t="str">
        <f t="shared" si="7"/>
        <v/>
      </c>
      <c r="Z25" s="345"/>
      <c r="AA25" s="345"/>
      <c r="AB25" s="345"/>
      <c r="AC25" s="345"/>
      <c r="AD25" s="352"/>
      <c r="AE25" s="353"/>
      <c r="AF25" s="345"/>
      <c r="AG25" s="345"/>
      <c r="AH25" s="346"/>
      <c r="AI25" s="162" t="str">
        <f t="shared" si="8"/>
        <v/>
      </c>
      <c r="AJ25" s="151" t="str">
        <f t="shared" si="9"/>
        <v/>
      </c>
      <c r="AK25" s="183"/>
    </row>
    <row r="26" spans="1:37" x14ac:dyDescent="0.25">
      <c r="A26" s="94">
        <f>список!A23</f>
        <v>22</v>
      </c>
      <c r="B26" s="94" t="str">
        <f>IF(список!B23="","",список!B23)</f>
        <v/>
      </c>
      <c r="C26" s="228">
        <f>IF(список!C23="","",список!C23)</f>
        <v>0</v>
      </c>
      <c r="D26" s="357"/>
      <c r="E26" s="345"/>
      <c r="F26" s="345"/>
      <c r="G26" s="345"/>
      <c r="H26" s="346"/>
      <c r="I26" s="150" t="str">
        <f t="shared" si="0"/>
        <v/>
      </c>
      <c r="J26" s="151" t="str">
        <f t="shared" si="1"/>
        <v/>
      </c>
      <c r="K26" s="345"/>
      <c r="L26" s="345"/>
      <c r="M26" s="150" t="str">
        <f t="shared" si="2"/>
        <v/>
      </c>
      <c r="N26" s="151" t="str">
        <f t="shared" si="3"/>
        <v/>
      </c>
      <c r="O26" s="353"/>
      <c r="P26" s="333"/>
      <c r="Q26" s="296"/>
      <c r="R26" s="162" t="str">
        <f t="shared" si="4"/>
        <v/>
      </c>
      <c r="S26" s="151" t="str">
        <f t="shared" si="5"/>
        <v/>
      </c>
      <c r="T26" s="345"/>
      <c r="U26" s="345"/>
      <c r="V26" s="345"/>
      <c r="W26" s="345"/>
      <c r="X26" s="162" t="str">
        <f t="shared" si="6"/>
        <v/>
      </c>
      <c r="Y26" s="151" t="str">
        <f t="shared" si="7"/>
        <v/>
      </c>
      <c r="Z26" s="345"/>
      <c r="AA26" s="345"/>
      <c r="AB26" s="345"/>
      <c r="AC26" s="345"/>
      <c r="AD26" s="352"/>
      <c r="AE26" s="353"/>
      <c r="AF26" s="345"/>
      <c r="AG26" s="345"/>
      <c r="AH26" s="346"/>
      <c r="AI26" s="162" t="str">
        <f t="shared" si="8"/>
        <v/>
      </c>
      <c r="AJ26" s="151" t="str">
        <f t="shared" si="9"/>
        <v/>
      </c>
      <c r="AK26" s="183"/>
    </row>
    <row r="27" spans="1:37" x14ac:dyDescent="0.25">
      <c r="A27" s="94">
        <f>список!A24</f>
        <v>23</v>
      </c>
      <c r="B27" s="94" t="str">
        <f>IF(список!B24="","",список!B24)</f>
        <v/>
      </c>
      <c r="C27" s="228">
        <f>IF(список!C24="","",список!C24)</f>
        <v>0</v>
      </c>
      <c r="D27" s="357"/>
      <c r="E27" s="345"/>
      <c r="F27" s="345"/>
      <c r="G27" s="345"/>
      <c r="H27" s="346"/>
      <c r="I27" s="150" t="str">
        <f t="shared" si="0"/>
        <v/>
      </c>
      <c r="J27" s="151" t="str">
        <f t="shared" si="1"/>
        <v/>
      </c>
      <c r="K27" s="345"/>
      <c r="L27" s="345"/>
      <c r="M27" s="150" t="str">
        <f t="shared" si="2"/>
        <v/>
      </c>
      <c r="N27" s="151" t="str">
        <f t="shared" si="3"/>
        <v/>
      </c>
      <c r="O27" s="353"/>
      <c r="P27" s="333"/>
      <c r="Q27" s="296"/>
      <c r="R27" s="162" t="str">
        <f t="shared" si="4"/>
        <v/>
      </c>
      <c r="S27" s="151" t="str">
        <f t="shared" si="5"/>
        <v/>
      </c>
      <c r="T27" s="345"/>
      <c r="U27" s="345"/>
      <c r="V27" s="345"/>
      <c r="W27" s="345"/>
      <c r="X27" s="162" t="str">
        <f t="shared" si="6"/>
        <v/>
      </c>
      <c r="Y27" s="151" t="str">
        <f t="shared" si="7"/>
        <v/>
      </c>
      <c r="Z27" s="345"/>
      <c r="AA27" s="345"/>
      <c r="AB27" s="345"/>
      <c r="AC27" s="345"/>
      <c r="AD27" s="352"/>
      <c r="AE27" s="353"/>
      <c r="AF27" s="345"/>
      <c r="AG27" s="345"/>
      <c r="AH27" s="346"/>
      <c r="AI27" s="162" t="str">
        <f t="shared" si="8"/>
        <v/>
      </c>
      <c r="AJ27" s="151" t="str">
        <f t="shared" si="9"/>
        <v/>
      </c>
      <c r="AK27" s="183"/>
    </row>
    <row r="28" spans="1:37" x14ac:dyDescent="0.25">
      <c r="A28" s="94">
        <f>список!A25</f>
        <v>24</v>
      </c>
      <c r="B28" s="94" t="str">
        <f>IF(список!B25="","",список!B25)</f>
        <v/>
      </c>
      <c r="C28" s="228">
        <f>IF(список!C25="","",список!C25)</f>
        <v>0</v>
      </c>
      <c r="D28" s="357"/>
      <c r="E28" s="345"/>
      <c r="F28" s="345"/>
      <c r="G28" s="345"/>
      <c r="H28" s="346"/>
      <c r="I28" s="150" t="str">
        <f t="shared" si="0"/>
        <v/>
      </c>
      <c r="J28" s="151" t="str">
        <f t="shared" si="1"/>
        <v/>
      </c>
      <c r="K28" s="345"/>
      <c r="L28" s="345"/>
      <c r="M28" s="150" t="str">
        <f t="shared" si="2"/>
        <v/>
      </c>
      <c r="N28" s="151" t="str">
        <f t="shared" si="3"/>
        <v/>
      </c>
      <c r="O28" s="353"/>
      <c r="P28" s="333"/>
      <c r="Q28" s="296"/>
      <c r="R28" s="162" t="str">
        <f t="shared" si="4"/>
        <v/>
      </c>
      <c r="S28" s="151" t="str">
        <f t="shared" si="5"/>
        <v/>
      </c>
      <c r="T28" s="345"/>
      <c r="U28" s="345"/>
      <c r="V28" s="345"/>
      <c r="W28" s="345"/>
      <c r="X28" s="162" t="str">
        <f t="shared" si="6"/>
        <v/>
      </c>
      <c r="Y28" s="151" t="str">
        <f t="shared" si="7"/>
        <v/>
      </c>
      <c r="Z28" s="345"/>
      <c r="AA28" s="345"/>
      <c r="AB28" s="345"/>
      <c r="AC28" s="345"/>
      <c r="AD28" s="352"/>
      <c r="AE28" s="353"/>
      <c r="AF28" s="345"/>
      <c r="AG28" s="345"/>
      <c r="AH28" s="295"/>
      <c r="AI28" s="162" t="str">
        <f t="shared" si="8"/>
        <v/>
      </c>
      <c r="AJ28" s="151" t="str">
        <f t="shared" si="9"/>
        <v/>
      </c>
      <c r="AK28" s="183"/>
    </row>
    <row r="29" spans="1:37" x14ac:dyDescent="0.25">
      <c r="A29" s="94">
        <f>список!A26</f>
        <v>25</v>
      </c>
      <c r="B29" s="94" t="str">
        <f>IF(список!B26="","",список!B26)</f>
        <v/>
      </c>
      <c r="C29" s="228">
        <f>IF(список!C26="","",список!C26)</f>
        <v>0</v>
      </c>
      <c r="D29" s="357"/>
      <c r="E29" s="345"/>
      <c r="F29" s="345"/>
      <c r="G29" s="345"/>
      <c r="H29" s="346"/>
      <c r="I29" s="150" t="str">
        <f t="shared" si="0"/>
        <v/>
      </c>
      <c r="J29" s="151" t="str">
        <f t="shared" si="1"/>
        <v/>
      </c>
      <c r="K29" s="345"/>
      <c r="L29" s="345"/>
      <c r="M29" s="150" t="str">
        <f t="shared" si="2"/>
        <v/>
      </c>
      <c r="N29" s="151" t="str">
        <f t="shared" si="3"/>
        <v/>
      </c>
      <c r="O29" s="353"/>
      <c r="P29" s="333"/>
      <c r="Q29" s="296"/>
      <c r="R29" s="162" t="str">
        <f t="shared" si="4"/>
        <v/>
      </c>
      <c r="S29" s="151" t="str">
        <f t="shared" si="5"/>
        <v/>
      </c>
      <c r="T29" s="345"/>
      <c r="U29" s="345"/>
      <c r="V29" s="345"/>
      <c r="W29" s="345"/>
      <c r="X29" s="162" t="str">
        <f t="shared" si="6"/>
        <v/>
      </c>
      <c r="Y29" s="151" t="str">
        <f t="shared" si="7"/>
        <v/>
      </c>
      <c r="Z29" s="345"/>
      <c r="AA29" s="345"/>
      <c r="AB29" s="345"/>
      <c r="AC29" s="345"/>
      <c r="AD29" s="352"/>
      <c r="AE29" s="353"/>
      <c r="AF29" s="345"/>
      <c r="AG29" s="345"/>
      <c r="AH29" s="295"/>
      <c r="AI29" s="162" t="str">
        <f t="shared" si="8"/>
        <v/>
      </c>
      <c r="AJ29" s="151" t="str">
        <f t="shared" si="9"/>
        <v/>
      </c>
      <c r="AK29" s="183"/>
    </row>
    <row r="30" spans="1:37" x14ac:dyDescent="0.25">
      <c r="A30" s="94">
        <f>список!A27</f>
        <v>26</v>
      </c>
      <c r="B30" s="94" t="str">
        <f>IF(список!B27="","",список!B27)</f>
        <v/>
      </c>
      <c r="C30" s="228">
        <f>IF(список!C27="","",список!C27)</f>
        <v>0</v>
      </c>
      <c r="D30" s="328"/>
      <c r="E30" s="295"/>
      <c r="F30" s="295"/>
      <c r="G30" s="295"/>
      <c r="H30" s="296"/>
      <c r="I30" s="150" t="str">
        <f t="shared" si="0"/>
        <v/>
      </c>
      <c r="J30" s="151" t="str">
        <f t="shared" si="1"/>
        <v/>
      </c>
      <c r="K30" s="295"/>
      <c r="L30" s="295"/>
      <c r="M30" s="150" t="str">
        <f t="shared" si="2"/>
        <v/>
      </c>
      <c r="N30" s="151" t="str">
        <f t="shared" si="3"/>
        <v/>
      </c>
      <c r="O30" s="296"/>
      <c r="P30" s="333"/>
      <c r="Q30" s="296"/>
      <c r="R30" s="162" t="str">
        <f t="shared" si="4"/>
        <v/>
      </c>
      <c r="S30" s="151" t="str">
        <f t="shared" si="5"/>
        <v/>
      </c>
      <c r="T30" s="295"/>
      <c r="U30" s="295"/>
      <c r="V30" s="295"/>
      <c r="W30" s="295"/>
      <c r="X30" s="162" t="str">
        <f t="shared" si="6"/>
        <v/>
      </c>
      <c r="Y30" s="151" t="str">
        <f t="shared" si="7"/>
        <v/>
      </c>
      <c r="Z30" s="295"/>
      <c r="AA30" s="295"/>
      <c r="AB30" s="295"/>
      <c r="AC30" s="295"/>
      <c r="AD30" s="295"/>
      <c r="AE30" s="296"/>
      <c r="AF30" s="295"/>
      <c r="AG30" s="295"/>
      <c r="AH30" s="296"/>
      <c r="AI30" s="162" t="str">
        <f t="shared" si="8"/>
        <v/>
      </c>
      <c r="AJ30" s="151" t="str">
        <f t="shared" si="9"/>
        <v/>
      </c>
      <c r="AK30" s="183"/>
    </row>
    <row r="31" spans="1:37" x14ac:dyDescent="0.25">
      <c r="A31" s="94">
        <f>список!A28</f>
        <v>27</v>
      </c>
      <c r="B31" s="94" t="str">
        <f>IF(список!B28="","",список!B28)</f>
        <v/>
      </c>
      <c r="C31" s="228">
        <f>IF(список!C28="","",список!C28)</f>
        <v>0</v>
      </c>
      <c r="D31" s="328"/>
      <c r="E31" s="295"/>
      <c r="F31" s="295"/>
      <c r="G31" s="295"/>
      <c r="H31" s="296"/>
      <c r="I31" s="150" t="str">
        <f t="shared" si="0"/>
        <v/>
      </c>
      <c r="J31" s="151" t="str">
        <f t="shared" si="1"/>
        <v/>
      </c>
      <c r="K31" s="295"/>
      <c r="L31" s="295"/>
      <c r="M31" s="150" t="str">
        <f t="shared" si="2"/>
        <v/>
      </c>
      <c r="N31" s="151" t="str">
        <f t="shared" si="3"/>
        <v/>
      </c>
      <c r="O31" s="296"/>
      <c r="P31" s="333"/>
      <c r="Q31" s="296"/>
      <c r="R31" s="162" t="str">
        <f t="shared" si="4"/>
        <v/>
      </c>
      <c r="S31" s="151" t="str">
        <f t="shared" si="5"/>
        <v/>
      </c>
      <c r="T31" s="295"/>
      <c r="U31" s="295"/>
      <c r="V31" s="296"/>
      <c r="W31" s="295"/>
      <c r="X31" s="162" t="str">
        <f t="shared" si="6"/>
        <v/>
      </c>
      <c r="Y31" s="151" t="str">
        <f t="shared" si="7"/>
        <v/>
      </c>
      <c r="Z31" s="295"/>
      <c r="AA31" s="295"/>
      <c r="AB31" s="296"/>
      <c r="AC31" s="295"/>
      <c r="AD31" s="295"/>
      <c r="AE31" s="296"/>
      <c r="AF31" s="295"/>
      <c r="AG31" s="295"/>
      <c r="AH31" s="296"/>
      <c r="AI31" s="162" t="str">
        <f t="shared" si="8"/>
        <v/>
      </c>
      <c r="AJ31" s="151" t="str">
        <f t="shared" si="9"/>
        <v/>
      </c>
      <c r="AK31" s="183"/>
    </row>
    <row r="32" spans="1:37" x14ac:dyDescent="0.25">
      <c r="A32" s="94">
        <f>список!A29</f>
        <v>28</v>
      </c>
      <c r="B32" s="94" t="str">
        <f>IF(список!B29="","",список!B29)</f>
        <v/>
      </c>
      <c r="C32" s="228">
        <f>IF(список!C29="","",список!C29)</f>
        <v>0</v>
      </c>
      <c r="D32" s="328"/>
      <c r="E32" s="295"/>
      <c r="F32" s="295"/>
      <c r="G32" s="295"/>
      <c r="H32" s="296"/>
      <c r="I32" s="150" t="str">
        <f t="shared" si="0"/>
        <v/>
      </c>
      <c r="J32" s="151" t="str">
        <f t="shared" si="1"/>
        <v/>
      </c>
      <c r="K32" s="295"/>
      <c r="L32" s="295"/>
      <c r="M32" s="150" t="str">
        <f t="shared" si="2"/>
        <v/>
      </c>
      <c r="N32" s="151" t="str">
        <f t="shared" si="3"/>
        <v/>
      </c>
      <c r="O32" s="296"/>
      <c r="P32" s="333"/>
      <c r="Q32" s="296"/>
      <c r="R32" s="162" t="str">
        <f t="shared" si="4"/>
        <v/>
      </c>
      <c r="S32" s="151" t="str">
        <f t="shared" si="5"/>
        <v/>
      </c>
      <c r="T32" s="295"/>
      <c r="U32" s="295"/>
      <c r="V32" s="296"/>
      <c r="W32" s="295"/>
      <c r="X32" s="162" t="str">
        <f t="shared" si="6"/>
        <v/>
      </c>
      <c r="Y32" s="151" t="str">
        <f t="shared" si="7"/>
        <v/>
      </c>
      <c r="Z32" s="157"/>
      <c r="AA32" s="95"/>
      <c r="AB32" s="95"/>
      <c r="AC32" s="95"/>
      <c r="AD32" s="95"/>
      <c r="AE32" s="95"/>
      <c r="AF32" s="95"/>
      <c r="AG32" s="95"/>
      <c r="AH32" s="156"/>
      <c r="AI32" s="162" t="str">
        <f t="shared" si="8"/>
        <v/>
      </c>
      <c r="AJ32" s="151" t="str">
        <f t="shared" si="9"/>
        <v/>
      </c>
      <c r="AK32" s="183"/>
    </row>
    <row r="33" spans="1:37" x14ac:dyDescent="0.25">
      <c r="A33" s="94">
        <f>список!A30</f>
        <v>29</v>
      </c>
      <c r="B33" s="94" t="str">
        <f>IF(список!B30="","",список!B30)</f>
        <v/>
      </c>
      <c r="C33" s="228">
        <f>IF(список!C30="","",список!C30)</f>
        <v>0</v>
      </c>
      <c r="D33" s="328"/>
      <c r="E33" s="295"/>
      <c r="F33" s="295"/>
      <c r="G33" s="295"/>
      <c r="H33" s="296"/>
      <c r="I33" s="150" t="str">
        <f t="shared" si="0"/>
        <v/>
      </c>
      <c r="J33" s="151" t="str">
        <f t="shared" si="1"/>
        <v/>
      </c>
      <c r="K33" s="295"/>
      <c r="L33" s="295"/>
      <c r="M33" s="150" t="str">
        <f t="shared" si="2"/>
        <v/>
      </c>
      <c r="N33" s="151" t="str">
        <f t="shared" si="3"/>
        <v/>
      </c>
      <c r="O33" s="296"/>
      <c r="P33" s="333"/>
      <c r="Q33" s="296"/>
      <c r="R33" s="162" t="str">
        <f t="shared" si="4"/>
        <v/>
      </c>
      <c r="S33" s="151" t="str">
        <f t="shared" si="5"/>
        <v/>
      </c>
      <c r="T33" s="295"/>
      <c r="U33" s="295"/>
      <c r="V33" s="296"/>
      <c r="W33" s="296"/>
      <c r="X33" s="162" t="str">
        <f t="shared" si="6"/>
        <v/>
      </c>
      <c r="Y33" s="151" t="str">
        <f t="shared" si="7"/>
        <v/>
      </c>
      <c r="Z33" s="157"/>
      <c r="AA33" s="95"/>
      <c r="AB33" s="95"/>
      <c r="AC33" s="95"/>
      <c r="AD33" s="95"/>
      <c r="AE33" s="95"/>
      <c r="AF33" s="95"/>
      <c r="AG33" s="95"/>
      <c r="AH33" s="156"/>
      <c r="AI33" s="162" t="str">
        <f t="shared" si="8"/>
        <v/>
      </c>
      <c r="AJ33" s="151" t="str">
        <f t="shared" si="9"/>
        <v/>
      </c>
      <c r="AK33" s="183"/>
    </row>
    <row r="34" spans="1:37" x14ac:dyDescent="0.25">
      <c r="A34" s="94">
        <f>список!A31</f>
        <v>30</v>
      </c>
      <c r="B34" s="94" t="str">
        <f>IF(список!B31="","",список!B31)</f>
        <v/>
      </c>
      <c r="C34" s="228">
        <f>IF(список!C31="","",список!C31)</f>
        <v>0</v>
      </c>
      <c r="D34" s="328"/>
      <c r="E34" s="295"/>
      <c r="F34" s="295"/>
      <c r="G34" s="295"/>
      <c r="H34" s="296"/>
      <c r="I34" s="150" t="str">
        <f t="shared" si="0"/>
        <v/>
      </c>
      <c r="J34" s="151" t="str">
        <f t="shared" si="1"/>
        <v/>
      </c>
      <c r="K34" s="295"/>
      <c r="L34" s="295"/>
      <c r="M34" s="150" t="str">
        <f t="shared" si="2"/>
        <v/>
      </c>
      <c r="N34" s="151" t="str">
        <f t="shared" si="3"/>
        <v/>
      </c>
      <c r="O34" s="296"/>
      <c r="P34" s="333"/>
      <c r="Q34" s="296"/>
      <c r="R34" s="162" t="str">
        <f t="shared" si="4"/>
        <v/>
      </c>
      <c r="S34" s="151" t="str">
        <f t="shared" si="5"/>
        <v/>
      </c>
      <c r="T34" s="295"/>
      <c r="U34" s="295"/>
      <c r="V34" s="296"/>
      <c r="W34" s="296"/>
      <c r="X34" s="162" t="str">
        <f t="shared" si="6"/>
        <v/>
      </c>
      <c r="Y34" s="151" t="str">
        <f t="shared" si="7"/>
        <v/>
      </c>
      <c r="Z34" s="157"/>
      <c r="AA34" s="95"/>
      <c r="AB34" s="95"/>
      <c r="AC34" s="95"/>
      <c r="AD34" s="95"/>
      <c r="AE34" s="95"/>
      <c r="AF34" s="95"/>
      <c r="AG34" s="95"/>
      <c r="AH34" s="156"/>
      <c r="AI34" s="162" t="str">
        <f t="shared" si="8"/>
        <v/>
      </c>
      <c r="AJ34" s="151" t="str">
        <f t="shared" si="9"/>
        <v/>
      </c>
      <c r="AK34" s="183"/>
    </row>
    <row r="35" spans="1:37" x14ac:dyDescent="0.25">
      <c r="A35" s="94">
        <f>список!A32</f>
        <v>31</v>
      </c>
      <c r="B35" s="94" t="str">
        <f>IF(список!B32="","",список!B32)</f>
        <v/>
      </c>
      <c r="C35" s="228">
        <f>IF(список!C32="","",список!C32)</f>
        <v>0</v>
      </c>
      <c r="D35" s="328"/>
      <c r="E35" s="295"/>
      <c r="F35" s="295"/>
      <c r="G35" s="295"/>
      <c r="H35" s="296"/>
      <c r="I35" s="150" t="str">
        <f t="shared" si="0"/>
        <v/>
      </c>
      <c r="J35" s="151" t="str">
        <f t="shared" si="1"/>
        <v/>
      </c>
      <c r="K35" s="295"/>
      <c r="L35" s="296"/>
      <c r="M35" s="150" t="str">
        <f t="shared" si="2"/>
        <v/>
      </c>
      <c r="N35" s="151" t="str">
        <f t="shared" si="3"/>
        <v/>
      </c>
      <c r="O35" s="296"/>
      <c r="P35" s="333"/>
      <c r="Q35" s="335"/>
      <c r="R35" s="162" t="str">
        <f t="shared" si="4"/>
        <v/>
      </c>
      <c r="S35" s="151" t="str">
        <f t="shared" si="5"/>
        <v/>
      </c>
      <c r="T35" s="295"/>
      <c r="U35" s="295"/>
      <c r="V35" s="295"/>
      <c r="W35" s="296"/>
      <c r="X35" s="162" t="str">
        <f t="shared" si="6"/>
        <v/>
      </c>
      <c r="Y35" s="151" t="str">
        <f t="shared" si="7"/>
        <v/>
      </c>
      <c r="Z35" s="157"/>
      <c r="AA35" s="95"/>
      <c r="AB35" s="95"/>
      <c r="AC35" s="95"/>
      <c r="AD35" s="95"/>
      <c r="AE35" s="95"/>
      <c r="AF35" s="95"/>
      <c r="AG35" s="95"/>
      <c r="AH35" s="156"/>
      <c r="AI35" s="162" t="str">
        <f t="shared" si="8"/>
        <v/>
      </c>
      <c r="AJ35" s="151" t="str">
        <f t="shared" si="9"/>
        <v/>
      </c>
      <c r="AK35" s="183"/>
    </row>
    <row r="36" spans="1:37" x14ac:dyDescent="0.25">
      <c r="A36" s="94">
        <f>список!A33</f>
        <v>32</v>
      </c>
      <c r="B36" s="94" t="str">
        <f>IF(список!B33="","",список!B33)</f>
        <v/>
      </c>
      <c r="C36" s="228">
        <f>IF(список!C33="","",список!C33)</f>
        <v>0</v>
      </c>
      <c r="D36" s="95"/>
      <c r="E36" s="95"/>
      <c r="F36" s="95"/>
      <c r="G36" s="95"/>
      <c r="H36" s="156"/>
      <c r="I36" s="150" t="str">
        <f t="shared" si="0"/>
        <v/>
      </c>
      <c r="J36" s="151" t="str">
        <f t="shared" si="1"/>
        <v/>
      </c>
      <c r="K36" s="295"/>
      <c r="L36" s="296"/>
      <c r="M36" s="150" t="str">
        <f t="shared" si="2"/>
        <v/>
      </c>
      <c r="N36" s="151" t="str">
        <f t="shared" si="3"/>
        <v/>
      </c>
      <c r="O36" s="296"/>
      <c r="P36" s="333"/>
      <c r="Q36" s="335"/>
      <c r="R36" s="162" t="str">
        <f t="shared" si="4"/>
        <v/>
      </c>
      <c r="S36" s="151" t="str">
        <f t="shared" si="5"/>
        <v/>
      </c>
      <c r="T36" s="157"/>
      <c r="U36" s="95"/>
      <c r="V36" s="95"/>
      <c r="W36" s="156"/>
      <c r="X36" s="162" t="str">
        <f t="shared" si="6"/>
        <v/>
      </c>
      <c r="Y36" s="151" t="str">
        <f t="shared" si="7"/>
        <v/>
      </c>
      <c r="Z36" s="157"/>
      <c r="AA36" s="95"/>
      <c r="AB36" s="95"/>
      <c r="AC36" s="95"/>
      <c r="AD36" s="95"/>
      <c r="AE36" s="95"/>
      <c r="AF36" s="95"/>
      <c r="AG36" s="95"/>
      <c r="AH36" s="156"/>
      <c r="AI36" s="162" t="str">
        <f t="shared" si="8"/>
        <v/>
      </c>
      <c r="AJ36" s="151" t="str">
        <f t="shared" si="9"/>
        <v/>
      </c>
      <c r="AK36" s="183"/>
    </row>
    <row r="37" spans="1:37" x14ac:dyDescent="0.25">
      <c r="A37" s="94">
        <f>список!A34</f>
        <v>33</v>
      </c>
      <c r="B37" s="94" t="str">
        <f>IF(список!B34="","",список!B34)</f>
        <v/>
      </c>
      <c r="C37" s="228">
        <f>IF(список!C34="","",список!C34)</f>
        <v>0</v>
      </c>
      <c r="D37" s="95"/>
      <c r="E37" s="95"/>
      <c r="F37" s="95"/>
      <c r="G37" s="95"/>
      <c r="H37" s="156"/>
      <c r="I37" s="150" t="str">
        <f t="shared" si="0"/>
        <v/>
      </c>
      <c r="J37" s="151" t="str">
        <f t="shared" si="1"/>
        <v/>
      </c>
      <c r="K37" s="157"/>
      <c r="L37" s="156"/>
      <c r="M37" s="150" t="str">
        <f t="shared" si="2"/>
        <v/>
      </c>
      <c r="N37" s="151" t="str">
        <f t="shared" si="3"/>
        <v/>
      </c>
      <c r="O37" s="296"/>
      <c r="P37" s="333"/>
      <c r="Q37" s="335"/>
      <c r="R37" s="162" t="str">
        <f t="shared" si="4"/>
        <v/>
      </c>
      <c r="S37" s="151" t="str">
        <f t="shared" si="5"/>
        <v/>
      </c>
      <c r="T37" s="157"/>
      <c r="U37" s="95"/>
      <c r="V37" s="95"/>
      <c r="W37" s="156"/>
      <c r="X37" s="162" t="str">
        <f t="shared" si="6"/>
        <v/>
      </c>
      <c r="Y37" s="151" t="str">
        <f t="shared" si="7"/>
        <v/>
      </c>
      <c r="Z37" s="157"/>
      <c r="AA37" s="95"/>
      <c r="AB37" s="95"/>
      <c r="AC37" s="95"/>
      <c r="AD37" s="95"/>
      <c r="AE37" s="95"/>
      <c r="AF37" s="95"/>
      <c r="AG37" s="95"/>
      <c r="AH37" s="156"/>
      <c r="AI37" s="162" t="str">
        <f t="shared" si="8"/>
        <v/>
      </c>
      <c r="AJ37" s="151" t="str">
        <f t="shared" si="9"/>
        <v/>
      </c>
      <c r="AK37" s="183"/>
    </row>
    <row r="38" spans="1:37" x14ac:dyDescent="0.25">
      <c r="A38" s="94">
        <f>список!A35</f>
        <v>34</v>
      </c>
      <c r="B38" s="94" t="str">
        <f>IF(список!B35="","",список!B35)</f>
        <v/>
      </c>
      <c r="C38" s="228">
        <f>IF(список!C35="","",список!C35)</f>
        <v>0</v>
      </c>
      <c r="D38" s="95"/>
      <c r="E38" s="95"/>
      <c r="F38" s="95"/>
      <c r="G38" s="95"/>
      <c r="H38" s="156"/>
      <c r="I38" s="150" t="str">
        <f t="shared" si="0"/>
        <v/>
      </c>
      <c r="J38" s="151" t="str">
        <f t="shared" si="1"/>
        <v/>
      </c>
      <c r="K38" s="157"/>
      <c r="L38" s="156"/>
      <c r="M38" s="150" t="str">
        <f t="shared" si="2"/>
        <v/>
      </c>
      <c r="N38" s="151" t="str">
        <f t="shared" si="3"/>
        <v/>
      </c>
      <c r="O38" s="296"/>
      <c r="P38" s="333"/>
      <c r="Q38" s="296"/>
      <c r="R38" s="162" t="str">
        <f t="shared" si="4"/>
        <v/>
      </c>
      <c r="S38" s="151" t="str">
        <f t="shared" si="5"/>
        <v/>
      </c>
      <c r="T38" s="157"/>
      <c r="U38" s="95"/>
      <c r="V38" s="95"/>
      <c r="W38" s="156"/>
      <c r="X38" s="162" t="str">
        <f t="shared" si="6"/>
        <v/>
      </c>
      <c r="Y38" s="151" t="str">
        <f t="shared" si="7"/>
        <v/>
      </c>
      <c r="Z38" s="157"/>
      <c r="AA38" s="95"/>
      <c r="AB38" s="95"/>
      <c r="AC38" s="95"/>
      <c r="AD38" s="95"/>
      <c r="AE38" s="95"/>
      <c r="AF38" s="95"/>
      <c r="AG38" s="95"/>
      <c r="AH38" s="156"/>
      <c r="AI38" s="162" t="str">
        <f t="shared" si="8"/>
        <v/>
      </c>
      <c r="AJ38" s="151" t="str">
        <f t="shared" si="9"/>
        <v/>
      </c>
      <c r="AK38" s="183"/>
    </row>
    <row r="39" spans="1:37" ht="15.75" thickBot="1" x14ac:dyDescent="0.3">
      <c r="A39" s="94">
        <f>список!A36</f>
        <v>35</v>
      </c>
      <c r="B39" s="94" t="str">
        <f>IF(список!B36="","",список!B36)</f>
        <v/>
      </c>
      <c r="C39" s="228">
        <f>IF(список!C36="","",список!C36)</f>
        <v>0</v>
      </c>
      <c r="D39" s="95"/>
      <c r="E39" s="95"/>
      <c r="F39" s="95"/>
      <c r="G39" s="95"/>
      <c r="H39" s="156"/>
      <c r="I39" s="152" t="str">
        <f t="shared" si="0"/>
        <v/>
      </c>
      <c r="J39" s="153" t="str">
        <f t="shared" si="1"/>
        <v/>
      </c>
      <c r="K39" s="157"/>
      <c r="L39" s="156"/>
      <c r="M39" s="152" t="str">
        <f t="shared" si="2"/>
        <v/>
      </c>
      <c r="N39" s="153" t="str">
        <f t="shared" si="3"/>
        <v/>
      </c>
      <c r="O39" s="296"/>
      <c r="P39" s="333"/>
      <c r="Q39" s="296"/>
      <c r="R39" s="163" t="str">
        <f t="shared" si="4"/>
        <v/>
      </c>
      <c r="S39" s="153" t="str">
        <f t="shared" si="5"/>
        <v/>
      </c>
      <c r="T39" s="157"/>
      <c r="U39" s="95"/>
      <c r="V39" s="95"/>
      <c r="W39" s="156"/>
      <c r="X39" s="163" t="str">
        <f t="shared" si="6"/>
        <v/>
      </c>
      <c r="Y39" s="153" t="str">
        <f t="shared" si="7"/>
        <v/>
      </c>
      <c r="Z39" s="157"/>
      <c r="AA39" s="95"/>
      <c r="AB39" s="95"/>
      <c r="AC39" s="95"/>
      <c r="AD39" s="95"/>
      <c r="AE39" s="95"/>
      <c r="AF39" s="95"/>
      <c r="AG39" s="95"/>
      <c r="AH39" s="156"/>
      <c r="AI39" s="163" t="str">
        <f t="shared" si="8"/>
        <v/>
      </c>
      <c r="AJ39" s="153" t="str">
        <f t="shared" si="9"/>
        <v/>
      </c>
      <c r="AK39" s="183"/>
    </row>
    <row r="40" spans="1:37" x14ac:dyDescent="0.25">
      <c r="I40" s="96"/>
      <c r="J40" s="96"/>
      <c r="M40" s="96"/>
      <c r="N40" s="96"/>
      <c r="O40" s="95"/>
      <c r="P40" s="95"/>
      <c r="Q40" s="95"/>
      <c r="R40" s="96"/>
      <c r="S40" s="96"/>
      <c r="X40" s="96"/>
      <c r="Y40" s="96"/>
      <c r="AI40" s="96"/>
      <c r="AJ40" s="96"/>
    </row>
  </sheetData>
  <sheetProtection password="CC6F" sheet="1" objects="1" scenarios="1" selectLockedCells="1"/>
  <mergeCells count="15">
    <mergeCell ref="A1:AJ1"/>
    <mergeCell ref="A2:AJ2"/>
    <mergeCell ref="D3:J3"/>
    <mergeCell ref="K3:N3"/>
    <mergeCell ref="O3:S3"/>
    <mergeCell ref="T3:Y3"/>
    <mergeCell ref="Z3:AJ3"/>
    <mergeCell ref="A3:A4"/>
    <mergeCell ref="AI4:AJ4"/>
    <mergeCell ref="B3:B4"/>
    <mergeCell ref="C3:C4"/>
    <mergeCell ref="I4:J4"/>
    <mergeCell ref="M4:N4"/>
    <mergeCell ref="R4:S4"/>
    <mergeCell ref="X4:Y4"/>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4" sqref="K4"/>
    </sheetView>
  </sheetViews>
  <sheetFormatPr defaultRowHeight="15" x14ac:dyDescent="0.25"/>
  <cols>
    <col min="1" max="1" width="9.140625" style="1"/>
    <col min="2" max="2" width="34.140625" style="1" customWidth="1"/>
    <col min="3" max="11" width="9.140625" style="1"/>
    <col min="12" max="12" width="12.85546875" style="1" customWidth="1"/>
    <col min="13" max="13" width="35.85546875" style="1" customWidth="1"/>
    <col min="14" max="16384" width="9.140625" style="1"/>
  </cols>
  <sheetData>
    <row r="1" spans="1:14" ht="15.75" x14ac:dyDescent="0.25">
      <c r="A1" s="395"/>
      <c r="B1" s="395"/>
      <c r="C1" s="395"/>
      <c r="D1" s="395"/>
      <c r="E1" s="395"/>
      <c r="F1" s="395"/>
      <c r="G1" s="395"/>
      <c r="H1" s="395"/>
      <c r="I1" s="395"/>
      <c r="J1" s="395"/>
      <c r="K1" s="395"/>
      <c r="L1" s="395"/>
      <c r="M1" s="395"/>
      <c r="N1" s="395"/>
    </row>
    <row r="2" spans="1:14" ht="15.75" x14ac:dyDescent="0.25">
      <c r="A2" s="1" t="str">
        <f>список!A1</f>
        <v>№</v>
      </c>
      <c r="B2" s="1" t="str">
        <f>список!B1</f>
        <v>Фамилия, имя воспитанника</v>
      </c>
      <c r="C2" s="396">
        <v>1</v>
      </c>
      <c r="D2" s="396"/>
      <c r="E2" s="396">
        <v>2</v>
      </c>
      <c r="F2" s="396"/>
      <c r="G2" s="396">
        <v>3</v>
      </c>
      <c r="H2" s="396"/>
      <c r="I2" s="396">
        <v>4</v>
      </c>
      <c r="J2" s="396"/>
      <c r="K2" s="1" t="s">
        <v>1</v>
      </c>
      <c r="L2" s="1" t="s">
        <v>2</v>
      </c>
    </row>
    <row r="3" spans="1:14" ht="15" customHeight="1" x14ac:dyDescent="0.25">
      <c r="A3" s="1">
        <f>список!A2</f>
        <v>1</v>
      </c>
      <c r="B3" s="1" t="str">
        <f>IF(список!B2="","",список!B2)</f>
        <v/>
      </c>
      <c r="C3" s="1" t="e">
        <f>IF(#REF!="","",#REF!)</f>
        <v>#REF!</v>
      </c>
      <c r="D3" s="1" t="e">
        <f>IF(C3="","",IF(C3="а",0,IF(C3="в",3,IF(C3="г",2,IF(C3="б",5,IF(C3="д",4,1))))))</f>
        <v>#REF!</v>
      </c>
      <c r="E3" s="1" t="e">
        <f>IF(#REF!="","",#REF!)</f>
        <v>#REF!</v>
      </c>
      <c r="F3" s="1" t="e">
        <f>IF(E3="","",IF(E3="г",0,IF(E3="д",5,IF(E3="е",4,IF(E3="в",3,IF(E3="а",1,2))))))</f>
        <v>#REF!</v>
      </c>
      <c r="G3" s="1" t="e">
        <f>IF(#REF!="","",#REF!)</f>
        <v>#REF!</v>
      </c>
      <c r="H3" s="1" t="e">
        <f>IF(G3="","",IF(I3="а",5,IF(I3="б",2,IF(I3="в",3,IF(I3="г",0,IF(I3="д",1,4))))))</f>
        <v>#REF!</v>
      </c>
      <c r="I3" s="1" t="e">
        <f>IF(#REF!="","",#REF!)</f>
        <v>#REF!</v>
      </c>
      <c r="J3" s="1" t="e">
        <f>IF(I3="","",IF(I3="а",5,IF(I3="б",2,IF(I3="в",3,IF(I3="г",0,IF(I3="д",1,4))))))</f>
        <v>#REF!</v>
      </c>
      <c r="K3" s="1" t="e">
        <f>SUM(D3,F3,H3,J3,)</f>
        <v>#REF!</v>
      </c>
      <c r="L3" s="1" t="e">
        <f>IF(K3=0,"",IF(AND(K3&lt;=4),"низкий",IF(AND(K3&gt;4,K3&lt;=8),"сниженный",IF(AND(K3&gt;=9,K3&lt;13),"норма",IF(AND(K3&gt;=13,K3&lt;17),"высокий","очень высокий")))))</f>
        <v>#REF!</v>
      </c>
      <c r="M3" s="4" t="e">
        <f>IF(L3="","",IF(AND(L3="очень высокий"),"преобладает учебная и социальная мотивация",IF(AND(L4="высокий"),"преобладает социально-позиционная мотивация возможно наличие учебной",IF(AND(L3="норма"),"преобладает позиционная мотивация возможно наличие социальных и оценочных мотивов",IF(AND(L3="низкий"),"преобладают оценочные и игровые мотивы возможно наличие внешних","преобладают внешние мотивы возможно наличие игровых и оценочных")))))</f>
        <v>#REF!</v>
      </c>
    </row>
    <row r="4" spans="1:14" x14ac:dyDescent="0.25">
      <c r="A4" s="1">
        <f>список!A3</f>
        <v>2</v>
      </c>
      <c r="B4" s="1" t="str">
        <f>IF(список!B3="","",список!B3)</f>
        <v/>
      </c>
      <c r="C4" s="1" t="e">
        <f>IF(#REF!="","",#REF!)</f>
        <v>#REF!</v>
      </c>
      <c r="D4" s="1" t="e">
        <f>IF(C4="","",IF(C4="а",0,IF(C4="в",3,IF(C4="г",2,IF(C4="б",5,IF(C4="д",4,1))))))</f>
        <v>#REF!</v>
      </c>
      <c r="E4" s="1" t="e">
        <f>IF(#REF!="","",#REF!)</f>
        <v>#REF!</v>
      </c>
      <c r="F4" s="1" t="e">
        <f t="shared" ref="F4:F33" si="0">IF(E4="","",IF(E4="г",0,IF(E4="д",5,IF(E4="е",4,IF(E4="в",3,IF(E4="а",1,2))))))</f>
        <v>#REF!</v>
      </c>
      <c r="G4" s="1" t="e">
        <f>IF(#REF!="","",#REF!)</f>
        <v>#REF!</v>
      </c>
      <c r="H4" s="1" t="e">
        <f t="shared" ref="H4:H33" si="1">IF(G4="","",IF(I4="а",5,IF(I4="б",2,IF(I4="в",3,IF(I4="г",0,IF(I4="д",1,4))))))</f>
        <v>#REF!</v>
      </c>
      <c r="I4" s="1" t="e">
        <f>IF(#REF!="","",#REF!)</f>
        <v>#REF!</v>
      </c>
      <c r="J4" s="1" t="e">
        <f t="shared" ref="J4:J33" si="2">IF(I4="","",IF(I4="а",5,IF(I4="б",2,IF(I4="в",3,IF(I4="г",0,IF(I4="д",1,4))))))</f>
        <v>#REF!</v>
      </c>
      <c r="K4" s="1" t="e">
        <f t="shared" ref="K4:K33" si="3">SUM(D4,F4,H4,J4,)</f>
        <v>#REF!</v>
      </c>
      <c r="L4" s="1" t="e">
        <f t="shared" ref="L4:L32" si="4">IF(K4=0,"",IF(AND(K4&lt;=4),"низкий",IF(AND(K4&gt;4,K4&lt;=8),"сниженный",IF(AND(K4&gt;=9,K4&lt;13),"норма",IF(AND(K4&gt;=13,K4&lt;17),"высокий","очень высокий")))))</f>
        <v>#REF!</v>
      </c>
      <c r="M4" s="4" t="e">
        <f t="shared" ref="M4:M32" si="5">IF(L4="","",IF(AND(L4="очень высокий"),"преобладает учебная и социальная мотивация",IF(AND(L5="высокий"),"преобладает социально-позиционная мотивация возможно наличие учебной",IF(AND(L4="норма"),"преобладает позиционная мотивация возможно наличие социальных и оценочных мотивов",IF(AND(L4="низкий"),"преобладают оценочные и игровые мотивы возможно наличие внешних","преобладают внешние мотивы возможно наличие игровых и оценочных")))))</f>
        <v>#REF!</v>
      </c>
    </row>
    <row r="5" spans="1:14" x14ac:dyDescent="0.25">
      <c r="A5" s="1">
        <f>список!A4</f>
        <v>3</v>
      </c>
      <c r="B5" s="1" t="str">
        <f>IF(список!B4="","",список!B4)</f>
        <v/>
      </c>
      <c r="C5" s="1" t="e">
        <f>IF(#REF!="","",#REF!)</f>
        <v>#REF!</v>
      </c>
      <c r="D5" s="1" t="e">
        <f t="shared" ref="D5:D33" si="6">IF(C5="","",IF(C5="а",0,IF(C5="в",3,IF(C5="г",2,IF(C5="б",5,IF(C5="д",4,1))))))</f>
        <v>#REF!</v>
      </c>
      <c r="E5" s="1" t="e">
        <f>IF(#REF!="","",#REF!)</f>
        <v>#REF!</v>
      </c>
      <c r="F5" s="1" t="e">
        <f t="shared" si="0"/>
        <v>#REF!</v>
      </c>
      <c r="G5" s="1" t="e">
        <f>IF(#REF!="","",#REF!)</f>
        <v>#REF!</v>
      </c>
      <c r="H5" s="1" t="e">
        <f t="shared" si="1"/>
        <v>#REF!</v>
      </c>
      <c r="I5" s="1" t="e">
        <f>IF(#REF!="","",#REF!)</f>
        <v>#REF!</v>
      </c>
      <c r="J5" s="1" t="e">
        <f t="shared" si="2"/>
        <v>#REF!</v>
      </c>
      <c r="K5" s="1" t="e">
        <f t="shared" si="3"/>
        <v>#REF!</v>
      </c>
      <c r="L5" s="1" t="e">
        <f t="shared" si="4"/>
        <v>#REF!</v>
      </c>
      <c r="M5" s="4" t="e">
        <f t="shared" si="5"/>
        <v>#REF!</v>
      </c>
    </row>
    <row r="6" spans="1:14" x14ac:dyDescent="0.25">
      <c r="A6" s="1">
        <f>список!A5</f>
        <v>4</v>
      </c>
      <c r="B6" s="1" t="str">
        <f>IF(список!B5="","",список!B5)</f>
        <v/>
      </c>
      <c r="C6" s="1" t="e">
        <f>IF(#REF!="","",#REF!)</f>
        <v>#REF!</v>
      </c>
      <c r="D6" s="1" t="e">
        <f t="shared" si="6"/>
        <v>#REF!</v>
      </c>
      <c r="E6" s="1" t="e">
        <f>IF(#REF!="","",#REF!)</f>
        <v>#REF!</v>
      </c>
      <c r="F6" s="1" t="e">
        <f t="shared" si="0"/>
        <v>#REF!</v>
      </c>
      <c r="G6" s="1" t="e">
        <f>IF(#REF!="","",#REF!)</f>
        <v>#REF!</v>
      </c>
      <c r="H6" s="1" t="e">
        <f t="shared" si="1"/>
        <v>#REF!</v>
      </c>
      <c r="I6" s="1" t="e">
        <f>IF(#REF!="","",#REF!)</f>
        <v>#REF!</v>
      </c>
      <c r="J6" s="1" t="e">
        <f t="shared" si="2"/>
        <v>#REF!</v>
      </c>
      <c r="K6" s="1" t="e">
        <f t="shared" si="3"/>
        <v>#REF!</v>
      </c>
      <c r="L6" s="1" t="e">
        <f t="shared" si="4"/>
        <v>#REF!</v>
      </c>
      <c r="M6" s="4" t="e">
        <f t="shared" si="5"/>
        <v>#REF!</v>
      </c>
    </row>
    <row r="7" spans="1:14" x14ac:dyDescent="0.25">
      <c r="A7" s="1">
        <f>список!A6</f>
        <v>5</v>
      </c>
      <c r="B7" s="1" t="str">
        <f>IF(список!B6="","",список!B6)</f>
        <v/>
      </c>
      <c r="C7" s="1" t="e">
        <f>IF(#REF!="","",#REF!)</f>
        <v>#REF!</v>
      </c>
      <c r="D7" s="1" t="e">
        <f t="shared" si="6"/>
        <v>#REF!</v>
      </c>
      <c r="E7" s="1" t="e">
        <f>IF(#REF!="","",#REF!)</f>
        <v>#REF!</v>
      </c>
      <c r="F7" s="1" t="e">
        <f t="shared" si="0"/>
        <v>#REF!</v>
      </c>
      <c r="G7" s="1" t="e">
        <f>IF(#REF!="","",#REF!)</f>
        <v>#REF!</v>
      </c>
      <c r="H7" s="1" t="e">
        <f t="shared" si="1"/>
        <v>#REF!</v>
      </c>
      <c r="I7" s="1" t="e">
        <f>IF(#REF!="","",#REF!)</f>
        <v>#REF!</v>
      </c>
      <c r="J7" s="1" t="e">
        <f t="shared" si="2"/>
        <v>#REF!</v>
      </c>
      <c r="K7" s="1" t="e">
        <f t="shared" si="3"/>
        <v>#REF!</v>
      </c>
      <c r="L7" s="1" t="e">
        <f t="shared" si="4"/>
        <v>#REF!</v>
      </c>
      <c r="M7" s="4" t="e">
        <f t="shared" si="5"/>
        <v>#REF!</v>
      </c>
    </row>
    <row r="8" spans="1:14" x14ac:dyDescent="0.25">
      <c r="A8" s="1">
        <f>список!A7</f>
        <v>6</v>
      </c>
      <c r="B8" s="1" t="str">
        <f>IF(список!B7="","",список!B7)</f>
        <v/>
      </c>
      <c r="C8" s="1" t="e">
        <f>IF(#REF!="","",#REF!)</f>
        <v>#REF!</v>
      </c>
      <c r="D8" s="1" t="e">
        <f t="shared" si="6"/>
        <v>#REF!</v>
      </c>
      <c r="E8" s="1" t="e">
        <f>IF(#REF!="","",#REF!)</f>
        <v>#REF!</v>
      </c>
      <c r="F8" s="1" t="e">
        <f t="shared" si="0"/>
        <v>#REF!</v>
      </c>
      <c r="G8" s="1" t="e">
        <f>IF(#REF!="","",#REF!)</f>
        <v>#REF!</v>
      </c>
      <c r="H8" s="1" t="e">
        <f t="shared" si="1"/>
        <v>#REF!</v>
      </c>
      <c r="I8" s="1" t="e">
        <f>IF(#REF!="","",#REF!)</f>
        <v>#REF!</v>
      </c>
      <c r="J8" s="1" t="e">
        <f t="shared" si="2"/>
        <v>#REF!</v>
      </c>
      <c r="K8" s="1" t="e">
        <f t="shared" si="3"/>
        <v>#REF!</v>
      </c>
      <c r="L8" s="1" t="e">
        <f t="shared" si="4"/>
        <v>#REF!</v>
      </c>
      <c r="M8" s="4" t="e">
        <f t="shared" si="5"/>
        <v>#REF!</v>
      </c>
    </row>
    <row r="9" spans="1:14" x14ac:dyDescent="0.25">
      <c r="A9" s="1">
        <f>список!A8</f>
        <v>7</v>
      </c>
      <c r="B9" s="1" t="str">
        <f>IF(список!B8="","",список!B8)</f>
        <v/>
      </c>
      <c r="C9" s="1" t="e">
        <f>IF(#REF!="","",#REF!)</f>
        <v>#REF!</v>
      </c>
      <c r="D9" s="1" t="e">
        <f t="shared" si="6"/>
        <v>#REF!</v>
      </c>
      <c r="E9" s="1" t="e">
        <f>IF(#REF!="","",#REF!)</f>
        <v>#REF!</v>
      </c>
      <c r="F9" s="1" t="e">
        <f t="shared" si="0"/>
        <v>#REF!</v>
      </c>
      <c r="G9" s="1" t="e">
        <f>IF(#REF!="","",#REF!)</f>
        <v>#REF!</v>
      </c>
      <c r="H9" s="1" t="e">
        <f t="shared" si="1"/>
        <v>#REF!</v>
      </c>
      <c r="I9" s="1" t="e">
        <f>IF(#REF!="","",#REF!)</f>
        <v>#REF!</v>
      </c>
      <c r="J9" s="1" t="e">
        <f t="shared" si="2"/>
        <v>#REF!</v>
      </c>
      <c r="K9" s="1" t="e">
        <f t="shared" si="3"/>
        <v>#REF!</v>
      </c>
      <c r="L9" s="1" t="e">
        <f t="shared" si="4"/>
        <v>#REF!</v>
      </c>
      <c r="M9" s="4" t="e">
        <f t="shared" si="5"/>
        <v>#REF!</v>
      </c>
    </row>
    <row r="10" spans="1:14" x14ac:dyDescent="0.25">
      <c r="A10" s="1">
        <f>список!A9</f>
        <v>8</v>
      </c>
      <c r="B10" s="1" t="str">
        <f>IF(список!B9="","",список!B9)</f>
        <v/>
      </c>
      <c r="C10" s="1" t="e">
        <f>IF(#REF!="","",#REF!)</f>
        <v>#REF!</v>
      </c>
      <c r="D10" s="1" t="e">
        <f t="shared" si="6"/>
        <v>#REF!</v>
      </c>
      <c r="E10" s="1" t="e">
        <f>IF(#REF!="","",#REF!)</f>
        <v>#REF!</v>
      </c>
      <c r="F10" s="1" t="e">
        <f t="shared" si="0"/>
        <v>#REF!</v>
      </c>
      <c r="G10" s="1" t="e">
        <f>IF(#REF!="","",#REF!)</f>
        <v>#REF!</v>
      </c>
      <c r="H10" s="1" t="e">
        <f t="shared" si="1"/>
        <v>#REF!</v>
      </c>
      <c r="I10" s="1" t="e">
        <f>IF(#REF!="","",#REF!)</f>
        <v>#REF!</v>
      </c>
      <c r="J10" s="1" t="e">
        <f t="shared" si="2"/>
        <v>#REF!</v>
      </c>
      <c r="K10" s="1" t="e">
        <f t="shared" si="3"/>
        <v>#REF!</v>
      </c>
      <c r="L10" s="1" t="e">
        <f t="shared" si="4"/>
        <v>#REF!</v>
      </c>
      <c r="M10" s="4" t="e">
        <f t="shared" si="5"/>
        <v>#REF!</v>
      </c>
    </row>
    <row r="11" spans="1:14" x14ac:dyDescent="0.25">
      <c r="A11" s="1">
        <f>список!A10</f>
        <v>9</v>
      </c>
      <c r="B11" s="1" t="str">
        <f>IF(список!B10="","",список!B10)</f>
        <v/>
      </c>
      <c r="C11" s="1" t="e">
        <f>IF(#REF!="","",#REF!)</f>
        <v>#REF!</v>
      </c>
      <c r="D11" s="1" t="e">
        <f t="shared" si="6"/>
        <v>#REF!</v>
      </c>
      <c r="E11" s="1" t="e">
        <f>IF(#REF!="","",#REF!)</f>
        <v>#REF!</v>
      </c>
      <c r="F11" s="1" t="e">
        <f t="shared" si="0"/>
        <v>#REF!</v>
      </c>
      <c r="G11" s="1" t="e">
        <f>IF(#REF!="","",#REF!)</f>
        <v>#REF!</v>
      </c>
      <c r="H11" s="1" t="e">
        <f t="shared" si="1"/>
        <v>#REF!</v>
      </c>
      <c r="I11" s="1" t="e">
        <f>IF(#REF!="","",#REF!)</f>
        <v>#REF!</v>
      </c>
      <c r="J11" s="1" t="e">
        <f t="shared" si="2"/>
        <v>#REF!</v>
      </c>
      <c r="K11" s="1" t="e">
        <f t="shared" si="3"/>
        <v>#REF!</v>
      </c>
      <c r="L11" s="1" t="e">
        <f t="shared" si="4"/>
        <v>#REF!</v>
      </c>
      <c r="M11" s="4" t="e">
        <f t="shared" si="5"/>
        <v>#REF!</v>
      </c>
    </row>
    <row r="12" spans="1:14" x14ac:dyDescent="0.25">
      <c r="A12" s="1">
        <f>список!A11</f>
        <v>10</v>
      </c>
      <c r="B12" s="1" t="str">
        <f>IF(список!B11="","",список!B11)</f>
        <v/>
      </c>
      <c r="C12" s="1" t="e">
        <f>IF(#REF!="","",#REF!)</f>
        <v>#REF!</v>
      </c>
      <c r="D12" s="1" t="e">
        <f t="shared" si="6"/>
        <v>#REF!</v>
      </c>
      <c r="E12" s="1" t="e">
        <f>IF(#REF!="","",#REF!)</f>
        <v>#REF!</v>
      </c>
      <c r="F12" s="1" t="e">
        <f t="shared" si="0"/>
        <v>#REF!</v>
      </c>
      <c r="G12" s="1" t="e">
        <f>IF(#REF!="","",#REF!)</f>
        <v>#REF!</v>
      </c>
      <c r="H12" s="1" t="e">
        <f t="shared" si="1"/>
        <v>#REF!</v>
      </c>
      <c r="I12" s="1" t="e">
        <f>IF(#REF!="","",#REF!)</f>
        <v>#REF!</v>
      </c>
      <c r="J12" s="1" t="e">
        <f t="shared" si="2"/>
        <v>#REF!</v>
      </c>
      <c r="K12" s="1" t="e">
        <f t="shared" si="3"/>
        <v>#REF!</v>
      </c>
      <c r="L12" s="1" t="e">
        <f t="shared" si="4"/>
        <v>#REF!</v>
      </c>
      <c r="M12" s="4" t="e">
        <f t="shared" si="5"/>
        <v>#REF!</v>
      </c>
    </row>
    <row r="13" spans="1:14" x14ac:dyDescent="0.25">
      <c r="A13" s="1">
        <f>список!A12</f>
        <v>11</v>
      </c>
      <c r="B13" s="1" t="str">
        <f>IF(список!B12="","",список!B12)</f>
        <v/>
      </c>
      <c r="C13" s="1" t="e">
        <f>IF(#REF!="","",#REF!)</f>
        <v>#REF!</v>
      </c>
      <c r="D13" s="1" t="e">
        <f t="shared" si="6"/>
        <v>#REF!</v>
      </c>
      <c r="E13" s="1" t="e">
        <f>IF(#REF!="","",#REF!)</f>
        <v>#REF!</v>
      </c>
      <c r="F13" s="1" t="e">
        <f t="shared" si="0"/>
        <v>#REF!</v>
      </c>
      <c r="G13" s="1" t="e">
        <f>IF(#REF!="","",#REF!)</f>
        <v>#REF!</v>
      </c>
      <c r="H13" s="1" t="e">
        <f t="shared" si="1"/>
        <v>#REF!</v>
      </c>
      <c r="I13" s="1" t="e">
        <f>IF(#REF!="","",#REF!)</f>
        <v>#REF!</v>
      </c>
      <c r="J13" s="1" t="e">
        <f t="shared" si="2"/>
        <v>#REF!</v>
      </c>
      <c r="K13" s="1" t="e">
        <f t="shared" si="3"/>
        <v>#REF!</v>
      </c>
      <c r="L13" s="1" t="e">
        <f t="shared" si="4"/>
        <v>#REF!</v>
      </c>
      <c r="M13" s="4" t="e">
        <f t="shared" si="5"/>
        <v>#REF!</v>
      </c>
    </row>
    <row r="14" spans="1:14" x14ac:dyDescent="0.25">
      <c r="A14" s="1">
        <f>список!A13</f>
        <v>12</v>
      </c>
      <c r="B14" s="1" t="str">
        <f>IF(список!B13="","",список!B13)</f>
        <v/>
      </c>
      <c r="C14" s="1" t="e">
        <f>IF(#REF!="","",#REF!)</f>
        <v>#REF!</v>
      </c>
      <c r="D14" s="1" t="e">
        <f t="shared" si="6"/>
        <v>#REF!</v>
      </c>
      <c r="E14" s="1" t="e">
        <f>IF(#REF!="","",#REF!)</f>
        <v>#REF!</v>
      </c>
      <c r="F14" s="1" t="e">
        <f t="shared" si="0"/>
        <v>#REF!</v>
      </c>
      <c r="G14" s="1" t="e">
        <f>IF(#REF!="","",#REF!)</f>
        <v>#REF!</v>
      </c>
      <c r="H14" s="1" t="e">
        <f t="shared" si="1"/>
        <v>#REF!</v>
      </c>
      <c r="I14" s="1" t="e">
        <f>IF(#REF!="","",#REF!)</f>
        <v>#REF!</v>
      </c>
      <c r="J14" s="1" t="e">
        <f t="shared" si="2"/>
        <v>#REF!</v>
      </c>
      <c r="K14" s="1" t="e">
        <f t="shared" si="3"/>
        <v>#REF!</v>
      </c>
      <c r="L14" s="1" t="e">
        <f t="shared" si="4"/>
        <v>#REF!</v>
      </c>
      <c r="M14" s="4" t="e">
        <f t="shared" si="5"/>
        <v>#REF!</v>
      </c>
    </row>
    <row r="15" spans="1:14" x14ac:dyDescent="0.25">
      <c r="A15" s="1">
        <f>список!A14</f>
        <v>13</v>
      </c>
      <c r="B15" s="1" t="str">
        <f>IF(список!B14="","",список!B14)</f>
        <v/>
      </c>
      <c r="C15" s="1" t="e">
        <f>IF(#REF!="","",#REF!)</f>
        <v>#REF!</v>
      </c>
      <c r="D15" s="1" t="e">
        <f t="shared" si="6"/>
        <v>#REF!</v>
      </c>
      <c r="E15" s="1" t="e">
        <f>IF(#REF!="","",#REF!)</f>
        <v>#REF!</v>
      </c>
      <c r="F15" s="1" t="e">
        <f t="shared" si="0"/>
        <v>#REF!</v>
      </c>
      <c r="G15" s="1" t="e">
        <f>IF(#REF!="","",#REF!)</f>
        <v>#REF!</v>
      </c>
      <c r="H15" s="1" t="e">
        <f t="shared" si="1"/>
        <v>#REF!</v>
      </c>
      <c r="I15" s="1" t="e">
        <f>IF(#REF!="","",#REF!)</f>
        <v>#REF!</v>
      </c>
      <c r="J15" s="1" t="e">
        <f t="shared" si="2"/>
        <v>#REF!</v>
      </c>
      <c r="K15" s="1" t="e">
        <f t="shared" si="3"/>
        <v>#REF!</v>
      </c>
      <c r="L15" s="1" t="e">
        <f t="shared" si="4"/>
        <v>#REF!</v>
      </c>
      <c r="M15" s="4" t="e">
        <f t="shared" si="5"/>
        <v>#REF!</v>
      </c>
    </row>
    <row r="16" spans="1:14" x14ac:dyDescent="0.25">
      <c r="A16" s="1">
        <f>список!A15</f>
        <v>14</v>
      </c>
      <c r="B16" s="1" t="str">
        <f>IF(список!B15="","",список!B15)</f>
        <v/>
      </c>
      <c r="C16" s="1" t="e">
        <f>IF(#REF!="","",#REF!)</f>
        <v>#REF!</v>
      </c>
      <c r="D16" s="1" t="e">
        <f t="shared" si="6"/>
        <v>#REF!</v>
      </c>
      <c r="E16" s="1" t="e">
        <f>IF(#REF!="","",#REF!)</f>
        <v>#REF!</v>
      </c>
      <c r="F16" s="1" t="e">
        <f t="shared" si="0"/>
        <v>#REF!</v>
      </c>
      <c r="G16" s="1" t="e">
        <f>IF(#REF!="","",#REF!)</f>
        <v>#REF!</v>
      </c>
      <c r="H16" s="1" t="e">
        <f t="shared" si="1"/>
        <v>#REF!</v>
      </c>
      <c r="I16" s="1" t="e">
        <f>IF(#REF!="","",#REF!)</f>
        <v>#REF!</v>
      </c>
      <c r="J16" s="1" t="e">
        <f t="shared" si="2"/>
        <v>#REF!</v>
      </c>
      <c r="K16" s="1" t="e">
        <f t="shared" si="3"/>
        <v>#REF!</v>
      </c>
      <c r="L16" s="1" t="e">
        <f t="shared" si="4"/>
        <v>#REF!</v>
      </c>
      <c r="M16" s="4" t="e">
        <f t="shared" si="5"/>
        <v>#REF!</v>
      </c>
    </row>
    <row r="17" spans="1:13" x14ac:dyDescent="0.25">
      <c r="A17" s="1">
        <f>список!A16</f>
        <v>15</v>
      </c>
      <c r="B17" s="1" t="str">
        <f>IF(список!B16="","",список!B16)</f>
        <v/>
      </c>
      <c r="C17" s="1" t="e">
        <f>IF(#REF!="","",#REF!)</f>
        <v>#REF!</v>
      </c>
      <c r="D17" s="1" t="e">
        <f t="shared" si="6"/>
        <v>#REF!</v>
      </c>
      <c r="E17" s="1" t="e">
        <f>IF(#REF!="","",#REF!)</f>
        <v>#REF!</v>
      </c>
      <c r="F17" s="1" t="e">
        <f t="shared" si="0"/>
        <v>#REF!</v>
      </c>
      <c r="G17" s="1" t="e">
        <f>IF(#REF!="","",#REF!)</f>
        <v>#REF!</v>
      </c>
      <c r="H17" s="1" t="e">
        <f t="shared" si="1"/>
        <v>#REF!</v>
      </c>
      <c r="I17" s="1" t="e">
        <f>IF(#REF!="","",#REF!)</f>
        <v>#REF!</v>
      </c>
      <c r="J17" s="1" t="e">
        <f t="shared" si="2"/>
        <v>#REF!</v>
      </c>
      <c r="K17" s="1" t="e">
        <f t="shared" si="3"/>
        <v>#REF!</v>
      </c>
      <c r="L17" s="1" t="e">
        <f t="shared" si="4"/>
        <v>#REF!</v>
      </c>
      <c r="M17" s="4" t="e">
        <f t="shared" si="5"/>
        <v>#REF!</v>
      </c>
    </row>
    <row r="18" spans="1:13" x14ac:dyDescent="0.25">
      <c r="A18" s="1">
        <f>список!A17</f>
        <v>16</v>
      </c>
      <c r="B18" s="1" t="str">
        <f>IF(список!B17="","",список!B17)</f>
        <v/>
      </c>
      <c r="C18" s="1" t="e">
        <f>IF(#REF!="","",#REF!)</f>
        <v>#REF!</v>
      </c>
      <c r="D18" s="1" t="e">
        <f t="shared" si="6"/>
        <v>#REF!</v>
      </c>
      <c r="E18" s="1" t="e">
        <f>IF(#REF!="","",#REF!)</f>
        <v>#REF!</v>
      </c>
      <c r="F18" s="1" t="e">
        <f t="shared" si="0"/>
        <v>#REF!</v>
      </c>
      <c r="G18" s="1" t="e">
        <f>IF(#REF!="","",#REF!)</f>
        <v>#REF!</v>
      </c>
      <c r="H18" s="1" t="e">
        <f t="shared" si="1"/>
        <v>#REF!</v>
      </c>
      <c r="I18" s="1" t="e">
        <f>IF(#REF!="","",#REF!)</f>
        <v>#REF!</v>
      </c>
      <c r="J18" s="1" t="e">
        <f t="shared" si="2"/>
        <v>#REF!</v>
      </c>
      <c r="K18" s="1" t="e">
        <f t="shared" si="3"/>
        <v>#REF!</v>
      </c>
      <c r="L18" s="1" t="e">
        <f t="shared" si="4"/>
        <v>#REF!</v>
      </c>
      <c r="M18" s="4" t="e">
        <f t="shared" si="5"/>
        <v>#REF!</v>
      </c>
    </row>
    <row r="19" spans="1:13" x14ac:dyDescent="0.25">
      <c r="A19" s="1">
        <f>список!A18</f>
        <v>17</v>
      </c>
      <c r="B19" s="1" t="str">
        <f>IF(список!B18="","",список!B18)</f>
        <v/>
      </c>
      <c r="C19" s="1" t="e">
        <f>IF(#REF!="","",#REF!)</f>
        <v>#REF!</v>
      </c>
      <c r="D19" s="1" t="e">
        <f t="shared" si="6"/>
        <v>#REF!</v>
      </c>
      <c r="E19" s="1" t="e">
        <f>IF(#REF!="","",#REF!)</f>
        <v>#REF!</v>
      </c>
      <c r="F19" s="1" t="e">
        <f t="shared" si="0"/>
        <v>#REF!</v>
      </c>
      <c r="G19" s="1" t="e">
        <f>IF(#REF!="","",#REF!)</f>
        <v>#REF!</v>
      </c>
      <c r="H19" s="1" t="e">
        <f t="shared" si="1"/>
        <v>#REF!</v>
      </c>
      <c r="I19" s="1" t="e">
        <f>IF(#REF!="","",#REF!)</f>
        <v>#REF!</v>
      </c>
      <c r="J19" s="1" t="e">
        <f t="shared" si="2"/>
        <v>#REF!</v>
      </c>
      <c r="K19" s="1" t="e">
        <f t="shared" si="3"/>
        <v>#REF!</v>
      </c>
      <c r="L19" s="1" t="e">
        <f t="shared" si="4"/>
        <v>#REF!</v>
      </c>
      <c r="M19" s="4" t="e">
        <f t="shared" si="5"/>
        <v>#REF!</v>
      </c>
    </row>
    <row r="20" spans="1:13" x14ac:dyDescent="0.25">
      <c r="A20" s="1">
        <f>список!A19</f>
        <v>18</v>
      </c>
      <c r="B20" s="1" t="str">
        <f>IF(список!B19="","",список!B19)</f>
        <v/>
      </c>
      <c r="C20" s="1" t="e">
        <f>IF(#REF!="","",#REF!)</f>
        <v>#REF!</v>
      </c>
      <c r="D20" s="1" t="e">
        <f t="shared" si="6"/>
        <v>#REF!</v>
      </c>
      <c r="E20" s="1" t="e">
        <f>IF(#REF!="","",#REF!)</f>
        <v>#REF!</v>
      </c>
      <c r="F20" s="1" t="e">
        <f t="shared" si="0"/>
        <v>#REF!</v>
      </c>
      <c r="G20" s="1" t="e">
        <f>IF(#REF!="","",#REF!)</f>
        <v>#REF!</v>
      </c>
      <c r="H20" s="1" t="e">
        <f t="shared" si="1"/>
        <v>#REF!</v>
      </c>
      <c r="I20" s="1" t="e">
        <f>IF(#REF!="","",#REF!)</f>
        <v>#REF!</v>
      </c>
      <c r="J20" s="1" t="e">
        <f t="shared" si="2"/>
        <v>#REF!</v>
      </c>
      <c r="K20" s="1" t="e">
        <f t="shared" si="3"/>
        <v>#REF!</v>
      </c>
      <c r="L20" s="1" t="e">
        <f t="shared" si="4"/>
        <v>#REF!</v>
      </c>
      <c r="M20" s="4" t="e">
        <f t="shared" si="5"/>
        <v>#REF!</v>
      </c>
    </row>
    <row r="21" spans="1:13" x14ac:dyDescent="0.25">
      <c r="A21" s="1">
        <f>список!A20</f>
        <v>19</v>
      </c>
      <c r="B21" s="1" t="str">
        <f>IF(список!B20="","",список!B20)</f>
        <v/>
      </c>
      <c r="C21" s="1" t="e">
        <f>IF(#REF!="","",#REF!)</f>
        <v>#REF!</v>
      </c>
      <c r="D21" s="1" t="e">
        <f t="shared" si="6"/>
        <v>#REF!</v>
      </c>
      <c r="E21" s="1" t="e">
        <f>IF(#REF!="","",#REF!)</f>
        <v>#REF!</v>
      </c>
      <c r="F21" s="1" t="e">
        <f t="shared" si="0"/>
        <v>#REF!</v>
      </c>
      <c r="G21" s="1" t="e">
        <f>IF(#REF!="","",#REF!)</f>
        <v>#REF!</v>
      </c>
      <c r="H21" s="1" t="e">
        <f t="shared" si="1"/>
        <v>#REF!</v>
      </c>
      <c r="I21" s="1" t="e">
        <f>IF(#REF!="","",#REF!)</f>
        <v>#REF!</v>
      </c>
      <c r="J21" s="1" t="e">
        <f t="shared" si="2"/>
        <v>#REF!</v>
      </c>
      <c r="K21" s="1" t="e">
        <f t="shared" si="3"/>
        <v>#REF!</v>
      </c>
      <c r="L21" s="1" t="e">
        <f t="shared" si="4"/>
        <v>#REF!</v>
      </c>
      <c r="M21" s="4" t="e">
        <f t="shared" si="5"/>
        <v>#REF!</v>
      </c>
    </row>
    <row r="22" spans="1:13" x14ac:dyDescent="0.25">
      <c r="A22" s="1">
        <f>список!A21</f>
        <v>20</v>
      </c>
      <c r="B22" s="1" t="str">
        <f>IF(список!B21="","",список!B21)</f>
        <v/>
      </c>
      <c r="C22" s="1" t="e">
        <f>IF(#REF!="","",#REF!)</f>
        <v>#REF!</v>
      </c>
      <c r="D22" s="1" t="e">
        <f t="shared" si="6"/>
        <v>#REF!</v>
      </c>
      <c r="E22" s="1" t="e">
        <f>IF(#REF!="","",#REF!)</f>
        <v>#REF!</v>
      </c>
      <c r="F22" s="1" t="e">
        <f t="shared" si="0"/>
        <v>#REF!</v>
      </c>
      <c r="G22" s="1" t="e">
        <f>IF(#REF!="","",#REF!)</f>
        <v>#REF!</v>
      </c>
      <c r="H22" s="1" t="e">
        <f t="shared" si="1"/>
        <v>#REF!</v>
      </c>
      <c r="I22" s="1" t="e">
        <f>IF(#REF!="","",#REF!)</f>
        <v>#REF!</v>
      </c>
      <c r="J22" s="1" t="e">
        <f t="shared" si="2"/>
        <v>#REF!</v>
      </c>
      <c r="K22" s="1" t="e">
        <f t="shared" si="3"/>
        <v>#REF!</v>
      </c>
      <c r="L22" s="1" t="e">
        <f t="shared" si="4"/>
        <v>#REF!</v>
      </c>
      <c r="M22" s="4" t="e">
        <f t="shared" si="5"/>
        <v>#REF!</v>
      </c>
    </row>
    <row r="23" spans="1:13" x14ac:dyDescent="0.25">
      <c r="A23" s="1">
        <f>список!A22</f>
        <v>21</v>
      </c>
      <c r="B23" s="1" t="str">
        <f>IF(список!B22="","",список!B22)</f>
        <v/>
      </c>
      <c r="C23" s="1" t="e">
        <f>IF(#REF!="","",#REF!)</f>
        <v>#REF!</v>
      </c>
      <c r="D23" s="1" t="e">
        <f t="shared" si="6"/>
        <v>#REF!</v>
      </c>
      <c r="E23" s="1" t="e">
        <f>IF(#REF!="","",#REF!)</f>
        <v>#REF!</v>
      </c>
      <c r="F23" s="1" t="e">
        <f t="shared" si="0"/>
        <v>#REF!</v>
      </c>
      <c r="G23" s="1" t="e">
        <f>IF(#REF!="","",#REF!)</f>
        <v>#REF!</v>
      </c>
      <c r="H23" s="1" t="e">
        <f t="shared" si="1"/>
        <v>#REF!</v>
      </c>
      <c r="I23" s="1" t="e">
        <f>IF(#REF!="","",#REF!)</f>
        <v>#REF!</v>
      </c>
      <c r="J23" s="1" t="e">
        <f t="shared" si="2"/>
        <v>#REF!</v>
      </c>
      <c r="K23" s="1" t="e">
        <f t="shared" si="3"/>
        <v>#REF!</v>
      </c>
      <c r="L23" s="1" t="e">
        <f t="shared" si="4"/>
        <v>#REF!</v>
      </c>
      <c r="M23" s="4" t="e">
        <f t="shared" si="5"/>
        <v>#REF!</v>
      </c>
    </row>
    <row r="24" spans="1:13" x14ac:dyDescent="0.25">
      <c r="A24" s="1">
        <f>список!A23</f>
        <v>22</v>
      </c>
      <c r="B24" s="1" t="str">
        <f>IF(список!B23="","",список!B23)</f>
        <v/>
      </c>
      <c r="C24" s="1" t="e">
        <f>IF(#REF!="","",#REF!)</f>
        <v>#REF!</v>
      </c>
      <c r="D24" s="1" t="e">
        <f t="shared" si="6"/>
        <v>#REF!</v>
      </c>
      <c r="E24" s="1" t="e">
        <f>IF(#REF!="","",#REF!)</f>
        <v>#REF!</v>
      </c>
      <c r="F24" s="1" t="e">
        <f t="shared" si="0"/>
        <v>#REF!</v>
      </c>
      <c r="G24" s="1" t="e">
        <f>IF(#REF!="","",#REF!)</f>
        <v>#REF!</v>
      </c>
      <c r="H24" s="1" t="e">
        <f t="shared" si="1"/>
        <v>#REF!</v>
      </c>
      <c r="I24" s="1" t="e">
        <f>IF(#REF!="","",#REF!)</f>
        <v>#REF!</v>
      </c>
      <c r="J24" s="1" t="e">
        <f t="shared" si="2"/>
        <v>#REF!</v>
      </c>
      <c r="K24" s="1" t="e">
        <f t="shared" si="3"/>
        <v>#REF!</v>
      </c>
      <c r="L24" s="1" t="e">
        <f t="shared" si="4"/>
        <v>#REF!</v>
      </c>
      <c r="M24" s="4" t="e">
        <f t="shared" si="5"/>
        <v>#REF!</v>
      </c>
    </row>
    <row r="25" spans="1:13" x14ac:dyDescent="0.25">
      <c r="A25" s="1">
        <f>список!A24</f>
        <v>23</v>
      </c>
      <c r="B25" s="1" t="str">
        <f>IF(список!B24="","",список!B24)</f>
        <v/>
      </c>
      <c r="C25" s="1" t="e">
        <f>IF(#REF!="","",#REF!)</f>
        <v>#REF!</v>
      </c>
      <c r="D25" s="1" t="e">
        <f t="shared" si="6"/>
        <v>#REF!</v>
      </c>
      <c r="E25" s="1" t="e">
        <f>IF(#REF!="","",#REF!)</f>
        <v>#REF!</v>
      </c>
      <c r="F25" s="1" t="e">
        <f t="shared" si="0"/>
        <v>#REF!</v>
      </c>
      <c r="G25" s="1" t="e">
        <f>IF(#REF!="","",#REF!)</f>
        <v>#REF!</v>
      </c>
      <c r="H25" s="1" t="e">
        <f t="shared" si="1"/>
        <v>#REF!</v>
      </c>
      <c r="I25" s="1" t="e">
        <f>IF(#REF!="","",#REF!)</f>
        <v>#REF!</v>
      </c>
      <c r="J25" s="1" t="e">
        <f t="shared" si="2"/>
        <v>#REF!</v>
      </c>
      <c r="K25" s="1" t="e">
        <f t="shared" si="3"/>
        <v>#REF!</v>
      </c>
      <c r="L25" s="1" t="e">
        <f t="shared" si="4"/>
        <v>#REF!</v>
      </c>
      <c r="M25" s="4" t="e">
        <f t="shared" si="5"/>
        <v>#REF!</v>
      </c>
    </row>
    <row r="26" spans="1:13" x14ac:dyDescent="0.25">
      <c r="A26" s="1">
        <f>список!A25</f>
        <v>24</v>
      </c>
      <c r="B26" s="1" t="str">
        <f>IF(список!B25="","",список!B25)</f>
        <v/>
      </c>
      <c r="C26" s="1" t="e">
        <f>IF(#REF!="","",#REF!)</f>
        <v>#REF!</v>
      </c>
      <c r="D26" s="1" t="e">
        <f t="shared" si="6"/>
        <v>#REF!</v>
      </c>
      <c r="E26" s="1" t="e">
        <f>IF(#REF!="","",#REF!)</f>
        <v>#REF!</v>
      </c>
      <c r="F26" s="1" t="e">
        <f t="shared" si="0"/>
        <v>#REF!</v>
      </c>
      <c r="G26" s="1" t="e">
        <f>IF(#REF!="","",#REF!)</f>
        <v>#REF!</v>
      </c>
      <c r="H26" s="1" t="e">
        <f t="shared" si="1"/>
        <v>#REF!</v>
      </c>
      <c r="I26" s="1" t="e">
        <f>IF(#REF!="","",#REF!)</f>
        <v>#REF!</v>
      </c>
      <c r="J26" s="1" t="e">
        <f t="shared" si="2"/>
        <v>#REF!</v>
      </c>
      <c r="K26" s="1" t="e">
        <f t="shared" si="3"/>
        <v>#REF!</v>
      </c>
      <c r="L26" s="1" t="e">
        <f t="shared" si="4"/>
        <v>#REF!</v>
      </c>
      <c r="M26" s="4" t="e">
        <f t="shared" si="5"/>
        <v>#REF!</v>
      </c>
    </row>
    <row r="27" spans="1:13" x14ac:dyDescent="0.25">
      <c r="A27" s="1">
        <f>список!A26</f>
        <v>25</v>
      </c>
      <c r="B27" s="1" t="str">
        <f>IF(список!B26="","",список!B26)</f>
        <v/>
      </c>
      <c r="C27" s="1" t="e">
        <f>IF(#REF!="","",#REF!)</f>
        <v>#REF!</v>
      </c>
      <c r="D27" s="1" t="e">
        <f t="shared" si="6"/>
        <v>#REF!</v>
      </c>
      <c r="E27" s="1" t="e">
        <f>IF(#REF!="","",#REF!)</f>
        <v>#REF!</v>
      </c>
      <c r="F27" s="1" t="e">
        <f t="shared" si="0"/>
        <v>#REF!</v>
      </c>
      <c r="G27" s="1" t="e">
        <f>IF(#REF!="","",#REF!)</f>
        <v>#REF!</v>
      </c>
      <c r="H27" s="1" t="e">
        <f t="shared" si="1"/>
        <v>#REF!</v>
      </c>
      <c r="I27" s="1" t="e">
        <f>IF(#REF!="","",#REF!)</f>
        <v>#REF!</v>
      </c>
      <c r="J27" s="1" t="e">
        <f t="shared" si="2"/>
        <v>#REF!</v>
      </c>
      <c r="K27" s="1" t="e">
        <f t="shared" si="3"/>
        <v>#REF!</v>
      </c>
      <c r="L27" s="1" t="e">
        <f t="shared" si="4"/>
        <v>#REF!</v>
      </c>
      <c r="M27" s="4" t="e">
        <f t="shared" si="5"/>
        <v>#REF!</v>
      </c>
    </row>
    <row r="28" spans="1:13" x14ac:dyDescent="0.25">
      <c r="A28" s="1">
        <f>список!A27</f>
        <v>26</v>
      </c>
      <c r="B28" s="1" t="str">
        <f>IF(список!B27="","",список!B27)</f>
        <v/>
      </c>
      <c r="C28" s="1" t="e">
        <f>IF(#REF!="","",#REF!)</f>
        <v>#REF!</v>
      </c>
      <c r="D28" s="1" t="e">
        <f t="shared" si="6"/>
        <v>#REF!</v>
      </c>
      <c r="E28" s="1" t="e">
        <f>IF(#REF!="","",#REF!)</f>
        <v>#REF!</v>
      </c>
      <c r="F28" s="1" t="e">
        <f t="shared" si="0"/>
        <v>#REF!</v>
      </c>
      <c r="G28" s="1" t="e">
        <f>IF(#REF!="","",#REF!)</f>
        <v>#REF!</v>
      </c>
      <c r="H28" s="1" t="e">
        <f t="shared" si="1"/>
        <v>#REF!</v>
      </c>
      <c r="I28" s="1" t="e">
        <f>IF(#REF!="","",#REF!)</f>
        <v>#REF!</v>
      </c>
      <c r="J28" s="1" t="e">
        <f t="shared" si="2"/>
        <v>#REF!</v>
      </c>
      <c r="K28" s="1" t="e">
        <f t="shared" si="3"/>
        <v>#REF!</v>
      </c>
      <c r="L28" s="1" t="e">
        <f t="shared" si="4"/>
        <v>#REF!</v>
      </c>
      <c r="M28" s="4" t="e">
        <f t="shared" si="5"/>
        <v>#REF!</v>
      </c>
    </row>
    <row r="29" spans="1:13" x14ac:dyDescent="0.25">
      <c r="A29" s="1">
        <f>список!A28</f>
        <v>27</v>
      </c>
      <c r="B29" s="1" t="str">
        <f>IF(список!B28="","",список!B28)</f>
        <v/>
      </c>
      <c r="C29" s="1" t="e">
        <f>IF(#REF!="","",#REF!)</f>
        <v>#REF!</v>
      </c>
      <c r="D29" s="1" t="e">
        <f t="shared" si="6"/>
        <v>#REF!</v>
      </c>
      <c r="E29" s="1" t="e">
        <f>IF(#REF!="","",#REF!)</f>
        <v>#REF!</v>
      </c>
      <c r="F29" s="1" t="e">
        <f t="shared" si="0"/>
        <v>#REF!</v>
      </c>
      <c r="G29" s="1" t="e">
        <f>IF(#REF!="","",#REF!)</f>
        <v>#REF!</v>
      </c>
      <c r="H29" s="1" t="e">
        <f t="shared" si="1"/>
        <v>#REF!</v>
      </c>
      <c r="I29" s="1" t="e">
        <f>IF(#REF!="","",#REF!)</f>
        <v>#REF!</v>
      </c>
      <c r="J29" s="1" t="e">
        <f t="shared" si="2"/>
        <v>#REF!</v>
      </c>
      <c r="K29" s="1" t="e">
        <f t="shared" si="3"/>
        <v>#REF!</v>
      </c>
      <c r="L29" s="1" t="e">
        <f t="shared" si="4"/>
        <v>#REF!</v>
      </c>
      <c r="M29" s="4" t="e">
        <f t="shared" si="5"/>
        <v>#REF!</v>
      </c>
    </row>
    <row r="30" spans="1:13" x14ac:dyDescent="0.25">
      <c r="A30" s="1">
        <f>список!A29</f>
        <v>28</v>
      </c>
      <c r="B30" s="1" t="str">
        <f>IF(список!B29="","",список!B29)</f>
        <v/>
      </c>
      <c r="C30" s="1" t="e">
        <f>IF(#REF!="","",#REF!)</f>
        <v>#REF!</v>
      </c>
      <c r="D30" s="1" t="e">
        <f t="shared" si="6"/>
        <v>#REF!</v>
      </c>
      <c r="E30" s="1" t="e">
        <f>IF(#REF!="","",#REF!)</f>
        <v>#REF!</v>
      </c>
      <c r="F30" s="1" t="e">
        <f t="shared" si="0"/>
        <v>#REF!</v>
      </c>
      <c r="G30" s="1" t="e">
        <f>IF(#REF!="","",#REF!)</f>
        <v>#REF!</v>
      </c>
      <c r="H30" s="1" t="e">
        <f t="shared" si="1"/>
        <v>#REF!</v>
      </c>
      <c r="I30" s="1" t="e">
        <f>IF(#REF!="","",#REF!)</f>
        <v>#REF!</v>
      </c>
      <c r="J30" s="1" t="e">
        <f t="shared" si="2"/>
        <v>#REF!</v>
      </c>
      <c r="K30" s="1" t="e">
        <f t="shared" si="3"/>
        <v>#REF!</v>
      </c>
      <c r="L30" s="1" t="e">
        <f t="shared" si="4"/>
        <v>#REF!</v>
      </c>
      <c r="M30" s="4" t="e">
        <f t="shared" si="5"/>
        <v>#REF!</v>
      </c>
    </row>
    <row r="31" spans="1:13" x14ac:dyDescent="0.25">
      <c r="A31" s="1">
        <f>список!A30</f>
        <v>29</v>
      </c>
      <c r="B31" s="1">
        <f>IF(список!C8="","",список!C8)</f>
        <v>0</v>
      </c>
      <c r="C31" s="1" t="e">
        <f>IF(#REF!="","",#REF!)</f>
        <v>#REF!</v>
      </c>
      <c r="D31" s="1" t="e">
        <f t="shared" si="6"/>
        <v>#REF!</v>
      </c>
      <c r="E31" s="1" t="e">
        <f>IF(#REF!="","",#REF!)</f>
        <v>#REF!</v>
      </c>
      <c r="F31" s="1" t="e">
        <f t="shared" si="0"/>
        <v>#REF!</v>
      </c>
      <c r="G31" s="1" t="e">
        <f>IF(#REF!="","",#REF!)</f>
        <v>#REF!</v>
      </c>
      <c r="H31" s="1" t="e">
        <f t="shared" si="1"/>
        <v>#REF!</v>
      </c>
      <c r="I31" s="1" t="e">
        <f>IF(#REF!="","",#REF!)</f>
        <v>#REF!</v>
      </c>
      <c r="J31" s="1" t="e">
        <f t="shared" si="2"/>
        <v>#REF!</v>
      </c>
      <c r="K31" s="1" t="e">
        <f t="shared" si="3"/>
        <v>#REF!</v>
      </c>
      <c r="L31" s="1" t="e">
        <f t="shared" si="4"/>
        <v>#REF!</v>
      </c>
      <c r="M31" s="4" t="e">
        <f t="shared" si="5"/>
        <v>#REF!</v>
      </c>
    </row>
    <row r="32" spans="1:13" x14ac:dyDescent="0.25">
      <c r="A32" s="1">
        <f>список!A31</f>
        <v>30</v>
      </c>
      <c r="B32" s="1" t="str">
        <f>IF(список!B31="","",список!B31)</f>
        <v/>
      </c>
      <c r="C32" s="1" t="e">
        <f>IF(#REF!="","",#REF!)</f>
        <v>#REF!</v>
      </c>
      <c r="D32" s="1" t="e">
        <f t="shared" si="6"/>
        <v>#REF!</v>
      </c>
      <c r="E32" s="1" t="e">
        <f>IF(#REF!="","",#REF!)</f>
        <v>#REF!</v>
      </c>
      <c r="F32" s="1" t="e">
        <f t="shared" si="0"/>
        <v>#REF!</v>
      </c>
      <c r="G32" s="1" t="e">
        <f>IF(#REF!="","",#REF!)</f>
        <v>#REF!</v>
      </c>
      <c r="H32" s="1" t="e">
        <f t="shared" si="1"/>
        <v>#REF!</v>
      </c>
      <c r="I32" s="1" t="e">
        <f>IF(#REF!="","",#REF!)</f>
        <v>#REF!</v>
      </c>
      <c r="J32" s="1" t="e">
        <f t="shared" si="2"/>
        <v>#REF!</v>
      </c>
      <c r="K32" s="1" t="e">
        <f t="shared" si="3"/>
        <v>#REF!</v>
      </c>
      <c r="L32" s="1" t="e">
        <f t="shared" si="4"/>
        <v>#REF!</v>
      </c>
      <c r="M32" s="4" t="e">
        <f t="shared" si="5"/>
        <v>#REF!</v>
      </c>
    </row>
    <row r="33" spans="1:11" x14ac:dyDescent="0.25">
      <c r="A33" s="1">
        <f>список!A32</f>
        <v>31</v>
      </c>
      <c r="B33" s="1" t="str">
        <f>IF(список!B32="","",список!B32)</f>
        <v/>
      </c>
      <c r="C33" s="1" t="e">
        <f>IF(#REF!="","",#REF!)</f>
        <v>#REF!</v>
      </c>
      <c r="D33" s="1" t="e">
        <f t="shared" si="6"/>
        <v>#REF!</v>
      </c>
      <c r="E33" s="1" t="e">
        <f>IF(#REF!="","",#REF!)</f>
        <v>#REF!</v>
      </c>
      <c r="F33" s="1" t="e">
        <f t="shared" si="0"/>
        <v>#REF!</v>
      </c>
      <c r="G33" s="1" t="e">
        <f>IF(#REF!="","",#REF!)</f>
        <v>#REF!</v>
      </c>
      <c r="H33" s="1" t="e">
        <f t="shared" si="1"/>
        <v>#REF!</v>
      </c>
      <c r="I33" s="1" t="e">
        <f>IF(#REF!="","",#REF!)</f>
        <v>#REF!</v>
      </c>
      <c r="J33" s="1" t="e">
        <f t="shared" si="2"/>
        <v>#REF!</v>
      </c>
      <c r="K33" s="1" t="e">
        <f t="shared" si="3"/>
        <v>#REF!</v>
      </c>
    </row>
  </sheetData>
  <mergeCells count="5">
    <mergeCell ref="A1:N1"/>
    <mergeCell ref="C2:D2"/>
    <mergeCell ref="E2:F2"/>
    <mergeCell ref="G2:H2"/>
    <mergeCell ref="I2:J2"/>
  </mergeCells>
  <phoneticPr fontId="0" type="noConversion"/>
  <conditionalFormatting sqref="S3:S32 L3:L32">
    <cfRule type="cellIs" dxfId="236" priority="6" stopIfTrue="1" operator="equal">
      <formula>"очень высокий"</formula>
    </cfRule>
    <cfRule type="cellIs" dxfId="235" priority="7" stopIfTrue="1" operator="equal">
      <formula>"сниженный"</formula>
    </cfRule>
    <cfRule type="cellIs" dxfId="234" priority="8" stopIfTrue="1" operator="equal">
      <formula>"низкий"</formula>
    </cfRule>
  </conditionalFormatting>
  <conditionalFormatting sqref="L20:L31">
    <cfRule type="containsText" dxfId="233" priority="2" operator="containsText" text="н">
      <formula>NOT(ISERROR(SEARCH("н",L20)))</formula>
    </cfRule>
  </conditionalFormatting>
  <conditionalFormatting sqref="L3:L32">
    <cfRule type="containsText" priority="1" operator="containsText" text="о">
      <formula>NOT(ISERROR(SEARCH("о",L3)))</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34"/>
  <sheetViews>
    <sheetView topLeftCell="X1" workbookViewId="0">
      <selection activeCell="BF6" sqref="BF6"/>
    </sheetView>
  </sheetViews>
  <sheetFormatPr defaultRowHeight="15" x14ac:dyDescent="0.25"/>
  <cols>
    <col min="1" max="1" width="9.140625" style="1"/>
    <col min="2" max="2" width="28.28515625" style="1" customWidth="1"/>
    <col min="3" max="3" width="9.140625" style="1"/>
    <col min="4" max="4" width="15.42578125" style="1" customWidth="1"/>
    <col min="5" max="5" width="7.5703125" style="1" customWidth="1"/>
    <col min="6" max="56" width="3.28515625" style="1" customWidth="1"/>
    <col min="57" max="57" width="5.28515625" style="1" customWidth="1"/>
    <col min="58" max="58" width="16.7109375" style="1" customWidth="1"/>
    <col min="59" max="104" width="3.28515625" style="1" customWidth="1"/>
    <col min="105" max="16384" width="9.140625" style="1"/>
  </cols>
  <sheetData>
    <row r="1" spans="1:105" ht="16.5" thickBot="1" x14ac:dyDescent="0.3">
      <c r="A1" s="398" t="str">
        <f>'[1]сырые баллы'!A1:Y1</f>
        <v>оценка уровня сформированности компонентов учебной деятельности</v>
      </c>
      <c r="B1" s="398"/>
      <c r="C1" s="398"/>
      <c r="D1" s="398"/>
      <c r="E1" s="399"/>
      <c r="F1" s="399"/>
      <c r="G1" s="399"/>
      <c r="H1" s="399"/>
      <c r="I1" s="399"/>
      <c r="J1" s="399"/>
      <c r="K1" s="399"/>
      <c r="L1" s="399"/>
      <c r="M1" s="399"/>
      <c r="N1" s="399"/>
      <c r="O1" s="399"/>
      <c r="P1" s="399"/>
      <c r="Q1" s="399"/>
      <c r="R1" s="399"/>
      <c r="S1" s="399"/>
      <c r="T1" s="399"/>
      <c r="U1" s="399"/>
      <c r="V1" s="399"/>
      <c r="W1" s="399"/>
      <c r="X1" s="399"/>
      <c r="Y1" s="400" t="s">
        <v>8</v>
      </c>
      <c r="Z1" s="401"/>
      <c r="AA1" s="401"/>
      <c r="AB1" s="401"/>
      <c r="AC1" s="401"/>
      <c r="AD1" s="401"/>
      <c r="AE1" s="401"/>
      <c r="AF1" s="401"/>
      <c r="AG1" s="401"/>
      <c r="AH1" s="401"/>
      <c r="AI1" s="401"/>
      <c r="AJ1" s="401"/>
      <c r="AK1" s="402"/>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row>
    <row r="2" spans="1:105" ht="12.75" customHeight="1" thickBot="1" x14ac:dyDescent="0.3">
      <c r="A2" s="403" t="str">
        <f>список!A1</f>
        <v>№</v>
      </c>
      <c r="B2" s="403" t="str">
        <f>'[1]сырые баллы'!B2:B3</f>
        <v>Ф.И.</v>
      </c>
      <c r="C2" s="403" t="str">
        <f>'[1]сырые баллы'!C2:C3</f>
        <v>Класс</v>
      </c>
      <c r="D2" s="404" t="str">
        <f>'[1]сырые баллы'!D2:D2</f>
        <v>дата заполнения</v>
      </c>
      <c r="E2" s="407" t="str">
        <f>'[1]сырые баллы'!E2:AO2</f>
        <v>часть А</v>
      </c>
      <c r="F2" s="408"/>
      <c r="G2" s="408"/>
      <c r="H2" s="408"/>
      <c r="I2" s="408"/>
      <c r="J2" s="408"/>
      <c r="K2" s="408"/>
      <c r="L2" s="408"/>
      <c r="M2" s="408"/>
      <c r="N2" s="408"/>
      <c r="O2" s="408"/>
      <c r="P2" s="408"/>
      <c r="Q2" s="408"/>
      <c r="R2" s="408"/>
      <c r="S2" s="408"/>
      <c r="T2" s="408"/>
      <c r="U2" s="408"/>
      <c r="V2" s="408"/>
      <c r="W2" s="408"/>
      <c r="X2" s="408"/>
      <c r="Y2" s="408"/>
      <c r="Z2" s="408"/>
      <c r="AA2" s="408"/>
      <c r="AB2" s="408"/>
      <c r="AC2" s="408"/>
      <c r="AD2" s="409"/>
      <c r="AE2" s="407" t="s">
        <v>7</v>
      </c>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1"/>
      <c r="DA2" s="5"/>
    </row>
    <row r="3" spans="1:105" ht="50.25" customHeight="1" x14ac:dyDescent="0.25">
      <c r="A3" s="403"/>
      <c r="B3" s="403"/>
      <c r="C3" s="403"/>
      <c r="D3" s="405"/>
      <c r="E3" s="406">
        <v>1</v>
      </c>
      <c r="F3" s="406"/>
      <c r="G3" s="406">
        <v>2</v>
      </c>
      <c r="H3" s="406"/>
      <c r="I3" s="406">
        <f>'[1]сырые баллы'!G3</f>
        <v>3</v>
      </c>
      <c r="J3" s="406"/>
      <c r="K3" s="406">
        <v>4</v>
      </c>
      <c r="L3" s="406"/>
      <c r="M3" s="406">
        <v>5</v>
      </c>
      <c r="N3" s="406"/>
      <c r="O3" s="406">
        <v>6</v>
      </c>
      <c r="P3" s="406"/>
      <c r="Q3" s="406">
        <v>7</v>
      </c>
      <c r="R3" s="406"/>
      <c r="S3" s="406">
        <v>8</v>
      </c>
      <c r="T3" s="406"/>
      <c r="U3" s="406">
        <v>9</v>
      </c>
      <c r="V3" s="406"/>
      <c r="W3" s="406">
        <v>10</v>
      </c>
      <c r="X3" s="406"/>
      <c r="Y3" s="406">
        <v>11</v>
      </c>
      <c r="Z3" s="406"/>
      <c r="AA3" s="406">
        <v>12</v>
      </c>
      <c r="AB3" s="406"/>
      <c r="AC3" s="406">
        <v>13</v>
      </c>
      <c r="AD3" s="406"/>
      <c r="AE3" s="397">
        <v>1</v>
      </c>
      <c r="AF3" s="397"/>
      <c r="AG3" s="397">
        <v>2</v>
      </c>
      <c r="AH3" s="397"/>
      <c r="AI3" s="397">
        <v>3</v>
      </c>
      <c r="AJ3" s="397"/>
      <c r="AK3" s="397">
        <v>4</v>
      </c>
      <c r="AL3" s="397"/>
      <c r="AM3" s="397">
        <v>5</v>
      </c>
      <c r="AN3" s="397"/>
      <c r="AO3" s="397">
        <v>6</v>
      </c>
      <c r="AP3" s="397"/>
      <c r="AQ3" s="397">
        <v>7</v>
      </c>
      <c r="AR3" s="397"/>
      <c r="AS3" s="397">
        <v>8</v>
      </c>
      <c r="AT3" s="397"/>
      <c r="AU3" s="397">
        <v>9</v>
      </c>
      <c r="AV3" s="397"/>
      <c r="AW3" s="397">
        <v>10</v>
      </c>
      <c r="AX3" s="397"/>
      <c r="AY3" s="397">
        <v>11</v>
      </c>
      <c r="AZ3" s="397"/>
      <c r="BA3" s="397">
        <v>12</v>
      </c>
      <c r="BB3" s="397"/>
      <c r="BC3" s="397">
        <v>13</v>
      </c>
      <c r="BD3" s="397"/>
      <c r="BE3" s="12" t="s">
        <v>0</v>
      </c>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row>
    <row r="4" spans="1:105" x14ac:dyDescent="0.25">
      <c r="A4" s="1">
        <f>'[1]сырые баллы'!A4:A5</f>
        <v>1</v>
      </c>
      <c r="B4" s="1" t="str">
        <f>IF(список!B2="","",список!B2)</f>
        <v/>
      </c>
      <c r="C4" s="1" t="str">
        <f>IF(список!C2="","",список!C2)</f>
        <v/>
      </c>
      <c r="D4" s="13" t="str">
        <f>IF(список!D2="","",список!D2)</f>
        <v>младшая группа</v>
      </c>
      <c r="E4" s="16" t="e">
        <f>#REF!</f>
        <v>#REF!</v>
      </c>
      <c r="F4" s="1" t="e">
        <f>IF(E4=0,"",IF(E4="а",1,2))</f>
        <v>#REF!</v>
      </c>
      <c r="G4" s="1" t="e">
        <f>#REF!</f>
        <v>#REF!</v>
      </c>
      <c r="H4" s="1" t="e">
        <f>IF(G4=0,"",IF(G4="а",1,2))</f>
        <v>#REF!</v>
      </c>
      <c r="I4" s="1" t="e">
        <f>#REF!</f>
        <v>#REF!</v>
      </c>
      <c r="J4" s="1" t="e">
        <f>IF(I4=0,"",IF(I4="а",5,4))</f>
        <v>#REF!</v>
      </c>
      <c r="K4" s="1" t="e">
        <f>#REF!</f>
        <v>#REF!</v>
      </c>
      <c r="L4" s="1" t="e">
        <f>IF(K4=0,"",IF(K4="а",1,2))</f>
        <v>#REF!</v>
      </c>
      <c r="M4" s="1" t="e">
        <f>#REF!</f>
        <v>#REF!</v>
      </c>
      <c r="N4" s="1" t="e">
        <f>IF(M4=0,"",IF(M4="а",2,4))</f>
        <v>#REF!</v>
      </c>
      <c r="O4" s="1" t="e">
        <f>#REF!</f>
        <v>#REF!</v>
      </c>
      <c r="P4" s="1" t="e">
        <f>IF(O4=0,"",IF(O4="а",3,4))</f>
        <v>#REF!</v>
      </c>
      <c r="Q4" s="1" t="e">
        <f>#REF!</f>
        <v>#REF!</v>
      </c>
      <c r="R4" s="1" t="e">
        <f>IF(Q4=0,"",IF(Q4="б",3,1))</f>
        <v>#REF!</v>
      </c>
      <c r="S4" s="1" t="e">
        <f>#REF!</f>
        <v>#REF!</v>
      </c>
      <c r="T4" s="1" t="e">
        <f>IF(S4=0,"",IF(S4="а",3,4))</f>
        <v>#REF!</v>
      </c>
      <c r="U4" s="1" t="e">
        <f>#REF!</f>
        <v>#REF!</v>
      </c>
      <c r="V4" s="1" t="e">
        <f>IF(U4=0,"",IF(U4="б",4,2))</f>
        <v>#REF!</v>
      </c>
      <c r="W4" s="1" t="e">
        <f>#REF!</f>
        <v>#REF!</v>
      </c>
      <c r="X4" s="1" t="e">
        <f>IF(W4=0,"",IF(W4="б",5,2))</f>
        <v>#REF!</v>
      </c>
      <c r="Y4" s="1" t="e">
        <f>#REF!</f>
        <v>#REF!</v>
      </c>
      <c r="Z4" s="1" t="e">
        <f>IF(Y4=0,"",IF(Y4="б",5,3))</f>
        <v>#REF!</v>
      </c>
      <c r="AA4" s="1" t="e">
        <f>#REF!</f>
        <v>#REF!</v>
      </c>
      <c r="AB4" s="1" t="e">
        <f>IF(AA4=0,"",IF(AA4="а",5,6))</f>
        <v>#REF!</v>
      </c>
      <c r="AC4" s="1" t="e">
        <f>#REF!</f>
        <v>#REF!</v>
      </c>
      <c r="AD4" s="1" t="e">
        <f>IF(AC4=0,"",IF(AC4="а",5,6))</f>
        <v>#REF!</v>
      </c>
      <c r="AE4" s="1" t="e">
        <f>#REF!</f>
        <v>#REF!</v>
      </c>
      <c r="AF4" s="1" t="e">
        <f>IF(AE4=0,"",IF(AE4="а",1,2))</f>
        <v>#REF!</v>
      </c>
      <c r="AG4" s="1" t="e">
        <f>#REF!</f>
        <v>#REF!</v>
      </c>
      <c r="AH4" s="1" t="e">
        <f>IF(AG4=0,"",IF(AG4="а",1,2))</f>
        <v>#REF!</v>
      </c>
      <c r="AI4" s="1" t="e">
        <f>#REF!</f>
        <v>#REF!</v>
      </c>
      <c r="AJ4" s="1" t="e">
        <f>IF(AI4=0,"",IF(AI4="б",4,2))</f>
        <v>#REF!</v>
      </c>
      <c r="AK4" s="1" t="e">
        <f>#REF!</f>
        <v>#REF!</v>
      </c>
      <c r="AL4" s="1" t="e">
        <f>IF(AK4=0,"",IF(AK4="а",1,2))</f>
        <v>#REF!</v>
      </c>
      <c r="AM4" s="1" t="e">
        <f>#REF!</f>
        <v>#REF!</v>
      </c>
      <c r="AN4" s="1" t="e">
        <f>IF(AM4=0,"",IF(AM4="а",2,4))</f>
        <v>#REF!</v>
      </c>
      <c r="AO4" s="1" t="e">
        <f>#REF!</f>
        <v>#REF!</v>
      </c>
      <c r="AP4" s="1" t="e">
        <f>IF(AO4=0,"",IF(AO4="б",4,3))</f>
        <v>#REF!</v>
      </c>
      <c r="AQ4" s="1" t="e">
        <f>#REF!</f>
        <v>#REF!</v>
      </c>
      <c r="AR4" s="1" t="e">
        <f>IF(AQ4=0,"",IF(AQ4="б",3,1))</f>
        <v>#REF!</v>
      </c>
      <c r="AS4" s="1" t="e">
        <f>#REF!</f>
        <v>#REF!</v>
      </c>
      <c r="AT4" s="1" t="e">
        <f>IF(AS4=0,"",IF(AS4="б",3,1))</f>
        <v>#REF!</v>
      </c>
      <c r="AU4" s="1" t="e">
        <f>#REF!</f>
        <v>#REF!</v>
      </c>
      <c r="AV4" s="1" t="e">
        <f>IF(AU4=0,"",IF(AU4="б",4,2))</f>
        <v>#REF!</v>
      </c>
      <c r="AW4" s="1" t="e">
        <f>#REF!</f>
        <v>#REF!</v>
      </c>
      <c r="AX4" s="1" t="e">
        <f>IF(AW4=0,"",IF(AW4="б",5,3))</f>
        <v>#REF!</v>
      </c>
      <c r="AY4" s="1" t="e">
        <f>#REF!</f>
        <v>#REF!</v>
      </c>
      <c r="AZ4" s="1" t="e">
        <f>IF(AY4=0,"",IF(AY4="а",5,3))</f>
        <v>#REF!</v>
      </c>
      <c r="BA4" s="1" t="e">
        <f>#REF!</f>
        <v>#REF!</v>
      </c>
      <c r="BB4" s="1" t="e">
        <f>IF(BA4=0,"",IF(BA4="а",5,6))</f>
        <v>#REF!</v>
      </c>
      <c r="BC4" s="1" t="e">
        <f>#REF!</f>
        <v>#REF!</v>
      </c>
      <c r="BD4" s="1" t="e">
        <f>IF(BC4=0,"",IF(BC4="а",5,6))</f>
        <v>#REF!</v>
      </c>
      <c r="BE4" s="2" t="e">
        <f>SUM(F4:BD4)</f>
        <v>#REF!</v>
      </c>
      <c r="BF4" s="3" t="e">
        <f>IF(BE4=0,"",IF(BE4&gt;=98,"6 уровень",IF(AND(BE4&gt;=74,BE4&lt;98),"5 уровень",IF(AND(BE4&gt;=49,BE4&lt;74),"4 уровень",IF(AND(BE4&gt;=17,BE4&lt;49),"3 уровень",IF(AND(BE4&gt;=5,BE4&lt;17),"2 уровень","1 уровень"))))))</f>
        <v>#REF!</v>
      </c>
    </row>
    <row r="5" spans="1:105" x14ac:dyDescent="0.25">
      <c r="A5" s="1">
        <f>'[1]сырые баллы'!A5:A6</f>
        <v>2</v>
      </c>
      <c r="B5" s="1" t="str">
        <f>IF(список!B3="","",список!B3)</f>
        <v/>
      </c>
      <c r="C5" s="1">
        <f>IF(список!C3="","",список!C3)</f>
        <v>0</v>
      </c>
      <c r="D5" s="13" t="str">
        <f>IF(список!D3="","",список!D3)</f>
        <v>младшая группа</v>
      </c>
      <c r="E5" s="16" t="e">
        <f>#REF!</f>
        <v>#REF!</v>
      </c>
      <c r="F5" s="1" t="e">
        <f t="shared" ref="F5:F34" si="0">IF(E5=0,"",IF(E5="а",1,2))</f>
        <v>#REF!</v>
      </c>
      <c r="G5" s="1" t="e">
        <f>#REF!</f>
        <v>#REF!</v>
      </c>
      <c r="H5" s="1" t="e">
        <f t="shared" ref="H5:H34" si="1">IF(G5=0,"",IF(G5="а",1,2))</f>
        <v>#REF!</v>
      </c>
      <c r="I5" s="1" t="e">
        <f>#REF!</f>
        <v>#REF!</v>
      </c>
      <c r="J5" s="1" t="e">
        <f t="shared" ref="J5:J34" si="2">IF(I5=0,"",IF(I5="а",5,4))</f>
        <v>#REF!</v>
      </c>
      <c r="K5" s="1" t="e">
        <f>#REF!</f>
        <v>#REF!</v>
      </c>
      <c r="L5" s="1" t="e">
        <f t="shared" ref="L5:L34" si="3">IF(K5=0,"",IF(K5="а",1,2))</f>
        <v>#REF!</v>
      </c>
      <c r="M5" s="1" t="e">
        <f>#REF!</f>
        <v>#REF!</v>
      </c>
      <c r="N5" s="1" t="e">
        <f t="shared" ref="N5:N34" si="4">IF(M5=0,"",IF(M5="а",2,4))</f>
        <v>#REF!</v>
      </c>
      <c r="O5" s="1" t="e">
        <f>#REF!</f>
        <v>#REF!</v>
      </c>
      <c r="P5" s="1" t="e">
        <f t="shared" ref="P5:P34" si="5">IF(O5=0,"",IF(O5="а",3,4))</f>
        <v>#REF!</v>
      </c>
      <c r="Q5" s="1" t="e">
        <f>#REF!</f>
        <v>#REF!</v>
      </c>
      <c r="R5" s="1" t="e">
        <f t="shared" ref="R5:R34" si="6">IF(Q5=0,"",IF(Q5="б",3,1))</f>
        <v>#REF!</v>
      </c>
      <c r="S5" s="1" t="e">
        <f>#REF!</f>
        <v>#REF!</v>
      </c>
      <c r="T5" s="1" t="e">
        <f t="shared" ref="T5:T34" si="7">IF(S5=0,"",IF(S5="а",3,4))</f>
        <v>#REF!</v>
      </c>
      <c r="U5" s="1" t="e">
        <f>#REF!</f>
        <v>#REF!</v>
      </c>
      <c r="V5" s="1" t="e">
        <f t="shared" ref="V5:V34" si="8">IF(U5=0,"",IF(U5="б",4,2))</f>
        <v>#REF!</v>
      </c>
      <c r="W5" s="1" t="e">
        <f>#REF!</f>
        <v>#REF!</v>
      </c>
      <c r="X5" s="1" t="e">
        <f t="shared" ref="X5:X34" si="9">IF(W5=0,"",IF(W5="б",5,2))</f>
        <v>#REF!</v>
      </c>
      <c r="Y5" s="1" t="e">
        <f>#REF!</f>
        <v>#REF!</v>
      </c>
      <c r="Z5" s="1" t="e">
        <f t="shared" ref="Z5:Z34" si="10">IF(Y5=0,"",IF(Y5="б",5,3))</f>
        <v>#REF!</v>
      </c>
      <c r="AA5" s="1" t="e">
        <f>#REF!</f>
        <v>#REF!</v>
      </c>
      <c r="AB5" s="1" t="e">
        <f t="shared" ref="AB5:AB34" si="11">IF(AA5=0,"",IF(AA5="а",5,6))</f>
        <v>#REF!</v>
      </c>
      <c r="AC5" s="1" t="e">
        <f>#REF!</f>
        <v>#REF!</v>
      </c>
      <c r="AD5" s="1" t="e">
        <f t="shared" ref="AD5:AD34" si="12">IF(AC5=0,"",IF(AC5="а",5,6))</f>
        <v>#REF!</v>
      </c>
      <c r="AE5" s="1" t="e">
        <f>#REF!</f>
        <v>#REF!</v>
      </c>
      <c r="AF5" s="1" t="e">
        <f t="shared" ref="AF5:AF34" si="13">IF(AE5=0,"",IF(AE5="а",1,2))</f>
        <v>#REF!</v>
      </c>
      <c r="AG5" s="1" t="e">
        <f>#REF!</f>
        <v>#REF!</v>
      </c>
      <c r="AH5" s="1" t="e">
        <f t="shared" ref="AH5:AH34" si="14">IF(AG5=0,"",IF(AG5="а",1,2))</f>
        <v>#REF!</v>
      </c>
      <c r="AI5" s="1" t="e">
        <f>#REF!</f>
        <v>#REF!</v>
      </c>
      <c r="AJ5" s="1" t="e">
        <f t="shared" ref="AJ5:AJ34" si="15">IF(AI5=0,"",IF(AI5="б",4,2))</f>
        <v>#REF!</v>
      </c>
      <c r="AK5" s="1" t="e">
        <f>#REF!</f>
        <v>#REF!</v>
      </c>
      <c r="AL5" s="1" t="e">
        <f t="shared" ref="AL5:AL34" si="16">IF(AK5=0,"",IF(AK5="а",1,2))</f>
        <v>#REF!</v>
      </c>
      <c r="AM5" s="1" t="e">
        <f>#REF!</f>
        <v>#REF!</v>
      </c>
      <c r="AN5" s="1" t="e">
        <f t="shared" ref="AN5:AN34" si="17">IF(AM5=0,"",IF(AM5="а",2,4))</f>
        <v>#REF!</v>
      </c>
      <c r="AO5" s="1" t="e">
        <f>#REF!</f>
        <v>#REF!</v>
      </c>
      <c r="AP5" s="1" t="e">
        <f t="shared" ref="AP5:AP34" si="18">IF(AO5=0,"",IF(AO5="б",4,3))</f>
        <v>#REF!</v>
      </c>
      <c r="AQ5" s="1" t="e">
        <f>#REF!</f>
        <v>#REF!</v>
      </c>
      <c r="AR5" s="1" t="e">
        <f t="shared" ref="AR5:AR34" si="19">IF(AQ5=0,"",IF(AQ5="б",3,1))</f>
        <v>#REF!</v>
      </c>
      <c r="AS5" s="1" t="e">
        <f>#REF!</f>
        <v>#REF!</v>
      </c>
      <c r="AT5" s="1" t="e">
        <f t="shared" ref="AT5:AT34" si="20">IF(AS5=0,"",IF(AS5="б",3,1))</f>
        <v>#REF!</v>
      </c>
      <c r="AU5" s="1" t="e">
        <f>#REF!</f>
        <v>#REF!</v>
      </c>
      <c r="AV5" s="1" t="e">
        <f t="shared" ref="AV5:AV34" si="21">IF(AU5=0,"",IF(AU5="б",4,2))</f>
        <v>#REF!</v>
      </c>
      <c r="AW5" s="1" t="e">
        <f>#REF!</f>
        <v>#REF!</v>
      </c>
      <c r="AX5" s="1" t="e">
        <f t="shared" ref="AX5:AX34" si="22">IF(AW5=0,"",IF(AW5="б",5,3))</f>
        <v>#REF!</v>
      </c>
      <c r="AY5" s="1" t="e">
        <f>#REF!</f>
        <v>#REF!</v>
      </c>
      <c r="AZ5" s="1" t="e">
        <f t="shared" ref="AZ5:AZ34" si="23">IF(AY5=0,"",IF(AY5="а",5,3))</f>
        <v>#REF!</v>
      </c>
      <c r="BA5" s="1" t="e">
        <f>#REF!</f>
        <v>#REF!</v>
      </c>
      <c r="BB5" s="1" t="e">
        <f t="shared" ref="BB5:BB34" si="24">IF(BA5=0,"",IF(BA5="а",5,6))</f>
        <v>#REF!</v>
      </c>
      <c r="BC5" s="1" t="e">
        <f>#REF!</f>
        <v>#REF!</v>
      </c>
      <c r="BD5" s="1" t="e">
        <f t="shared" ref="BD5:BD34" si="25">IF(BC5=0,"",IF(BC5="а",5,6))</f>
        <v>#REF!</v>
      </c>
      <c r="BE5" s="2" t="e">
        <f t="shared" ref="BE5:BE34" si="26">SUM(F5:BD5)</f>
        <v>#REF!</v>
      </c>
      <c r="BF5" s="3" t="e">
        <f t="shared" ref="BF5:BF34" si="27">IF(BE5=0,"",IF(BE5&gt;=98,"6 уровень",IF(AND(BE5&gt;=74,BE5&lt;98),"5 уровень",IF(AND(BE5&gt;=49,BE5&lt;74),"4 уровень",IF(AND(BE5&gt;=17,BE5&lt;49),"3 уровень",IF(AND(BE5&gt;=5,BE5&lt;17),"2 уровень","1 уровень"))))))</f>
        <v>#REF!</v>
      </c>
    </row>
    <row r="6" spans="1:105" x14ac:dyDescent="0.25">
      <c r="A6" s="1">
        <f>'[1]сырые баллы'!A6:A7</f>
        <v>3</v>
      </c>
      <c r="B6" s="1" t="str">
        <f>IF(список!B4="","",список!B4)</f>
        <v/>
      </c>
      <c r="C6" s="1">
        <f>IF(список!C4="","",список!C4)</f>
        <v>0</v>
      </c>
      <c r="D6" s="13" t="str">
        <f>IF(список!D4="","",список!D4)</f>
        <v>младшая группа</v>
      </c>
      <c r="E6" s="16" t="e">
        <f>#REF!</f>
        <v>#REF!</v>
      </c>
      <c r="F6" s="1" t="e">
        <f t="shared" si="0"/>
        <v>#REF!</v>
      </c>
      <c r="G6" s="1" t="e">
        <f>#REF!</f>
        <v>#REF!</v>
      </c>
      <c r="H6" s="1" t="e">
        <f t="shared" si="1"/>
        <v>#REF!</v>
      </c>
      <c r="I6" s="1" t="e">
        <f>#REF!</f>
        <v>#REF!</v>
      </c>
      <c r="J6" s="1"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1" t="e">
        <f t="shared" si="10"/>
        <v>#REF!</v>
      </c>
      <c r="AA6" s="1" t="e">
        <f>#REF!</f>
        <v>#REF!</v>
      </c>
      <c r="AB6" s="1" t="e">
        <f t="shared" si="11"/>
        <v>#REF!</v>
      </c>
      <c r="AC6" s="1" t="e">
        <f>#REF!</f>
        <v>#REF!</v>
      </c>
      <c r="AD6" s="1" t="e">
        <f t="shared" si="12"/>
        <v>#REF!</v>
      </c>
      <c r="AE6" s="1" t="e">
        <f>#REF!</f>
        <v>#REF!</v>
      </c>
      <c r="AF6" s="1" t="e">
        <f t="shared" si="13"/>
        <v>#REF!</v>
      </c>
      <c r="AG6" s="1" t="e">
        <f>#REF!</f>
        <v>#REF!</v>
      </c>
      <c r="AH6" s="1" t="e">
        <f t="shared" si="14"/>
        <v>#REF!</v>
      </c>
      <c r="AI6" s="1" t="e">
        <f>#REF!</f>
        <v>#REF!</v>
      </c>
      <c r="AJ6" s="1" t="e">
        <f t="shared" si="15"/>
        <v>#REF!</v>
      </c>
      <c r="AK6" s="1" t="e">
        <f>#REF!</f>
        <v>#REF!</v>
      </c>
      <c r="AL6" s="1" t="e">
        <f t="shared" si="16"/>
        <v>#REF!</v>
      </c>
      <c r="AM6" s="1" t="e">
        <f>#REF!</f>
        <v>#REF!</v>
      </c>
      <c r="AN6" s="1" t="e">
        <f t="shared" si="17"/>
        <v>#REF!</v>
      </c>
      <c r="AO6" s="1" t="e">
        <f>#REF!</f>
        <v>#REF!</v>
      </c>
      <c r="AP6" s="1" t="e">
        <f t="shared" si="18"/>
        <v>#REF!</v>
      </c>
      <c r="AQ6" s="1" t="e">
        <f>#REF!</f>
        <v>#REF!</v>
      </c>
      <c r="AR6" s="1" t="e">
        <f t="shared" si="19"/>
        <v>#REF!</v>
      </c>
      <c r="AS6" s="1" t="e">
        <f>#REF!</f>
        <v>#REF!</v>
      </c>
      <c r="AT6" s="1" t="e">
        <f t="shared" si="20"/>
        <v>#REF!</v>
      </c>
      <c r="AU6" s="1" t="e">
        <f>#REF!</f>
        <v>#REF!</v>
      </c>
      <c r="AV6" s="1" t="e">
        <f t="shared" si="21"/>
        <v>#REF!</v>
      </c>
      <c r="AW6" s="1" t="e">
        <f>#REF!</f>
        <v>#REF!</v>
      </c>
      <c r="AX6" s="1" t="e">
        <f t="shared" si="22"/>
        <v>#REF!</v>
      </c>
      <c r="AY6" s="1" t="e">
        <f>#REF!</f>
        <v>#REF!</v>
      </c>
      <c r="AZ6" s="1" t="e">
        <f t="shared" si="23"/>
        <v>#REF!</v>
      </c>
      <c r="BA6" s="1" t="e">
        <f>#REF!</f>
        <v>#REF!</v>
      </c>
      <c r="BB6" s="1" t="e">
        <f t="shared" si="24"/>
        <v>#REF!</v>
      </c>
      <c r="BC6" s="1" t="e">
        <f>#REF!</f>
        <v>#REF!</v>
      </c>
      <c r="BD6" s="1" t="e">
        <f t="shared" si="25"/>
        <v>#REF!</v>
      </c>
      <c r="BE6" s="2" t="e">
        <f t="shared" si="26"/>
        <v>#REF!</v>
      </c>
      <c r="BF6" s="3" t="e">
        <f t="shared" si="27"/>
        <v>#REF!</v>
      </c>
    </row>
    <row r="7" spans="1:105" x14ac:dyDescent="0.25">
      <c r="A7" s="1">
        <f>'[1]сырые баллы'!A7:A8</f>
        <v>4</v>
      </c>
      <c r="B7" s="1" t="str">
        <f>IF(список!B5="","",список!B5)</f>
        <v/>
      </c>
      <c r="C7" s="1">
        <f>IF(список!C5="","",список!C5)</f>
        <v>0</v>
      </c>
      <c r="D7" s="13" t="str">
        <f>IF(список!D5="","",список!D5)</f>
        <v>младшая группа</v>
      </c>
      <c r="E7" s="16" t="e">
        <f>#REF!</f>
        <v>#REF!</v>
      </c>
      <c r="F7" s="1" t="e">
        <f t="shared" si="0"/>
        <v>#REF!</v>
      </c>
      <c r="G7" s="1" t="e">
        <f>#REF!</f>
        <v>#REF!</v>
      </c>
      <c r="H7" s="1" t="e">
        <f t="shared" si="1"/>
        <v>#REF!</v>
      </c>
      <c r="I7" s="1" t="e">
        <f>#REF!</f>
        <v>#REF!</v>
      </c>
      <c r="J7" s="1"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1" t="e">
        <f t="shared" si="10"/>
        <v>#REF!</v>
      </c>
      <c r="AA7" s="1" t="e">
        <f>#REF!</f>
        <v>#REF!</v>
      </c>
      <c r="AB7" s="1" t="e">
        <f t="shared" si="11"/>
        <v>#REF!</v>
      </c>
      <c r="AC7" s="1" t="e">
        <f>#REF!</f>
        <v>#REF!</v>
      </c>
      <c r="AD7" s="1" t="e">
        <f t="shared" si="12"/>
        <v>#REF!</v>
      </c>
      <c r="AE7" s="1" t="e">
        <f>#REF!</f>
        <v>#REF!</v>
      </c>
      <c r="AF7" s="1" t="e">
        <f t="shared" si="13"/>
        <v>#REF!</v>
      </c>
      <c r="AG7" s="1" t="e">
        <f>#REF!</f>
        <v>#REF!</v>
      </c>
      <c r="AH7" s="1" t="e">
        <f t="shared" si="14"/>
        <v>#REF!</v>
      </c>
      <c r="AI7" s="1" t="e">
        <f>#REF!</f>
        <v>#REF!</v>
      </c>
      <c r="AJ7" s="1" t="e">
        <f t="shared" si="15"/>
        <v>#REF!</v>
      </c>
      <c r="AK7" s="1" t="e">
        <f>#REF!</f>
        <v>#REF!</v>
      </c>
      <c r="AL7" s="1" t="e">
        <f t="shared" si="16"/>
        <v>#REF!</v>
      </c>
      <c r="AM7" s="1" t="e">
        <f>#REF!</f>
        <v>#REF!</v>
      </c>
      <c r="AN7" s="1" t="e">
        <f t="shared" si="17"/>
        <v>#REF!</v>
      </c>
      <c r="AO7" s="1" t="e">
        <f>#REF!</f>
        <v>#REF!</v>
      </c>
      <c r="AP7" s="1" t="e">
        <f t="shared" si="18"/>
        <v>#REF!</v>
      </c>
      <c r="AQ7" s="1" t="e">
        <f>#REF!</f>
        <v>#REF!</v>
      </c>
      <c r="AR7" s="1" t="e">
        <f t="shared" si="19"/>
        <v>#REF!</v>
      </c>
      <c r="AS7" s="1" t="e">
        <f>#REF!</f>
        <v>#REF!</v>
      </c>
      <c r="AT7" s="1" t="e">
        <f t="shared" si="20"/>
        <v>#REF!</v>
      </c>
      <c r="AU7" s="1" t="e">
        <f>#REF!</f>
        <v>#REF!</v>
      </c>
      <c r="AV7" s="1" t="e">
        <f t="shared" si="21"/>
        <v>#REF!</v>
      </c>
      <c r="AW7" s="1" t="e">
        <f>#REF!</f>
        <v>#REF!</v>
      </c>
      <c r="AX7" s="1" t="e">
        <f t="shared" si="22"/>
        <v>#REF!</v>
      </c>
      <c r="AY7" s="1" t="e">
        <f>#REF!</f>
        <v>#REF!</v>
      </c>
      <c r="AZ7" s="1" t="e">
        <f t="shared" si="23"/>
        <v>#REF!</v>
      </c>
      <c r="BA7" s="1" t="e">
        <f>#REF!</f>
        <v>#REF!</v>
      </c>
      <c r="BB7" s="1" t="e">
        <f t="shared" si="24"/>
        <v>#REF!</v>
      </c>
      <c r="BC7" s="1" t="e">
        <f>#REF!</f>
        <v>#REF!</v>
      </c>
      <c r="BD7" s="1" t="e">
        <f t="shared" si="25"/>
        <v>#REF!</v>
      </c>
      <c r="BE7" s="2" t="e">
        <f t="shared" si="26"/>
        <v>#REF!</v>
      </c>
      <c r="BF7" s="3" t="e">
        <f t="shared" si="27"/>
        <v>#REF!</v>
      </c>
    </row>
    <row r="8" spans="1:105" x14ac:dyDescent="0.25">
      <c r="A8" s="1">
        <f>'[1]сырые баллы'!A8:A9</f>
        <v>5</v>
      </c>
      <c r="B8" s="1" t="str">
        <f>IF(список!B6="","",список!B6)</f>
        <v/>
      </c>
      <c r="C8" s="1">
        <f>IF(список!C6="","",список!C6)</f>
        <v>0</v>
      </c>
      <c r="D8" s="13" t="str">
        <f>IF(список!D6="","",список!D6)</f>
        <v>младшая группа</v>
      </c>
      <c r="E8" s="16" t="e">
        <f>#REF!</f>
        <v>#REF!</v>
      </c>
      <c r="F8" s="1" t="e">
        <f t="shared" si="0"/>
        <v>#REF!</v>
      </c>
      <c r="G8" s="1" t="e">
        <f>#REF!</f>
        <v>#REF!</v>
      </c>
      <c r="H8" s="1" t="e">
        <f t="shared" si="1"/>
        <v>#REF!</v>
      </c>
      <c r="I8" s="1" t="e">
        <f>#REF!</f>
        <v>#REF!</v>
      </c>
      <c r="J8" s="1"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1" t="e">
        <f t="shared" si="10"/>
        <v>#REF!</v>
      </c>
      <c r="AA8" s="1" t="e">
        <f>#REF!</f>
        <v>#REF!</v>
      </c>
      <c r="AB8" s="1" t="e">
        <f t="shared" si="11"/>
        <v>#REF!</v>
      </c>
      <c r="AC8" s="1" t="e">
        <f>#REF!</f>
        <v>#REF!</v>
      </c>
      <c r="AD8" s="1" t="e">
        <f t="shared" si="12"/>
        <v>#REF!</v>
      </c>
      <c r="AE8" s="1" t="e">
        <f>#REF!</f>
        <v>#REF!</v>
      </c>
      <c r="AF8" s="1" t="e">
        <f t="shared" si="13"/>
        <v>#REF!</v>
      </c>
      <c r="AG8" s="1" t="e">
        <f>#REF!</f>
        <v>#REF!</v>
      </c>
      <c r="AH8" s="1" t="e">
        <f t="shared" si="14"/>
        <v>#REF!</v>
      </c>
      <c r="AI8" s="1" t="e">
        <f>#REF!</f>
        <v>#REF!</v>
      </c>
      <c r="AJ8" s="1" t="e">
        <f t="shared" si="15"/>
        <v>#REF!</v>
      </c>
      <c r="AK8" s="1" t="e">
        <f>#REF!</f>
        <v>#REF!</v>
      </c>
      <c r="AL8" s="1" t="e">
        <f t="shared" si="16"/>
        <v>#REF!</v>
      </c>
      <c r="AM8" s="1" t="e">
        <f>#REF!</f>
        <v>#REF!</v>
      </c>
      <c r="AN8" s="1" t="e">
        <f t="shared" si="17"/>
        <v>#REF!</v>
      </c>
      <c r="AO8" s="1" t="e">
        <f>#REF!</f>
        <v>#REF!</v>
      </c>
      <c r="AP8" s="1" t="e">
        <f t="shared" si="18"/>
        <v>#REF!</v>
      </c>
      <c r="AQ8" s="1" t="e">
        <f>#REF!</f>
        <v>#REF!</v>
      </c>
      <c r="AR8" s="1" t="e">
        <f t="shared" si="19"/>
        <v>#REF!</v>
      </c>
      <c r="AS8" s="1" t="e">
        <f>#REF!</f>
        <v>#REF!</v>
      </c>
      <c r="AT8" s="1" t="e">
        <f t="shared" si="20"/>
        <v>#REF!</v>
      </c>
      <c r="AU8" s="1" t="e">
        <f>#REF!</f>
        <v>#REF!</v>
      </c>
      <c r="AV8" s="1" t="e">
        <f t="shared" si="21"/>
        <v>#REF!</v>
      </c>
      <c r="AW8" s="1" t="e">
        <f>#REF!</f>
        <v>#REF!</v>
      </c>
      <c r="AX8" s="1" t="e">
        <f t="shared" si="22"/>
        <v>#REF!</v>
      </c>
      <c r="AY8" s="1" t="e">
        <f>#REF!</f>
        <v>#REF!</v>
      </c>
      <c r="AZ8" s="1" t="e">
        <f t="shared" si="23"/>
        <v>#REF!</v>
      </c>
      <c r="BA8" s="1" t="e">
        <f>#REF!</f>
        <v>#REF!</v>
      </c>
      <c r="BB8" s="1" t="e">
        <f t="shared" si="24"/>
        <v>#REF!</v>
      </c>
      <c r="BC8" s="1" t="e">
        <f>#REF!</f>
        <v>#REF!</v>
      </c>
      <c r="BD8" s="1" t="e">
        <f t="shared" si="25"/>
        <v>#REF!</v>
      </c>
      <c r="BE8" s="2" t="e">
        <f t="shared" si="26"/>
        <v>#REF!</v>
      </c>
      <c r="BF8" s="3" t="e">
        <f t="shared" si="27"/>
        <v>#REF!</v>
      </c>
    </row>
    <row r="9" spans="1:105" x14ac:dyDescent="0.25">
      <c r="A9" s="1">
        <f>'[1]сырые баллы'!A9:A10</f>
        <v>6</v>
      </c>
      <c r="B9" s="1" t="str">
        <f>IF(список!B7="","",список!B7)</f>
        <v/>
      </c>
      <c r="C9" s="1">
        <f>IF(список!C7="","",список!C7)</f>
        <v>0</v>
      </c>
      <c r="D9" s="13" t="str">
        <f>IF(список!D7="","",список!D7)</f>
        <v>младшая группа</v>
      </c>
      <c r="E9" s="16" t="e">
        <f>#REF!</f>
        <v>#REF!</v>
      </c>
      <c r="F9" s="1" t="e">
        <f t="shared" si="0"/>
        <v>#REF!</v>
      </c>
      <c r="G9" s="1" t="e">
        <f>#REF!</f>
        <v>#REF!</v>
      </c>
      <c r="H9" s="1" t="e">
        <f t="shared" si="1"/>
        <v>#REF!</v>
      </c>
      <c r="I9" s="1" t="e">
        <f>#REF!</f>
        <v>#REF!</v>
      </c>
      <c r="J9" s="1"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1" t="e">
        <f t="shared" si="10"/>
        <v>#REF!</v>
      </c>
      <c r="AA9" s="1" t="e">
        <f>#REF!</f>
        <v>#REF!</v>
      </c>
      <c r="AB9" s="1" t="e">
        <f t="shared" si="11"/>
        <v>#REF!</v>
      </c>
      <c r="AC9" s="1" t="e">
        <f>#REF!</f>
        <v>#REF!</v>
      </c>
      <c r="AD9" s="1" t="e">
        <f t="shared" si="12"/>
        <v>#REF!</v>
      </c>
      <c r="AE9" s="1" t="e">
        <f>#REF!</f>
        <v>#REF!</v>
      </c>
      <c r="AF9" s="1" t="e">
        <f t="shared" si="13"/>
        <v>#REF!</v>
      </c>
      <c r="AG9" s="1" t="e">
        <f>#REF!</f>
        <v>#REF!</v>
      </c>
      <c r="AH9" s="1" t="e">
        <f t="shared" si="14"/>
        <v>#REF!</v>
      </c>
      <c r="AI9" s="1" t="e">
        <f>#REF!</f>
        <v>#REF!</v>
      </c>
      <c r="AJ9" s="1" t="e">
        <f t="shared" si="15"/>
        <v>#REF!</v>
      </c>
      <c r="AK9" s="1" t="e">
        <f>#REF!</f>
        <v>#REF!</v>
      </c>
      <c r="AL9" s="1" t="e">
        <f t="shared" si="16"/>
        <v>#REF!</v>
      </c>
      <c r="AM9" s="1" t="e">
        <f>#REF!</f>
        <v>#REF!</v>
      </c>
      <c r="AN9" s="1" t="e">
        <f t="shared" si="17"/>
        <v>#REF!</v>
      </c>
      <c r="AO9" s="1" t="e">
        <f>#REF!</f>
        <v>#REF!</v>
      </c>
      <c r="AP9" s="1" t="e">
        <f t="shared" si="18"/>
        <v>#REF!</v>
      </c>
      <c r="AQ9" s="1" t="e">
        <f>#REF!</f>
        <v>#REF!</v>
      </c>
      <c r="AR9" s="1" t="e">
        <f t="shared" si="19"/>
        <v>#REF!</v>
      </c>
      <c r="AS9" s="1" t="e">
        <f>#REF!</f>
        <v>#REF!</v>
      </c>
      <c r="AT9" s="1" t="e">
        <f t="shared" si="20"/>
        <v>#REF!</v>
      </c>
      <c r="AU9" s="1" t="e">
        <f>#REF!</f>
        <v>#REF!</v>
      </c>
      <c r="AV9" s="1" t="e">
        <f t="shared" si="21"/>
        <v>#REF!</v>
      </c>
      <c r="AW9" s="1" t="e">
        <f>#REF!</f>
        <v>#REF!</v>
      </c>
      <c r="AX9" s="1" t="e">
        <f t="shared" si="22"/>
        <v>#REF!</v>
      </c>
      <c r="AY9" s="1" t="e">
        <f>#REF!</f>
        <v>#REF!</v>
      </c>
      <c r="AZ9" s="1" t="e">
        <f t="shared" si="23"/>
        <v>#REF!</v>
      </c>
      <c r="BA9" s="1" t="e">
        <f>#REF!</f>
        <v>#REF!</v>
      </c>
      <c r="BB9" s="1" t="e">
        <f t="shared" si="24"/>
        <v>#REF!</v>
      </c>
      <c r="BC9" s="1" t="e">
        <f>#REF!</f>
        <v>#REF!</v>
      </c>
      <c r="BD9" s="1" t="e">
        <f t="shared" si="25"/>
        <v>#REF!</v>
      </c>
      <c r="BE9" s="2" t="e">
        <f t="shared" si="26"/>
        <v>#REF!</v>
      </c>
      <c r="BF9" s="3" t="e">
        <f t="shared" si="27"/>
        <v>#REF!</v>
      </c>
    </row>
    <row r="10" spans="1:105" x14ac:dyDescent="0.25">
      <c r="A10" s="1">
        <f>'[1]сырые баллы'!A10:A11</f>
        <v>7</v>
      </c>
      <c r="B10" s="1" t="str">
        <f>IF(список!B8="","",список!B8)</f>
        <v/>
      </c>
      <c r="C10" s="1" t="e">
        <f>IF(список!#REF!="","",список!#REF!)</f>
        <v>#REF!</v>
      </c>
      <c r="D10" s="13" t="str">
        <f>IF(список!D8="","",список!D8)</f>
        <v>младшая группа</v>
      </c>
      <c r="E10" s="16" t="e">
        <f>#REF!</f>
        <v>#REF!</v>
      </c>
      <c r="F10" s="1" t="e">
        <f t="shared" si="0"/>
        <v>#REF!</v>
      </c>
      <c r="G10" s="1" t="e">
        <f>#REF!</f>
        <v>#REF!</v>
      </c>
      <c r="H10" s="1" t="e">
        <f t="shared" si="1"/>
        <v>#REF!</v>
      </c>
      <c r="I10" s="1" t="e">
        <f>#REF!</f>
        <v>#REF!</v>
      </c>
      <c r="J10" s="1" t="e">
        <f t="shared" si="2"/>
        <v>#REF!</v>
      </c>
      <c r="K10" s="1" t="e">
        <f>#REF!</f>
        <v>#REF!</v>
      </c>
      <c r="L10" s="1" t="e">
        <f t="shared" si="3"/>
        <v>#REF!</v>
      </c>
      <c r="M10" s="1" t="e">
        <f>#REF!</f>
        <v>#REF!</v>
      </c>
      <c r="N10" s="1" t="e">
        <f t="shared" si="4"/>
        <v>#REF!</v>
      </c>
      <c r="O10" s="1" t="e">
        <f>#REF!</f>
        <v>#REF!</v>
      </c>
      <c r="P10" s="1" t="e">
        <f t="shared" si="5"/>
        <v>#REF!</v>
      </c>
      <c r="Q10" s="1" t="e">
        <f>#REF!</f>
        <v>#REF!</v>
      </c>
      <c r="R10" s="1" t="e">
        <f t="shared" si="6"/>
        <v>#REF!</v>
      </c>
      <c r="S10" s="1" t="e">
        <f>#REF!</f>
        <v>#REF!</v>
      </c>
      <c r="T10" s="1" t="e">
        <f t="shared" si="7"/>
        <v>#REF!</v>
      </c>
      <c r="U10" s="1" t="e">
        <f>#REF!</f>
        <v>#REF!</v>
      </c>
      <c r="V10" s="1" t="e">
        <f t="shared" si="8"/>
        <v>#REF!</v>
      </c>
      <c r="W10" s="1" t="e">
        <f>#REF!</f>
        <v>#REF!</v>
      </c>
      <c r="X10" s="1" t="e">
        <f t="shared" si="9"/>
        <v>#REF!</v>
      </c>
      <c r="Y10" s="1" t="e">
        <f>#REF!</f>
        <v>#REF!</v>
      </c>
      <c r="Z10" s="1" t="e">
        <f t="shared" si="10"/>
        <v>#REF!</v>
      </c>
      <c r="AA10" s="1" t="e">
        <f>#REF!</f>
        <v>#REF!</v>
      </c>
      <c r="AB10" s="1" t="e">
        <f t="shared" si="11"/>
        <v>#REF!</v>
      </c>
      <c r="AC10" s="1" t="e">
        <f>#REF!</f>
        <v>#REF!</v>
      </c>
      <c r="AD10" s="1" t="e">
        <f t="shared" si="12"/>
        <v>#REF!</v>
      </c>
      <c r="AE10" s="1" t="e">
        <f>#REF!</f>
        <v>#REF!</v>
      </c>
      <c r="AF10" s="1" t="e">
        <f t="shared" si="13"/>
        <v>#REF!</v>
      </c>
      <c r="AG10" s="1" t="e">
        <f>#REF!</f>
        <v>#REF!</v>
      </c>
      <c r="AH10" s="1" t="e">
        <f t="shared" si="14"/>
        <v>#REF!</v>
      </c>
      <c r="AI10" s="1" t="e">
        <f>#REF!</f>
        <v>#REF!</v>
      </c>
      <c r="AJ10" s="1" t="e">
        <f t="shared" si="15"/>
        <v>#REF!</v>
      </c>
      <c r="AK10" s="1" t="e">
        <f>#REF!</f>
        <v>#REF!</v>
      </c>
      <c r="AL10" s="1" t="e">
        <f t="shared" si="16"/>
        <v>#REF!</v>
      </c>
      <c r="AM10" s="1" t="e">
        <f>#REF!</f>
        <v>#REF!</v>
      </c>
      <c r="AN10" s="1" t="e">
        <f t="shared" si="17"/>
        <v>#REF!</v>
      </c>
      <c r="AO10" s="1" t="e">
        <f>#REF!</f>
        <v>#REF!</v>
      </c>
      <c r="AP10" s="1" t="e">
        <f t="shared" si="18"/>
        <v>#REF!</v>
      </c>
      <c r="AQ10" s="1" t="e">
        <f>#REF!</f>
        <v>#REF!</v>
      </c>
      <c r="AR10" s="1" t="e">
        <f t="shared" si="19"/>
        <v>#REF!</v>
      </c>
      <c r="AS10" s="1" t="e">
        <f>#REF!</f>
        <v>#REF!</v>
      </c>
      <c r="AT10" s="1" t="e">
        <f t="shared" si="20"/>
        <v>#REF!</v>
      </c>
      <c r="AU10" s="1" t="e">
        <f>#REF!</f>
        <v>#REF!</v>
      </c>
      <c r="AV10" s="1" t="e">
        <f t="shared" si="21"/>
        <v>#REF!</v>
      </c>
      <c r="AW10" s="1" t="e">
        <f>#REF!</f>
        <v>#REF!</v>
      </c>
      <c r="AX10" s="1" t="e">
        <f t="shared" si="22"/>
        <v>#REF!</v>
      </c>
      <c r="AY10" s="1" t="e">
        <f>#REF!</f>
        <v>#REF!</v>
      </c>
      <c r="AZ10" s="1" t="e">
        <f t="shared" si="23"/>
        <v>#REF!</v>
      </c>
      <c r="BA10" s="1" t="e">
        <f>#REF!</f>
        <v>#REF!</v>
      </c>
      <c r="BB10" s="1" t="e">
        <f t="shared" si="24"/>
        <v>#REF!</v>
      </c>
      <c r="BC10" s="1" t="e">
        <f>#REF!</f>
        <v>#REF!</v>
      </c>
      <c r="BD10" s="1" t="e">
        <f t="shared" si="25"/>
        <v>#REF!</v>
      </c>
      <c r="BE10" s="2" t="e">
        <f t="shared" si="26"/>
        <v>#REF!</v>
      </c>
      <c r="BF10" s="3" t="e">
        <f t="shared" si="27"/>
        <v>#REF!</v>
      </c>
    </row>
    <row r="11" spans="1:105" x14ac:dyDescent="0.25">
      <c r="A11" s="1">
        <f>'[1]сырые баллы'!A11:A12</f>
        <v>8</v>
      </c>
      <c r="B11" s="1" t="str">
        <f>IF(список!B9="","",список!B9)</f>
        <v/>
      </c>
      <c r="C11" s="1">
        <f>IF(список!C9="","",список!C9)</f>
        <v>0</v>
      </c>
      <c r="D11" s="13" t="str">
        <f>IF(список!D9="","",список!D9)</f>
        <v>младшая группа</v>
      </c>
      <c r="E11" s="16" t="e">
        <f>#REF!</f>
        <v>#REF!</v>
      </c>
      <c r="F11" s="1" t="e">
        <f t="shared" si="0"/>
        <v>#REF!</v>
      </c>
      <c r="G11" s="1" t="e">
        <f>#REF!</f>
        <v>#REF!</v>
      </c>
      <c r="H11" s="1" t="e">
        <f t="shared" si="1"/>
        <v>#REF!</v>
      </c>
      <c r="I11" s="1" t="e">
        <f>#REF!</f>
        <v>#REF!</v>
      </c>
      <c r="J11" s="1"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1" t="e">
        <f t="shared" si="10"/>
        <v>#REF!</v>
      </c>
      <c r="AA11" s="1" t="e">
        <f>#REF!</f>
        <v>#REF!</v>
      </c>
      <c r="AB11" s="1" t="e">
        <f t="shared" si="11"/>
        <v>#REF!</v>
      </c>
      <c r="AC11" s="1" t="e">
        <f>#REF!</f>
        <v>#REF!</v>
      </c>
      <c r="AD11" s="1" t="e">
        <f t="shared" si="12"/>
        <v>#REF!</v>
      </c>
      <c r="AE11" s="1" t="e">
        <f>#REF!</f>
        <v>#REF!</v>
      </c>
      <c r="AF11" s="1" t="e">
        <f t="shared" si="13"/>
        <v>#REF!</v>
      </c>
      <c r="AG11" s="1" t="e">
        <f>#REF!</f>
        <v>#REF!</v>
      </c>
      <c r="AH11" s="1" t="e">
        <f t="shared" si="14"/>
        <v>#REF!</v>
      </c>
      <c r="AI11" s="1" t="e">
        <f>#REF!</f>
        <v>#REF!</v>
      </c>
      <c r="AJ11" s="1" t="e">
        <f t="shared" si="15"/>
        <v>#REF!</v>
      </c>
      <c r="AK11" s="1" t="e">
        <f>#REF!</f>
        <v>#REF!</v>
      </c>
      <c r="AL11" s="1" t="e">
        <f t="shared" si="16"/>
        <v>#REF!</v>
      </c>
      <c r="AM11" s="1" t="e">
        <f>#REF!</f>
        <v>#REF!</v>
      </c>
      <c r="AN11" s="1" t="e">
        <f t="shared" si="17"/>
        <v>#REF!</v>
      </c>
      <c r="AO11" s="1" t="e">
        <f>#REF!</f>
        <v>#REF!</v>
      </c>
      <c r="AP11" s="1" t="e">
        <f t="shared" si="18"/>
        <v>#REF!</v>
      </c>
      <c r="AQ11" s="1" t="e">
        <f>#REF!</f>
        <v>#REF!</v>
      </c>
      <c r="AR11" s="1" t="e">
        <f t="shared" si="19"/>
        <v>#REF!</v>
      </c>
      <c r="AS11" s="1" t="e">
        <f>#REF!</f>
        <v>#REF!</v>
      </c>
      <c r="AT11" s="1" t="e">
        <f t="shared" si="20"/>
        <v>#REF!</v>
      </c>
      <c r="AU11" s="1" t="e">
        <f>#REF!</f>
        <v>#REF!</v>
      </c>
      <c r="AV11" s="1" t="e">
        <f t="shared" si="21"/>
        <v>#REF!</v>
      </c>
      <c r="AW11" s="1" t="e">
        <f>#REF!</f>
        <v>#REF!</v>
      </c>
      <c r="AX11" s="1" t="e">
        <f t="shared" si="22"/>
        <v>#REF!</v>
      </c>
      <c r="AY11" s="1" t="e">
        <f>#REF!</f>
        <v>#REF!</v>
      </c>
      <c r="AZ11" s="1" t="e">
        <f t="shared" si="23"/>
        <v>#REF!</v>
      </c>
      <c r="BA11" s="1" t="e">
        <f>#REF!</f>
        <v>#REF!</v>
      </c>
      <c r="BB11" s="1" t="e">
        <f t="shared" si="24"/>
        <v>#REF!</v>
      </c>
      <c r="BC11" s="1" t="e">
        <f>#REF!</f>
        <v>#REF!</v>
      </c>
      <c r="BD11" s="1" t="e">
        <f t="shared" si="25"/>
        <v>#REF!</v>
      </c>
      <c r="BE11" s="2" t="e">
        <f t="shared" si="26"/>
        <v>#REF!</v>
      </c>
      <c r="BF11" s="3" t="e">
        <f t="shared" si="27"/>
        <v>#REF!</v>
      </c>
    </row>
    <row r="12" spans="1:105" x14ac:dyDescent="0.25">
      <c r="A12" s="1">
        <f>'[1]сырые баллы'!A12:A13</f>
        <v>9</v>
      </c>
      <c r="B12" s="1" t="str">
        <f>IF(список!B10="","",список!B10)</f>
        <v/>
      </c>
      <c r="C12" s="1">
        <f>IF(список!C10="","",список!C10)</f>
        <v>0</v>
      </c>
      <c r="D12" s="13" t="str">
        <f>IF(список!D10="","",список!D10)</f>
        <v>младшая группа</v>
      </c>
      <c r="E12" s="16" t="e">
        <f>#REF!</f>
        <v>#REF!</v>
      </c>
      <c r="F12" s="1" t="e">
        <f t="shared" si="0"/>
        <v>#REF!</v>
      </c>
      <c r="G12" s="1" t="e">
        <f>#REF!</f>
        <v>#REF!</v>
      </c>
      <c r="H12" s="1" t="e">
        <f t="shared" si="1"/>
        <v>#REF!</v>
      </c>
      <c r="I12" s="1" t="e">
        <f>#REF!</f>
        <v>#REF!</v>
      </c>
      <c r="J12" s="1"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1" t="e">
        <f t="shared" si="10"/>
        <v>#REF!</v>
      </c>
      <c r="AA12" s="1" t="e">
        <f>#REF!</f>
        <v>#REF!</v>
      </c>
      <c r="AB12" s="1" t="e">
        <f t="shared" si="11"/>
        <v>#REF!</v>
      </c>
      <c r="AC12" s="1" t="e">
        <f>#REF!</f>
        <v>#REF!</v>
      </c>
      <c r="AD12" s="1" t="e">
        <f t="shared" si="12"/>
        <v>#REF!</v>
      </c>
      <c r="AE12" s="1" t="e">
        <f>#REF!</f>
        <v>#REF!</v>
      </c>
      <c r="AF12" s="1" t="e">
        <f t="shared" si="13"/>
        <v>#REF!</v>
      </c>
      <c r="AG12" s="1" t="e">
        <f>#REF!</f>
        <v>#REF!</v>
      </c>
      <c r="AH12" s="1" t="e">
        <f t="shared" si="14"/>
        <v>#REF!</v>
      </c>
      <c r="AI12" s="1" t="e">
        <f>#REF!</f>
        <v>#REF!</v>
      </c>
      <c r="AJ12" s="1" t="e">
        <f t="shared" si="15"/>
        <v>#REF!</v>
      </c>
      <c r="AK12" s="1" t="e">
        <f>#REF!</f>
        <v>#REF!</v>
      </c>
      <c r="AL12" s="1" t="e">
        <f t="shared" si="16"/>
        <v>#REF!</v>
      </c>
      <c r="AM12" s="1" t="e">
        <f>#REF!</f>
        <v>#REF!</v>
      </c>
      <c r="AN12" s="1" t="e">
        <f t="shared" si="17"/>
        <v>#REF!</v>
      </c>
      <c r="AO12" s="1" t="e">
        <f>#REF!</f>
        <v>#REF!</v>
      </c>
      <c r="AP12" s="1" t="e">
        <f t="shared" si="18"/>
        <v>#REF!</v>
      </c>
      <c r="AQ12" s="1" t="e">
        <f>#REF!</f>
        <v>#REF!</v>
      </c>
      <c r="AR12" s="1" t="e">
        <f t="shared" si="19"/>
        <v>#REF!</v>
      </c>
      <c r="AS12" s="1" t="e">
        <f>#REF!</f>
        <v>#REF!</v>
      </c>
      <c r="AT12" s="1" t="e">
        <f t="shared" si="20"/>
        <v>#REF!</v>
      </c>
      <c r="AU12" s="1" t="e">
        <f>#REF!</f>
        <v>#REF!</v>
      </c>
      <c r="AV12" s="1" t="e">
        <f t="shared" si="21"/>
        <v>#REF!</v>
      </c>
      <c r="AW12" s="1" t="e">
        <f>#REF!</f>
        <v>#REF!</v>
      </c>
      <c r="AX12" s="1" t="e">
        <f t="shared" si="22"/>
        <v>#REF!</v>
      </c>
      <c r="AY12" s="1" t="e">
        <f>#REF!</f>
        <v>#REF!</v>
      </c>
      <c r="AZ12" s="1" t="e">
        <f t="shared" si="23"/>
        <v>#REF!</v>
      </c>
      <c r="BA12" s="1" t="e">
        <f>#REF!</f>
        <v>#REF!</v>
      </c>
      <c r="BB12" s="1" t="e">
        <f t="shared" si="24"/>
        <v>#REF!</v>
      </c>
      <c r="BC12" s="1" t="e">
        <f>#REF!</f>
        <v>#REF!</v>
      </c>
      <c r="BD12" s="1" t="e">
        <f t="shared" si="25"/>
        <v>#REF!</v>
      </c>
      <c r="BE12" s="2" t="e">
        <f t="shared" si="26"/>
        <v>#REF!</v>
      </c>
      <c r="BF12" s="3" t="e">
        <f t="shared" si="27"/>
        <v>#REF!</v>
      </c>
    </row>
    <row r="13" spans="1:105" x14ac:dyDescent="0.25">
      <c r="A13" s="1">
        <f>'[1]сырые баллы'!A13:A14</f>
        <v>10</v>
      </c>
      <c r="B13" s="1" t="str">
        <f>IF(список!B11="","",список!B11)</f>
        <v/>
      </c>
      <c r="C13" s="1">
        <f>IF(список!C11="","",список!C11)</f>
        <v>0</v>
      </c>
      <c r="D13" s="13" t="str">
        <f>IF(список!D11="","",список!D11)</f>
        <v>младшая группа</v>
      </c>
      <c r="E13" s="16" t="e">
        <f>#REF!</f>
        <v>#REF!</v>
      </c>
      <c r="F13" s="1" t="e">
        <f t="shared" si="0"/>
        <v>#REF!</v>
      </c>
      <c r="G13" s="1" t="e">
        <f>#REF!</f>
        <v>#REF!</v>
      </c>
      <c r="H13" s="1" t="e">
        <f t="shared" si="1"/>
        <v>#REF!</v>
      </c>
      <c r="I13" s="1" t="e">
        <f>#REF!</f>
        <v>#REF!</v>
      </c>
      <c r="J13" s="1"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1" t="e">
        <f t="shared" si="10"/>
        <v>#REF!</v>
      </c>
      <c r="AA13" s="1" t="e">
        <f>#REF!</f>
        <v>#REF!</v>
      </c>
      <c r="AB13" s="1" t="e">
        <f t="shared" si="11"/>
        <v>#REF!</v>
      </c>
      <c r="AC13" s="1" t="e">
        <f>#REF!</f>
        <v>#REF!</v>
      </c>
      <c r="AD13" s="1" t="e">
        <f t="shared" si="12"/>
        <v>#REF!</v>
      </c>
      <c r="AE13" s="1" t="e">
        <f>#REF!</f>
        <v>#REF!</v>
      </c>
      <c r="AF13" s="1" t="e">
        <f t="shared" si="13"/>
        <v>#REF!</v>
      </c>
      <c r="AG13" s="1" t="e">
        <f>#REF!</f>
        <v>#REF!</v>
      </c>
      <c r="AH13" s="1" t="e">
        <f t="shared" si="14"/>
        <v>#REF!</v>
      </c>
      <c r="AI13" s="1" t="e">
        <f>#REF!</f>
        <v>#REF!</v>
      </c>
      <c r="AJ13" s="1" t="e">
        <f t="shared" si="15"/>
        <v>#REF!</v>
      </c>
      <c r="AK13" s="1" t="e">
        <f>#REF!</f>
        <v>#REF!</v>
      </c>
      <c r="AL13" s="1" t="e">
        <f t="shared" si="16"/>
        <v>#REF!</v>
      </c>
      <c r="AM13" s="1" t="e">
        <f>#REF!</f>
        <v>#REF!</v>
      </c>
      <c r="AN13" s="1" t="e">
        <f t="shared" si="17"/>
        <v>#REF!</v>
      </c>
      <c r="AO13" s="1" t="e">
        <f>#REF!</f>
        <v>#REF!</v>
      </c>
      <c r="AP13" s="1" t="e">
        <f t="shared" si="18"/>
        <v>#REF!</v>
      </c>
      <c r="AQ13" s="1" t="e">
        <f>#REF!</f>
        <v>#REF!</v>
      </c>
      <c r="AR13" s="1" t="e">
        <f t="shared" si="19"/>
        <v>#REF!</v>
      </c>
      <c r="AS13" s="1" t="e">
        <f>#REF!</f>
        <v>#REF!</v>
      </c>
      <c r="AT13" s="1" t="e">
        <f t="shared" si="20"/>
        <v>#REF!</v>
      </c>
      <c r="AU13" s="1" t="e">
        <f>#REF!</f>
        <v>#REF!</v>
      </c>
      <c r="AV13" s="1" t="e">
        <f t="shared" si="21"/>
        <v>#REF!</v>
      </c>
      <c r="AW13" s="1" t="e">
        <f>#REF!</f>
        <v>#REF!</v>
      </c>
      <c r="AX13" s="1" t="e">
        <f t="shared" si="22"/>
        <v>#REF!</v>
      </c>
      <c r="AY13" s="1" t="e">
        <f>#REF!</f>
        <v>#REF!</v>
      </c>
      <c r="AZ13" s="1" t="e">
        <f t="shared" si="23"/>
        <v>#REF!</v>
      </c>
      <c r="BA13" s="1" t="e">
        <f>#REF!</f>
        <v>#REF!</v>
      </c>
      <c r="BB13" s="1" t="e">
        <f t="shared" si="24"/>
        <v>#REF!</v>
      </c>
      <c r="BC13" s="1" t="e">
        <f>#REF!</f>
        <v>#REF!</v>
      </c>
      <c r="BD13" s="1" t="e">
        <f t="shared" si="25"/>
        <v>#REF!</v>
      </c>
      <c r="BE13" s="2" t="e">
        <f t="shared" si="26"/>
        <v>#REF!</v>
      </c>
      <c r="BF13" s="3" t="e">
        <f t="shared" si="27"/>
        <v>#REF!</v>
      </c>
    </row>
    <row r="14" spans="1:105" x14ac:dyDescent="0.25">
      <c r="A14" s="1">
        <f>'[1]сырые баллы'!A14:A15</f>
        <v>11</v>
      </c>
      <c r="B14" s="1" t="str">
        <f>IF(список!B12="","",список!B12)</f>
        <v/>
      </c>
      <c r="C14" s="1">
        <f>IF(список!C12="","",список!C12)</f>
        <v>0</v>
      </c>
      <c r="D14" s="13" t="str">
        <f>IF(список!D12="","",список!D12)</f>
        <v>младшая группа</v>
      </c>
      <c r="E14" s="16" t="e">
        <f>#REF!</f>
        <v>#REF!</v>
      </c>
      <c r="F14" s="1" t="e">
        <f t="shared" si="0"/>
        <v>#REF!</v>
      </c>
      <c r="G14" s="1" t="e">
        <f>#REF!</f>
        <v>#REF!</v>
      </c>
      <c r="H14" s="1" t="e">
        <f t="shared" si="1"/>
        <v>#REF!</v>
      </c>
      <c r="I14" s="1" t="e">
        <f>#REF!</f>
        <v>#REF!</v>
      </c>
      <c r="J14" s="1"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1" t="e">
        <f t="shared" si="10"/>
        <v>#REF!</v>
      </c>
      <c r="AA14" s="1" t="e">
        <f>#REF!</f>
        <v>#REF!</v>
      </c>
      <c r="AB14" s="1" t="e">
        <f t="shared" si="11"/>
        <v>#REF!</v>
      </c>
      <c r="AC14" s="1" t="e">
        <f>#REF!</f>
        <v>#REF!</v>
      </c>
      <c r="AD14" s="1" t="e">
        <f t="shared" si="12"/>
        <v>#REF!</v>
      </c>
      <c r="AE14" s="1" t="e">
        <f>#REF!</f>
        <v>#REF!</v>
      </c>
      <c r="AF14" s="1" t="e">
        <f t="shared" si="13"/>
        <v>#REF!</v>
      </c>
      <c r="AG14" s="1" t="e">
        <f>#REF!</f>
        <v>#REF!</v>
      </c>
      <c r="AH14" s="1" t="e">
        <f t="shared" si="14"/>
        <v>#REF!</v>
      </c>
      <c r="AI14" s="1" t="e">
        <f>#REF!</f>
        <v>#REF!</v>
      </c>
      <c r="AJ14" s="1" t="e">
        <f t="shared" si="15"/>
        <v>#REF!</v>
      </c>
      <c r="AK14" s="1" t="e">
        <f>#REF!</f>
        <v>#REF!</v>
      </c>
      <c r="AL14" s="1" t="e">
        <f t="shared" si="16"/>
        <v>#REF!</v>
      </c>
      <c r="AM14" s="1" t="e">
        <f>#REF!</f>
        <v>#REF!</v>
      </c>
      <c r="AN14" s="1" t="e">
        <f t="shared" si="17"/>
        <v>#REF!</v>
      </c>
      <c r="AO14" s="1" t="e">
        <f>#REF!</f>
        <v>#REF!</v>
      </c>
      <c r="AP14" s="1" t="e">
        <f t="shared" si="18"/>
        <v>#REF!</v>
      </c>
      <c r="AQ14" s="1" t="e">
        <f>#REF!</f>
        <v>#REF!</v>
      </c>
      <c r="AR14" s="1" t="e">
        <f t="shared" si="19"/>
        <v>#REF!</v>
      </c>
      <c r="AS14" s="1" t="e">
        <f>#REF!</f>
        <v>#REF!</v>
      </c>
      <c r="AT14" s="1" t="e">
        <f t="shared" si="20"/>
        <v>#REF!</v>
      </c>
      <c r="AU14" s="1" t="e">
        <f>#REF!</f>
        <v>#REF!</v>
      </c>
      <c r="AV14" s="1" t="e">
        <f t="shared" si="21"/>
        <v>#REF!</v>
      </c>
      <c r="AW14" s="1" t="e">
        <f>#REF!</f>
        <v>#REF!</v>
      </c>
      <c r="AX14" s="1" t="e">
        <f t="shared" si="22"/>
        <v>#REF!</v>
      </c>
      <c r="AY14" s="1" t="e">
        <f>#REF!</f>
        <v>#REF!</v>
      </c>
      <c r="AZ14" s="1" t="e">
        <f t="shared" si="23"/>
        <v>#REF!</v>
      </c>
      <c r="BA14" s="1" t="e">
        <f>#REF!</f>
        <v>#REF!</v>
      </c>
      <c r="BB14" s="1" t="e">
        <f t="shared" si="24"/>
        <v>#REF!</v>
      </c>
      <c r="BC14" s="1" t="e">
        <f>#REF!</f>
        <v>#REF!</v>
      </c>
      <c r="BD14" s="1" t="e">
        <f t="shared" si="25"/>
        <v>#REF!</v>
      </c>
      <c r="BE14" s="2" t="e">
        <f t="shared" si="26"/>
        <v>#REF!</v>
      </c>
      <c r="BF14" s="3" t="e">
        <f t="shared" si="27"/>
        <v>#REF!</v>
      </c>
    </row>
    <row r="15" spans="1:105" x14ac:dyDescent="0.25">
      <c r="A15" s="1">
        <f>'[1]сырые баллы'!A15:A16</f>
        <v>12</v>
      </c>
      <c r="B15" s="1" t="str">
        <f>IF(список!B13="","",список!B13)</f>
        <v/>
      </c>
      <c r="C15" s="1">
        <f>IF(список!C13="","",список!C13)</f>
        <v>0</v>
      </c>
      <c r="D15" s="13" t="str">
        <f>IF(список!D13="","",список!D13)</f>
        <v>младшая группа</v>
      </c>
      <c r="E15" s="16" t="e">
        <f>#REF!</f>
        <v>#REF!</v>
      </c>
      <c r="F15" s="1" t="e">
        <f t="shared" si="0"/>
        <v>#REF!</v>
      </c>
      <c r="G15" s="1" t="e">
        <f>#REF!</f>
        <v>#REF!</v>
      </c>
      <c r="H15" s="1" t="e">
        <f t="shared" si="1"/>
        <v>#REF!</v>
      </c>
      <c r="I15" s="1" t="e">
        <f>#REF!</f>
        <v>#REF!</v>
      </c>
      <c r="J15" s="1"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1" t="e">
        <f t="shared" si="10"/>
        <v>#REF!</v>
      </c>
      <c r="AA15" s="1" t="e">
        <f>#REF!</f>
        <v>#REF!</v>
      </c>
      <c r="AB15" s="1" t="e">
        <f t="shared" si="11"/>
        <v>#REF!</v>
      </c>
      <c r="AC15" s="1" t="e">
        <f>#REF!</f>
        <v>#REF!</v>
      </c>
      <c r="AD15" s="1" t="e">
        <f t="shared" si="12"/>
        <v>#REF!</v>
      </c>
      <c r="AE15" s="1" t="e">
        <f>#REF!</f>
        <v>#REF!</v>
      </c>
      <c r="AF15" s="1" t="e">
        <f t="shared" si="13"/>
        <v>#REF!</v>
      </c>
      <c r="AG15" s="1" t="e">
        <f>#REF!</f>
        <v>#REF!</v>
      </c>
      <c r="AH15" s="1" t="e">
        <f t="shared" si="14"/>
        <v>#REF!</v>
      </c>
      <c r="AI15" s="1" t="e">
        <f>#REF!</f>
        <v>#REF!</v>
      </c>
      <c r="AJ15" s="1" t="e">
        <f t="shared" si="15"/>
        <v>#REF!</v>
      </c>
      <c r="AK15" s="1" t="e">
        <f>#REF!</f>
        <v>#REF!</v>
      </c>
      <c r="AL15" s="1" t="e">
        <f t="shared" si="16"/>
        <v>#REF!</v>
      </c>
      <c r="AM15" s="1" t="e">
        <f>#REF!</f>
        <v>#REF!</v>
      </c>
      <c r="AN15" s="1" t="e">
        <f t="shared" si="17"/>
        <v>#REF!</v>
      </c>
      <c r="AO15" s="1" t="e">
        <f>#REF!</f>
        <v>#REF!</v>
      </c>
      <c r="AP15" s="1" t="e">
        <f t="shared" si="18"/>
        <v>#REF!</v>
      </c>
      <c r="AQ15" s="1" t="e">
        <f>#REF!</f>
        <v>#REF!</v>
      </c>
      <c r="AR15" s="1" t="e">
        <f t="shared" si="19"/>
        <v>#REF!</v>
      </c>
      <c r="AS15" s="1" t="e">
        <f>#REF!</f>
        <v>#REF!</v>
      </c>
      <c r="AT15" s="1" t="e">
        <f t="shared" si="20"/>
        <v>#REF!</v>
      </c>
      <c r="AU15" s="1" t="e">
        <f>#REF!</f>
        <v>#REF!</v>
      </c>
      <c r="AV15" s="1" t="e">
        <f t="shared" si="21"/>
        <v>#REF!</v>
      </c>
      <c r="AW15" s="1" t="e">
        <f>#REF!</f>
        <v>#REF!</v>
      </c>
      <c r="AX15" s="1" t="e">
        <f t="shared" si="22"/>
        <v>#REF!</v>
      </c>
      <c r="AY15" s="1" t="e">
        <f>#REF!</f>
        <v>#REF!</v>
      </c>
      <c r="AZ15" s="1" t="e">
        <f t="shared" si="23"/>
        <v>#REF!</v>
      </c>
      <c r="BA15" s="1" t="e">
        <f>#REF!</f>
        <v>#REF!</v>
      </c>
      <c r="BB15" s="1" t="e">
        <f t="shared" si="24"/>
        <v>#REF!</v>
      </c>
      <c r="BC15" s="1" t="e">
        <f>#REF!</f>
        <v>#REF!</v>
      </c>
      <c r="BD15" s="1" t="e">
        <f t="shared" si="25"/>
        <v>#REF!</v>
      </c>
      <c r="BE15" s="2" t="e">
        <f t="shared" si="26"/>
        <v>#REF!</v>
      </c>
      <c r="BF15" s="3" t="e">
        <f t="shared" si="27"/>
        <v>#REF!</v>
      </c>
    </row>
    <row r="16" spans="1:105" x14ac:dyDescent="0.25">
      <c r="A16" s="1">
        <f>'[1]сырые баллы'!A16:A17</f>
        <v>13</v>
      </c>
      <c r="B16" s="1" t="str">
        <f>IF(список!B14="","",список!B14)</f>
        <v/>
      </c>
      <c r="C16" s="1">
        <f>IF(список!C14="","",список!C14)</f>
        <v>0</v>
      </c>
      <c r="D16" s="13" t="str">
        <f>IF(список!D14="","",список!D14)</f>
        <v>младшая группа</v>
      </c>
      <c r="E16" s="16" t="e">
        <f>#REF!</f>
        <v>#REF!</v>
      </c>
      <c r="F16" s="1" t="e">
        <f t="shared" si="0"/>
        <v>#REF!</v>
      </c>
      <c r="G16" s="1" t="e">
        <f>#REF!</f>
        <v>#REF!</v>
      </c>
      <c r="H16" s="1" t="e">
        <f t="shared" si="1"/>
        <v>#REF!</v>
      </c>
      <c r="I16" s="1" t="e">
        <f>#REF!</f>
        <v>#REF!</v>
      </c>
      <c r="J16" s="1" t="e">
        <f t="shared" si="2"/>
        <v>#REF!</v>
      </c>
      <c r="K16" s="1" t="e">
        <f>#REF!</f>
        <v>#REF!</v>
      </c>
      <c r="L16" s="1" t="e">
        <f t="shared" si="3"/>
        <v>#REF!</v>
      </c>
      <c r="M16" s="1" t="e">
        <f>#REF!</f>
        <v>#REF!</v>
      </c>
      <c r="N16" s="1" t="e">
        <f t="shared" si="4"/>
        <v>#REF!</v>
      </c>
      <c r="O16" s="1" t="e">
        <f>#REF!</f>
        <v>#REF!</v>
      </c>
      <c r="P16" s="1" t="e">
        <f t="shared" si="5"/>
        <v>#REF!</v>
      </c>
      <c r="Q16" s="1" t="e">
        <f>#REF!</f>
        <v>#REF!</v>
      </c>
      <c r="R16" s="1" t="e">
        <f t="shared" si="6"/>
        <v>#REF!</v>
      </c>
      <c r="S16" s="1" t="e">
        <f>#REF!</f>
        <v>#REF!</v>
      </c>
      <c r="T16" s="1" t="e">
        <f t="shared" si="7"/>
        <v>#REF!</v>
      </c>
      <c r="U16" s="1" t="e">
        <f>#REF!</f>
        <v>#REF!</v>
      </c>
      <c r="V16" s="1" t="e">
        <f t="shared" si="8"/>
        <v>#REF!</v>
      </c>
      <c r="W16" s="1" t="e">
        <f>#REF!</f>
        <v>#REF!</v>
      </c>
      <c r="X16" s="1" t="e">
        <f t="shared" si="9"/>
        <v>#REF!</v>
      </c>
      <c r="Y16" s="1" t="e">
        <f>#REF!</f>
        <v>#REF!</v>
      </c>
      <c r="Z16" s="1" t="e">
        <f t="shared" si="10"/>
        <v>#REF!</v>
      </c>
      <c r="AA16" s="1" t="e">
        <f>#REF!</f>
        <v>#REF!</v>
      </c>
      <c r="AB16" s="1" t="e">
        <f t="shared" si="11"/>
        <v>#REF!</v>
      </c>
      <c r="AC16" s="1" t="e">
        <f>#REF!</f>
        <v>#REF!</v>
      </c>
      <c r="AD16" s="1" t="e">
        <f t="shared" si="12"/>
        <v>#REF!</v>
      </c>
      <c r="AE16" s="1" t="e">
        <f>#REF!</f>
        <v>#REF!</v>
      </c>
      <c r="AF16" s="1" t="e">
        <f t="shared" si="13"/>
        <v>#REF!</v>
      </c>
      <c r="AG16" s="1" t="e">
        <f>#REF!</f>
        <v>#REF!</v>
      </c>
      <c r="AH16" s="1" t="e">
        <f t="shared" si="14"/>
        <v>#REF!</v>
      </c>
      <c r="AI16" s="1" t="e">
        <f>#REF!</f>
        <v>#REF!</v>
      </c>
      <c r="AJ16" s="1" t="e">
        <f t="shared" si="15"/>
        <v>#REF!</v>
      </c>
      <c r="AK16" s="1" t="e">
        <f>#REF!</f>
        <v>#REF!</v>
      </c>
      <c r="AL16" s="1" t="e">
        <f t="shared" si="16"/>
        <v>#REF!</v>
      </c>
      <c r="AM16" s="1" t="e">
        <f>#REF!</f>
        <v>#REF!</v>
      </c>
      <c r="AN16" s="1" t="e">
        <f t="shared" si="17"/>
        <v>#REF!</v>
      </c>
      <c r="AO16" s="1" t="e">
        <f>#REF!</f>
        <v>#REF!</v>
      </c>
      <c r="AP16" s="1" t="e">
        <f t="shared" si="18"/>
        <v>#REF!</v>
      </c>
      <c r="AQ16" s="1" t="e">
        <f>#REF!</f>
        <v>#REF!</v>
      </c>
      <c r="AR16" s="1" t="e">
        <f t="shared" si="19"/>
        <v>#REF!</v>
      </c>
      <c r="AS16" s="1" t="e">
        <f>#REF!</f>
        <v>#REF!</v>
      </c>
      <c r="AT16" s="1" t="e">
        <f t="shared" si="20"/>
        <v>#REF!</v>
      </c>
      <c r="AU16" s="1" t="e">
        <f>#REF!</f>
        <v>#REF!</v>
      </c>
      <c r="AV16" s="1" t="e">
        <f t="shared" si="21"/>
        <v>#REF!</v>
      </c>
      <c r="AW16" s="1" t="e">
        <f>#REF!</f>
        <v>#REF!</v>
      </c>
      <c r="AX16" s="1" t="e">
        <f t="shared" si="22"/>
        <v>#REF!</v>
      </c>
      <c r="AY16" s="1" t="e">
        <f>#REF!</f>
        <v>#REF!</v>
      </c>
      <c r="AZ16" s="1" t="e">
        <f t="shared" si="23"/>
        <v>#REF!</v>
      </c>
      <c r="BA16" s="1" t="e">
        <f>#REF!</f>
        <v>#REF!</v>
      </c>
      <c r="BB16" s="1" t="e">
        <f t="shared" si="24"/>
        <v>#REF!</v>
      </c>
      <c r="BC16" s="1" t="e">
        <f>#REF!</f>
        <v>#REF!</v>
      </c>
      <c r="BD16" s="1" t="e">
        <f t="shared" si="25"/>
        <v>#REF!</v>
      </c>
      <c r="BE16" s="2" t="e">
        <f t="shared" si="26"/>
        <v>#REF!</v>
      </c>
      <c r="BF16" s="3" t="e">
        <f t="shared" si="27"/>
        <v>#REF!</v>
      </c>
    </row>
    <row r="17" spans="1:58" x14ac:dyDescent="0.25">
      <c r="A17" s="1">
        <f>'[1]сырые баллы'!A17:A18</f>
        <v>14</v>
      </c>
      <c r="B17" s="1" t="str">
        <f>IF(список!B15="","",список!B15)</f>
        <v/>
      </c>
      <c r="C17" s="1">
        <f>IF(список!C15="","",список!C15)</f>
        <v>0</v>
      </c>
      <c r="D17" s="13" t="str">
        <f>IF(список!D15="","",список!D15)</f>
        <v>младшая группа</v>
      </c>
      <c r="E17" s="16" t="e">
        <f>#REF!</f>
        <v>#REF!</v>
      </c>
      <c r="F17" s="1" t="e">
        <f t="shared" si="0"/>
        <v>#REF!</v>
      </c>
      <c r="G17" s="1" t="e">
        <f>#REF!</f>
        <v>#REF!</v>
      </c>
      <c r="H17" s="1" t="e">
        <f t="shared" si="1"/>
        <v>#REF!</v>
      </c>
      <c r="I17" s="1" t="e">
        <f>#REF!</f>
        <v>#REF!</v>
      </c>
      <c r="J17" s="1"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1" t="e">
        <f t="shared" si="10"/>
        <v>#REF!</v>
      </c>
      <c r="AA17" s="1" t="e">
        <f>#REF!</f>
        <v>#REF!</v>
      </c>
      <c r="AB17" s="1" t="e">
        <f t="shared" si="11"/>
        <v>#REF!</v>
      </c>
      <c r="AC17" s="1" t="e">
        <f>#REF!</f>
        <v>#REF!</v>
      </c>
      <c r="AD17" s="1" t="e">
        <f t="shared" si="12"/>
        <v>#REF!</v>
      </c>
      <c r="AE17" s="1" t="e">
        <f>#REF!</f>
        <v>#REF!</v>
      </c>
      <c r="AF17" s="1" t="e">
        <f t="shared" si="13"/>
        <v>#REF!</v>
      </c>
      <c r="AG17" s="1" t="e">
        <f>#REF!</f>
        <v>#REF!</v>
      </c>
      <c r="AH17" s="1" t="e">
        <f t="shared" si="14"/>
        <v>#REF!</v>
      </c>
      <c r="AI17" s="1" t="e">
        <f>#REF!</f>
        <v>#REF!</v>
      </c>
      <c r="AJ17" s="1" t="e">
        <f t="shared" si="15"/>
        <v>#REF!</v>
      </c>
      <c r="AK17" s="1" t="e">
        <f>#REF!</f>
        <v>#REF!</v>
      </c>
      <c r="AL17" s="1" t="e">
        <f t="shared" si="16"/>
        <v>#REF!</v>
      </c>
      <c r="AM17" s="1" t="e">
        <f>#REF!</f>
        <v>#REF!</v>
      </c>
      <c r="AN17" s="1" t="e">
        <f t="shared" si="17"/>
        <v>#REF!</v>
      </c>
      <c r="AO17" s="1" t="e">
        <f>#REF!</f>
        <v>#REF!</v>
      </c>
      <c r="AP17" s="1" t="e">
        <f t="shared" si="18"/>
        <v>#REF!</v>
      </c>
      <c r="AQ17" s="1" t="e">
        <f>#REF!</f>
        <v>#REF!</v>
      </c>
      <c r="AR17" s="1" t="e">
        <f t="shared" si="19"/>
        <v>#REF!</v>
      </c>
      <c r="AS17" s="1" t="e">
        <f>#REF!</f>
        <v>#REF!</v>
      </c>
      <c r="AT17" s="1" t="e">
        <f t="shared" si="20"/>
        <v>#REF!</v>
      </c>
      <c r="AU17" s="1" t="e">
        <f>#REF!</f>
        <v>#REF!</v>
      </c>
      <c r="AV17" s="1" t="e">
        <f t="shared" si="21"/>
        <v>#REF!</v>
      </c>
      <c r="AW17" s="1" t="e">
        <f>#REF!</f>
        <v>#REF!</v>
      </c>
      <c r="AX17" s="1" t="e">
        <f t="shared" si="22"/>
        <v>#REF!</v>
      </c>
      <c r="AY17" s="1" t="e">
        <f>#REF!</f>
        <v>#REF!</v>
      </c>
      <c r="AZ17" s="1" t="e">
        <f t="shared" si="23"/>
        <v>#REF!</v>
      </c>
      <c r="BA17" s="1" t="e">
        <f>#REF!</f>
        <v>#REF!</v>
      </c>
      <c r="BB17" s="1" t="e">
        <f t="shared" si="24"/>
        <v>#REF!</v>
      </c>
      <c r="BC17" s="1" t="e">
        <f>#REF!</f>
        <v>#REF!</v>
      </c>
      <c r="BD17" s="1" t="e">
        <f t="shared" si="25"/>
        <v>#REF!</v>
      </c>
      <c r="BE17" s="2" t="e">
        <f t="shared" si="26"/>
        <v>#REF!</v>
      </c>
      <c r="BF17" s="3" t="e">
        <f t="shared" si="27"/>
        <v>#REF!</v>
      </c>
    </row>
    <row r="18" spans="1:58" x14ac:dyDescent="0.25">
      <c r="A18" s="1">
        <f>'[1]сырые баллы'!A18:A19</f>
        <v>15</v>
      </c>
      <c r="B18" s="1" t="str">
        <f>IF(список!B16="","",список!B16)</f>
        <v/>
      </c>
      <c r="C18" s="1">
        <f>IF(список!C16="","",список!C16)</f>
        <v>0</v>
      </c>
      <c r="D18" s="13" t="str">
        <f>IF(список!D16="","",список!D16)</f>
        <v>младшая группа</v>
      </c>
      <c r="E18" s="16" t="e">
        <f>#REF!</f>
        <v>#REF!</v>
      </c>
      <c r="F18" s="1" t="e">
        <f t="shared" si="0"/>
        <v>#REF!</v>
      </c>
      <c r="G18" s="1" t="e">
        <f>#REF!</f>
        <v>#REF!</v>
      </c>
      <c r="H18" s="1" t="e">
        <f t="shared" si="1"/>
        <v>#REF!</v>
      </c>
      <c r="I18" s="1" t="e">
        <f>#REF!</f>
        <v>#REF!</v>
      </c>
      <c r="J18" s="1"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1" t="e">
        <f t="shared" si="10"/>
        <v>#REF!</v>
      </c>
      <c r="AA18" s="1" t="e">
        <f>#REF!</f>
        <v>#REF!</v>
      </c>
      <c r="AB18" s="1" t="e">
        <f t="shared" si="11"/>
        <v>#REF!</v>
      </c>
      <c r="AC18" s="1" t="e">
        <f>#REF!</f>
        <v>#REF!</v>
      </c>
      <c r="AD18" s="1" t="e">
        <f t="shared" si="12"/>
        <v>#REF!</v>
      </c>
      <c r="AE18" s="1" t="e">
        <f>#REF!</f>
        <v>#REF!</v>
      </c>
      <c r="AF18" s="1" t="e">
        <f t="shared" si="13"/>
        <v>#REF!</v>
      </c>
      <c r="AG18" s="1" t="e">
        <f>#REF!</f>
        <v>#REF!</v>
      </c>
      <c r="AH18" s="1" t="e">
        <f t="shared" si="14"/>
        <v>#REF!</v>
      </c>
      <c r="AI18" s="1" t="e">
        <f>#REF!</f>
        <v>#REF!</v>
      </c>
      <c r="AJ18" s="1" t="e">
        <f t="shared" si="15"/>
        <v>#REF!</v>
      </c>
      <c r="AK18" s="1" t="e">
        <f>#REF!</f>
        <v>#REF!</v>
      </c>
      <c r="AL18" s="1" t="e">
        <f t="shared" si="16"/>
        <v>#REF!</v>
      </c>
      <c r="AM18" s="1" t="e">
        <f>#REF!</f>
        <v>#REF!</v>
      </c>
      <c r="AN18" s="1" t="e">
        <f t="shared" si="17"/>
        <v>#REF!</v>
      </c>
      <c r="AO18" s="1" t="e">
        <f>#REF!</f>
        <v>#REF!</v>
      </c>
      <c r="AP18" s="1" t="e">
        <f t="shared" si="18"/>
        <v>#REF!</v>
      </c>
      <c r="AQ18" s="1" t="e">
        <f>#REF!</f>
        <v>#REF!</v>
      </c>
      <c r="AR18" s="1" t="e">
        <f t="shared" si="19"/>
        <v>#REF!</v>
      </c>
      <c r="AS18" s="1" t="e">
        <f>#REF!</f>
        <v>#REF!</v>
      </c>
      <c r="AT18" s="1" t="e">
        <f t="shared" si="20"/>
        <v>#REF!</v>
      </c>
      <c r="AU18" s="1" t="e">
        <f>#REF!</f>
        <v>#REF!</v>
      </c>
      <c r="AV18" s="1" t="e">
        <f t="shared" si="21"/>
        <v>#REF!</v>
      </c>
      <c r="AW18" s="1" t="e">
        <f>#REF!</f>
        <v>#REF!</v>
      </c>
      <c r="AX18" s="1" t="e">
        <f t="shared" si="22"/>
        <v>#REF!</v>
      </c>
      <c r="AY18" s="1" t="e">
        <f>#REF!</f>
        <v>#REF!</v>
      </c>
      <c r="AZ18" s="1" t="e">
        <f t="shared" si="23"/>
        <v>#REF!</v>
      </c>
      <c r="BA18" s="1" t="e">
        <f>#REF!</f>
        <v>#REF!</v>
      </c>
      <c r="BB18" s="1" t="e">
        <f t="shared" si="24"/>
        <v>#REF!</v>
      </c>
      <c r="BC18" s="1" t="e">
        <f>#REF!</f>
        <v>#REF!</v>
      </c>
      <c r="BD18" s="1" t="e">
        <f t="shared" si="25"/>
        <v>#REF!</v>
      </c>
      <c r="BE18" s="2" t="e">
        <f t="shared" si="26"/>
        <v>#REF!</v>
      </c>
      <c r="BF18" s="3" t="e">
        <f t="shared" si="27"/>
        <v>#REF!</v>
      </c>
    </row>
    <row r="19" spans="1:58" x14ac:dyDescent="0.25">
      <c r="A19" s="1">
        <f>'[1]сырые баллы'!A19:A20</f>
        <v>16</v>
      </c>
      <c r="B19" s="1" t="str">
        <f>IF(список!B17="","",список!B17)</f>
        <v/>
      </c>
      <c r="C19" s="1">
        <f>IF(список!C17="","",список!C17)</f>
        <v>0</v>
      </c>
      <c r="D19" s="13" t="str">
        <f>IF(список!D17="","",список!D17)</f>
        <v>младшая группа</v>
      </c>
      <c r="E19" s="16" t="e">
        <f>#REF!</f>
        <v>#REF!</v>
      </c>
      <c r="F19" s="1" t="e">
        <f t="shared" si="0"/>
        <v>#REF!</v>
      </c>
      <c r="G19" s="1" t="e">
        <f>#REF!</f>
        <v>#REF!</v>
      </c>
      <c r="H19" s="1" t="e">
        <f t="shared" si="1"/>
        <v>#REF!</v>
      </c>
      <c r="I19" s="1" t="e">
        <f>#REF!</f>
        <v>#REF!</v>
      </c>
      <c r="J19" s="1"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1" t="e">
        <f t="shared" si="10"/>
        <v>#REF!</v>
      </c>
      <c r="AA19" s="1" t="e">
        <f>#REF!</f>
        <v>#REF!</v>
      </c>
      <c r="AB19" s="1" t="e">
        <f t="shared" si="11"/>
        <v>#REF!</v>
      </c>
      <c r="AC19" s="1" t="e">
        <f>#REF!</f>
        <v>#REF!</v>
      </c>
      <c r="AD19" s="1" t="e">
        <f t="shared" si="12"/>
        <v>#REF!</v>
      </c>
      <c r="AE19" s="1" t="e">
        <f>#REF!</f>
        <v>#REF!</v>
      </c>
      <c r="AF19" s="1" t="e">
        <f t="shared" si="13"/>
        <v>#REF!</v>
      </c>
      <c r="AG19" s="1" t="e">
        <f>#REF!</f>
        <v>#REF!</v>
      </c>
      <c r="AH19" s="1" t="e">
        <f t="shared" si="14"/>
        <v>#REF!</v>
      </c>
      <c r="AI19" s="1" t="e">
        <f>#REF!</f>
        <v>#REF!</v>
      </c>
      <c r="AJ19" s="1" t="e">
        <f t="shared" si="15"/>
        <v>#REF!</v>
      </c>
      <c r="AK19" s="1" t="e">
        <f>#REF!</f>
        <v>#REF!</v>
      </c>
      <c r="AL19" s="1" t="e">
        <f t="shared" si="16"/>
        <v>#REF!</v>
      </c>
      <c r="AM19" s="1" t="e">
        <f>#REF!</f>
        <v>#REF!</v>
      </c>
      <c r="AN19" s="1" t="e">
        <f t="shared" si="17"/>
        <v>#REF!</v>
      </c>
      <c r="AO19" s="1" t="e">
        <f>#REF!</f>
        <v>#REF!</v>
      </c>
      <c r="AP19" s="1" t="e">
        <f t="shared" si="18"/>
        <v>#REF!</v>
      </c>
      <c r="AQ19" s="1" t="e">
        <f>#REF!</f>
        <v>#REF!</v>
      </c>
      <c r="AR19" s="1" t="e">
        <f t="shared" si="19"/>
        <v>#REF!</v>
      </c>
      <c r="AS19" s="1" t="e">
        <f>#REF!</f>
        <v>#REF!</v>
      </c>
      <c r="AT19" s="1" t="e">
        <f t="shared" si="20"/>
        <v>#REF!</v>
      </c>
      <c r="AU19" s="1" t="e">
        <f>#REF!</f>
        <v>#REF!</v>
      </c>
      <c r="AV19" s="1" t="e">
        <f t="shared" si="21"/>
        <v>#REF!</v>
      </c>
      <c r="AW19" s="1" t="e">
        <f>#REF!</f>
        <v>#REF!</v>
      </c>
      <c r="AX19" s="1" t="e">
        <f t="shared" si="22"/>
        <v>#REF!</v>
      </c>
      <c r="AY19" s="1" t="e">
        <f>#REF!</f>
        <v>#REF!</v>
      </c>
      <c r="AZ19" s="1" t="e">
        <f t="shared" si="23"/>
        <v>#REF!</v>
      </c>
      <c r="BA19" s="1" t="e">
        <f>#REF!</f>
        <v>#REF!</v>
      </c>
      <c r="BB19" s="1" t="e">
        <f t="shared" si="24"/>
        <v>#REF!</v>
      </c>
      <c r="BC19" s="1" t="e">
        <f>#REF!</f>
        <v>#REF!</v>
      </c>
      <c r="BD19" s="1" t="e">
        <f t="shared" si="25"/>
        <v>#REF!</v>
      </c>
      <c r="BE19" s="2" t="e">
        <f t="shared" si="26"/>
        <v>#REF!</v>
      </c>
      <c r="BF19" s="3" t="e">
        <f t="shared" si="27"/>
        <v>#REF!</v>
      </c>
    </row>
    <row r="20" spans="1:58" x14ac:dyDescent="0.25">
      <c r="A20" s="1">
        <f>'[1]сырые баллы'!A20:A21</f>
        <v>17</v>
      </c>
      <c r="B20" s="1" t="str">
        <f>IF(список!B18="","",список!B18)</f>
        <v/>
      </c>
      <c r="C20" s="1">
        <f>IF(список!C18="","",список!C18)</f>
        <v>0</v>
      </c>
      <c r="D20" s="13" t="str">
        <f>IF(список!D18="","",список!D18)</f>
        <v>младшая группа</v>
      </c>
      <c r="E20" s="16" t="e">
        <f>#REF!</f>
        <v>#REF!</v>
      </c>
      <c r="F20" s="1" t="e">
        <f t="shared" si="0"/>
        <v>#REF!</v>
      </c>
      <c r="G20" s="1" t="e">
        <f>#REF!</f>
        <v>#REF!</v>
      </c>
      <c r="H20" s="1" t="e">
        <f t="shared" si="1"/>
        <v>#REF!</v>
      </c>
      <c r="I20" s="1" t="e">
        <f>#REF!</f>
        <v>#REF!</v>
      </c>
      <c r="J20" s="1"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1" t="e">
        <f t="shared" si="10"/>
        <v>#REF!</v>
      </c>
      <c r="AA20" s="1" t="e">
        <f>#REF!</f>
        <v>#REF!</v>
      </c>
      <c r="AB20" s="1" t="e">
        <f t="shared" si="11"/>
        <v>#REF!</v>
      </c>
      <c r="AC20" s="1" t="e">
        <f>#REF!</f>
        <v>#REF!</v>
      </c>
      <c r="AD20" s="1" t="e">
        <f t="shared" si="12"/>
        <v>#REF!</v>
      </c>
      <c r="AE20" s="1" t="e">
        <f>#REF!</f>
        <v>#REF!</v>
      </c>
      <c r="AF20" s="1" t="e">
        <f t="shared" si="13"/>
        <v>#REF!</v>
      </c>
      <c r="AG20" s="1" t="e">
        <f>#REF!</f>
        <v>#REF!</v>
      </c>
      <c r="AH20" s="1" t="e">
        <f t="shared" si="14"/>
        <v>#REF!</v>
      </c>
      <c r="AI20" s="1" t="e">
        <f>#REF!</f>
        <v>#REF!</v>
      </c>
      <c r="AJ20" s="1" t="e">
        <f t="shared" si="15"/>
        <v>#REF!</v>
      </c>
      <c r="AK20" s="1" t="e">
        <f>#REF!</f>
        <v>#REF!</v>
      </c>
      <c r="AL20" s="1" t="e">
        <f t="shared" si="16"/>
        <v>#REF!</v>
      </c>
      <c r="AM20" s="1" t="e">
        <f>#REF!</f>
        <v>#REF!</v>
      </c>
      <c r="AN20" s="1" t="e">
        <f t="shared" si="17"/>
        <v>#REF!</v>
      </c>
      <c r="AO20" s="1" t="e">
        <f>#REF!</f>
        <v>#REF!</v>
      </c>
      <c r="AP20" s="1" t="e">
        <f t="shared" si="18"/>
        <v>#REF!</v>
      </c>
      <c r="AQ20" s="1" t="e">
        <f>#REF!</f>
        <v>#REF!</v>
      </c>
      <c r="AR20" s="1" t="e">
        <f t="shared" si="19"/>
        <v>#REF!</v>
      </c>
      <c r="AS20" s="1" t="e">
        <f>#REF!</f>
        <v>#REF!</v>
      </c>
      <c r="AT20" s="1" t="e">
        <f t="shared" si="20"/>
        <v>#REF!</v>
      </c>
      <c r="AU20" s="1" t="e">
        <f>#REF!</f>
        <v>#REF!</v>
      </c>
      <c r="AV20" s="1" t="e">
        <f t="shared" si="21"/>
        <v>#REF!</v>
      </c>
      <c r="AW20" s="1" t="e">
        <f>#REF!</f>
        <v>#REF!</v>
      </c>
      <c r="AX20" s="1" t="e">
        <f t="shared" si="22"/>
        <v>#REF!</v>
      </c>
      <c r="AY20" s="1" t="e">
        <f>#REF!</f>
        <v>#REF!</v>
      </c>
      <c r="AZ20" s="1" t="e">
        <f t="shared" si="23"/>
        <v>#REF!</v>
      </c>
      <c r="BA20" s="1" t="e">
        <f>#REF!</f>
        <v>#REF!</v>
      </c>
      <c r="BB20" s="1" t="e">
        <f t="shared" si="24"/>
        <v>#REF!</v>
      </c>
      <c r="BC20" s="1" t="e">
        <f>#REF!</f>
        <v>#REF!</v>
      </c>
      <c r="BD20" s="1" t="e">
        <f t="shared" si="25"/>
        <v>#REF!</v>
      </c>
      <c r="BE20" s="2" t="e">
        <f t="shared" si="26"/>
        <v>#REF!</v>
      </c>
      <c r="BF20" s="3" t="e">
        <f t="shared" si="27"/>
        <v>#REF!</v>
      </c>
    </row>
    <row r="21" spans="1:58" x14ac:dyDescent="0.25">
      <c r="A21" s="1">
        <f>'[1]сырые баллы'!A21:A22</f>
        <v>18</v>
      </c>
      <c r="B21" s="1" t="str">
        <f>IF(список!B19="","",список!B19)</f>
        <v/>
      </c>
      <c r="C21" s="1">
        <f>IF(список!C19="","",список!C19)</f>
        <v>0</v>
      </c>
      <c r="D21" s="13" t="str">
        <f>IF(список!D19="","",список!D19)</f>
        <v>младшая группа</v>
      </c>
      <c r="E21" s="16" t="e">
        <f>#REF!</f>
        <v>#REF!</v>
      </c>
      <c r="F21" s="1" t="e">
        <f t="shared" si="0"/>
        <v>#REF!</v>
      </c>
      <c r="G21" s="1" t="e">
        <f>#REF!</f>
        <v>#REF!</v>
      </c>
      <c r="H21" s="1" t="e">
        <f t="shared" si="1"/>
        <v>#REF!</v>
      </c>
      <c r="I21" s="1" t="e">
        <f>#REF!</f>
        <v>#REF!</v>
      </c>
      <c r="J21" s="1"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1" t="e">
        <f t="shared" si="10"/>
        <v>#REF!</v>
      </c>
      <c r="AA21" s="1" t="e">
        <f>#REF!</f>
        <v>#REF!</v>
      </c>
      <c r="AB21" s="1" t="e">
        <f t="shared" si="11"/>
        <v>#REF!</v>
      </c>
      <c r="AC21" s="1" t="e">
        <f>#REF!</f>
        <v>#REF!</v>
      </c>
      <c r="AD21" s="1" t="e">
        <f t="shared" si="12"/>
        <v>#REF!</v>
      </c>
      <c r="AE21" s="1" t="e">
        <f>#REF!</f>
        <v>#REF!</v>
      </c>
      <c r="AF21" s="1" t="e">
        <f t="shared" si="13"/>
        <v>#REF!</v>
      </c>
      <c r="AG21" s="1" t="e">
        <f>#REF!</f>
        <v>#REF!</v>
      </c>
      <c r="AH21" s="1" t="e">
        <f t="shared" si="14"/>
        <v>#REF!</v>
      </c>
      <c r="AI21" s="1" t="e">
        <f>#REF!</f>
        <v>#REF!</v>
      </c>
      <c r="AJ21" s="1" t="e">
        <f t="shared" si="15"/>
        <v>#REF!</v>
      </c>
      <c r="AK21" s="1" t="e">
        <f>#REF!</f>
        <v>#REF!</v>
      </c>
      <c r="AL21" s="1" t="e">
        <f t="shared" si="16"/>
        <v>#REF!</v>
      </c>
      <c r="AM21" s="1" t="e">
        <f>#REF!</f>
        <v>#REF!</v>
      </c>
      <c r="AN21" s="1" t="e">
        <f t="shared" si="17"/>
        <v>#REF!</v>
      </c>
      <c r="AO21" s="1" t="e">
        <f>#REF!</f>
        <v>#REF!</v>
      </c>
      <c r="AP21" s="1" t="e">
        <f t="shared" si="18"/>
        <v>#REF!</v>
      </c>
      <c r="AQ21" s="1" t="e">
        <f>#REF!</f>
        <v>#REF!</v>
      </c>
      <c r="AR21" s="1" t="e">
        <f t="shared" si="19"/>
        <v>#REF!</v>
      </c>
      <c r="AS21" s="1" t="e">
        <f>#REF!</f>
        <v>#REF!</v>
      </c>
      <c r="AT21" s="1" t="e">
        <f t="shared" si="20"/>
        <v>#REF!</v>
      </c>
      <c r="AU21" s="1" t="e">
        <f>#REF!</f>
        <v>#REF!</v>
      </c>
      <c r="AV21" s="1" t="e">
        <f t="shared" si="21"/>
        <v>#REF!</v>
      </c>
      <c r="AW21" s="1" t="e">
        <f>#REF!</f>
        <v>#REF!</v>
      </c>
      <c r="AX21" s="1" t="e">
        <f t="shared" si="22"/>
        <v>#REF!</v>
      </c>
      <c r="AY21" s="1" t="e">
        <f>#REF!</f>
        <v>#REF!</v>
      </c>
      <c r="AZ21" s="1" t="e">
        <f t="shared" si="23"/>
        <v>#REF!</v>
      </c>
      <c r="BA21" s="1" t="e">
        <f>#REF!</f>
        <v>#REF!</v>
      </c>
      <c r="BB21" s="1" t="e">
        <f t="shared" si="24"/>
        <v>#REF!</v>
      </c>
      <c r="BC21" s="1" t="e">
        <f>#REF!</f>
        <v>#REF!</v>
      </c>
      <c r="BD21" s="1" t="e">
        <f t="shared" si="25"/>
        <v>#REF!</v>
      </c>
      <c r="BE21" s="2" t="e">
        <f t="shared" si="26"/>
        <v>#REF!</v>
      </c>
      <c r="BF21" s="3" t="e">
        <f t="shared" si="27"/>
        <v>#REF!</v>
      </c>
    </row>
    <row r="22" spans="1:58" x14ac:dyDescent="0.25">
      <c r="A22" s="1">
        <f>'[1]сырые баллы'!A22:A23</f>
        <v>19</v>
      </c>
      <c r="B22" s="1" t="str">
        <f>IF(список!B20="","",список!B20)</f>
        <v/>
      </c>
      <c r="C22" s="1">
        <f>IF(список!C20="","",список!C20)</f>
        <v>0</v>
      </c>
      <c r="D22" s="13" t="str">
        <f>IF(список!D20="","",список!D20)</f>
        <v>младшая группа</v>
      </c>
      <c r="E22" s="16" t="e">
        <f>#REF!</f>
        <v>#REF!</v>
      </c>
      <c r="F22" s="1" t="e">
        <f t="shared" si="0"/>
        <v>#REF!</v>
      </c>
      <c r="G22" s="1" t="e">
        <f>#REF!</f>
        <v>#REF!</v>
      </c>
      <c r="H22" s="1" t="e">
        <f t="shared" si="1"/>
        <v>#REF!</v>
      </c>
      <c r="I22" s="1" t="e">
        <f>#REF!</f>
        <v>#REF!</v>
      </c>
      <c r="J22" s="1"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1" t="e">
        <f t="shared" si="10"/>
        <v>#REF!</v>
      </c>
      <c r="AA22" s="1" t="e">
        <f>#REF!</f>
        <v>#REF!</v>
      </c>
      <c r="AB22" s="1" t="e">
        <f t="shared" si="11"/>
        <v>#REF!</v>
      </c>
      <c r="AC22" s="1" t="e">
        <f>#REF!</f>
        <v>#REF!</v>
      </c>
      <c r="AD22" s="1" t="e">
        <f t="shared" si="12"/>
        <v>#REF!</v>
      </c>
      <c r="AE22" s="1" t="e">
        <f>#REF!</f>
        <v>#REF!</v>
      </c>
      <c r="AF22" s="1" t="e">
        <f t="shared" si="13"/>
        <v>#REF!</v>
      </c>
      <c r="AG22" s="1" t="e">
        <f>#REF!</f>
        <v>#REF!</v>
      </c>
      <c r="AH22" s="1" t="e">
        <f t="shared" si="14"/>
        <v>#REF!</v>
      </c>
      <c r="AI22" s="1" t="e">
        <f>#REF!</f>
        <v>#REF!</v>
      </c>
      <c r="AJ22" s="1" t="e">
        <f t="shared" si="15"/>
        <v>#REF!</v>
      </c>
      <c r="AK22" s="1" t="e">
        <f>#REF!</f>
        <v>#REF!</v>
      </c>
      <c r="AL22" s="1" t="e">
        <f t="shared" si="16"/>
        <v>#REF!</v>
      </c>
      <c r="AM22" s="1" t="e">
        <f>#REF!</f>
        <v>#REF!</v>
      </c>
      <c r="AN22" s="1" t="e">
        <f t="shared" si="17"/>
        <v>#REF!</v>
      </c>
      <c r="AO22" s="1" t="e">
        <f>#REF!</f>
        <v>#REF!</v>
      </c>
      <c r="AP22" s="1" t="e">
        <f t="shared" si="18"/>
        <v>#REF!</v>
      </c>
      <c r="AQ22" s="1" t="e">
        <f>#REF!</f>
        <v>#REF!</v>
      </c>
      <c r="AR22" s="1" t="e">
        <f t="shared" si="19"/>
        <v>#REF!</v>
      </c>
      <c r="AS22" s="1" t="e">
        <f>#REF!</f>
        <v>#REF!</v>
      </c>
      <c r="AT22" s="1" t="e">
        <f t="shared" si="20"/>
        <v>#REF!</v>
      </c>
      <c r="AU22" s="1" t="e">
        <f>#REF!</f>
        <v>#REF!</v>
      </c>
      <c r="AV22" s="1" t="e">
        <f t="shared" si="21"/>
        <v>#REF!</v>
      </c>
      <c r="AW22" s="1" t="e">
        <f>#REF!</f>
        <v>#REF!</v>
      </c>
      <c r="AX22" s="1" t="e">
        <f t="shared" si="22"/>
        <v>#REF!</v>
      </c>
      <c r="AY22" s="1" t="e">
        <f>#REF!</f>
        <v>#REF!</v>
      </c>
      <c r="AZ22" s="1" t="e">
        <f t="shared" si="23"/>
        <v>#REF!</v>
      </c>
      <c r="BA22" s="1" t="e">
        <f>#REF!</f>
        <v>#REF!</v>
      </c>
      <c r="BB22" s="1" t="e">
        <f t="shared" si="24"/>
        <v>#REF!</v>
      </c>
      <c r="BC22" s="1" t="e">
        <f>#REF!</f>
        <v>#REF!</v>
      </c>
      <c r="BD22" s="1" t="e">
        <f t="shared" si="25"/>
        <v>#REF!</v>
      </c>
      <c r="BE22" s="2" t="e">
        <f t="shared" si="26"/>
        <v>#REF!</v>
      </c>
      <c r="BF22" s="3" t="e">
        <f t="shared" si="27"/>
        <v>#REF!</v>
      </c>
    </row>
    <row r="23" spans="1:58" x14ac:dyDescent="0.25">
      <c r="A23" s="1">
        <f>'[1]сырые баллы'!A23:A24</f>
        <v>20</v>
      </c>
      <c r="B23" s="1" t="str">
        <f>IF(список!B21="","",список!B21)</f>
        <v/>
      </c>
      <c r="C23" s="1">
        <f>IF(список!C21="","",список!C21)</f>
        <v>0</v>
      </c>
      <c r="D23" s="13" t="str">
        <f>IF(список!D21="","",список!D21)</f>
        <v>младшая группа</v>
      </c>
      <c r="E23" s="16" t="e">
        <f>#REF!</f>
        <v>#REF!</v>
      </c>
      <c r="F23" s="1" t="e">
        <f t="shared" si="0"/>
        <v>#REF!</v>
      </c>
      <c r="G23" s="1" t="e">
        <f>#REF!</f>
        <v>#REF!</v>
      </c>
      <c r="H23" s="1" t="e">
        <f t="shared" si="1"/>
        <v>#REF!</v>
      </c>
      <c r="I23" s="1" t="e">
        <f>#REF!</f>
        <v>#REF!</v>
      </c>
      <c r="J23" s="1"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1" t="e">
        <f t="shared" si="10"/>
        <v>#REF!</v>
      </c>
      <c r="AA23" s="1" t="e">
        <f>#REF!</f>
        <v>#REF!</v>
      </c>
      <c r="AB23" s="1" t="e">
        <f t="shared" si="11"/>
        <v>#REF!</v>
      </c>
      <c r="AC23" s="1" t="e">
        <f>#REF!</f>
        <v>#REF!</v>
      </c>
      <c r="AD23" s="1" t="e">
        <f t="shared" si="12"/>
        <v>#REF!</v>
      </c>
      <c r="AE23" s="1" t="e">
        <f>#REF!</f>
        <v>#REF!</v>
      </c>
      <c r="AF23" s="1" t="e">
        <f t="shared" si="13"/>
        <v>#REF!</v>
      </c>
      <c r="AG23" s="1" t="e">
        <f>#REF!</f>
        <v>#REF!</v>
      </c>
      <c r="AH23" s="1" t="e">
        <f t="shared" si="14"/>
        <v>#REF!</v>
      </c>
      <c r="AI23" s="1" t="e">
        <f>#REF!</f>
        <v>#REF!</v>
      </c>
      <c r="AJ23" s="1" t="e">
        <f t="shared" si="15"/>
        <v>#REF!</v>
      </c>
      <c r="AK23" s="1" t="e">
        <f>#REF!</f>
        <v>#REF!</v>
      </c>
      <c r="AL23" s="1" t="e">
        <f t="shared" si="16"/>
        <v>#REF!</v>
      </c>
      <c r="AM23" s="1" t="e">
        <f>#REF!</f>
        <v>#REF!</v>
      </c>
      <c r="AN23" s="1" t="e">
        <f t="shared" si="17"/>
        <v>#REF!</v>
      </c>
      <c r="AO23" s="1" t="e">
        <f>#REF!</f>
        <v>#REF!</v>
      </c>
      <c r="AP23" s="1" t="e">
        <f t="shared" si="18"/>
        <v>#REF!</v>
      </c>
      <c r="AQ23" s="1" t="e">
        <f>#REF!</f>
        <v>#REF!</v>
      </c>
      <c r="AR23" s="1" t="e">
        <f t="shared" si="19"/>
        <v>#REF!</v>
      </c>
      <c r="AS23" s="1" t="e">
        <f>#REF!</f>
        <v>#REF!</v>
      </c>
      <c r="AT23" s="1" t="e">
        <f t="shared" si="20"/>
        <v>#REF!</v>
      </c>
      <c r="AU23" s="1" t="e">
        <f>#REF!</f>
        <v>#REF!</v>
      </c>
      <c r="AV23" s="1" t="e">
        <f t="shared" si="21"/>
        <v>#REF!</v>
      </c>
      <c r="AW23" s="1" t="e">
        <f>#REF!</f>
        <v>#REF!</v>
      </c>
      <c r="AX23" s="1" t="e">
        <f t="shared" si="22"/>
        <v>#REF!</v>
      </c>
      <c r="AY23" s="1" t="e">
        <f>#REF!</f>
        <v>#REF!</v>
      </c>
      <c r="AZ23" s="1" t="e">
        <f t="shared" si="23"/>
        <v>#REF!</v>
      </c>
      <c r="BA23" s="1" t="e">
        <f>#REF!</f>
        <v>#REF!</v>
      </c>
      <c r="BB23" s="1" t="e">
        <f t="shared" si="24"/>
        <v>#REF!</v>
      </c>
      <c r="BC23" s="1" t="e">
        <f>#REF!</f>
        <v>#REF!</v>
      </c>
      <c r="BD23" s="1" t="e">
        <f t="shared" si="25"/>
        <v>#REF!</v>
      </c>
      <c r="BE23" s="2" t="e">
        <f t="shared" si="26"/>
        <v>#REF!</v>
      </c>
      <c r="BF23" s="3" t="e">
        <f t="shared" si="27"/>
        <v>#REF!</v>
      </c>
    </row>
    <row r="24" spans="1:58" x14ac:dyDescent="0.25">
      <c r="A24" s="1">
        <f>'[1]сырые баллы'!A24:A25</f>
        <v>21</v>
      </c>
      <c r="B24" s="1" t="str">
        <f>IF(список!B22="","",список!B22)</f>
        <v/>
      </c>
      <c r="C24" s="1">
        <f>IF(список!C22="","",список!C22)</f>
        <v>0</v>
      </c>
      <c r="D24" s="13" t="str">
        <f>IF(список!D22="","",список!D22)</f>
        <v>младшая группа</v>
      </c>
      <c r="E24" s="16" t="e">
        <f>#REF!</f>
        <v>#REF!</v>
      </c>
      <c r="F24" s="1" t="e">
        <f t="shared" si="0"/>
        <v>#REF!</v>
      </c>
      <c r="G24" s="1" t="e">
        <f>#REF!</f>
        <v>#REF!</v>
      </c>
      <c r="H24" s="1" t="e">
        <f t="shared" si="1"/>
        <v>#REF!</v>
      </c>
      <c r="I24" s="1" t="e">
        <f>#REF!</f>
        <v>#REF!</v>
      </c>
      <c r="J24" s="1"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1" t="e">
        <f t="shared" si="10"/>
        <v>#REF!</v>
      </c>
      <c r="AA24" s="1" t="e">
        <f>#REF!</f>
        <v>#REF!</v>
      </c>
      <c r="AB24" s="1" t="e">
        <f t="shared" si="11"/>
        <v>#REF!</v>
      </c>
      <c r="AC24" s="1" t="e">
        <f>#REF!</f>
        <v>#REF!</v>
      </c>
      <c r="AD24" s="1" t="e">
        <f t="shared" si="12"/>
        <v>#REF!</v>
      </c>
      <c r="AE24" s="1" t="e">
        <f>#REF!</f>
        <v>#REF!</v>
      </c>
      <c r="AF24" s="1" t="e">
        <f t="shared" si="13"/>
        <v>#REF!</v>
      </c>
      <c r="AG24" s="1" t="e">
        <f>#REF!</f>
        <v>#REF!</v>
      </c>
      <c r="AH24" s="1" t="e">
        <f t="shared" si="14"/>
        <v>#REF!</v>
      </c>
      <c r="AI24" s="1" t="e">
        <f>#REF!</f>
        <v>#REF!</v>
      </c>
      <c r="AJ24" s="1" t="e">
        <f t="shared" si="15"/>
        <v>#REF!</v>
      </c>
      <c r="AK24" s="1" t="e">
        <f>#REF!</f>
        <v>#REF!</v>
      </c>
      <c r="AL24" s="1" t="e">
        <f t="shared" si="16"/>
        <v>#REF!</v>
      </c>
      <c r="AM24" s="1" t="e">
        <f>#REF!</f>
        <v>#REF!</v>
      </c>
      <c r="AN24" s="1" t="e">
        <f t="shared" si="17"/>
        <v>#REF!</v>
      </c>
      <c r="AO24" s="1" t="e">
        <f>#REF!</f>
        <v>#REF!</v>
      </c>
      <c r="AP24" s="1" t="e">
        <f t="shared" si="18"/>
        <v>#REF!</v>
      </c>
      <c r="AQ24" s="1" t="e">
        <f>#REF!</f>
        <v>#REF!</v>
      </c>
      <c r="AR24" s="1" t="e">
        <f t="shared" si="19"/>
        <v>#REF!</v>
      </c>
      <c r="AS24" s="1" t="e">
        <f>#REF!</f>
        <v>#REF!</v>
      </c>
      <c r="AT24" s="1" t="e">
        <f t="shared" si="20"/>
        <v>#REF!</v>
      </c>
      <c r="AU24" s="1" t="e">
        <f>#REF!</f>
        <v>#REF!</v>
      </c>
      <c r="AV24" s="1" t="e">
        <f t="shared" si="21"/>
        <v>#REF!</v>
      </c>
      <c r="AW24" s="1" t="e">
        <f>#REF!</f>
        <v>#REF!</v>
      </c>
      <c r="AX24" s="1" t="e">
        <f t="shared" si="22"/>
        <v>#REF!</v>
      </c>
      <c r="AY24" s="1" t="e">
        <f>#REF!</f>
        <v>#REF!</v>
      </c>
      <c r="AZ24" s="1" t="e">
        <f t="shared" si="23"/>
        <v>#REF!</v>
      </c>
      <c r="BA24" s="1" t="e">
        <f>#REF!</f>
        <v>#REF!</v>
      </c>
      <c r="BB24" s="1" t="e">
        <f t="shared" si="24"/>
        <v>#REF!</v>
      </c>
      <c r="BC24" s="1" t="e">
        <f>#REF!</f>
        <v>#REF!</v>
      </c>
      <c r="BD24" s="1" t="e">
        <f t="shared" si="25"/>
        <v>#REF!</v>
      </c>
      <c r="BE24" s="2" t="e">
        <f t="shared" si="26"/>
        <v>#REF!</v>
      </c>
      <c r="BF24" s="3" t="e">
        <f t="shared" si="27"/>
        <v>#REF!</v>
      </c>
    </row>
    <row r="25" spans="1:58" x14ac:dyDescent="0.25">
      <c r="A25" s="1">
        <f>'[1]сырые баллы'!A25:A26</f>
        <v>22</v>
      </c>
      <c r="B25" s="1" t="str">
        <f>IF(список!B23="","",список!B23)</f>
        <v/>
      </c>
      <c r="C25" s="1">
        <f>IF(список!C23="","",список!C23)</f>
        <v>0</v>
      </c>
      <c r="D25" s="13" t="str">
        <f>IF(список!D23="","",список!D23)</f>
        <v>младшая группа</v>
      </c>
      <c r="E25" s="16" t="e">
        <f>#REF!</f>
        <v>#REF!</v>
      </c>
      <c r="F25" s="1" t="e">
        <f t="shared" si="0"/>
        <v>#REF!</v>
      </c>
      <c r="G25" s="1" t="e">
        <f>#REF!</f>
        <v>#REF!</v>
      </c>
      <c r="H25" s="1" t="e">
        <f t="shared" si="1"/>
        <v>#REF!</v>
      </c>
      <c r="I25" s="1" t="e">
        <f>#REF!</f>
        <v>#REF!</v>
      </c>
      <c r="J25" s="1"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1" t="e">
        <f t="shared" si="10"/>
        <v>#REF!</v>
      </c>
      <c r="AA25" s="1" t="e">
        <f>#REF!</f>
        <v>#REF!</v>
      </c>
      <c r="AB25" s="1" t="e">
        <f t="shared" si="11"/>
        <v>#REF!</v>
      </c>
      <c r="AC25" s="1" t="e">
        <f>#REF!</f>
        <v>#REF!</v>
      </c>
      <c r="AD25" s="1" t="e">
        <f t="shared" si="12"/>
        <v>#REF!</v>
      </c>
      <c r="AE25" s="1" t="e">
        <f>#REF!</f>
        <v>#REF!</v>
      </c>
      <c r="AF25" s="1" t="e">
        <f t="shared" si="13"/>
        <v>#REF!</v>
      </c>
      <c r="AG25" s="1" t="e">
        <f>#REF!</f>
        <v>#REF!</v>
      </c>
      <c r="AH25" s="1" t="e">
        <f t="shared" si="14"/>
        <v>#REF!</v>
      </c>
      <c r="AI25" s="1" t="e">
        <f>#REF!</f>
        <v>#REF!</v>
      </c>
      <c r="AJ25" s="1" t="e">
        <f t="shared" si="15"/>
        <v>#REF!</v>
      </c>
      <c r="AK25" s="1" t="e">
        <f>#REF!</f>
        <v>#REF!</v>
      </c>
      <c r="AL25" s="1" t="e">
        <f t="shared" si="16"/>
        <v>#REF!</v>
      </c>
      <c r="AM25" s="1" t="e">
        <f>#REF!</f>
        <v>#REF!</v>
      </c>
      <c r="AN25" s="1" t="e">
        <f t="shared" si="17"/>
        <v>#REF!</v>
      </c>
      <c r="AO25" s="1" t="e">
        <f>#REF!</f>
        <v>#REF!</v>
      </c>
      <c r="AP25" s="1" t="e">
        <f t="shared" si="18"/>
        <v>#REF!</v>
      </c>
      <c r="AQ25" s="1" t="e">
        <f>#REF!</f>
        <v>#REF!</v>
      </c>
      <c r="AR25" s="1" t="e">
        <f t="shared" si="19"/>
        <v>#REF!</v>
      </c>
      <c r="AS25" s="1" t="e">
        <f>#REF!</f>
        <v>#REF!</v>
      </c>
      <c r="AT25" s="1" t="e">
        <f t="shared" si="20"/>
        <v>#REF!</v>
      </c>
      <c r="AU25" s="1" t="e">
        <f>#REF!</f>
        <v>#REF!</v>
      </c>
      <c r="AV25" s="1" t="e">
        <f t="shared" si="21"/>
        <v>#REF!</v>
      </c>
      <c r="AW25" s="1" t="e">
        <f>#REF!</f>
        <v>#REF!</v>
      </c>
      <c r="AX25" s="1" t="e">
        <f t="shared" si="22"/>
        <v>#REF!</v>
      </c>
      <c r="AY25" s="1" t="e">
        <f>#REF!</f>
        <v>#REF!</v>
      </c>
      <c r="AZ25" s="1" t="e">
        <f t="shared" si="23"/>
        <v>#REF!</v>
      </c>
      <c r="BA25" s="1" t="e">
        <f>#REF!</f>
        <v>#REF!</v>
      </c>
      <c r="BB25" s="1" t="e">
        <f t="shared" si="24"/>
        <v>#REF!</v>
      </c>
      <c r="BC25" s="1" t="e">
        <f>#REF!</f>
        <v>#REF!</v>
      </c>
      <c r="BD25" s="1" t="e">
        <f t="shared" si="25"/>
        <v>#REF!</v>
      </c>
      <c r="BE25" s="2" t="e">
        <f t="shared" si="26"/>
        <v>#REF!</v>
      </c>
      <c r="BF25" s="3" t="e">
        <f t="shared" si="27"/>
        <v>#REF!</v>
      </c>
    </row>
    <row r="26" spans="1:58" x14ac:dyDescent="0.25">
      <c r="A26" s="1">
        <f>'[1]сырые баллы'!A26:A27</f>
        <v>23</v>
      </c>
      <c r="B26" s="1" t="str">
        <f>IF(список!B24="","",список!B24)</f>
        <v/>
      </c>
      <c r="C26" s="1">
        <f>IF(список!C24="","",список!C24)</f>
        <v>0</v>
      </c>
      <c r="D26" s="13" t="str">
        <f>IF(список!D24="","",список!D24)</f>
        <v>младшая группа</v>
      </c>
      <c r="E26" s="16" t="e">
        <f>#REF!</f>
        <v>#REF!</v>
      </c>
      <c r="F26" s="1" t="e">
        <f t="shared" si="0"/>
        <v>#REF!</v>
      </c>
      <c r="G26" s="1" t="e">
        <f>#REF!</f>
        <v>#REF!</v>
      </c>
      <c r="H26" s="1" t="e">
        <f t="shared" si="1"/>
        <v>#REF!</v>
      </c>
      <c r="I26" s="1" t="e">
        <f>#REF!</f>
        <v>#REF!</v>
      </c>
      <c r="J26" s="1"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1" t="e">
        <f t="shared" si="10"/>
        <v>#REF!</v>
      </c>
      <c r="AA26" s="1" t="e">
        <f>#REF!</f>
        <v>#REF!</v>
      </c>
      <c r="AB26" s="1" t="e">
        <f t="shared" si="11"/>
        <v>#REF!</v>
      </c>
      <c r="AC26" s="1" t="e">
        <f>#REF!</f>
        <v>#REF!</v>
      </c>
      <c r="AD26" s="1" t="e">
        <f t="shared" si="12"/>
        <v>#REF!</v>
      </c>
      <c r="AE26" s="1" t="e">
        <f>#REF!</f>
        <v>#REF!</v>
      </c>
      <c r="AF26" s="1" t="e">
        <f t="shared" si="13"/>
        <v>#REF!</v>
      </c>
      <c r="AG26" s="1" t="e">
        <f>#REF!</f>
        <v>#REF!</v>
      </c>
      <c r="AH26" s="1" t="e">
        <f t="shared" si="14"/>
        <v>#REF!</v>
      </c>
      <c r="AI26" s="1" t="e">
        <f>#REF!</f>
        <v>#REF!</v>
      </c>
      <c r="AJ26" s="1" t="e">
        <f t="shared" si="15"/>
        <v>#REF!</v>
      </c>
      <c r="AK26" s="1" t="e">
        <f>#REF!</f>
        <v>#REF!</v>
      </c>
      <c r="AL26" s="1" t="e">
        <f t="shared" si="16"/>
        <v>#REF!</v>
      </c>
      <c r="AM26" s="1" t="e">
        <f>#REF!</f>
        <v>#REF!</v>
      </c>
      <c r="AN26" s="1" t="e">
        <f t="shared" si="17"/>
        <v>#REF!</v>
      </c>
      <c r="AO26" s="1" t="e">
        <f>#REF!</f>
        <v>#REF!</v>
      </c>
      <c r="AP26" s="1" t="e">
        <f t="shared" si="18"/>
        <v>#REF!</v>
      </c>
      <c r="AQ26" s="1" t="e">
        <f>#REF!</f>
        <v>#REF!</v>
      </c>
      <c r="AR26" s="1" t="e">
        <f t="shared" si="19"/>
        <v>#REF!</v>
      </c>
      <c r="AS26" s="1" t="e">
        <f>#REF!</f>
        <v>#REF!</v>
      </c>
      <c r="AT26" s="1" t="e">
        <f t="shared" si="20"/>
        <v>#REF!</v>
      </c>
      <c r="AU26" s="1" t="e">
        <f>#REF!</f>
        <v>#REF!</v>
      </c>
      <c r="AV26" s="1" t="e">
        <f t="shared" si="21"/>
        <v>#REF!</v>
      </c>
      <c r="AW26" s="1" t="e">
        <f>#REF!</f>
        <v>#REF!</v>
      </c>
      <c r="AX26" s="1" t="e">
        <f t="shared" si="22"/>
        <v>#REF!</v>
      </c>
      <c r="AY26" s="1" t="e">
        <f>#REF!</f>
        <v>#REF!</v>
      </c>
      <c r="AZ26" s="1" t="e">
        <f t="shared" si="23"/>
        <v>#REF!</v>
      </c>
      <c r="BA26" s="1" t="e">
        <f>#REF!</f>
        <v>#REF!</v>
      </c>
      <c r="BB26" s="1" t="e">
        <f t="shared" si="24"/>
        <v>#REF!</v>
      </c>
      <c r="BC26" s="1" t="e">
        <f>#REF!</f>
        <v>#REF!</v>
      </c>
      <c r="BD26" s="1" t="e">
        <f t="shared" si="25"/>
        <v>#REF!</v>
      </c>
      <c r="BE26" s="2" t="e">
        <f t="shared" si="26"/>
        <v>#REF!</v>
      </c>
      <c r="BF26" s="3" t="e">
        <f t="shared" si="27"/>
        <v>#REF!</v>
      </c>
    </row>
    <row r="27" spans="1:58" x14ac:dyDescent="0.25">
      <c r="A27" s="1">
        <f>'[1]сырые баллы'!A27:A28</f>
        <v>24</v>
      </c>
      <c r="B27" s="1" t="str">
        <f>IF(список!B25="","",список!B25)</f>
        <v/>
      </c>
      <c r="C27" s="1">
        <f>IF(список!C25="","",список!C25)</f>
        <v>0</v>
      </c>
      <c r="D27" s="13" t="str">
        <f>IF(список!D25="","",список!D25)</f>
        <v>младшая группа</v>
      </c>
      <c r="E27" s="16" t="e">
        <f>#REF!</f>
        <v>#REF!</v>
      </c>
      <c r="F27" s="1" t="e">
        <f t="shared" si="0"/>
        <v>#REF!</v>
      </c>
      <c r="G27" s="1" t="e">
        <f>#REF!</f>
        <v>#REF!</v>
      </c>
      <c r="H27" s="1" t="e">
        <f t="shared" si="1"/>
        <v>#REF!</v>
      </c>
      <c r="I27" s="1" t="e">
        <f>#REF!</f>
        <v>#REF!</v>
      </c>
      <c r="J27" s="1"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1" t="e">
        <f t="shared" si="10"/>
        <v>#REF!</v>
      </c>
      <c r="AA27" s="1" t="e">
        <f>#REF!</f>
        <v>#REF!</v>
      </c>
      <c r="AB27" s="1" t="e">
        <f t="shared" si="11"/>
        <v>#REF!</v>
      </c>
      <c r="AC27" s="1" t="e">
        <f>#REF!</f>
        <v>#REF!</v>
      </c>
      <c r="AD27" s="1" t="e">
        <f t="shared" si="12"/>
        <v>#REF!</v>
      </c>
      <c r="AE27" s="1" t="e">
        <f>#REF!</f>
        <v>#REF!</v>
      </c>
      <c r="AF27" s="1" t="e">
        <f t="shared" si="13"/>
        <v>#REF!</v>
      </c>
      <c r="AG27" s="1" t="e">
        <f>#REF!</f>
        <v>#REF!</v>
      </c>
      <c r="AH27" s="1" t="e">
        <f t="shared" si="14"/>
        <v>#REF!</v>
      </c>
      <c r="AI27" s="1" t="e">
        <f>#REF!</f>
        <v>#REF!</v>
      </c>
      <c r="AJ27" s="1" t="e">
        <f t="shared" si="15"/>
        <v>#REF!</v>
      </c>
      <c r="AK27" s="1" t="e">
        <f>#REF!</f>
        <v>#REF!</v>
      </c>
      <c r="AL27" s="1" t="e">
        <f t="shared" si="16"/>
        <v>#REF!</v>
      </c>
      <c r="AM27" s="1" t="e">
        <f>#REF!</f>
        <v>#REF!</v>
      </c>
      <c r="AN27" s="1" t="e">
        <f t="shared" si="17"/>
        <v>#REF!</v>
      </c>
      <c r="AO27" s="1" t="e">
        <f>#REF!</f>
        <v>#REF!</v>
      </c>
      <c r="AP27" s="1" t="e">
        <f t="shared" si="18"/>
        <v>#REF!</v>
      </c>
      <c r="AQ27" s="1" t="e">
        <f>#REF!</f>
        <v>#REF!</v>
      </c>
      <c r="AR27" s="1" t="e">
        <f t="shared" si="19"/>
        <v>#REF!</v>
      </c>
      <c r="AS27" s="1" t="e">
        <f>#REF!</f>
        <v>#REF!</v>
      </c>
      <c r="AT27" s="1" t="e">
        <f t="shared" si="20"/>
        <v>#REF!</v>
      </c>
      <c r="AU27" s="1" t="e">
        <f>#REF!</f>
        <v>#REF!</v>
      </c>
      <c r="AV27" s="1" t="e">
        <f t="shared" si="21"/>
        <v>#REF!</v>
      </c>
      <c r="AW27" s="1" t="e">
        <f>#REF!</f>
        <v>#REF!</v>
      </c>
      <c r="AX27" s="1" t="e">
        <f t="shared" si="22"/>
        <v>#REF!</v>
      </c>
      <c r="AY27" s="1" t="e">
        <f>#REF!</f>
        <v>#REF!</v>
      </c>
      <c r="AZ27" s="1" t="e">
        <f t="shared" si="23"/>
        <v>#REF!</v>
      </c>
      <c r="BA27" s="1" t="e">
        <f>#REF!</f>
        <v>#REF!</v>
      </c>
      <c r="BB27" s="1" t="e">
        <f t="shared" si="24"/>
        <v>#REF!</v>
      </c>
      <c r="BC27" s="1" t="e">
        <f>#REF!</f>
        <v>#REF!</v>
      </c>
      <c r="BD27" s="1" t="e">
        <f t="shared" si="25"/>
        <v>#REF!</v>
      </c>
      <c r="BE27" s="2" t="e">
        <f t="shared" si="26"/>
        <v>#REF!</v>
      </c>
      <c r="BF27" s="3" t="e">
        <f t="shared" si="27"/>
        <v>#REF!</v>
      </c>
    </row>
    <row r="28" spans="1:58" x14ac:dyDescent="0.25">
      <c r="A28" s="1">
        <f>'[1]сырые баллы'!A28:A29</f>
        <v>25</v>
      </c>
      <c r="B28" s="1" t="str">
        <f>IF(список!B26="","",список!B26)</f>
        <v/>
      </c>
      <c r="C28" s="1">
        <f>IF(список!C26="","",список!C26)</f>
        <v>0</v>
      </c>
      <c r="D28" s="13" t="str">
        <f>IF(список!D26="","",список!D26)</f>
        <v>младшая группа</v>
      </c>
      <c r="E28" s="16" t="e">
        <f>#REF!</f>
        <v>#REF!</v>
      </c>
      <c r="F28" s="1" t="e">
        <f t="shared" si="0"/>
        <v>#REF!</v>
      </c>
      <c r="G28" s="1" t="e">
        <f>#REF!</f>
        <v>#REF!</v>
      </c>
      <c r="H28" s="1" t="e">
        <f t="shared" si="1"/>
        <v>#REF!</v>
      </c>
      <c r="I28" s="1" t="e">
        <f>#REF!</f>
        <v>#REF!</v>
      </c>
      <c r="J28" s="1"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1" t="e">
        <f t="shared" si="10"/>
        <v>#REF!</v>
      </c>
      <c r="AA28" s="1" t="e">
        <f>#REF!</f>
        <v>#REF!</v>
      </c>
      <c r="AB28" s="1" t="e">
        <f t="shared" si="11"/>
        <v>#REF!</v>
      </c>
      <c r="AC28" s="1" t="e">
        <f>#REF!</f>
        <v>#REF!</v>
      </c>
      <c r="AD28" s="1" t="e">
        <f t="shared" si="12"/>
        <v>#REF!</v>
      </c>
      <c r="AE28" s="1" t="e">
        <f>#REF!</f>
        <v>#REF!</v>
      </c>
      <c r="AF28" s="1" t="e">
        <f t="shared" si="13"/>
        <v>#REF!</v>
      </c>
      <c r="AG28" s="1" t="e">
        <f>#REF!</f>
        <v>#REF!</v>
      </c>
      <c r="AH28" s="1" t="e">
        <f t="shared" si="14"/>
        <v>#REF!</v>
      </c>
      <c r="AI28" s="1" t="e">
        <f>#REF!</f>
        <v>#REF!</v>
      </c>
      <c r="AJ28" s="1" t="e">
        <f t="shared" si="15"/>
        <v>#REF!</v>
      </c>
      <c r="AK28" s="1" t="e">
        <f>#REF!</f>
        <v>#REF!</v>
      </c>
      <c r="AL28" s="1" t="e">
        <f t="shared" si="16"/>
        <v>#REF!</v>
      </c>
      <c r="AM28" s="1" t="e">
        <f>#REF!</f>
        <v>#REF!</v>
      </c>
      <c r="AN28" s="1" t="e">
        <f t="shared" si="17"/>
        <v>#REF!</v>
      </c>
      <c r="AO28" s="1" t="e">
        <f>#REF!</f>
        <v>#REF!</v>
      </c>
      <c r="AP28" s="1" t="e">
        <f t="shared" si="18"/>
        <v>#REF!</v>
      </c>
      <c r="AQ28" s="1" t="e">
        <f>#REF!</f>
        <v>#REF!</v>
      </c>
      <c r="AR28" s="1" t="e">
        <f t="shared" si="19"/>
        <v>#REF!</v>
      </c>
      <c r="AS28" s="1" t="e">
        <f>#REF!</f>
        <v>#REF!</v>
      </c>
      <c r="AT28" s="1" t="e">
        <f t="shared" si="20"/>
        <v>#REF!</v>
      </c>
      <c r="AU28" s="1" t="e">
        <f>#REF!</f>
        <v>#REF!</v>
      </c>
      <c r="AV28" s="1" t="e">
        <f t="shared" si="21"/>
        <v>#REF!</v>
      </c>
      <c r="AW28" s="1" t="e">
        <f>#REF!</f>
        <v>#REF!</v>
      </c>
      <c r="AX28" s="1" t="e">
        <f t="shared" si="22"/>
        <v>#REF!</v>
      </c>
      <c r="AY28" s="1" t="e">
        <f>#REF!</f>
        <v>#REF!</v>
      </c>
      <c r="AZ28" s="1" t="e">
        <f t="shared" si="23"/>
        <v>#REF!</v>
      </c>
      <c r="BA28" s="1" t="e">
        <f>#REF!</f>
        <v>#REF!</v>
      </c>
      <c r="BB28" s="1" t="e">
        <f t="shared" si="24"/>
        <v>#REF!</v>
      </c>
      <c r="BC28" s="1" t="e">
        <f>#REF!</f>
        <v>#REF!</v>
      </c>
      <c r="BD28" s="1" t="e">
        <f t="shared" si="25"/>
        <v>#REF!</v>
      </c>
      <c r="BE28" s="2" t="e">
        <f t="shared" si="26"/>
        <v>#REF!</v>
      </c>
      <c r="BF28" s="3" t="e">
        <f t="shared" si="27"/>
        <v>#REF!</v>
      </c>
    </row>
    <row r="29" spans="1:58" x14ac:dyDescent="0.25">
      <c r="A29" s="1">
        <f>'[1]сырые баллы'!A29:A30</f>
        <v>26</v>
      </c>
      <c r="B29" s="1" t="str">
        <f>IF(список!B27="","",список!B27)</f>
        <v/>
      </c>
      <c r="C29" s="1">
        <f>IF(список!C27="","",список!C27)</f>
        <v>0</v>
      </c>
      <c r="D29" s="13" t="str">
        <f>IF(список!D27="","",список!D27)</f>
        <v>младшая группа</v>
      </c>
      <c r="E29" s="16" t="e">
        <f>#REF!</f>
        <v>#REF!</v>
      </c>
      <c r="F29" s="1" t="e">
        <f t="shared" si="0"/>
        <v>#REF!</v>
      </c>
      <c r="G29" s="1" t="e">
        <f>#REF!</f>
        <v>#REF!</v>
      </c>
      <c r="H29" s="1" t="e">
        <f t="shared" si="1"/>
        <v>#REF!</v>
      </c>
      <c r="I29" s="1" t="e">
        <f>#REF!</f>
        <v>#REF!</v>
      </c>
      <c r="J29" s="1"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1" t="e">
        <f t="shared" si="10"/>
        <v>#REF!</v>
      </c>
      <c r="AA29" s="1" t="e">
        <f>#REF!</f>
        <v>#REF!</v>
      </c>
      <c r="AB29" s="1" t="e">
        <f t="shared" si="11"/>
        <v>#REF!</v>
      </c>
      <c r="AC29" s="1" t="e">
        <f>#REF!</f>
        <v>#REF!</v>
      </c>
      <c r="AD29" s="1" t="e">
        <f t="shared" si="12"/>
        <v>#REF!</v>
      </c>
      <c r="AE29" s="1" t="e">
        <f>#REF!</f>
        <v>#REF!</v>
      </c>
      <c r="AF29" s="1" t="e">
        <f t="shared" si="13"/>
        <v>#REF!</v>
      </c>
      <c r="AG29" s="1" t="e">
        <f>#REF!</f>
        <v>#REF!</v>
      </c>
      <c r="AH29" s="1" t="e">
        <f t="shared" si="14"/>
        <v>#REF!</v>
      </c>
      <c r="AI29" s="1" t="e">
        <f>#REF!</f>
        <v>#REF!</v>
      </c>
      <c r="AJ29" s="1" t="e">
        <f t="shared" si="15"/>
        <v>#REF!</v>
      </c>
      <c r="AK29" s="1" t="e">
        <f>#REF!</f>
        <v>#REF!</v>
      </c>
      <c r="AL29" s="1" t="e">
        <f t="shared" si="16"/>
        <v>#REF!</v>
      </c>
      <c r="AM29" s="1" t="e">
        <f>#REF!</f>
        <v>#REF!</v>
      </c>
      <c r="AN29" s="1" t="e">
        <f t="shared" si="17"/>
        <v>#REF!</v>
      </c>
      <c r="AO29" s="1" t="e">
        <f>#REF!</f>
        <v>#REF!</v>
      </c>
      <c r="AP29" s="1" t="e">
        <f t="shared" si="18"/>
        <v>#REF!</v>
      </c>
      <c r="AQ29" s="1" t="e">
        <f>#REF!</f>
        <v>#REF!</v>
      </c>
      <c r="AR29" s="1" t="e">
        <f t="shared" si="19"/>
        <v>#REF!</v>
      </c>
      <c r="AS29" s="1" t="e">
        <f>#REF!</f>
        <v>#REF!</v>
      </c>
      <c r="AT29" s="1" t="e">
        <f t="shared" si="20"/>
        <v>#REF!</v>
      </c>
      <c r="AU29" s="1" t="e">
        <f>#REF!</f>
        <v>#REF!</v>
      </c>
      <c r="AV29" s="1" t="e">
        <f t="shared" si="21"/>
        <v>#REF!</v>
      </c>
      <c r="AW29" s="1" t="e">
        <f>#REF!</f>
        <v>#REF!</v>
      </c>
      <c r="AX29" s="1" t="e">
        <f t="shared" si="22"/>
        <v>#REF!</v>
      </c>
      <c r="AY29" s="1" t="e">
        <f>#REF!</f>
        <v>#REF!</v>
      </c>
      <c r="AZ29" s="1" t="e">
        <f t="shared" si="23"/>
        <v>#REF!</v>
      </c>
      <c r="BA29" s="1" t="e">
        <f>#REF!</f>
        <v>#REF!</v>
      </c>
      <c r="BB29" s="1" t="e">
        <f t="shared" si="24"/>
        <v>#REF!</v>
      </c>
      <c r="BC29" s="1" t="e">
        <f>#REF!</f>
        <v>#REF!</v>
      </c>
      <c r="BD29" s="1" t="e">
        <f t="shared" si="25"/>
        <v>#REF!</v>
      </c>
      <c r="BE29" s="2" t="e">
        <f t="shared" si="26"/>
        <v>#REF!</v>
      </c>
      <c r="BF29" s="3" t="e">
        <f t="shared" si="27"/>
        <v>#REF!</v>
      </c>
    </row>
    <row r="30" spans="1:58" x14ac:dyDescent="0.25">
      <c r="A30" s="1">
        <f>'[1]сырые баллы'!A30:A31</f>
        <v>27</v>
      </c>
      <c r="B30" s="1" t="str">
        <f>IF(список!B28="","",список!B28)</f>
        <v/>
      </c>
      <c r="C30" s="1">
        <f>IF(список!C28="","",список!C28)</f>
        <v>0</v>
      </c>
      <c r="D30" s="13" t="str">
        <f>IF(список!D28="","",список!D28)</f>
        <v>младшая группа</v>
      </c>
      <c r="E30" s="16" t="e">
        <f>#REF!</f>
        <v>#REF!</v>
      </c>
      <c r="F30" s="1" t="e">
        <f t="shared" si="0"/>
        <v>#REF!</v>
      </c>
      <c r="G30" s="1" t="e">
        <f>#REF!</f>
        <v>#REF!</v>
      </c>
      <c r="H30" s="1" t="e">
        <f t="shared" si="1"/>
        <v>#REF!</v>
      </c>
      <c r="I30" s="1" t="e">
        <f>#REF!</f>
        <v>#REF!</v>
      </c>
      <c r="J30" s="1"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1" t="e">
        <f t="shared" si="10"/>
        <v>#REF!</v>
      </c>
      <c r="AA30" s="1" t="e">
        <f>#REF!</f>
        <v>#REF!</v>
      </c>
      <c r="AB30" s="1" t="e">
        <f t="shared" si="11"/>
        <v>#REF!</v>
      </c>
      <c r="AC30" s="1" t="e">
        <f>#REF!</f>
        <v>#REF!</v>
      </c>
      <c r="AD30" s="1" t="e">
        <f t="shared" si="12"/>
        <v>#REF!</v>
      </c>
      <c r="AE30" s="1" t="e">
        <f>#REF!</f>
        <v>#REF!</v>
      </c>
      <c r="AF30" s="1" t="e">
        <f t="shared" si="13"/>
        <v>#REF!</v>
      </c>
      <c r="AG30" s="1" t="e">
        <f>#REF!</f>
        <v>#REF!</v>
      </c>
      <c r="AH30" s="1" t="e">
        <f t="shared" si="14"/>
        <v>#REF!</v>
      </c>
      <c r="AI30" s="1" t="e">
        <f>#REF!</f>
        <v>#REF!</v>
      </c>
      <c r="AJ30" s="1" t="e">
        <f t="shared" si="15"/>
        <v>#REF!</v>
      </c>
      <c r="AK30" s="1" t="e">
        <f>#REF!</f>
        <v>#REF!</v>
      </c>
      <c r="AL30" s="1" t="e">
        <f t="shared" si="16"/>
        <v>#REF!</v>
      </c>
      <c r="AM30" s="1" t="e">
        <f>#REF!</f>
        <v>#REF!</v>
      </c>
      <c r="AN30" s="1" t="e">
        <f t="shared" si="17"/>
        <v>#REF!</v>
      </c>
      <c r="AO30" s="1" t="e">
        <f>#REF!</f>
        <v>#REF!</v>
      </c>
      <c r="AP30" s="1" t="e">
        <f t="shared" si="18"/>
        <v>#REF!</v>
      </c>
      <c r="AQ30" s="1" t="e">
        <f>#REF!</f>
        <v>#REF!</v>
      </c>
      <c r="AR30" s="1" t="e">
        <f t="shared" si="19"/>
        <v>#REF!</v>
      </c>
      <c r="AS30" s="1" t="e">
        <f>#REF!</f>
        <v>#REF!</v>
      </c>
      <c r="AT30" s="1" t="e">
        <f t="shared" si="20"/>
        <v>#REF!</v>
      </c>
      <c r="AU30" s="1" t="e">
        <f>#REF!</f>
        <v>#REF!</v>
      </c>
      <c r="AV30" s="1" t="e">
        <f t="shared" si="21"/>
        <v>#REF!</v>
      </c>
      <c r="AW30" s="1" t="e">
        <f>#REF!</f>
        <v>#REF!</v>
      </c>
      <c r="AX30" s="1" t="e">
        <f t="shared" si="22"/>
        <v>#REF!</v>
      </c>
      <c r="AY30" s="1" t="e">
        <f>#REF!</f>
        <v>#REF!</v>
      </c>
      <c r="AZ30" s="1" t="e">
        <f t="shared" si="23"/>
        <v>#REF!</v>
      </c>
      <c r="BA30" s="1" t="e">
        <f>#REF!</f>
        <v>#REF!</v>
      </c>
      <c r="BB30" s="1" t="e">
        <f t="shared" si="24"/>
        <v>#REF!</v>
      </c>
      <c r="BC30" s="1" t="e">
        <f>#REF!</f>
        <v>#REF!</v>
      </c>
      <c r="BD30" s="1" t="e">
        <f t="shared" si="25"/>
        <v>#REF!</v>
      </c>
      <c r="BE30" s="2" t="e">
        <f t="shared" si="26"/>
        <v>#REF!</v>
      </c>
      <c r="BF30" s="3" t="e">
        <f t="shared" si="27"/>
        <v>#REF!</v>
      </c>
    </row>
    <row r="31" spans="1:58" x14ac:dyDescent="0.25">
      <c r="A31" s="1">
        <f>'[1]сырые баллы'!A31:A32</f>
        <v>28</v>
      </c>
      <c r="B31" s="1" t="str">
        <f>IF(список!B29="","",список!B29)</f>
        <v/>
      </c>
      <c r="C31" s="1">
        <f>IF(список!C29="","",список!C29)</f>
        <v>0</v>
      </c>
      <c r="D31" s="13" t="str">
        <f>IF(список!D29="","",список!D29)</f>
        <v>младшая группа</v>
      </c>
      <c r="E31" s="16" t="e">
        <f>#REF!</f>
        <v>#REF!</v>
      </c>
      <c r="F31" s="1" t="e">
        <f t="shared" si="0"/>
        <v>#REF!</v>
      </c>
      <c r="G31" s="1" t="e">
        <f>#REF!</f>
        <v>#REF!</v>
      </c>
      <c r="H31" s="1" t="e">
        <f t="shared" si="1"/>
        <v>#REF!</v>
      </c>
      <c r="I31" s="1" t="e">
        <f>#REF!</f>
        <v>#REF!</v>
      </c>
      <c r="J31" s="1"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1" t="e">
        <f t="shared" si="10"/>
        <v>#REF!</v>
      </c>
      <c r="AA31" s="1" t="e">
        <f>#REF!</f>
        <v>#REF!</v>
      </c>
      <c r="AB31" s="1" t="e">
        <f t="shared" si="11"/>
        <v>#REF!</v>
      </c>
      <c r="AC31" s="1" t="e">
        <f>#REF!</f>
        <v>#REF!</v>
      </c>
      <c r="AD31" s="1" t="e">
        <f t="shared" si="12"/>
        <v>#REF!</v>
      </c>
      <c r="AE31" s="1" t="e">
        <f>#REF!</f>
        <v>#REF!</v>
      </c>
      <c r="AF31" s="1" t="e">
        <f t="shared" si="13"/>
        <v>#REF!</v>
      </c>
      <c r="AG31" s="1" t="e">
        <f>#REF!</f>
        <v>#REF!</v>
      </c>
      <c r="AH31" s="1" t="e">
        <f t="shared" si="14"/>
        <v>#REF!</v>
      </c>
      <c r="AI31" s="1" t="e">
        <f>#REF!</f>
        <v>#REF!</v>
      </c>
      <c r="AJ31" s="1" t="e">
        <f t="shared" si="15"/>
        <v>#REF!</v>
      </c>
      <c r="AK31" s="1" t="e">
        <f>#REF!</f>
        <v>#REF!</v>
      </c>
      <c r="AL31" s="1" t="e">
        <f t="shared" si="16"/>
        <v>#REF!</v>
      </c>
      <c r="AM31" s="1" t="e">
        <f>#REF!</f>
        <v>#REF!</v>
      </c>
      <c r="AN31" s="1" t="e">
        <f t="shared" si="17"/>
        <v>#REF!</v>
      </c>
      <c r="AO31" s="1" t="e">
        <f>#REF!</f>
        <v>#REF!</v>
      </c>
      <c r="AP31" s="1" t="e">
        <f t="shared" si="18"/>
        <v>#REF!</v>
      </c>
      <c r="AQ31" s="1" t="e">
        <f>#REF!</f>
        <v>#REF!</v>
      </c>
      <c r="AR31" s="1" t="e">
        <f t="shared" si="19"/>
        <v>#REF!</v>
      </c>
      <c r="AS31" s="1" t="e">
        <f>#REF!</f>
        <v>#REF!</v>
      </c>
      <c r="AT31" s="1" t="e">
        <f t="shared" si="20"/>
        <v>#REF!</v>
      </c>
      <c r="AU31" s="1" t="e">
        <f>#REF!</f>
        <v>#REF!</v>
      </c>
      <c r="AV31" s="1" t="e">
        <f t="shared" si="21"/>
        <v>#REF!</v>
      </c>
      <c r="AW31" s="1" t="e">
        <f>#REF!</f>
        <v>#REF!</v>
      </c>
      <c r="AX31" s="1" t="e">
        <f t="shared" si="22"/>
        <v>#REF!</v>
      </c>
      <c r="AY31" s="1" t="e">
        <f>#REF!</f>
        <v>#REF!</v>
      </c>
      <c r="AZ31" s="1" t="e">
        <f t="shared" si="23"/>
        <v>#REF!</v>
      </c>
      <c r="BA31" s="1" t="e">
        <f>#REF!</f>
        <v>#REF!</v>
      </c>
      <c r="BB31" s="1" t="e">
        <f t="shared" si="24"/>
        <v>#REF!</v>
      </c>
      <c r="BC31" s="1" t="e">
        <f>#REF!</f>
        <v>#REF!</v>
      </c>
      <c r="BD31" s="1" t="e">
        <f t="shared" si="25"/>
        <v>#REF!</v>
      </c>
      <c r="BE31" s="2" t="e">
        <f t="shared" si="26"/>
        <v>#REF!</v>
      </c>
      <c r="BF31" s="3" t="e">
        <f t="shared" si="27"/>
        <v>#REF!</v>
      </c>
    </row>
    <row r="32" spans="1:58" x14ac:dyDescent="0.25">
      <c r="A32" s="1">
        <f>'[1]сырые баллы'!A32:A33</f>
        <v>29</v>
      </c>
      <c r="B32" s="1">
        <f>IF(список!C8="","",список!C8)</f>
        <v>0</v>
      </c>
      <c r="C32" s="1">
        <f>IF(список!C30="","",список!C30)</f>
        <v>0</v>
      </c>
      <c r="D32" s="13" t="str">
        <f>IF(список!D30="","",список!D30)</f>
        <v>младшая группа</v>
      </c>
      <c r="E32" s="16" t="e">
        <f>#REF!</f>
        <v>#REF!</v>
      </c>
      <c r="F32" s="1" t="e">
        <f t="shared" si="0"/>
        <v>#REF!</v>
      </c>
      <c r="G32" s="1" t="e">
        <f>#REF!</f>
        <v>#REF!</v>
      </c>
      <c r="H32" s="1" t="e">
        <f t="shared" si="1"/>
        <v>#REF!</v>
      </c>
      <c r="I32" s="1" t="e">
        <f>#REF!</f>
        <v>#REF!</v>
      </c>
      <c r="J32" s="1"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1" t="e">
        <f t="shared" si="10"/>
        <v>#REF!</v>
      </c>
      <c r="AA32" s="1" t="e">
        <f>#REF!</f>
        <v>#REF!</v>
      </c>
      <c r="AB32" s="1" t="e">
        <f t="shared" si="11"/>
        <v>#REF!</v>
      </c>
      <c r="AC32" s="1" t="e">
        <f>#REF!</f>
        <v>#REF!</v>
      </c>
      <c r="AD32" s="1" t="e">
        <f t="shared" si="12"/>
        <v>#REF!</v>
      </c>
      <c r="AE32" s="1" t="e">
        <f>#REF!</f>
        <v>#REF!</v>
      </c>
      <c r="AF32" s="1" t="e">
        <f t="shared" si="13"/>
        <v>#REF!</v>
      </c>
      <c r="AG32" s="1" t="e">
        <f>#REF!</f>
        <v>#REF!</v>
      </c>
      <c r="AH32" s="1" t="e">
        <f t="shared" si="14"/>
        <v>#REF!</v>
      </c>
      <c r="AI32" s="1" t="e">
        <f>#REF!</f>
        <v>#REF!</v>
      </c>
      <c r="AJ32" s="1" t="e">
        <f t="shared" si="15"/>
        <v>#REF!</v>
      </c>
      <c r="AK32" s="1" t="e">
        <f>#REF!</f>
        <v>#REF!</v>
      </c>
      <c r="AL32" s="1" t="e">
        <f t="shared" si="16"/>
        <v>#REF!</v>
      </c>
      <c r="AM32" s="1" t="e">
        <f>#REF!</f>
        <v>#REF!</v>
      </c>
      <c r="AN32" s="1" t="e">
        <f t="shared" si="17"/>
        <v>#REF!</v>
      </c>
      <c r="AO32" s="1" t="e">
        <f>#REF!</f>
        <v>#REF!</v>
      </c>
      <c r="AP32" s="1" t="e">
        <f t="shared" si="18"/>
        <v>#REF!</v>
      </c>
      <c r="AQ32" s="1" t="e">
        <f>#REF!</f>
        <v>#REF!</v>
      </c>
      <c r="AR32" s="1" t="e">
        <f t="shared" si="19"/>
        <v>#REF!</v>
      </c>
      <c r="AS32" s="1" t="e">
        <f>#REF!</f>
        <v>#REF!</v>
      </c>
      <c r="AT32" s="1" t="e">
        <f t="shared" si="20"/>
        <v>#REF!</v>
      </c>
      <c r="AU32" s="1" t="e">
        <f>#REF!</f>
        <v>#REF!</v>
      </c>
      <c r="AV32" s="1" t="e">
        <f t="shared" si="21"/>
        <v>#REF!</v>
      </c>
      <c r="AW32" s="1" t="e">
        <f>#REF!</f>
        <v>#REF!</v>
      </c>
      <c r="AX32" s="1" t="e">
        <f t="shared" si="22"/>
        <v>#REF!</v>
      </c>
      <c r="AY32" s="1" t="e">
        <f>#REF!</f>
        <v>#REF!</v>
      </c>
      <c r="AZ32" s="1" t="e">
        <f t="shared" si="23"/>
        <v>#REF!</v>
      </c>
      <c r="BA32" s="1" t="e">
        <f>#REF!</f>
        <v>#REF!</v>
      </c>
      <c r="BB32" s="1" t="e">
        <f t="shared" si="24"/>
        <v>#REF!</v>
      </c>
      <c r="BC32" s="1" t="e">
        <f>#REF!</f>
        <v>#REF!</v>
      </c>
      <c r="BD32" s="1" t="e">
        <f t="shared" si="25"/>
        <v>#REF!</v>
      </c>
      <c r="BE32" s="2" t="e">
        <f t="shared" si="26"/>
        <v>#REF!</v>
      </c>
      <c r="BF32" s="3" t="e">
        <f t="shared" si="27"/>
        <v>#REF!</v>
      </c>
    </row>
    <row r="33" spans="1:58" x14ac:dyDescent="0.25">
      <c r="A33" s="1">
        <f>'[1]сырые баллы'!A33:A34</f>
        <v>30</v>
      </c>
      <c r="B33" s="1" t="str">
        <f>IF(список!B31="","",список!B31)</f>
        <v/>
      </c>
      <c r="C33" s="1">
        <f>IF(список!C31="","",список!C31)</f>
        <v>0</v>
      </c>
      <c r="D33" s="13" t="str">
        <f>IF(список!D31="","",список!D31)</f>
        <v>младшая группа</v>
      </c>
      <c r="E33" s="16" t="e">
        <f>#REF!</f>
        <v>#REF!</v>
      </c>
      <c r="F33" s="1" t="e">
        <f t="shared" si="0"/>
        <v>#REF!</v>
      </c>
      <c r="G33" s="1" t="e">
        <f>#REF!</f>
        <v>#REF!</v>
      </c>
      <c r="H33" s="1" t="e">
        <f t="shared" si="1"/>
        <v>#REF!</v>
      </c>
      <c r="I33" s="1" t="e">
        <f>#REF!</f>
        <v>#REF!</v>
      </c>
      <c r="J33" s="1"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1" t="e">
        <f t="shared" si="10"/>
        <v>#REF!</v>
      </c>
      <c r="AA33" s="1" t="e">
        <f>#REF!</f>
        <v>#REF!</v>
      </c>
      <c r="AB33" s="1" t="e">
        <f t="shared" si="11"/>
        <v>#REF!</v>
      </c>
      <c r="AC33" s="1" t="e">
        <f>#REF!</f>
        <v>#REF!</v>
      </c>
      <c r="AD33" s="1" t="e">
        <f t="shared" si="12"/>
        <v>#REF!</v>
      </c>
      <c r="AE33" s="1" t="e">
        <f>#REF!</f>
        <v>#REF!</v>
      </c>
      <c r="AF33" s="1" t="e">
        <f t="shared" si="13"/>
        <v>#REF!</v>
      </c>
      <c r="AG33" s="1" t="e">
        <f>#REF!</f>
        <v>#REF!</v>
      </c>
      <c r="AH33" s="1" t="e">
        <f t="shared" si="14"/>
        <v>#REF!</v>
      </c>
      <c r="AI33" s="1" t="e">
        <f>#REF!</f>
        <v>#REF!</v>
      </c>
      <c r="AJ33" s="1" t="e">
        <f t="shared" si="15"/>
        <v>#REF!</v>
      </c>
      <c r="AK33" s="1" t="e">
        <f>#REF!</f>
        <v>#REF!</v>
      </c>
      <c r="AL33" s="1" t="e">
        <f t="shared" si="16"/>
        <v>#REF!</v>
      </c>
      <c r="AM33" s="1" t="e">
        <f>#REF!</f>
        <v>#REF!</v>
      </c>
      <c r="AN33" s="1" t="e">
        <f t="shared" si="17"/>
        <v>#REF!</v>
      </c>
      <c r="AO33" s="1" t="e">
        <f>#REF!</f>
        <v>#REF!</v>
      </c>
      <c r="AP33" s="1" t="e">
        <f t="shared" si="18"/>
        <v>#REF!</v>
      </c>
      <c r="AQ33" s="1" t="e">
        <f>#REF!</f>
        <v>#REF!</v>
      </c>
      <c r="AR33" s="1" t="e">
        <f t="shared" si="19"/>
        <v>#REF!</v>
      </c>
      <c r="AS33" s="1" t="e">
        <f>#REF!</f>
        <v>#REF!</v>
      </c>
      <c r="AT33" s="1" t="e">
        <f t="shared" si="20"/>
        <v>#REF!</v>
      </c>
      <c r="AU33" s="1" t="e">
        <f>#REF!</f>
        <v>#REF!</v>
      </c>
      <c r="AV33" s="1" t="e">
        <f t="shared" si="21"/>
        <v>#REF!</v>
      </c>
      <c r="AW33" s="1" t="e">
        <f>#REF!</f>
        <v>#REF!</v>
      </c>
      <c r="AX33" s="1" t="e">
        <f t="shared" si="22"/>
        <v>#REF!</v>
      </c>
      <c r="AY33" s="1" t="e">
        <f>#REF!</f>
        <v>#REF!</v>
      </c>
      <c r="AZ33" s="1" t="e">
        <f t="shared" si="23"/>
        <v>#REF!</v>
      </c>
      <c r="BA33" s="1" t="e">
        <f>#REF!</f>
        <v>#REF!</v>
      </c>
      <c r="BB33" s="1" t="e">
        <f t="shared" si="24"/>
        <v>#REF!</v>
      </c>
      <c r="BC33" s="1" t="e">
        <f>#REF!</f>
        <v>#REF!</v>
      </c>
      <c r="BD33" s="1" t="e">
        <f t="shared" si="25"/>
        <v>#REF!</v>
      </c>
      <c r="BE33" s="2" t="e">
        <f t="shared" si="26"/>
        <v>#REF!</v>
      </c>
      <c r="BF33" s="3" t="e">
        <f t="shared" si="27"/>
        <v>#REF!</v>
      </c>
    </row>
    <row r="34" spans="1:58" x14ac:dyDescent="0.25">
      <c r="A34" s="1">
        <f>'[1]сырые баллы'!A34:A35</f>
        <v>31</v>
      </c>
      <c r="B34" s="1" t="str">
        <f>IF(список!B32="","",список!B32)</f>
        <v/>
      </c>
      <c r="C34" s="1">
        <f>IF(список!C32="","",список!C32)</f>
        <v>0</v>
      </c>
      <c r="D34" s="13" t="str">
        <f>IF(список!D32="","",список!D32)</f>
        <v>младшая группа</v>
      </c>
      <c r="E34" s="16" t="e">
        <f>#REF!</f>
        <v>#REF!</v>
      </c>
      <c r="F34" s="1" t="e">
        <f t="shared" si="0"/>
        <v>#REF!</v>
      </c>
      <c r="G34" s="1" t="e">
        <f>#REF!</f>
        <v>#REF!</v>
      </c>
      <c r="H34" s="1" t="e">
        <f t="shared" si="1"/>
        <v>#REF!</v>
      </c>
      <c r="I34" s="1" t="e">
        <f>#REF!</f>
        <v>#REF!</v>
      </c>
      <c r="J34" s="1" t="e">
        <f t="shared" si="2"/>
        <v>#REF!</v>
      </c>
      <c r="K34" s="1" t="e">
        <f>#REF!</f>
        <v>#REF!</v>
      </c>
      <c r="L34" s="1" t="e">
        <f t="shared" si="3"/>
        <v>#REF!</v>
      </c>
      <c r="M34" s="1" t="e">
        <f>#REF!</f>
        <v>#REF!</v>
      </c>
      <c r="N34" s="1" t="e">
        <f t="shared" si="4"/>
        <v>#REF!</v>
      </c>
      <c r="O34" s="1" t="e">
        <f>#REF!</f>
        <v>#REF!</v>
      </c>
      <c r="P34" s="1" t="e">
        <f t="shared" si="5"/>
        <v>#REF!</v>
      </c>
      <c r="Q34" s="1" t="e">
        <f>#REF!</f>
        <v>#REF!</v>
      </c>
      <c r="R34" s="1" t="e">
        <f t="shared" si="6"/>
        <v>#REF!</v>
      </c>
      <c r="S34" s="1" t="e">
        <f>#REF!</f>
        <v>#REF!</v>
      </c>
      <c r="T34" s="1" t="e">
        <f t="shared" si="7"/>
        <v>#REF!</v>
      </c>
      <c r="U34" s="1" t="e">
        <f>#REF!</f>
        <v>#REF!</v>
      </c>
      <c r="V34" s="1" t="e">
        <f t="shared" si="8"/>
        <v>#REF!</v>
      </c>
      <c r="W34" s="1" t="e">
        <f>#REF!</f>
        <v>#REF!</v>
      </c>
      <c r="X34" s="1" t="e">
        <f t="shared" si="9"/>
        <v>#REF!</v>
      </c>
      <c r="Y34" s="1" t="e">
        <f>#REF!</f>
        <v>#REF!</v>
      </c>
      <c r="Z34" s="1" t="e">
        <f t="shared" si="10"/>
        <v>#REF!</v>
      </c>
      <c r="AA34" s="1" t="e">
        <f>#REF!</f>
        <v>#REF!</v>
      </c>
      <c r="AB34" s="1" t="e">
        <f t="shared" si="11"/>
        <v>#REF!</v>
      </c>
      <c r="AC34" s="1" t="e">
        <f>#REF!</f>
        <v>#REF!</v>
      </c>
      <c r="AD34" s="1" t="e">
        <f t="shared" si="12"/>
        <v>#REF!</v>
      </c>
      <c r="AE34" s="1" t="e">
        <f>#REF!</f>
        <v>#REF!</v>
      </c>
      <c r="AF34" s="1" t="e">
        <f t="shared" si="13"/>
        <v>#REF!</v>
      </c>
      <c r="AG34" s="1" t="e">
        <f>#REF!</f>
        <v>#REF!</v>
      </c>
      <c r="AH34" s="1" t="e">
        <f t="shared" si="14"/>
        <v>#REF!</v>
      </c>
      <c r="AI34" s="1" t="e">
        <f>#REF!</f>
        <v>#REF!</v>
      </c>
      <c r="AJ34" s="1" t="e">
        <f t="shared" si="15"/>
        <v>#REF!</v>
      </c>
      <c r="AK34" s="1" t="e">
        <f>#REF!</f>
        <v>#REF!</v>
      </c>
      <c r="AL34" s="1" t="e">
        <f t="shared" si="16"/>
        <v>#REF!</v>
      </c>
      <c r="AM34" s="1" t="e">
        <f>#REF!</f>
        <v>#REF!</v>
      </c>
      <c r="AN34" s="1" t="e">
        <f t="shared" si="17"/>
        <v>#REF!</v>
      </c>
      <c r="AO34" s="1" t="e">
        <f>#REF!</f>
        <v>#REF!</v>
      </c>
      <c r="AP34" s="1" t="e">
        <f t="shared" si="18"/>
        <v>#REF!</v>
      </c>
      <c r="AQ34" s="1" t="e">
        <f>#REF!</f>
        <v>#REF!</v>
      </c>
      <c r="AR34" s="1" t="e">
        <f t="shared" si="19"/>
        <v>#REF!</v>
      </c>
      <c r="AS34" s="1" t="e">
        <f>#REF!</f>
        <v>#REF!</v>
      </c>
      <c r="AT34" s="1" t="e">
        <f t="shared" si="20"/>
        <v>#REF!</v>
      </c>
      <c r="AU34" s="1" t="e">
        <f>#REF!</f>
        <v>#REF!</v>
      </c>
      <c r="AV34" s="1" t="e">
        <f t="shared" si="21"/>
        <v>#REF!</v>
      </c>
      <c r="AW34" s="1" t="e">
        <f>#REF!</f>
        <v>#REF!</v>
      </c>
      <c r="AX34" s="1" t="e">
        <f t="shared" si="22"/>
        <v>#REF!</v>
      </c>
      <c r="AY34" s="1" t="e">
        <f>#REF!</f>
        <v>#REF!</v>
      </c>
      <c r="AZ34" s="1" t="e">
        <f t="shared" si="23"/>
        <v>#REF!</v>
      </c>
      <c r="BA34" s="1" t="e">
        <f>#REF!</f>
        <v>#REF!</v>
      </c>
      <c r="BB34" s="1" t="e">
        <f t="shared" si="24"/>
        <v>#REF!</v>
      </c>
      <c r="BC34" s="1" t="e">
        <f>#REF!</f>
        <v>#REF!</v>
      </c>
      <c r="BD34" s="1" t="e">
        <f t="shared" si="25"/>
        <v>#REF!</v>
      </c>
      <c r="BE34" s="2" t="e">
        <f t="shared" si="26"/>
        <v>#REF!</v>
      </c>
      <c r="BF34" s="3" t="e">
        <f t="shared" si="27"/>
        <v>#REF!</v>
      </c>
    </row>
  </sheetData>
  <mergeCells count="34">
    <mergeCell ref="AQ3:AR3"/>
    <mergeCell ref="BC3:BD3"/>
    <mergeCell ref="E2:AD2"/>
    <mergeCell ref="I3:J3"/>
    <mergeCell ref="K3:L3"/>
    <mergeCell ref="M3:N3"/>
    <mergeCell ref="AE2:BD2"/>
    <mergeCell ref="E3:F3"/>
    <mergeCell ref="W3:X3"/>
    <mergeCell ref="Y3:Z3"/>
    <mergeCell ref="AK3:AL3"/>
    <mergeCell ref="AM3:AN3"/>
    <mergeCell ref="O3:P3"/>
    <mergeCell ref="Q3:R3"/>
    <mergeCell ref="S3:T3"/>
    <mergeCell ref="AO3:AP3"/>
    <mergeCell ref="A1:X1"/>
    <mergeCell ref="Y1:AK1"/>
    <mergeCell ref="A2:A3"/>
    <mergeCell ref="B2:B3"/>
    <mergeCell ref="C2:C3"/>
    <mergeCell ref="D2:D3"/>
    <mergeCell ref="G3:H3"/>
    <mergeCell ref="U3:V3"/>
    <mergeCell ref="AA3:AB3"/>
    <mergeCell ref="AC3:AD3"/>
    <mergeCell ref="AE3:AF3"/>
    <mergeCell ref="AG3:AH3"/>
    <mergeCell ref="AI3:AJ3"/>
    <mergeCell ref="AS3:AT3"/>
    <mergeCell ref="AU3:AV3"/>
    <mergeCell ref="AW3:AX3"/>
    <mergeCell ref="AY3:AZ3"/>
    <mergeCell ref="BA3:BB3"/>
  </mergeCells>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
  <sheetViews>
    <sheetView topLeftCell="F3" workbookViewId="0">
      <selection activeCell="E4" sqref="E4:AP34"/>
    </sheetView>
  </sheetViews>
  <sheetFormatPr defaultRowHeight="15" x14ac:dyDescent="0.25"/>
  <cols>
    <col min="1" max="1" width="9.140625" style="1"/>
    <col min="2" max="2" width="28.28515625" style="1" customWidth="1"/>
    <col min="3" max="3" width="9.140625" style="1"/>
    <col min="4" max="4" width="15.42578125" style="1" customWidth="1"/>
    <col min="5" max="5" width="5" style="1" customWidth="1"/>
    <col min="6" max="6" width="4.42578125" style="1" customWidth="1"/>
    <col min="7" max="7" width="4.7109375" style="1" customWidth="1"/>
    <col min="8" max="10" width="4.5703125" style="1" customWidth="1"/>
    <col min="11" max="42" width="3.28515625" style="1" customWidth="1"/>
    <col min="43" max="43" width="6.42578125" style="1" customWidth="1"/>
    <col min="44" max="16384" width="9.140625" style="1"/>
  </cols>
  <sheetData>
    <row r="1" spans="1:44" ht="15.75" x14ac:dyDescent="0.25">
      <c r="A1" s="413" t="e">
        <f>#REF!</f>
        <v>#REF!</v>
      </c>
      <c r="B1" s="414"/>
      <c r="C1" s="414"/>
      <c r="D1" s="414"/>
      <c r="E1" s="414"/>
      <c r="F1" s="414"/>
      <c r="G1" s="414"/>
      <c r="H1" s="414"/>
      <c r="I1" s="414"/>
      <c r="J1" s="414"/>
      <c r="K1" s="414"/>
      <c r="L1" s="414"/>
      <c r="M1" s="414"/>
      <c r="N1" s="414"/>
      <c r="O1" s="414"/>
      <c r="P1" s="414"/>
      <c r="Q1" s="414"/>
      <c r="R1" s="414" t="s">
        <v>11</v>
      </c>
      <c r="S1" s="414"/>
      <c r="T1" s="414"/>
      <c r="U1" s="414"/>
      <c r="V1" s="414"/>
      <c r="W1" s="414"/>
      <c r="X1" s="414"/>
      <c r="Y1" s="414"/>
      <c r="Z1" s="414"/>
      <c r="AA1" s="414"/>
      <c r="AB1" s="414"/>
      <c r="AC1" s="414"/>
      <c r="AD1" s="414"/>
      <c r="AE1" s="414"/>
      <c r="AF1" s="414"/>
      <c r="AG1" s="414"/>
      <c r="AH1" s="414"/>
      <c r="AI1" s="414"/>
      <c r="AJ1" s="14"/>
      <c r="AK1" s="14"/>
      <c r="AL1" s="14"/>
      <c r="AM1" s="14"/>
      <c r="AN1" s="14"/>
      <c r="AO1" s="14"/>
      <c r="AP1" s="14"/>
      <c r="AQ1" s="14"/>
      <c r="AR1" s="15"/>
    </row>
    <row r="2" spans="1:44" ht="12.75" customHeight="1" x14ac:dyDescent="0.25">
      <c r="A2" s="403" t="str">
        <f>список!A1</f>
        <v>№</v>
      </c>
      <c r="B2" s="403" t="str">
        <f>список!B1</f>
        <v>Фамилия, имя воспитанника</v>
      </c>
      <c r="C2" s="403" t="str">
        <f>список!C1</f>
        <v xml:space="preserve">дата </v>
      </c>
      <c r="D2" s="403" t="str">
        <f>список!D1</f>
        <v>группа</v>
      </c>
      <c r="E2" s="404" t="s">
        <v>6</v>
      </c>
      <c r="F2" s="415"/>
      <c r="G2" s="415"/>
      <c r="H2" s="415"/>
      <c r="I2" s="415"/>
      <c r="J2" s="415"/>
      <c r="K2" s="415"/>
      <c r="L2" s="415"/>
      <c r="M2" s="415"/>
      <c r="N2" s="415"/>
      <c r="O2" s="415"/>
      <c r="P2" s="415"/>
      <c r="Q2" s="415"/>
      <c r="R2" s="415"/>
      <c r="S2" s="415"/>
      <c r="T2" s="415"/>
      <c r="U2" s="415"/>
      <c r="V2" s="415"/>
      <c r="W2" s="415"/>
      <c r="X2" s="416"/>
      <c r="Y2" s="404" t="s">
        <v>9</v>
      </c>
      <c r="Z2" s="415"/>
      <c r="AA2" s="415"/>
      <c r="AB2" s="415"/>
      <c r="AC2" s="415"/>
      <c r="AD2" s="415"/>
      <c r="AE2" s="415"/>
      <c r="AF2" s="415"/>
      <c r="AG2" s="415"/>
      <c r="AH2" s="415"/>
      <c r="AI2" s="415"/>
      <c r="AJ2" s="415"/>
      <c r="AK2" s="415"/>
      <c r="AL2" s="415"/>
      <c r="AM2" s="415"/>
      <c r="AN2" s="415"/>
      <c r="AO2" s="415"/>
      <c r="AP2" s="416"/>
    </row>
    <row r="3" spans="1:44" ht="23.25" customHeight="1" x14ac:dyDescent="0.25">
      <c r="A3" s="403"/>
      <c r="B3" s="403"/>
      <c r="C3" s="403"/>
      <c r="D3" s="403"/>
      <c r="E3" s="417">
        <v>2</v>
      </c>
      <c r="F3" s="418"/>
      <c r="G3" s="417">
        <v>3</v>
      </c>
      <c r="H3" s="418"/>
      <c r="I3" s="417">
        <v>6</v>
      </c>
      <c r="J3" s="418"/>
      <c r="K3" s="419">
        <v>14</v>
      </c>
      <c r="L3" s="419"/>
      <c r="M3" s="419">
        <v>15</v>
      </c>
      <c r="N3" s="419"/>
      <c r="O3" s="419">
        <v>16</v>
      </c>
      <c r="P3" s="419"/>
      <c r="Q3" s="419">
        <v>17</v>
      </c>
      <c r="R3" s="419"/>
      <c r="S3" s="419">
        <v>18</v>
      </c>
      <c r="T3" s="419"/>
      <c r="U3" s="419">
        <v>19</v>
      </c>
      <c r="V3" s="419"/>
      <c r="W3" s="419">
        <v>20</v>
      </c>
      <c r="X3" s="419"/>
      <c r="Y3" s="411">
        <v>2</v>
      </c>
      <c r="Z3" s="412"/>
      <c r="AA3" s="411">
        <v>3</v>
      </c>
      <c r="AB3" s="412"/>
      <c r="AC3" s="410">
        <v>14</v>
      </c>
      <c r="AD3" s="410"/>
      <c r="AE3" s="410">
        <v>15</v>
      </c>
      <c r="AF3" s="410"/>
      <c r="AG3" s="410">
        <v>16</v>
      </c>
      <c r="AH3" s="410"/>
      <c r="AI3" s="410">
        <v>17</v>
      </c>
      <c r="AJ3" s="410"/>
      <c r="AK3" s="410">
        <v>18</v>
      </c>
      <c r="AL3" s="410"/>
      <c r="AM3" s="410">
        <v>19</v>
      </c>
      <c r="AN3" s="410"/>
      <c r="AO3" s="410">
        <v>20</v>
      </c>
      <c r="AP3" s="410"/>
    </row>
    <row r="4" spans="1:44" x14ac:dyDescent="0.25">
      <c r="A4" s="1">
        <f>список!A2</f>
        <v>1</v>
      </c>
      <c r="B4" s="66"/>
      <c r="C4" s="66"/>
      <c r="D4" s="67"/>
      <c r="E4" s="68" t="e">
        <f>#REF!</f>
        <v>#REF!</v>
      </c>
      <c r="F4" s="68" t="e">
        <f>IF(E4=0,"",IF(E4="а",1,2))</f>
        <v>#REF!</v>
      </c>
      <c r="G4" s="68" t="e">
        <f>#REF!</f>
        <v>#REF!</v>
      </c>
      <c r="H4" s="68" t="e">
        <f>IF(G4=0,"",IF(G4="а",1,2))</f>
        <v>#REF!</v>
      </c>
      <c r="I4" s="68" t="e">
        <f>#REF!</f>
        <v>#REF!</v>
      </c>
      <c r="J4" s="68" t="e">
        <f>IF(I4=0,"",IF(I4="а",1,3))</f>
        <v>#REF!</v>
      </c>
      <c r="K4" s="66" t="e">
        <f>#REF!</f>
        <v>#REF!</v>
      </c>
      <c r="L4" s="66" t="e">
        <f>IF(K4=0,"",IF(K4="б",3,2))</f>
        <v>#REF!</v>
      </c>
      <c r="M4" s="66" t="e">
        <f>#REF!</f>
        <v>#REF!</v>
      </c>
      <c r="N4" s="66" t="e">
        <f>IF(M4=0,"",IF(M4="б",4,3))</f>
        <v>#REF!</v>
      </c>
      <c r="O4" s="66" t="e">
        <f>#REF!</f>
        <v>#REF!</v>
      </c>
      <c r="P4" s="66" t="e">
        <f>IF(O4=0,"",IF(O4="а",1,2))</f>
        <v>#REF!</v>
      </c>
      <c r="Q4" s="66" t="e">
        <f>#REF!</f>
        <v>#REF!</v>
      </c>
      <c r="R4" s="66" t="e">
        <f>IF(Q4=0,"",IF(Q4="а",1,IF(Q4="б",2,4)))</f>
        <v>#REF!</v>
      </c>
      <c r="S4" s="66" t="e">
        <f>#REF!</f>
        <v>#REF!</v>
      </c>
      <c r="T4" s="66" t="e">
        <f>IF(S4=0,"",IF(S4="а",3,4))</f>
        <v>#REF!</v>
      </c>
      <c r="U4" s="66" t="e">
        <f>#REF!</f>
        <v>#REF!</v>
      </c>
      <c r="V4" s="66" t="e">
        <f>IF(U4=0,"",IF(U4="а",4,5))</f>
        <v>#REF!</v>
      </c>
      <c r="W4" s="66" t="e">
        <f>#REF!</f>
        <v>#REF!</v>
      </c>
      <c r="X4" s="66" t="e">
        <f>IF(W4=0,"",IF(W4="а",5,6))</f>
        <v>#REF!</v>
      </c>
      <c r="Y4" s="66" t="e">
        <f>#REF!</f>
        <v>#REF!</v>
      </c>
      <c r="Z4" s="66" t="e">
        <f>IF(Y4=0,"",IF(Y4="а",1,2))</f>
        <v>#REF!</v>
      </c>
      <c r="AA4" s="66" t="e">
        <f>#REF!</f>
        <v>#REF!</v>
      </c>
      <c r="AB4" s="66" t="e">
        <f>IF(AA4=0,"",IF(AA4="а",1,4))</f>
        <v>#REF!</v>
      </c>
      <c r="AC4" s="66" t="e">
        <f>#REF!</f>
        <v>#REF!</v>
      </c>
      <c r="AD4" s="66" t="e">
        <f>IF(AC4=0,"",IF(AC4="б",3,1))</f>
        <v>#REF!</v>
      </c>
      <c r="AE4" s="66" t="e">
        <f>#REF!</f>
        <v>#REF!</v>
      </c>
      <c r="AF4" s="66" t="e">
        <f>IF(AE4=0,"",IF(AE4="б",4,3))</f>
        <v>#REF!</v>
      </c>
      <c r="AG4" s="66" t="e">
        <f>#REF!</f>
        <v>#REF!</v>
      </c>
      <c r="AH4" s="66" t="e">
        <f>IF(AG4=0,"",IF(AG4="а",1,2))</f>
        <v>#REF!</v>
      </c>
      <c r="AI4" s="66" t="e">
        <f>#REF!</f>
        <v>#REF!</v>
      </c>
      <c r="AJ4" s="66" t="e">
        <f>IF(AI4=0,"",IF(AI4="б",4,2))</f>
        <v>#REF!</v>
      </c>
      <c r="AK4" s="66" t="e">
        <f>#REF!</f>
        <v>#REF!</v>
      </c>
      <c r="AL4" s="66" t="e">
        <f>IF(AK4=0,"",IF(AK4="а",4,6))</f>
        <v>#REF!</v>
      </c>
      <c r="AM4" s="66" t="e">
        <f>#REF!</f>
        <v>#REF!</v>
      </c>
      <c r="AN4" s="66" t="e">
        <f>IF(AM4=0,"",IF(AM4="а",3,4))</f>
        <v>#REF!</v>
      </c>
      <c r="AO4" s="66" t="e">
        <f>#REF!</f>
        <v>#REF!</v>
      </c>
      <c r="AP4" s="66" t="e">
        <f>IF(AO4=0,"",IF(AO4="а",5,6))</f>
        <v>#REF!</v>
      </c>
      <c r="AQ4" s="1" t="e">
        <f>SUM(L4:AP4)</f>
        <v>#REF!</v>
      </c>
      <c r="AR4" s="3" t="e">
        <f>IF(AQ4=0,"",IF(AQ4&gt;=70,"6 уровень",IF(AND(AQ4&gt;=58,BE4&lt;70),"5 уровень",IF(AND(AQ4&gt;=48,BE4&lt;58),"4 уровень",IF(AND(AQ4&gt;=24,AQ4&lt;48),"3 уровень",IF(AND(AQ4&gt;=12,AQ4&lt;24),"2 уровень","1 уровень"))))))</f>
        <v>#REF!</v>
      </c>
    </row>
    <row r="5" spans="1:44" x14ac:dyDescent="0.25">
      <c r="A5" s="1">
        <f>список!A3</f>
        <v>2</v>
      </c>
      <c r="B5" s="66"/>
      <c r="C5" s="66"/>
      <c r="D5" s="67"/>
      <c r="E5" s="68" t="e">
        <f>#REF!</f>
        <v>#REF!</v>
      </c>
      <c r="F5" s="68" t="e">
        <f t="shared" ref="F5:F34" si="0">IF(E5=0,"",IF(E5="а",1,2))</f>
        <v>#REF!</v>
      </c>
      <c r="G5" s="68" t="e">
        <f>#REF!</f>
        <v>#REF!</v>
      </c>
      <c r="H5" s="68" t="e">
        <f t="shared" ref="H5:H34" si="1">IF(G5=0,"",IF(G5="а",1,2))</f>
        <v>#REF!</v>
      </c>
      <c r="I5" s="68" t="e">
        <f>#REF!</f>
        <v>#REF!</v>
      </c>
      <c r="J5" s="68" t="e">
        <f t="shared" ref="J5:J34" si="2">IF(I5=0,"",IF(I5="а",1,3))</f>
        <v>#REF!</v>
      </c>
      <c r="K5" s="66" t="e">
        <f>#REF!</f>
        <v>#REF!</v>
      </c>
      <c r="L5" s="66" t="e">
        <f t="shared" ref="L5:L34" si="3">IF(K5=0,"",IF(K5="б",3,2))</f>
        <v>#REF!</v>
      </c>
      <c r="M5" s="66" t="e">
        <f>#REF!</f>
        <v>#REF!</v>
      </c>
      <c r="N5" s="66" t="e">
        <f t="shared" ref="N5:N34" si="4">IF(M5=0,"",IF(M5="б",4,3))</f>
        <v>#REF!</v>
      </c>
      <c r="O5" s="66" t="e">
        <f>#REF!</f>
        <v>#REF!</v>
      </c>
      <c r="P5" s="66" t="e">
        <f t="shared" ref="P5:P34" si="5">IF(O5=0,"",IF(O5="а",1,2))</f>
        <v>#REF!</v>
      </c>
      <c r="Q5" s="66" t="e">
        <f>#REF!</f>
        <v>#REF!</v>
      </c>
      <c r="R5" s="66" t="e">
        <f t="shared" ref="R5:R34" si="6">IF(Q5=0,"",IF(Q5="а",1,IF(Q5="б",2,4)))</f>
        <v>#REF!</v>
      </c>
      <c r="S5" s="66" t="e">
        <f>#REF!</f>
        <v>#REF!</v>
      </c>
      <c r="T5" s="66" t="e">
        <f t="shared" ref="T5:T34" si="7">IF(S5=0,"",IF(S5="а",3,4))</f>
        <v>#REF!</v>
      </c>
      <c r="U5" s="66" t="e">
        <f>#REF!</f>
        <v>#REF!</v>
      </c>
      <c r="V5" s="66" t="e">
        <f t="shared" ref="V5:V34" si="8">IF(U5=0,"",IF(U5="а",4,5))</f>
        <v>#REF!</v>
      </c>
      <c r="W5" s="66" t="e">
        <f>#REF!</f>
        <v>#REF!</v>
      </c>
      <c r="X5" s="66" t="e">
        <f t="shared" ref="X5:X34" si="9">IF(W5=0,"",IF(W5="а",5,6))</f>
        <v>#REF!</v>
      </c>
      <c r="Y5" s="66" t="e">
        <f>#REF!</f>
        <v>#REF!</v>
      </c>
      <c r="Z5" s="66" t="e">
        <f t="shared" ref="Z5:Z34" si="10">IF(Y5=0,"",IF(Y5="а",1,2))</f>
        <v>#REF!</v>
      </c>
      <c r="AA5" s="66" t="e">
        <f>#REF!</f>
        <v>#REF!</v>
      </c>
      <c r="AB5" s="66" t="e">
        <f t="shared" ref="AB5:AB34" si="11">IF(AA5=0,"",IF(AA5="а",1,4))</f>
        <v>#REF!</v>
      </c>
      <c r="AC5" s="66" t="e">
        <f>#REF!</f>
        <v>#REF!</v>
      </c>
      <c r="AD5" s="66" t="e">
        <f t="shared" ref="AD5:AD34" si="12">IF(AC5=0,"",IF(AC5="б",3,1))</f>
        <v>#REF!</v>
      </c>
      <c r="AE5" s="66" t="e">
        <f>#REF!</f>
        <v>#REF!</v>
      </c>
      <c r="AF5" s="66" t="e">
        <f t="shared" ref="AF5:AF34" si="13">IF(AE5=0,"",IF(AE5="б",4,3))</f>
        <v>#REF!</v>
      </c>
      <c r="AG5" s="66" t="e">
        <f>#REF!</f>
        <v>#REF!</v>
      </c>
      <c r="AH5" s="66" t="e">
        <f t="shared" ref="AH5:AH34" si="14">IF(AG5=0,"",IF(AG5="а",1,2))</f>
        <v>#REF!</v>
      </c>
      <c r="AI5" s="66" t="e">
        <f>#REF!</f>
        <v>#REF!</v>
      </c>
      <c r="AJ5" s="66" t="e">
        <f t="shared" ref="AJ5:AJ34" si="15">IF(AI5=0,"",IF(AI5="б",4,2))</f>
        <v>#REF!</v>
      </c>
      <c r="AK5" s="66" t="e">
        <f>#REF!</f>
        <v>#REF!</v>
      </c>
      <c r="AL5" s="66" t="e">
        <f t="shared" ref="AL5:AL34" si="16">IF(AK5=0,"",IF(AK5="а",4,6))</f>
        <v>#REF!</v>
      </c>
      <c r="AM5" s="66" t="e">
        <f>#REF!</f>
        <v>#REF!</v>
      </c>
      <c r="AN5" s="66" t="e">
        <f t="shared" ref="AN5:AN34" si="17">IF(AM5=0,"",IF(AM5="а",3,4))</f>
        <v>#REF!</v>
      </c>
      <c r="AO5" s="66" t="e">
        <f>#REF!</f>
        <v>#REF!</v>
      </c>
      <c r="AP5" s="66" t="e">
        <f t="shared" ref="AP5:AP34" si="18">IF(AO5=0,"",IF(AO5="а",5,6))</f>
        <v>#REF!</v>
      </c>
      <c r="AQ5" s="1" t="e">
        <f t="shared" ref="AQ5:AQ34" si="19">SUM(L5:AP5)</f>
        <v>#REF!</v>
      </c>
      <c r="AR5" s="3" t="e">
        <f>IF(AQ5=0,"",IF(AQ5&gt;=70,"6 уровень",IF(AND(AQ5&gt;=58,BE5&lt;70),"5 уровень",IF(AND(AQ5&gt;=48,BE5&lt;58),"4 уровень",IF(AND(AQ5&gt;=24,AQ5&lt;48),"3 уровень",IF(AND(AQ5&gt;=12,AQ5&lt;24),"2 уровень","1 уровень"))))))</f>
        <v>#REF!</v>
      </c>
    </row>
    <row r="6" spans="1:44" x14ac:dyDescent="0.25">
      <c r="A6" s="1">
        <f>список!A4</f>
        <v>3</v>
      </c>
      <c r="B6" s="66"/>
      <c r="C6" s="66"/>
      <c r="D6" s="67"/>
      <c r="E6" s="68" t="e">
        <f>#REF!</f>
        <v>#REF!</v>
      </c>
      <c r="F6" s="68" t="e">
        <f t="shared" si="0"/>
        <v>#REF!</v>
      </c>
      <c r="G6" s="68" t="e">
        <f>#REF!</f>
        <v>#REF!</v>
      </c>
      <c r="H6" s="68" t="e">
        <f t="shared" si="1"/>
        <v>#REF!</v>
      </c>
      <c r="I6" s="68" t="e">
        <f>#REF!</f>
        <v>#REF!</v>
      </c>
      <c r="J6" s="68" t="e">
        <f t="shared" si="2"/>
        <v>#REF!</v>
      </c>
      <c r="K6" s="66" t="e">
        <f>#REF!</f>
        <v>#REF!</v>
      </c>
      <c r="L6" s="66" t="e">
        <f t="shared" si="3"/>
        <v>#REF!</v>
      </c>
      <c r="M6" s="66" t="e">
        <f>#REF!</f>
        <v>#REF!</v>
      </c>
      <c r="N6" s="66" t="e">
        <f t="shared" si="4"/>
        <v>#REF!</v>
      </c>
      <c r="O6" s="66" t="e">
        <f>#REF!</f>
        <v>#REF!</v>
      </c>
      <c r="P6" s="66" t="e">
        <f t="shared" si="5"/>
        <v>#REF!</v>
      </c>
      <c r="Q6" s="66" t="e">
        <f>#REF!</f>
        <v>#REF!</v>
      </c>
      <c r="R6" s="66" t="e">
        <f t="shared" si="6"/>
        <v>#REF!</v>
      </c>
      <c r="S6" s="66" t="e">
        <f>#REF!</f>
        <v>#REF!</v>
      </c>
      <c r="T6" s="66" t="e">
        <f t="shared" si="7"/>
        <v>#REF!</v>
      </c>
      <c r="U6" s="66" t="e">
        <f>#REF!</f>
        <v>#REF!</v>
      </c>
      <c r="V6" s="66" t="e">
        <f t="shared" si="8"/>
        <v>#REF!</v>
      </c>
      <c r="W6" s="66" t="e">
        <f>#REF!</f>
        <v>#REF!</v>
      </c>
      <c r="X6" s="66" t="e">
        <f t="shared" si="9"/>
        <v>#REF!</v>
      </c>
      <c r="Y6" s="66" t="e">
        <f>#REF!</f>
        <v>#REF!</v>
      </c>
      <c r="Z6" s="66" t="e">
        <f t="shared" si="10"/>
        <v>#REF!</v>
      </c>
      <c r="AA6" s="66" t="e">
        <f>#REF!</f>
        <v>#REF!</v>
      </c>
      <c r="AB6" s="66" t="e">
        <f t="shared" si="11"/>
        <v>#REF!</v>
      </c>
      <c r="AC6" s="66" t="e">
        <f>#REF!</f>
        <v>#REF!</v>
      </c>
      <c r="AD6" s="66" t="e">
        <f t="shared" si="12"/>
        <v>#REF!</v>
      </c>
      <c r="AE6" s="66" t="e">
        <f>#REF!</f>
        <v>#REF!</v>
      </c>
      <c r="AF6" s="66" t="e">
        <f t="shared" si="13"/>
        <v>#REF!</v>
      </c>
      <c r="AG6" s="66" t="e">
        <f>#REF!</f>
        <v>#REF!</v>
      </c>
      <c r="AH6" s="66" t="e">
        <f t="shared" si="14"/>
        <v>#REF!</v>
      </c>
      <c r="AI6" s="66" t="e">
        <f>#REF!</f>
        <v>#REF!</v>
      </c>
      <c r="AJ6" s="66" t="e">
        <f t="shared" si="15"/>
        <v>#REF!</v>
      </c>
      <c r="AK6" s="66" t="e">
        <f>#REF!</f>
        <v>#REF!</v>
      </c>
      <c r="AL6" s="66" t="e">
        <f t="shared" si="16"/>
        <v>#REF!</v>
      </c>
      <c r="AM6" s="66" t="e">
        <f>#REF!</f>
        <v>#REF!</v>
      </c>
      <c r="AN6" s="66" t="e">
        <f t="shared" si="17"/>
        <v>#REF!</v>
      </c>
      <c r="AO6" s="66" t="e">
        <f>#REF!</f>
        <v>#REF!</v>
      </c>
      <c r="AP6" s="66" t="e">
        <f t="shared" si="18"/>
        <v>#REF!</v>
      </c>
      <c r="AQ6" s="1" t="e">
        <f t="shared" si="19"/>
        <v>#REF!</v>
      </c>
      <c r="AR6" s="3" t="e">
        <f t="shared" ref="AR6:AR34" si="20">IF(AQ6=0,"",IF(AQ6&gt;=70,"6 уровень",IF(AND(AQ6&gt;=58,BE6&lt;70),"5 уровень",IF(AND(AQ6&gt;=48,BE6&lt;58),"4 уровень",IF(AND(AQ6&gt;=24,AQ6&lt;48),"3 уровень",IF(AND(AQ6&gt;=12,AQ6&lt;24),"2 уровень","1 уровень"))))))</f>
        <v>#REF!</v>
      </c>
    </row>
    <row r="7" spans="1:44" x14ac:dyDescent="0.25">
      <c r="A7" s="1">
        <f>список!A5</f>
        <v>4</v>
      </c>
      <c r="B7" s="66"/>
      <c r="C7" s="66"/>
      <c r="D7" s="67"/>
      <c r="E7" s="68" t="e">
        <f>#REF!</f>
        <v>#REF!</v>
      </c>
      <c r="F7" s="68" t="e">
        <f t="shared" si="0"/>
        <v>#REF!</v>
      </c>
      <c r="G7" s="68" t="e">
        <f>#REF!</f>
        <v>#REF!</v>
      </c>
      <c r="H7" s="68" t="e">
        <f t="shared" si="1"/>
        <v>#REF!</v>
      </c>
      <c r="I7" s="68" t="e">
        <f>#REF!</f>
        <v>#REF!</v>
      </c>
      <c r="J7" s="68" t="e">
        <f t="shared" si="2"/>
        <v>#REF!</v>
      </c>
      <c r="K7" s="66" t="e">
        <f>#REF!</f>
        <v>#REF!</v>
      </c>
      <c r="L7" s="66" t="e">
        <f t="shared" si="3"/>
        <v>#REF!</v>
      </c>
      <c r="M7" s="66" t="e">
        <f>#REF!</f>
        <v>#REF!</v>
      </c>
      <c r="N7" s="66" t="e">
        <f t="shared" si="4"/>
        <v>#REF!</v>
      </c>
      <c r="O7" s="66" t="e">
        <f>#REF!</f>
        <v>#REF!</v>
      </c>
      <c r="P7" s="66" t="e">
        <f t="shared" si="5"/>
        <v>#REF!</v>
      </c>
      <c r="Q7" s="66" t="e">
        <f>#REF!</f>
        <v>#REF!</v>
      </c>
      <c r="R7" s="66" t="e">
        <f t="shared" si="6"/>
        <v>#REF!</v>
      </c>
      <c r="S7" s="66" t="e">
        <f>#REF!</f>
        <v>#REF!</v>
      </c>
      <c r="T7" s="66" t="e">
        <f t="shared" si="7"/>
        <v>#REF!</v>
      </c>
      <c r="U7" s="66" t="e">
        <f>#REF!</f>
        <v>#REF!</v>
      </c>
      <c r="V7" s="66" t="e">
        <f t="shared" si="8"/>
        <v>#REF!</v>
      </c>
      <c r="W7" s="66" t="e">
        <f>#REF!</f>
        <v>#REF!</v>
      </c>
      <c r="X7" s="66" t="e">
        <f t="shared" si="9"/>
        <v>#REF!</v>
      </c>
      <c r="Y7" s="66" t="e">
        <f>#REF!</f>
        <v>#REF!</v>
      </c>
      <c r="Z7" s="66" t="e">
        <f t="shared" si="10"/>
        <v>#REF!</v>
      </c>
      <c r="AA7" s="66" t="e">
        <f>#REF!</f>
        <v>#REF!</v>
      </c>
      <c r="AB7" s="66" t="e">
        <f t="shared" si="11"/>
        <v>#REF!</v>
      </c>
      <c r="AC7" s="66" t="e">
        <f>#REF!</f>
        <v>#REF!</v>
      </c>
      <c r="AD7" s="66" t="e">
        <f t="shared" si="12"/>
        <v>#REF!</v>
      </c>
      <c r="AE7" s="66" t="e">
        <f>#REF!</f>
        <v>#REF!</v>
      </c>
      <c r="AF7" s="66" t="e">
        <f t="shared" si="13"/>
        <v>#REF!</v>
      </c>
      <c r="AG7" s="66" t="e">
        <f>#REF!</f>
        <v>#REF!</v>
      </c>
      <c r="AH7" s="66" t="e">
        <f t="shared" si="14"/>
        <v>#REF!</v>
      </c>
      <c r="AI7" s="66" t="e">
        <f>#REF!</f>
        <v>#REF!</v>
      </c>
      <c r="AJ7" s="66" t="e">
        <f t="shared" si="15"/>
        <v>#REF!</v>
      </c>
      <c r="AK7" s="66" t="e">
        <f>#REF!</f>
        <v>#REF!</v>
      </c>
      <c r="AL7" s="66" t="e">
        <f t="shared" si="16"/>
        <v>#REF!</v>
      </c>
      <c r="AM7" s="66" t="e">
        <f>#REF!</f>
        <v>#REF!</v>
      </c>
      <c r="AN7" s="66" t="e">
        <f t="shared" si="17"/>
        <v>#REF!</v>
      </c>
      <c r="AO7" s="66" t="e">
        <f>#REF!</f>
        <v>#REF!</v>
      </c>
      <c r="AP7" s="66" t="e">
        <f t="shared" si="18"/>
        <v>#REF!</v>
      </c>
      <c r="AQ7" s="1" t="e">
        <f t="shared" si="19"/>
        <v>#REF!</v>
      </c>
      <c r="AR7" s="3" t="e">
        <f t="shared" si="20"/>
        <v>#REF!</v>
      </c>
    </row>
    <row r="8" spans="1:44" x14ac:dyDescent="0.25">
      <c r="A8" s="1">
        <f>список!A6</f>
        <v>5</v>
      </c>
      <c r="B8" s="66"/>
      <c r="C8" s="66"/>
      <c r="D8" s="67"/>
      <c r="E8" s="68" t="e">
        <f>#REF!</f>
        <v>#REF!</v>
      </c>
      <c r="F8" s="68" t="e">
        <f t="shared" si="0"/>
        <v>#REF!</v>
      </c>
      <c r="G8" s="68" t="e">
        <f>#REF!</f>
        <v>#REF!</v>
      </c>
      <c r="H8" s="68" t="e">
        <f t="shared" si="1"/>
        <v>#REF!</v>
      </c>
      <c r="I8" s="68" t="e">
        <f>#REF!</f>
        <v>#REF!</v>
      </c>
      <c r="J8" s="68" t="e">
        <f t="shared" si="2"/>
        <v>#REF!</v>
      </c>
      <c r="K8" s="66" t="e">
        <f>#REF!</f>
        <v>#REF!</v>
      </c>
      <c r="L8" s="66" t="e">
        <f t="shared" si="3"/>
        <v>#REF!</v>
      </c>
      <c r="M8" s="66" t="e">
        <f>#REF!</f>
        <v>#REF!</v>
      </c>
      <c r="N8" s="66" t="e">
        <f t="shared" si="4"/>
        <v>#REF!</v>
      </c>
      <c r="O8" s="66" t="e">
        <f>#REF!</f>
        <v>#REF!</v>
      </c>
      <c r="P8" s="66" t="e">
        <f t="shared" si="5"/>
        <v>#REF!</v>
      </c>
      <c r="Q8" s="66" t="e">
        <f>#REF!</f>
        <v>#REF!</v>
      </c>
      <c r="R8" s="66" t="e">
        <f t="shared" si="6"/>
        <v>#REF!</v>
      </c>
      <c r="S8" s="66" t="e">
        <f>#REF!</f>
        <v>#REF!</v>
      </c>
      <c r="T8" s="66" t="e">
        <f t="shared" si="7"/>
        <v>#REF!</v>
      </c>
      <c r="U8" s="66" t="e">
        <f>#REF!</f>
        <v>#REF!</v>
      </c>
      <c r="V8" s="66" t="e">
        <f t="shared" si="8"/>
        <v>#REF!</v>
      </c>
      <c r="W8" s="66" t="e">
        <f>#REF!</f>
        <v>#REF!</v>
      </c>
      <c r="X8" s="66" t="e">
        <f t="shared" si="9"/>
        <v>#REF!</v>
      </c>
      <c r="Y8" s="66" t="e">
        <f>#REF!</f>
        <v>#REF!</v>
      </c>
      <c r="Z8" s="66" t="e">
        <f t="shared" si="10"/>
        <v>#REF!</v>
      </c>
      <c r="AA8" s="66" t="e">
        <f>#REF!</f>
        <v>#REF!</v>
      </c>
      <c r="AB8" s="66" t="e">
        <f t="shared" si="11"/>
        <v>#REF!</v>
      </c>
      <c r="AC8" s="66" t="e">
        <f>#REF!</f>
        <v>#REF!</v>
      </c>
      <c r="AD8" s="66" t="e">
        <f t="shared" si="12"/>
        <v>#REF!</v>
      </c>
      <c r="AE8" s="66" t="e">
        <f>#REF!</f>
        <v>#REF!</v>
      </c>
      <c r="AF8" s="66" t="e">
        <f t="shared" si="13"/>
        <v>#REF!</v>
      </c>
      <c r="AG8" s="66" t="e">
        <f>#REF!</f>
        <v>#REF!</v>
      </c>
      <c r="AH8" s="66" t="e">
        <f t="shared" si="14"/>
        <v>#REF!</v>
      </c>
      <c r="AI8" s="66" t="e">
        <f>#REF!</f>
        <v>#REF!</v>
      </c>
      <c r="AJ8" s="66" t="e">
        <f t="shared" si="15"/>
        <v>#REF!</v>
      </c>
      <c r="AK8" s="66" t="e">
        <f>#REF!</f>
        <v>#REF!</v>
      </c>
      <c r="AL8" s="66" t="e">
        <f t="shared" si="16"/>
        <v>#REF!</v>
      </c>
      <c r="AM8" s="66" t="e">
        <f>#REF!</f>
        <v>#REF!</v>
      </c>
      <c r="AN8" s="66" t="e">
        <f t="shared" si="17"/>
        <v>#REF!</v>
      </c>
      <c r="AO8" s="66" t="e">
        <f>#REF!</f>
        <v>#REF!</v>
      </c>
      <c r="AP8" s="66" t="e">
        <f t="shared" si="18"/>
        <v>#REF!</v>
      </c>
      <c r="AQ8" s="1" t="e">
        <f t="shared" si="19"/>
        <v>#REF!</v>
      </c>
      <c r="AR8" s="3" t="e">
        <f t="shared" si="20"/>
        <v>#REF!</v>
      </c>
    </row>
    <row r="9" spans="1:44" x14ac:dyDescent="0.25">
      <c r="A9" s="1">
        <f>список!A7</f>
        <v>6</v>
      </c>
      <c r="B9" s="66"/>
      <c r="C9" s="66"/>
      <c r="D9" s="67"/>
      <c r="E9" s="68" t="e">
        <f>#REF!</f>
        <v>#REF!</v>
      </c>
      <c r="F9" s="68" t="e">
        <f t="shared" si="0"/>
        <v>#REF!</v>
      </c>
      <c r="G9" s="68" t="e">
        <f>#REF!</f>
        <v>#REF!</v>
      </c>
      <c r="H9" s="68" t="e">
        <f t="shared" si="1"/>
        <v>#REF!</v>
      </c>
      <c r="I9" s="68" t="e">
        <f>#REF!</f>
        <v>#REF!</v>
      </c>
      <c r="J9" s="68" t="e">
        <f t="shared" si="2"/>
        <v>#REF!</v>
      </c>
      <c r="K9" s="66" t="e">
        <f>#REF!</f>
        <v>#REF!</v>
      </c>
      <c r="L9" s="66" t="e">
        <f t="shared" si="3"/>
        <v>#REF!</v>
      </c>
      <c r="M9" s="66" t="e">
        <f>#REF!</f>
        <v>#REF!</v>
      </c>
      <c r="N9" s="66" t="e">
        <f t="shared" si="4"/>
        <v>#REF!</v>
      </c>
      <c r="O9" s="66" t="e">
        <f>#REF!</f>
        <v>#REF!</v>
      </c>
      <c r="P9" s="66" t="e">
        <f t="shared" si="5"/>
        <v>#REF!</v>
      </c>
      <c r="Q9" s="66" t="e">
        <f>#REF!</f>
        <v>#REF!</v>
      </c>
      <c r="R9" s="66" t="e">
        <f t="shared" si="6"/>
        <v>#REF!</v>
      </c>
      <c r="S9" s="66" t="e">
        <f>#REF!</f>
        <v>#REF!</v>
      </c>
      <c r="T9" s="66" t="e">
        <f t="shared" si="7"/>
        <v>#REF!</v>
      </c>
      <c r="U9" s="66" t="e">
        <f>#REF!</f>
        <v>#REF!</v>
      </c>
      <c r="V9" s="66" t="e">
        <f t="shared" si="8"/>
        <v>#REF!</v>
      </c>
      <c r="W9" s="66" t="e">
        <f>#REF!</f>
        <v>#REF!</v>
      </c>
      <c r="X9" s="66" t="e">
        <f t="shared" si="9"/>
        <v>#REF!</v>
      </c>
      <c r="Y9" s="66" t="e">
        <f>#REF!</f>
        <v>#REF!</v>
      </c>
      <c r="Z9" s="66" t="e">
        <f t="shared" si="10"/>
        <v>#REF!</v>
      </c>
      <c r="AA9" s="66" t="e">
        <f>#REF!</f>
        <v>#REF!</v>
      </c>
      <c r="AB9" s="66" t="e">
        <f t="shared" si="11"/>
        <v>#REF!</v>
      </c>
      <c r="AC9" s="66" t="e">
        <f>#REF!</f>
        <v>#REF!</v>
      </c>
      <c r="AD9" s="66" t="e">
        <f t="shared" si="12"/>
        <v>#REF!</v>
      </c>
      <c r="AE9" s="66" t="e">
        <f>#REF!</f>
        <v>#REF!</v>
      </c>
      <c r="AF9" s="66" t="e">
        <f t="shared" si="13"/>
        <v>#REF!</v>
      </c>
      <c r="AG9" s="66" t="e">
        <f>#REF!</f>
        <v>#REF!</v>
      </c>
      <c r="AH9" s="66" t="e">
        <f t="shared" si="14"/>
        <v>#REF!</v>
      </c>
      <c r="AI9" s="66" t="e">
        <f>#REF!</f>
        <v>#REF!</v>
      </c>
      <c r="AJ9" s="66" t="e">
        <f t="shared" si="15"/>
        <v>#REF!</v>
      </c>
      <c r="AK9" s="66" t="e">
        <f>#REF!</f>
        <v>#REF!</v>
      </c>
      <c r="AL9" s="66" t="e">
        <f t="shared" si="16"/>
        <v>#REF!</v>
      </c>
      <c r="AM9" s="66" t="e">
        <f>#REF!</f>
        <v>#REF!</v>
      </c>
      <c r="AN9" s="66" t="e">
        <f t="shared" si="17"/>
        <v>#REF!</v>
      </c>
      <c r="AO9" s="66" t="e">
        <f>#REF!</f>
        <v>#REF!</v>
      </c>
      <c r="AP9" s="66" t="e">
        <f t="shared" si="18"/>
        <v>#REF!</v>
      </c>
      <c r="AQ9" s="1" t="e">
        <f t="shared" si="19"/>
        <v>#REF!</v>
      </c>
      <c r="AR9" s="3" t="e">
        <f t="shared" si="20"/>
        <v>#REF!</v>
      </c>
    </row>
    <row r="10" spans="1:44" x14ac:dyDescent="0.25">
      <c r="A10" s="1">
        <f>список!A8</f>
        <v>7</v>
      </c>
      <c r="B10" s="66"/>
      <c r="C10" s="66"/>
      <c r="D10" s="67"/>
      <c r="E10" s="68" t="e">
        <f>#REF!</f>
        <v>#REF!</v>
      </c>
      <c r="F10" s="68" t="e">
        <f t="shared" si="0"/>
        <v>#REF!</v>
      </c>
      <c r="G10" s="68" t="e">
        <f>#REF!</f>
        <v>#REF!</v>
      </c>
      <c r="H10" s="68" t="e">
        <f t="shared" si="1"/>
        <v>#REF!</v>
      </c>
      <c r="I10" s="68" t="e">
        <f>#REF!</f>
        <v>#REF!</v>
      </c>
      <c r="J10" s="68" t="e">
        <f t="shared" si="2"/>
        <v>#REF!</v>
      </c>
      <c r="K10" s="66" t="e">
        <f>#REF!</f>
        <v>#REF!</v>
      </c>
      <c r="L10" s="66" t="e">
        <f t="shared" si="3"/>
        <v>#REF!</v>
      </c>
      <c r="M10" s="66" t="e">
        <f>#REF!</f>
        <v>#REF!</v>
      </c>
      <c r="N10" s="66" t="e">
        <f t="shared" si="4"/>
        <v>#REF!</v>
      </c>
      <c r="O10" s="66" t="e">
        <f>#REF!</f>
        <v>#REF!</v>
      </c>
      <c r="P10" s="66" t="e">
        <f t="shared" si="5"/>
        <v>#REF!</v>
      </c>
      <c r="Q10" s="66" t="e">
        <f>#REF!</f>
        <v>#REF!</v>
      </c>
      <c r="R10" s="66" t="e">
        <f t="shared" si="6"/>
        <v>#REF!</v>
      </c>
      <c r="S10" s="66" t="e">
        <f>#REF!</f>
        <v>#REF!</v>
      </c>
      <c r="T10" s="66" t="e">
        <f t="shared" si="7"/>
        <v>#REF!</v>
      </c>
      <c r="U10" s="66" t="e">
        <f>#REF!</f>
        <v>#REF!</v>
      </c>
      <c r="V10" s="66" t="e">
        <f t="shared" si="8"/>
        <v>#REF!</v>
      </c>
      <c r="W10" s="66" t="e">
        <f>#REF!</f>
        <v>#REF!</v>
      </c>
      <c r="X10" s="66" t="e">
        <f t="shared" si="9"/>
        <v>#REF!</v>
      </c>
      <c r="Y10" s="66" t="e">
        <f>#REF!</f>
        <v>#REF!</v>
      </c>
      <c r="Z10" s="66" t="e">
        <f t="shared" si="10"/>
        <v>#REF!</v>
      </c>
      <c r="AA10" s="66" t="e">
        <f>#REF!</f>
        <v>#REF!</v>
      </c>
      <c r="AB10" s="66" t="e">
        <f t="shared" si="11"/>
        <v>#REF!</v>
      </c>
      <c r="AC10" s="66" t="e">
        <f>#REF!</f>
        <v>#REF!</v>
      </c>
      <c r="AD10" s="66" t="e">
        <f t="shared" si="12"/>
        <v>#REF!</v>
      </c>
      <c r="AE10" s="66" t="e">
        <f>#REF!</f>
        <v>#REF!</v>
      </c>
      <c r="AF10" s="66" t="e">
        <f t="shared" si="13"/>
        <v>#REF!</v>
      </c>
      <c r="AG10" s="66" t="e">
        <f>#REF!</f>
        <v>#REF!</v>
      </c>
      <c r="AH10" s="66" t="e">
        <f t="shared" si="14"/>
        <v>#REF!</v>
      </c>
      <c r="AI10" s="66" t="e">
        <f>#REF!</f>
        <v>#REF!</v>
      </c>
      <c r="AJ10" s="66" t="e">
        <f t="shared" si="15"/>
        <v>#REF!</v>
      </c>
      <c r="AK10" s="66" t="e">
        <f>#REF!</f>
        <v>#REF!</v>
      </c>
      <c r="AL10" s="66" t="e">
        <f t="shared" si="16"/>
        <v>#REF!</v>
      </c>
      <c r="AM10" s="66" t="e">
        <f>#REF!</f>
        <v>#REF!</v>
      </c>
      <c r="AN10" s="66" t="e">
        <f t="shared" si="17"/>
        <v>#REF!</v>
      </c>
      <c r="AO10" s="66" t="e">
        <f>#REF!</f>
        <v>#REF!</v>
      </c>
      <c r="AP10" s="66" t="e">
        <f t="shared" si="18"/>
        <v>#REF!</v>
      </c>
      <c r="AQ10" s="1" t="e">
        <f t="shared" si="19"/>
        <v>#REF!</v>
      </c>
      <c r="AR10" s="3" t="e">
        <f t="shared" si="20"/>
        <v>#REF!</v>
      </c>
    </row>
    <row r="11" spans="1:44" x14ac:dyDescent="0.25">
      <c r="A11" s="1">
        <f>список!A9</f>
        <v>8</v>
      </c>
      <c r="B11" s="66"/>
      <c r="C11" s="66"/>
      <c r="D11" s="67"/>
      <c r="E11" s="68" t="e">
        <f>#REF!</f>
        <v>#REF!</v>
      </c>
      <c r="F11" s="68" t="e">
        <f t="shared" si="0"/>
        <v>#REF!</v>
      </c>
      <c r="G11" s="68" t="e">
        <f>#REF!</f>
        <v>#REF!</v>
      </c>
      <c r="H11" s="68" t="e">
        <f t="shared" si="1"/>
        <v>#REF!</v>
      </c>
      <c r="I11" s="68" t="e">
        <f>#REF!</f>
        <v>#REF!</v>
      </c>
      <c r="J11" s="68" t="e">
        <f t="shared" si="2"/>
        <v>#REF!</v>
      </c>
      <c r="K11" s="66" t="e">
        <f>#REF!</f>
        <v>#REF!</v>
      </c>
      <c r="L11" s="66" t="e">
        <f t="shared" si="3"/>
        <v>#REF!</v>
      </c>
      <c r="M11" s="66" t="e">
        <f>#REF!</f>
        <v>#REF!</v>
      </c>
      <c r="N11" s="66" t="e">
        <f t="shared" si="4"/>
        <v>#REF!</v>
      </c>
      <c r="O11" s="66" t="e">
        <f>#REF!</f>
        <v>#REF!</v>
      </c>
      <c r="P11" s="66" t="e">
        <f t="shared" si="5"/>
        <v>#REF!</v>
      </c>
      <c r="Q11" s="66" t="e">
        <f>#REF!</f>
        <v>#REF!</v>
      </c>
      <c r="R11" s="66" t="e">
        <f t="shared" si="6"/>
        <v>#REF!</v>
      </c>
      <c r="S11" s="66" t="e">
        <f>#REF!</f>
        <v>#REF!</v>
      </c>
      <c r="T11" s="66" t="e">
        <f t="shared" si="7"/>
        <v>#REF!</v>
      </c>
      <c r="U11" s="66" t="e">
        <f>#REF!</f>
        <v>#REF!</v>
      </c>
      <c r="V11" s="66" t="e">
        <f t="shared" si="8"/>
        <v>#REF!</v>
      </c>
      <c r="W11" s="66" t="e">
        <f>#REF!</f>
        <v>#REF!</v>
      </c>
      <c r="X11" s="66" t="e">
        <f t="shared" si="9"/>
        <v>#REF!</v>
      </c>
      <c r="Y11" s="66" t="e">
        <f>#REF!</f>
        <v>#REF!</v>
      </c>
      <c r="Z11" s="66" t="e">
        <f t="shared" si="10"/>
        <v>#REF!</v>
      </c>
      <c r="AA11" s="66" t="e">
        <f>#REF!</f>
        <v>#REF!</v>
      </c>
      <c r="AB11" s="66" t="e">
        <f t="shared" si="11"/>
        <v>#REF!</v>
      </c>
      <c r="AC11" s="66" t="e">
        <f>#REF!</f>
        <v>#REF!</v>
      </c>
      <c r="AD11" s="66" t="e">
        <f t="shared" si="12"/>
        <v>#REF!</v>
      </c>
      <c r="AE11" s="66" t="e">
        <f>#REF!</f>
        <v>#REF!</v>
      </c>
      <c r="AF11" s="66" t="e">
        <f t="shared" si="13"/>
        <v>#REF!</v>
      </c>
      <c r="AG11" s="66" t="e">
        <f>#REF!</f>
        <v>#REF!</v>
      </c>
      <c r="AH11" s="66" t="e">
        <f t="shared" si="14"/>
        <v>#REF!</v>
      </c>
      <c r="AI11" s="66" t="e">
        <f>#REF!</f>
        <v>#REF!</v>
      </c>
      <c r="AJ11" s="66" t="e">
        <f t="shared" si="15"/>
        <v>#REF!</v>
      </c>
      <c r="AK11" s="66" t="e">
        <f>#REF!</f>
        <v>#REF!</v>
      </c>
      <c r="AL11" s="66" t="e">
        <f t="shared" si="16"/>
        <v>#REF!</v>
      </c>
      <c r="AM11" s="66" t="e">
        <f>#REF!</f>
        <v>#REF!</v>
      </c>
      <c r="AN11" s="66" t="e">
        <f t="shared" si="17"/>
        <v>#REF!</v>
      </c>
      <c r="AO11" s="66" t="e">
        <f>#REF!</f>
        <v>#REF!</v>
      </c>
      <c r="AP11" s="66" t="e">
        <f t="shared" si="18"/>
        <v>#REF!</v>
      </c>
      <c r="AQ11" s="1" t="e">
        <f t="shared" si="19"/>
        <v>#REF!</v>
      </c>
      <c r="AR11" s="3" t="e">
        <f t="shared" si="20"/>
        <v>#REF!</v>
      </c>
    </row>
    <row r="12" spans="1:44" x14ac:dyDescent="0.25">
      <c r="A12" s="1">
        <f>список!A10</f>
        <v>9</v>
      </c>
      <c r="B12" s="66"/>
      <c r="C12" s="66"/>
      <c r="D12" s="67"/>
      <c r="E12" s="68" t="e">
        <f>#REF!</f>
        <v>#REF!</v>
      </c>
      <c r="F12" s="68" t="e">
        <f t="shared" si="0"/>
        <v>#REF!</v>
      </c>
      <c r="G12" s="68" t="e">
        <f>#REF!</f>
        <v>#REF!</v>
      </c>
      <c r="H12" s="68" t="e">
        <f t="shared" si="1"/>
        <v>#REF!</v>
      </c>
      <c r="I12" s="68" t="e">
        <f>#REF!</f>
        <v>#REF!</v>
      </c>
      <c r="J12" s="68" t="e">
        <f t="shared" si="2"/>
        <v>#REF!</v>
      </c>
      <c r="K12" s="66" t="e">
        <f>#REF!</f>
        <v>#REF!</v>
      </c>
      <c r="L12" s="66" t="e">
        <f t="shared" si="3"/>
        <v>#REF!</v>
      </c>
      <c r="M12" s="66" t="e">
        <f>#REF!</f>
        <v>#REF!</v>
      </c>
      <c r="N12" s="66" t="e">
        <f t="shared" si="4"/>
        <v>#REF!</v>
      </c>
      <c r="O12" s="66" t="e">
        <f>#REF!</f>
        <v>#REF!</v>
      </c>
      <c r="P12" s="66" t="e">
        <f t="shared" si="5"/>
        <v>#REF!</v>
      </c>
      <c r="Q12" s="66" t="e">
        <f>#REF!</f>
        <v>#REF!</v>
      </c>
      <c r="R12" s="66" t="e">
        <f t="shared" si="6"/>
        <v>#REF!</v>
      </c>
      <c r="S12" s="66" t="e">
        <f>#REF!</f>
        <v>#REF!</v>
      </c>
      <c r="T12" s="66" t="e">
        <f t="shared" si="7"/>
        <v>#REF!</v>
      </c>
      <c r="U12" s="66" t="e">
        <f>#REF!</f>
        <v>#REF!</v>
      </c>
      <c r="V12" s="66" t="e">
        <f t="shared" si="8"/>
        <v>#REF!</v>
      </c>
      <c r="W12" s="66" t="e">
        <f>#REF!</f>
        <v>#REF!</v>
      </c>
      <c r="X12" s="66" t="e">
        <f t="shared" si="9"/>
        <v>#REF!</v>
      </c>
      <c r="Y12" s="66" t="e">
        <f>#REF!</f>
        <v>#REF!</v>
      </c>
      <c r="Z12" s="66" t="e">
        <f t="shared" si="10"/>
        <v>#REF!</v>
      </c>
      <c r="AA12" s="66" t="e">
        <f>#REF!</f>
        <v>#REF!</v>
      </c>
      <c r="AB12" s="66" t="e">
        <f t="shared" si="11"/>
        <v>#REF!</v>
      </c>
      <c r="AC12" s="66" t="e">
        <f>#REF!</f>
        <v>#REF!</v>
      </c>
      <c r="AD12" s="66" t="e">
        <f t="shared" si="12"/>
        <v>#REF!</v>
      </c>
      <c r="AE12" s="66" t="e">
        <f>#REF!</f>
        <v>#REF!</v>
      </c>
      <c r="AF12" s="66" t="e">
        <f t="shared" si="13"/>
        <v>#REF!</v>
      </c>
      <c r="AG12" s="66" t="e">
        <f>#REF!</f>
        <v>#REF!</v>
      </c>
      <c r="AH12" s="66" t="e">
        <f t="shared" si="14"/>
        <v>#REF!</v>
      </c>
      <c r="AI12" s="66" t="e">
        <f>#REF!</f>
        <v>#REF!</v>
      </c>
      <c r="AJ12" s="66" t="e">
        <f t="shared" si="15"/>
        <v>#REF!</v>
      </c>
      <c r="AK12" s="66" t="e">
        <f>#REF!</f>
        <v>#REF!</v>
      </c>
      <c r="AL12" s="66" t="e">
        <f t="shared" si="16"/>
        <v>#REF!</v>
      </c>
      <c r="AM12" s="66" t="e">
        <f>#REF!</f>
        <v>#REF!</v>
      </c>
      <c r="AN12" s="66" t="e">
        <f t="shared" si="17"/>
        <v>#REF!</v>
      </c>
      <c r="AO12" s="66" t="e">
        <f>#REF!</f>
        <v>#REF!</v>
      </c>
      <c r="AP12" s="66" t="e">
        <f t="shared" si="18"/>
        <v>#REF!</v>
      </c>
      <c r="AQ12" s="1" t="e">
        <f t="shared" si="19"/>
        <v>#REF!</v>
      </c>
      <c r="AR12" s="3" t="e">
        <f t="shared" si="20"/>
        <v>#REF!</v>
      </c>
    </row>
    <row r="13" spans="1:44" x14ac:dyDescent="0.25">
      <c r="A13" s="1">
        <f>список!A11</f>
        <v>10</v>
      </c>
      <c r="B13" s="66"/>
      <c r="C13" s="66"/>
      <c r="D13" s="67"/>
      <c r="E13" s="68" t="e">
        <f>#REF!</f>
        <v>#REF!</v>
      </c>
      <c r="F13" s="68" t="e">
        <f t="shared" si="0"/>
        <v>#REF!</v>
      </c>
      <c r="G13" s="68" t="e">
        <f>#REF!</f>
        <v>#REF!</v>
      </c>
      <c r="H13" s="68" t="e">
        <f t="shared" si="1"/>
        <v>#REF!</v>
      </c>
      <c r="I13" s="68" t="e">
        <f>#REF!</f>
        <v>#REF!</v>
      </c>
      <c r="J13" s="68" t="e">
        <f t="shared" si="2"/>
        <v>#REF!</v>
      </c>
      <c r="K13" s="66" t="e">
        <f>#REF!</f>
        <v>#REF!</v>
      </c>
      <c r="L13" s="66" t="e">
        <f t="shared" si="3"/>
        <v>#REF!</v>
      </c>
      <c r="M13" s="66" t="e">
        <f>#REF!</f>
        <v>#REF!</v>
      </c>
      <c r="N13" s="66" t="e">
        <f t="shared" si="4"/>
        <v>#REF!</v>
      </c>
      <c r="O13" s="66" t="e">
        <f>#REF!</f>
        <v>#REF!</v>
      </c>
      <c r="P13" s="66" t="e">
        <f t="shared" si="5"/>
        <v>#REF!</v>
      </c>
      <c r="Q13" s="66" t="e">
        <f>#REF!</f>
        <v>#REF!</v>
      </c>
      <c r="R13" s="66" t="e">
        <f t="shared" si="6"/>
        <v>#REF!</v>
      </c>
      <c r="S13" s="66" t="e">
        <f>#REF!</f>
        <v>#REF!</v>
      </c>
      <c r="T13" s="66" t="e">
        <f t="shared" si="7"/>
        <v>#REF!</v>
      </c>
      <c r="U13" s="66" t="e">
        <f>#REF!</f>
        <v>#REF!</v>
      </c>
      <c r="V13" s="66" t="e">
        <f t="shared" si="8"/>
        <v>#REF!</v>
      </c>
      <c r="W13" s="66" t="e">
        <f>#REF!</f>
        <v>#REF!</v>
      </c>
      <c r="X13" s="66" t="e">
        <f t="shared" si="9"/>
        <v>#REF!</v>
      </c>
      <c r="Y13" s="66" t="e">
        <f>#REF!</f>
        <v>#REF!</v>
      </c>
      <c r="Z13" s="66" t="e">
        <f t="shared" si="10"/>
        <v>#REF!</v>
      </c>
      <c r="AA13" s="66" t="e">
        <f>#REF!</f>
        <v>#REF!</v>
      </c>
      <c r="AB13" s="66" t="e">
        <f t="shared" si="11"/>
        <v>#REF!</v>
      </c>
      <c r="AC13" s="66" t="e">
        <f>#REF!</f>
        <v>#REF!</v>
      </c>
      <c r="AD13" s="66" t="e">
        <f t="shared" si="12"/>
        <v>#REF!</v>
      </c>
      <c r="AE13" s="66" t="e">
        <f>#REF!</f>
        <v>#REF!</v>
      </c>
      <c r="AF13" s="66" t="e">
        <f t="shared" si="13"/>
        <v>#REF!</v>
      </c>
      <c r="AG13" s="66" t="e">
        <f>#REF!</f>
        <v>#REF!</v>
      </c>
      <c r="AH13" s="66" t="e">
        <f t="shared" si="14"/>
        <v>#REF!</v>
      </c>
      <c r="AI13" s="66" t="e">
        <f>#REF!</f>
        <v>#REF!</v>
      </c>
      <c r="AJ13" s="66" t="e">
        <f t="shared" si="15"/>
        <v>#REF!</v>
      </c>
      <c r="AK13" s="66" t="e">
        <f>#REF!</f>
        <v>#REF!</v>
      </c>
      <c r="AL13" s="66" t="e">
        <f t="shared" si="16"/>
        <v>#REF!</v>
      </c>
      <c r="AM13" s="66" t="e">
        <f>#REF!</f>
        <v>#REF!</v>
      </c>
      <c r="AN13" s="66" t="e">
        <f t="shared" si="17"/>
        <v>#REF!</v>
      </c>
      <c r="AO13" s="66" t="e">
        <f>#REF!</f>
        <v>#REF!</v>
      </c>
      <c r="AP13" s="66" t="e">
        <f t="shared" si="18"/>
        <v>#REF!</v>
      </c>
      <c r="AQ13" s="1" t="e">
        <f t="shared" si="19"/>
        <v>#REF!</v>
      </c>
      <c r="AR13" s="3" t="e">
        <f t="shared" si="20"/>
        <v>#REF!</v>
      </c>
    </row>
    <row r="14" spans="1:44" x14ac:dyDescent="0.25">
      <c r="A14" s="1">
        <f>список!A12</f>
        <v>11</v>
      </c>
      <c r="B14" s="66"/>
      <c r="C14" s="66"/>
      <c r="D14" s="67"/>
      <c r="E14" s="68" t="e">
        <f>#REF!</f>
        <v>#REF!</v>
      </c>
      <c r="F14" s="68" t="e">
        <f t="shared" si="0"/>
        <v>#REF!</v>
      </c>
      <c r="G14" s="68" t="e">
        <f>#REF!</f>
        <v>#REF!</v>
      </c>
      <c r="H14" s="68" t="e">
        <f t="shared" si="1"/>
        <v>#REF!</v>
      </c>
      <c r="I14" s="68" t="e">
        <f>#REF!</f>
        <v>#REF!</v>
      </c>
      <c r="J14" s="68" t="e">
        <f t="shared" si="2"/>
        <v>#REF!</v>
      </c>
      <c r="K14" s="66" t="e">
        <f>#REF!</f>
        <v>#REF!</v>
      </c>
      <c r="L14" s="66" t="e">
        <f t="shared" si="3"/>
        <v>#REF!</v>
      </c>
      <c r="M14" s="66" t="e">
        <f>#REF!</f>
        <v>#REF!</v>
      </c>
      <c r="N14" s="66" t="e">
        <f t="shared" si="4"/>
        <v>#REF!</v>
      </c>
      <c r="O14" s="66" t="e">
        <f>#REF!</f>
        <v>#REF!</v>
      </c>
      <c r="P14" s="66" t="e">
        <f t="shared" si="5"/>
        <v>#REF!</v>
      </c>
      <c r="Q14" s="66" t="e">
        <f>#REF!</f>
        <v>#REF!</v>
      </c>
      <c r="R14" s="66" t="e">
        <f t="shared" si="6"/>
        <v>#REF!</v>
      </c>
      <c r="S14" s="66" t="e">
        <f>#REF!</f>
        <v>#REF!</v>
      </c>
      <c r="T14" s="66" t="e">
        <f t="shared" si="7"/>
        <v>#REF!</v>
      </c>
      <c r="U14" s="66" t="e">
        <f>#REF!</f>
        <v>#REF!</v>
      </c>
      <c r="V14" s="66" t="e">
        <f t="shared" si="8"/>
        <v>#REF!</v>
      </c>
      <c r="W14" s="66" t="e">
        <f>#REF!</f>
        <v>#REF!</v>
      </c>
      <c r="X14" s="66" t="e">
        <f t="shared" si="9"/>
        <v>#REF!</v>
      </c>
      <c r="Y14" s="66" t="e">
        <f>#REF!</f>
        <v>#REF!</v>
      </c>
      <c r="Z14" s="66" t="e">
        <f t="shared" si="10"/>
        <v>#REF!</v>
      </c>
      <c r="AA14" s="66" t="e">
        <f>#REF!</f>
        <v>#REF!</v>
      </c>
      <c r="AB14" s="66" t="e">
        <f t="shared" si="11"/>
        <v>#REF!</v>
      </c>
      <c r="AC14" s="66" t="e">
        <f>#REF!</f>
        <v>#REF!</v>
      </c>
      <c r="AD14" s="66" t="e">
        <f t="shared" si="12"/>
        <v>#REF!</v>
      </c>
      <c r="AE14" s="66" t="e">
        <f>#REF!</f>
        <v>#REF!</v>
      </c>
      <c r="AF14" s="66" t="e">
        <f t="shared" si="13"/>
        <v>#REF!</v>
      </c>
      <c r="AG14" s="66" t="e">
        <f>#REF!</f>
        <v>#REF!</v>
      </c>
      <c r="AH14" s="66" t="e">
        <f t="shared" si="14"/>
        <v>#REF!</v>
      </c>
      <c r="AI14" s="66" t="e">
        <f>#REF!</f>
        <v>#REF!</v>
      </c>
      <c r="AJ14" s="66" t="e">
        <f t="shared" si="15"/>
        <v>#REF!</v>
      </c>
      <c r="AK14" s="66" t="e">
        <f>#REF!</f>
        <v>#REF!</v>
      </c>
      <c r="AL14" s="66" t="e">
        <f t="shared" si="16"/>
        <v>#REF!</v>
      </c>
      <c r="AM14" s="66" t="e">
        <f>#REF!</f>
        <v>#REF!</v>
      </c>
      <c r="AN14" s="66" t="e">
        <f t="shared" si="17"/>
        <v>#REF!</v>
      </c>
      <c r="AO14" s="66" t="e">
        <f>#REF!</f>
        <v>#REF!</v>
      </c>
      <c r="AP14" s="66" t="e">
        <f t="shared" si="18"/>
        <v>#REF!</v>
      </c>
      <c r="AQ14" s="1" t="e">
        <f t="shared" si="19"/>
        <v>#REF!</v>
      </c>
      <c r="AR14" s="3" t="e">
        <f t="shared" si="20"/>
        <v>#REF!</v>
      </c>
    </row>
    <row r="15" spans="1:44" x14ac:dyDescent="0.25">
      <c r="A15" s="1">
        <f>список!A13</f>
        <v>12</v>
      </c>
      <c r="B15" s="66"/>
      <c r="C15" s="66"/>
      <c r="D15" s="67"/>
      <c r="E15" s="68" t="e">
        <f>#REF!</f>
        <v>#REF!</v>
      </c>
      <c r="F15" s="68" t="e">
        <f t="shared" si="0"/>
        <v>#REF!</v>
      </c>
      <c r="G15" s="68" t="e">
        <f>#REF!</f>
        <v>#REF!</v>
      </c>
      <c r="H15" s="68" t="e">
        <f t="shared" si="1"/>
        <v>#REF!</v>
      </c>
      <c r="I15" s="68" t="e">
        <f>#REF!</f>
        <v>#REF!</v>
      </c>
      <c r="J15" s="68" t="e">
        <f t="shared" si="2"/>
        <v>#REF!</v>
      </c>
      <c r="K15" s="66" t="e">
        <f>#REF!</f>
        <v>#REF!</v>
      </c>
      <c r="L15" s="66" t="e">
        <f t="shared" si="3"/>
        <v>#REF!</v>
      </c>
      <c r="M15" s="66" t="e">
        <f>#REF!</f>
        <v>#REF!</v>
      </c>
      <c r="N15" s="66" t="e">
        <f t="shared" si="4"/>
        <v>#REF!</v>
      </c>
      <c r="O15" s="66" t="e">
        <f>#REF!</f>
        <v>#REF!</v>
      </c>
      <c r="P15" s="66" t="e">
        <f t="shared" si="5"/>
        <v>#REF!</v>
      </c>
      <c r="Q15" s="66" t="e">
        <f>#REF!</f>
        <v>#REF!</v>
      </c>
      <c r="R15" s="66" t="e">
        <f t="shared" si="6"/>
        <v>#REF!</v>
      </c>
      <c r="S15" s="66" t="e">
        <f>#REF!</f>
        <v>#REF!</v>
      </c>
      <c r="T15" s="66" t="e">
        <f t="shared" si="7"/>
        <v>#REF!</v>
      </c>
      <c r="U15" s="66" t="e">
        <f>#REF!</f>
        <v>#REF!</v>
      </c>
      <c r="V15" s="66" t="e">
        <f t="shared" si="8"/>
        <v>#REF!</v>
      </c>
      <c r="W15" s="66" t="e">
        <f>#REF!</f>
        <v>#REF!</v>
      </c>
      <c r="X15" s="66" t="e">
        <f t="shared" si="9"/>
        <v>#REF!</v>
      </c>
      <c r="Y15" s="66" t="e">
        <f>#REF!</f>
        <v>#REF!</v>
      </c>
      <c r="Z15" s="66" t="e">
        <f t="shared" si="10"/>
        <v>#REF!</v>
      </c>
      <c r="AA15" s="66" t="e">
        <f>#REF!</f>
        <v>#REF!</v>
      </c>
      <c r="AB15" s="66" t="e">
        <f t="shared" si="11"/>
        <v>#REF!</v>
      </c>
      <c r="AC15" s="66" t="e">
        <f>#REF!</f>
        <v>#REF!</v>
      </c>
      <c r="AD15" s="66" t="e">
        <f t="shared" si="12"/>
        <v>#REF!</v>
      </c>
      <c r="AE15" s="66" t="e">
        <f>#REF!</f>
        <v>#REF!</v>
      </c>
      <c r="AF15" s="66" t="e">
        <f t="shared" si="13"/>
        <v>#REF!</v>
      </c>
      <c r="AG15" s="66" t="e">
        <f>#REF!</f>
        <v>#REF!</v>
      </c>
      <c r="AH15" s="66" t="e">
        <f t="shared" si="14"/>
        <v>#REF!</v>
      </c>
      <c r="AI15" s="66" t="e">
        <f>#REF!</f>
        <v>#REF!</v>
      </c>
      <c r="AJ15" s="66" t="e">
        <f t="shared" si="15"/>
        <v>#REF!</v>
      </c>
      <c r="AK15" s="66" t="e">
        <f>#REF!</f>
        <v>#REF!</v>
      </c>
      <c r="AL15" s="66" t="e">
        <f t="shared" si="16"/>
        <v>#REF!</v>
      </c>
      <c r="AM15" s="66" t="e">
        <f>#REF!</f>
        <v>#REF!</v>
      </c>
      <c r="AN15" s="66" t="e">
        <f t="shared" si="17"/>
        <v>#REF!</v>
      </c>
      <c r="AO15" s="66" t="e">
        <f>#REF!</f>
        <v>#REF!</v>
      </c>
      <c r="AP15" s="66" t="e">
        <f t="shared" si="18"/>
        <v>#REF!</v>
      </c>
      <c r="AQ15" s="1" t="e">
        <f t="shared" si="19"/>
        <v>#REF!</v>
      </c>
      <c r="AR15" s="3" t="e">
        <f t="shared" si="20"/>
        <v>#REF!</v>
      </c>
    </row>
    <row r="16" spans="1:44" x14ac:dyDescent="0.25">
      <c r="A16" s="1">
        <f>список!A14</f>
        <v>13</v>
      </c>
      <c r="B16" s="66"/>
      <c r="C16" s="66"/>
      <c r="D16" s="67"/>
      <c r="E16" s="68" t="e">
        <f>#REF!</f>
        <v>#REF!</v>
      </c>
      <c r="F16" s="68" t="e">
        <f t="shared" si="0"/>
        <v>#REF!</v>
      </c>
      <c r="G16" s="68" t="e">
        <f>#REF!</f>
        <v>#REF!</v>
      </c>
      <c r="H16" s="68" t="e">
        <f t="shared" si="1"/>
        <v>#REF!</v>
      </c>
      <c r="I16" s="68" t="e">
        <f>#REF!</f>
        <v>#REF!</v>
      </c>
      <c r="J16" s="68" t="e">
        <f t="shared" si="2"/>
        <v>#REF!</v>
      </c>
      <c r="K16" s="66" t="e">
        <f>#REF!</f>
        <v>#REF!</v>
      </c>
      <c r="L16" s="66" t="e">
        <f t="shared" si="3"/>
        <v>#REF!</v>
      </c>
      <c r="M16" s="66" t="e">
        <f>#REF!</f>
        <v>#REF!</v>
      </c>
      <c r="N16" s="66" t="e">
        <f t="shared" si="4"/>
        <v>#REF!</v>
      </c>
      <c r="O16" s="66" t="e">
        <f>#REF!</f>
        <v>#REF!</v>
      </c>
      <c r="P16" s="66" t="e">
        <f t="shared" si="5"/>
        <v>#REF!</v>
      </c>
      <c r="Q16" s="66" t="e">
        <f>#REF!</f>
        <v>#REF!</v>
      </c>
      <c r="R16" s="66" t="e">
        <f t="shared" si="6"/>
        <v>#REF!</v>
      </c>
      <c r="S16" s="66" t="e">
        <f>#REF!</f>
        <v>#REF!</v>
      </c>
      <c r="T16" s="66" t="e">
        <f t="shared" si="7"/>
        <v>#REF!</v>
      </c>
      <c r="U16" s="66" t="e">
        <f>#REF!</f>
        <v>#REF!</v>
      </c>
      <c r="V16" s="66" t="e">
        <f t="shared" si="8"/>
        <v>#REF!</v>
      </c>
      <c r="W16" s="66" t="e">
        <f>#REF!</f>
        <v>#REF!</v>
      </c>
      <c r="X16" s="66" t="e">
        <f t="shared" si="9"/>
        <v>#REF!</v>
      </c>
      <c r="Y16" s="66" t="e">
        <f>#REF!</f>
        <v>#REF!</v>
      </c>
      <c r="Z16" s="66" t="e">
        <f t="shared" si="10"/>
        <v>#REF!</v>
      </c>
      <c r="AA16" s="66" t="e">
        <f>#REF!</f>
        <v>#REF!</v>
      </c>
      <c r="AB16" s="66" t="e">
        <f t="shared" si="11"/>
        <v>#REF!</v>
      </c>
      <c r="AC16" s="66" t="e">
        <f>#REF!</f>
        <v>#REF!</v>
      </c>
      <c r="AD16" s="66" t="e">
        <f t="shared" si="12"/>
        <v>#REF!</v>
      </c>
      <c r="AE16" s="66" t="e">
        <f>#REF!</f>
        <v>#REF!</v>
      </c>
      <c r="AF16" s="66" t="e">
        <f t="shared" si="13"/>
        <v>#REF!</v>
      </c>
      <c r="AG16" s="66" t="e">
        <f>#REF!</f>
        <v>#REF!</v>
      </c>
      <c r="AH16" s="66" t="e">
        <f t="shared" si="14"/>
        <v>#REF!</v>
      </c>
      <c r="AI16" s="66" t="e">
        <f>#REF!</f>
        <v>#REF!</v>
      </c>
      <c r="AJ16" s="66" t="e">
        <f t="shared" si="15"/>
        <v>#REF!</v>
      </c>
      <c r="AK16" s="66" t="e">
        <f>#REF!</f>
        <v>#REF!</v>
      </c>
      <c r="AL16" s="66" t="e">
        <f t="shared" si="16"/>
        <v>#REF!</v>
      </c>
      <c r="AM16" s="66" t="e">
        <f>#REF!</f>
        <v>#REF!</v>
      </c>
      <c r="AN16" s="66" t="e">
        <f t="shared" si="17"/>
        <v>#REF!</v>
      </c>
      <c r="AO16" s="66" t="e">
        <f>#REF!</f>
        <v>#REF!</v>
      </c>
      <c r="AP16" s="66" t="e">
        <f t="shared" si="18"/>
        <v>#REF!</v>
      </c>
      <c r="AQ16" s="1" t="e">
        <f t="shared" si="19"/>
        <v>#REF!</v>
      </c>
      <c r="AR16" s="3" t="e">
        <f t="shared" si="20"/>
        <v>#REF!</v>
      </c>
    </row>
    <row r="17" spans="1:44" x14ac:dyDescent="0.25">
      <c r="A17" s="1">
        <f>список!A15</f>
        <v>14</v>
      </c>
      <c r="B17" s="66"/>
      <c r="C17" s="66"/>
      <c r="D17" s="67"/>
      <c r="E17" s="68" t="e">
        <f>#REF!</f>
        <v>#REF!</v>
      </c>
      <c r="F17" s="68" t="e">
        <f t="shared" si="0"/>
        <v>#REF!</v>
      </c>
      <c r="G17" s="68" t="e">
        <f>#REF!</f>
        <v>#REF!</v>
      </c>
      <c r="H17" s="68" t="e">
        <f t="shared" si="1"/>
        <v>#REF!</v>
      </c>
      <c r="I17" s="68" t="e">
        <f>#REF!</f>
        <v>#REF!</v>
      </c>
      <c r="J17" s="68" t="e">
        <f t="shared" si="2"/>
        <v>#REF!</v>
      </c>
      <c r="K17" s="66" t="e">
        <f>#REF!</f>
        <v>#REF!</v>
      </c>
      <c r="L17" s="66" t="e">
        <f t="shared" si="3"/>
        <v>#REF!</v>
      </c>
      <c r="M17" s="66" t="e">
        <f>#REF!</f>
        <v>#REF!</v>
      </c>
      <c r="N17" s="66" t="e">
        <f t="shared" si="4"/>
        <v>#REF!</v>
      </c>
      <c r="O17" s="66" t="e">
        <f>#REF!</f>
        <v>#REF!</v>
      </c>
      <c r="P17" s="66" t="e">
        <f t="shared" si="5"/>
        <v>#REF!</v>
      </c>
      <c r="Q17" s="66" t="e">
        <f>#REF!</f>
        <v>#REF!</v>
      </c>
      <c r="R17" s="66" t="e">
        <f t="shared" si="6"/>
        <v>#REF!</v>
      </c>
      <c r="S17" s="66" t="e">
        <f>#REF!</f>
        <v>#REF!</v>
      </c>
      <c r="T17" s="66" t="e">
        <f t="shared" si="7"/>
        <v>#REF!</v>
      </c>
      <c r="U17" s="66" t="e">
        <f>#REF!</f>
        <v>#REF!</v>
      </c>
      <c r="V17" s="66" t="e">
        <f t="shared" si="8"/>
        <v>#REF!</v>
      </c>
      <c r="W17" s="66" t="e">
        <f>#REF!</f>
        <v>#REF!</v>
      </c>
      <c r="X17" s="66" t="e">
        <f t="shared" si="9"/>
        <v>#REF!</v>
      </c>
      <c r="Y17" s="66" t="e">
        <f>#REF!</f>
        <v>#REF!</v>
      </c>
      <c r="Z17" s="66" t="e">
        <f t="shared" si="10"/>
        <v>#REF!</v>
      </c>
      <c r="AA17" s="66" t="e">
        <f>#REF!</f>
        <v>#REF!</v>
      </c>
      <c r="AB17" s="66" t="e">
        <f t="shared" si="11"/>
        <v>#REF!</v>
      </c>
      <c r="AC17" s="66" t="e">
        <f>#REF!</f>
        <v>#REF!</v>
      </c>
      <c r="AD17" s="66" t="e">
        <f t="shared" si="12"/>
        <v>#REF!</v>
      </c>
      <c r="AE17" s="66" t="e">
        <f>#REF!</f>
        <v>#REF!</v>
      </c>
      <c r="AF17" s="66" t="e">
        <f t="shared" si="13"/>
        <v>#REF!</v>
      </c>
      <c r="AG17" s="66" t="e">
        <f>#REF!</f>
        <v>#REF!</v>
      </c>
      <c r="AH17" s="66" t="e">
        <f t="shared" si="14"/>
        <v>#REF!</v>
      </c>
      <c r="AI17" s="66" t="e">
        <f>#REF!</f>
        <v>#REF!</v>
      </c>
      <c r="AJ17" s="66" t="e">
        <f t="shared" si="15"/>
        <v>#REF!</v>
      </c>
      <c r="AK17" s="66" t="e">
        <f>#REF!</f>
        <v>#REF!</v>
      </c>
      <c r="AL17" s="66" t="e">
        <f t="shared" si="16"/>
        <v>#REF!</v>
      </c>
      <c r="AM17" s="66" t="e">
        <f>#REF!</f>
        <v>#REF!</v>
      </c>
      <c r="AN17" s="66" t="e">
        <f t="shared" si="17"/>
        <v>#REF!</v>
      </c>
      <c r="AO17" s="66" t="e">
        <f>#REF!</f>
        <v>#REF!</v>
      </c>
      <c r="AP17" s="66" t="e">
        <f t="shared" si="18"/>
        <v>#REF!</v>
      </c>
      <c r="AQ17" s="1" t="e">
        <f t="shared" si="19"/>
        <v>#REF!</v>
      </c>
      <c r="AR17" s="3" t="e">
        <f t="shared" si="20"/>
        <v>#REF!</v>
      </c>
    </row>
    <row r="18" spans="1:44" x14ac:dyDescent="0.25">
      <c r="A18" s="1">
        <f>список!A16</f>
        <v>15</v>
      </c>
      <c r="B18" s="66"/>
      <c r="C18" s="66"/>
      <c r="D18" s="67"/>
      <c r="E18" s="68" t="e">
        <f>#REF!</f>
        <v>#REF!</v>
      </c>
      <c r="F18" s="68" t="e">
        <f t="shared" si="0"/>
        <v>#REF!</v>
      </c>
      <c r="G18" s="68" t="e">
        <f>#REF!</f>
        <v>#REF!</v>
      </c>
      <c r="H18" s="68" t="e">
        <f t="shared" si="1"/>
        <v>#REF!</v>
      </c>
      <c r="I18" s="68" t="e">
        <f>#REF!</f>
        <v>#REF!</v>
      </c>
      <c r="J18" s="68" t="e">
        <f t="shared" si="2"/>
        <v>#REF!</v>
      </c>
      <c r="K18" s="66" t="e">
        <f>#REF!</f>
        <v>#REF!</v>
      </c>
      <c r="L18" s="66" t="e">
        <f t="shared" si="3"/>
        <v>#REF!</v>
      </c>
      <c r="M18" s="66" t="e">
        <f>#REF!</f>
        <v>#REF!</v>
      </c>
      <c r="N18" s="66" t="e">
        <f t="shared" si="4"/>
        <v>#REF!</v>
      </c>
      <c r="O18" s="66" t="e">
        <f>#REF!</f>
        <v>#REF!</v>
      </c>
      <c r="P18" s="66" t="e">
        <f t="shared" si="5"/>
        <v>#REF!</v>
      </c>
      <c r="Q18" s="66" t="e">
        <f>#REF!</f>
        <v>#REF!</v>
      </c>
      <c r="R18" s="66" t="e">
        <f t="shared" si="6"/>
        <v>#REF!</v>
      </c>
      <c r="S18" s="66" t="e">
        <f>#REF!</f>
        <v>#REF!</v>
      </c>
      <c r="T18" s="66" t="e">
        <f t="shared" si="7"/>
        <v>#REF!</v>
      </c>
      <c r="U18" s="66" t="e">
        <f>#REF!</f>
        <v>#REF!</v>
      </c>
      <c r="V18" s="66" t="e">
        <f t="shared" si="8"/>
        <v>#REF!</v>
      </c>
      <c r="W18" s="66" t="e">
        <f>#REF!</f>
        <v>#REF!</v>
      </c>
      <c r="X18" s="66" t="e">
        <f t="shared" si="9"/>
        <v>#REF!</v>
      </c>
      <c r="Y18" s="66" t="e">
        <f>#REF!</f>
        <v>#REF!</v>
      </c>
      <c r="Z18" s="66" t="e">
        <f t="shared" si="10"/>
        <v>#REF!</v>
      </c>
      <c r="AA18" s="66" t="e">
        <f>#REF!</f>
        <v>#REF!</v>
      </c>
      <c r="AB18" s="66" t="e">
        <f t="shared" si="11"/>
        <v>#REF!</v>
      </c>
      <c r="AC18" s="66" t="e">
        <f>#REF!</f>
        <v>#REF!</v>
      </c>
      <c r="AD18" s="66" t="e">
        <f t="shared" si="12"/>
        <v>#REF!</v>
      </c>
      <c r="AE18" s="66" t="e">
        <f>#REF!</f>
        <v>#REF!</v>
      </c>
      <c r="AF18" s="66" t="e">
        <f t="shared" si="13"/>
        <v>#REF!</v>
      </c>
      <c r="AG18" s="66" t="e">
        <f>#REF!</f>
        <v>#REF!</v>
      </c>
      <c r="AH18" s="66" t="e">
        <f t="shared" si="14"/>
        <v>#REF!</v>
      </c>
      <c r="AI18" s="66" t="e">
        <f>#REF!</f>
        <v>#REF!</v>
      </c>
      <c r="AJ18" s="66" t="e">
        <f t="shared" si="15"/>
        <v>#REF!</v>
      </c>
      <c r="AK18" s="66" t="e">
        <f>#REF!</f>
        <v>#REF!</v>
      </c>
      <c r="AL18" s="66" t="e">
        <f t="shared" si="16"/>
        <v>#REF!</v>
      </c>
      <c r="AM18" s="66" t="e">
        <f>#REF!</f>
        <v>#REF!</v>
      </c>
      <c r="AN18" s="66" t="e">
        <f t="shared" si="17"/>
        <v>#REF!</v>
      </c>
      <c r="AO18" s="66" t="e">
        <f>#REF!</f>
        <v>#REF!</v>
      </c>
      <c r="AP18" s="66" t="e">
        <f t="shared" si="18"/>
        <v>#REF!</v>
      </c>
      <c r="AQ18" s="1" t="e">
        <f t="shared" si="19"/>
        <v>#REF!</v>
      </c>
      <c r="AR18" s="3" t="e">
        <f t="shared" si="20"/>
        <v>#REF!</v>
      </c>
    </row>
    <row r="19" spans="1:44" x14ac:dyDescent="0.25">
      <c r="A19" s="1">
        <f>список!A17</f>
        <v>16</v>
      </c>
      <c r="B19" s="66"/>
      <c r="C19" s="66"/>
      <c r="D19" s="67"/>
      <c r="E19" s="68" t="e">
        <f>#REF!</f>
        <v>#REF!</v>
      </c>
      <c r="F19" s="68" t="e">
        <f t="shared" si="0"/>
        <v>#REF!</v>
      </c>
      <c r="G19" s="68" t="e">
        <f>#REF!</f>
        <v>#REF!</v>
      </c>
      <c r="H19" s="68" t="e">
        <f t="shared" si="1"/>
        <v>#REF!</v>
      </c>
      <c r="I19" s="68" t="e">
        <f>#REF!</f>
        <v>#REF!</v>
      </c>
      <c r="J19" s="68" t="e">
        <f t="shared" si="2"/>
        <v>#REF!</v>
      </c>
      <c r="K19" s="66" t="e">
        <f>#REF!</f>
        <v>#REF!</v>
      </c>
      <c r="L19" s="66" t="e">
        <f t="shared" si="3"/>
        <v>#REF!</v>
      </c>
      <c r="M19" s="66" t="e">
        <f>#REF!</f>
        <v>#REF!</v>
      </c>
      <c r="N19" s="66" t="e">
        <f t="shared" si="4"/>
        <v>#REF!</v>
      </c>
      <c r="O19" s="66" t="e">
        <f>#REF!</f>
        <v>#REF!</v>
      </c>
      <c r="P19" s="66" t="e">
        <f t="shared" si="5"/>
        <v>#REF!</v>
      </c>
      <c r="Q19" s="66" t="e">
        <f>#REF!</f>
        <v>#REF!</v>
      </c>
      <c r="R19" s="66" t="e">
        <f t="shared" si="6"/>
        <v>#REF!</v>
      </c>
      <c r="S19" s="66" t="e">
        <f>#REF!</f>
        <v>#REF!</v>
      </c>
      <c r="T19" s="66" t="e">
        <f t="shared" si="7"/>
        <v>#REF!</v>
      </c>
      <c r="U19" s="66" t="e">
        <f>#REF!</f>
        <v>#REF!</v>
      </c>
      <c r="V19" s="66" t="e">
        <f t="shared" si="8"/>
        <v>#REF!</v>
      </c>
      <c r="W19" s="66" t="e">
        <f>#REF!</f>
        <v>#REF!</v>
      </c>
      <c r="X19" s="66" t="e">
        <f t="shared" si="9"/>
        <v>#REF!</v>
      </c>
      <c r="Y19" s="66" t="e">
        <f>#REF!</f>
        <v>#REF!</v>
      </c>
      <c r="Z19" s="66" t="e">
        <f t="shared" si="10"/>
        <v>#REF!</v>
      </c>
      <c r="AA19" s="66" t="e">
        <f>#REF!</f>
        <v>#REF!</v>
      </c>
      <c r="AB19" s="66" t="e">
        <f t="shared" si="11"/>
        <v>#REF!</v>
      </c>
      <c r="AC19" s="66" t="e">
        <f>#REF!</f>
        <v>#REF!</v>
      </c>
      <c r="AD19" s="66" t="e">
        <f t="shared" si="12"/>
        <v>#REF!</v>
      </c>
      <c r="AE19" s="66" t="e">
        <f>#REF!</f>
        <v>#REF!</v>
      </c>
      <c r="AF19" s="66" t="e">
        <f t="shared" si="13"/>
        <v>#REF!</v>
      </c>
      <c r="AG19" s="66" t="e">
        <f>#REF!</f>
        <v>#REF!</v>
      </c>
      <c r="AH19" s="66" t="e">
        <f t="shared" si="14"/>
        <v>#REF!</v>
      </c>
      <c r="AI19" s="66" t="e">
        <f>#REF!</f>
        <v>#REF!</v>
      </c>
      <c r="AJ19" s="66" t="e">
        <f t="shared" si="15"/>
        <v>#REF!</v>
      </c>
      <c r="AK19" s="66" t="e">
        <f>#REF!</f>
        <v>#REF!</v>
      </c>
      <c r="AL19" s="66" t="e">
        <f t="shared" si="16"/>
        <v>#REF!</v>
      </c>
      <c r="AM19" s="66" t="e">
        <f>#REF!</f>
        <v>#REF!</v>
      </c>
      <c r="AN19" s="66" t="e">
        <f t="shared" si="17"/>
        <v>#REF!</v>
      </c>
      <c r="AO19" s="66" t="e">
        <f>#REF!</f>
        <v>#REF!</v>
      </c>
      <c r="AP19" s="66" t="e">
        <f t="shared" si="18"/>
        <v>#REF!</v>
      </c>
      <c r="AQ19" s="1" t="e">
        <f t="shared" si="19"/>
        <v>#REF!</v>
      </c>
      <c r="AR19" s="3" t="e">
        <f t="shared" si="20"/>
        <v>#REF!</v>
      </c>
    </row>
    <row r="20" spans="1:44" x14ac:dyDescent="0.25">
      <c r="A20" s="1">
        <f>список!A18</f>
        <v>17</v>
      </c>
      <c r="B20" s="66"/>
      <c r="C20" s="66"/>
      <c r="D20" s="67"/>
      <c r="E20" s="68" t="e">
        <f>#REF!</f>
        <v>#REF!</v>
      </c>
      <c r="F20" s="68" t="e">
        <f t="shared" si="0"/>
        <v>#REF!</v>
      </c>
      <c r="G20" s="68" t="e">
        <f>#REF!</f>
        <v>#REF!</v>
      </c>
      <c r="H20" s="68" t="e">
        <f t="shared" si="1"/>
        <v>#REF!</v>
      </c>
      <c r="I20" s="68" t="e">
        <f>#REF!</f>
        <v>#REF!</v>
      </c>
      <c r="J20" s="68" t="e">
        <f t="shared" si="2"/>
        <v>#REF!</v>
      </c>
      <c r="K20" s="66" t="e">
        <f>#REF!</f>
        <v>#REF!</v>
      </c>
      <c r="L20" s="66" t="e">
        <f t="shared" si="3"/>
        <v>#REF!</v>
      </c>
      <c r="M20" s="66" t="e">
        <f>#REF!</f>
        <v>#REF!</v>
      </c>
      <c r="N20" s="66" t="e">
        <f t="shared" si="4"/>
        <v>#REF!</v>
      </c>
      <c r="O20" s="66" t="e">
        <f>#REF!</f>
        <v>#REF!</v>
      </c>
      <c r="P20" s="66" t="e">
        <f t="shared" si="5"/>
        <v>#REF!</v>
      </c>
      <c r="Q20" s="66" t="e">
        <f>#REF!</f>
        <v>#REF!</v>
      </c>
      <c r="R20" s="66" t="e">
        <f t="shared" si="6"/>
        <v>#REF!</v>
      </c>
      <c r="S20" s="66" t="e">
        <f>#REF!</f>
        <v>#REF!</v>
      </c>
      <c r="T20" s="66" t="e">
        <f t="shared" si="7"/>
        <v>#REF!</v>
      </c>
      <c r="U20" s="66" t="e">
        <f>#REF!</f>
        <v>#REF!</v>
      </c>
      <c r="V20" s="66" t="e">
        <f t="shared" si="8"/>
        <v>#REF!</v>
      </c>
      <c r="W20" s="66" t="e">
        <f>#REF!</f>
        <v>#REF!</v>
      </c>
      <c r="X20" s="66" t="e">
        <f t="shared" si="9"/>
        <v>#REF!</v>
      </c>
      <c r="Y20" s="66" t="e">
        <f>#REF!</f>
        <v>#REF!</v>
      </c>
      <c r="Z20" s="66" t="e">
        <f t="shared" si="10"/>
        <v>#REF!</v>
      </c>
      <c r="AA20" s="66" t="e">
        <f>#REF!</f>
        <v>#REF!</v>
      </c>
      <c r="AB20" s="66" t="e">
        <f t="shared" si="11"/>
        <v>#REF!</v>
      </c>
      <c r="AC20" s="66" t="e">
        <f>#REF!</f>
        <v>#REF!</v>
      </c>
      <c r="AD20" s="66" t="e">
        <f t="shared" si="12"/>
        <v>#REF!</v>
      </c>
      <c r="AE20" s="66" t="e">
        <f>#REF!</f>
        <v>#REF!</v>
      </c>
      <c r="AF20" s="66" t="e">
        <f t="shared" si="13"/>
        <v>#REF!</v>
      </c>
      <c r="AG20" s="66" t="e">
        <f>#REF!</f>
        <v>#REF!</v>
      </c>
      <c r="AH20" s="66" t="e">
        <f t="shared" si="14"/>
        <v>#REF!</v>
      </c>
      <c r="AI20" s="66" t="e">
        <f>#REF!</f>
        <v>#REF!</v>
      </c>
      <c r="AJ20" s="66" t="e">
        <f t="shared" si="15"/>
        <v>#REF!</v>
      </c>
      <c r="AK20" s="66" t="e">
        <f>#REF!</f>
        <v>#REF!</v>
      </c>
      <c r="AL20" s="66" t="e">
        <f t="shared" si="16"/>
        <v>#REF!</v>
      </c>
      <c r="AM20" s="66" t="e">
        <f>#REF!</f>
        <v>#REF!</v>
      </c>
      <c r="AN20" s="66" t="e">
        <f t="shared" si="17"/>
        <v>#REF!</v>
      </c>
      <c r="AO20" s="66" t="e">
        <f>#REF!</f>
        <v>#REF!</v>
      </c>
      <c r="AP20" s="66" t="e">
        <f t="shared" si="18"/>
        <v>#REF!</v>
      </c>
      <c r="AQ20" s="1" t="e">
        <f t="shared" si="19"/>
        <v>#REF!</v>
      </c>
      <c r="AR20" s="3" t="e">
        <f t="shared" si="20"/>
        <v>#REF!</v>
      </c>
    </row>
    <row r="21" spans="1:44" x14ac:dyDescent="0.25">
      <c r="A21" s="1">
        <f>список!A19</f>
        <v>18</v>
      </c>
      <c r="B21" s="66"/>
      <c r="C21" s="66"/>
      <c r="D21" s="67"/>
      <c r="E21" s="68" t="e">
        <f>#REF!</f>
        <v>#REF!</v>
      </c>
      <c r="F21" s="68" t="e">
        <f t="shared" si="0"/>
        <v>#REF!</v>
      </c>
      <c r="G21" s="68" t="e">
        <f>#REF!</f>
        <v>#REF!</v>
      </c>
      <c r="H21" s="68" t="e">
        <f t="shared" si="1"/>
        <v>#REF!</v>
      </c>
      <c r="I21" s="68" t="e">
        <f>#REF!</f>
        <v>#REF!</v>
      </c>
      <c r="J21" s="68" t="e">
        <f t="shared" si="2"/>
        <v>#REF!</v>
      </c>
      <c r="K21" s="66" t="e">
        <f>#REF!</f>
        <v>#REF!</v>
      </c>
      <c r="L21" s="66" t="e">
        <f t="shared" si="3"/>
        <v>#REF!</v>
      </c>
      <c r="M21" s="66" t="e">
        <f>#REF!</f>
        <v>#REF!</v>
      </c>
      <c r="N21" s="66" t="e">
        <f t="shared" si="4"/>
        <v>#REF!</v>
      </c>
      <c r="O21" s="66" t="e">
        <f>#REF!</f>
        <v>#REF!</v>
      </c>
      <c r="P21" s="66" t="e">
        <f t="shared" si="5"/>
        <v>#REF!</v>
      </c>
      <c r="Q21" s="66" t="e">
        <f>#REF!</f>
        <v>#REF!</v>
      </c>
      <c r="R21" s="66" t="e">
        <f t="shared" si="6"/>
        <v>#REF!</v>
      </c>
      <c r="S21" s="66" t="e">
        <f>#REF!</f>
        <v>#REF!</v>
      </c>
      <c r="T21" s="66" t="e">
        <f t="shared" si="7"/>
        <v>#REF!</v>
      </c>
      <c r="U21" s="66" t="e">
        <f>#REF!</f>
        <v>#REF!</v>
      </c>
      <c r="V21" s="66" t="e">
        <f t="shared" si="8"/>
        <v>#REF!</v>
      </c>
      <c r="W21" s="66" t="e">
        <f>#REF!</f>
        <v>#REF!</v>
      </c>
      <c r="X21" s="66" t="e">
        <f t="shared" si="9"/>
        <v>#REF!</v>
      </c>
      <c r="Y21" s="66" t="e">
        <f>#REF!</f>
        <v>#REF!</v>
      </c>
      <c r="Z21" s="66" t="e">
        <f t="shared" si="10"/>
        <v>#REF!</v>
      </c>
      <c r="AA21" s="66" t="e">
        <f>#REF!</f>
        <v>#REF!</v>
      </c>
      <c r="AB21" s="66" t="e">
        <f t="shared" si="11"/>
        <v>#REF!</v>
      </c>
      <c r="AC21" s="66" t="e">
        <f>#REF!</f>
        <v>#REF!</v>
      </c>
      <c r="AD21" s="66" t="e">
        <f t="shared" si="12"/>
        <v>#REF!</v>
      </c>
      <c r="AE21" s="66" t="e">
        <f>#REF!</f>
        <v>#REF!</v>
      </c>
      <c r="AF21" s="66" t="e">
        <f t="shared" si="13"/>
        <v>#REF!</v>
      </c>
      <c r="AG21" s="66" t="e">
        <f>#REF!</f>
        <v>#REF!</v>
      </c>
      <c r="AH21" s="66" t="e">
        <f t="shared" si="14"/>
        <v>#REF!</v>
      </c>
      <c r="AI21" s="66" t="e">
        <f>#REF!</f>
        <v>#REF!</v>
      </c>
      <c r="AJ21" s="66" t="e">
        <f t="shared" si="15"/>
        <v>#REF!</v>
      </c>
      <c r="AK21" s="66" t="e">
        <f>#REF!</f>
        <v>#REF!</v>
      </c>
      <c r="AL21" s="66" t="e">
        <f t="shared" si="16"/>
        <v>#REF!</v>
      </c>
      <c r="AM21" s="66" t="e">
        <f>#REF!</f>
        <v>#REF!</v>
      </c>
      <c r="AN21" s="66" t="e">
        <f t="shared" si="17"/>
        <v>#REF!</v>
      </c>
      <c r="AO21" s="66" t="e">
        <f>#REF!</f>
        <v>#REF!</v>
      </c>
      <c r="AP21" s="66" t="e">
        <f t="shared" si="18"/>
        <v>#REF!</v>
      </c>
      <c r="AQ21" s="1" t="e">
        <f t="shared" si="19"/>
        <v>#REF!</v>
      </c>
      <c r="AR21" s="3" t="e">
        <f t="shared" si="20"/>
        <v>#REF!</v>
      </c>
    </row>
    <row r="22" spans="1:44" x14ac:dyDescent="0.25">
      <c r="A22" s="1">
        <f>список!A20</f>
        <v>19</v>
      </c>
      <c r="B22" s="66"/>
      <c r="C22" s="66"/>
      <c r="D22" s="67"/>
      <c r="E22" s="68" t="e">
        <f>#REF!</f>
        <v>#REF!</v>
      </c>
      <c r="F22" s="68" t="e">
        <f t="shared" si="0"/>
        <v>#REF!</v>
      </c>
      <c r="G22" s="68" t="e">
        <f>#REF!</f>
        <v>#REF!</v>
      </c>
      <c r="H22" s="68" t="e">
        <f t="shared" si="1"/>
        <v>#REF!</v>
      </c>
      <c r="I22" s="68" t="e">
        <f>#REF!</f>
        <v>#REF!</v>
      </c>
      <c r="J22" s="68" t="e">
        <f t="shared" si="2"/>
        <v>#REF!</v>
      </c>
      <c r="K22" s="66" t="e">
        <f>#REF!</f>
        <v>#REF!</v>
      </c>
      <c r="L22" s="66" t="e">
        <f t="shared" si="3"/>
        <v>#REF!</v>
      </c>
      <c r="M22" s="66" t="e">
        <f>#REF!</f>
        <v>#REF!</v>
      </c>
      <c r="N22" s="66" t="e">
        <f t="shared" si="4"/>
        <v>#REF!</v>
      </c>
      <c r="O22" s="66" t="e">
        <f>#REF!</f>
        <v>#REF!</v>
      </c>
      <c r="P22" s="66" t="e">
        <f t="shared" si="5"/>
        <v>#REF!</v>
      </c>
      <c r="Q22" s="66" t="e">
        <f>#REF!</f>
        <v>#REF!</v>
      </c>
      <c r="R22" s="66" t="e">
        <f t="shared" si="6"/>
        <v>#REF!</v>
      </c>
      <c r="S22" s="66" t="e">
        <f>#REF!</f>
        <v>#REF!</v>
      </c>
      <c r="T22" s="66" t="e">
        <f t="shared" si="7"/>
        <v>#REF!</v>
      </c>
      <c r="U22" s="66" t="e">
        <f>#REF!</f>
        <v>#REF!</v>
      </c>
      <c r="V22" s="66" t="e">
        <f t="shared" si="8"/>
        <v>#REF!</v>
      </c>
      <c r="W22" s="66" t="e">
        <f>#REF!</f>
        <v>#REF!</v>
      </c>
      <c r="X22" s="66" t="e">
        <f t="shared" si="9"/>
        <v>#REF!</v>
      </c>
      <c r="Y22" s="66" t="e">
        <f>#REF!</f>
        <v>#REF!</v>
      </c>
      <c r="Z22" s="66" t="e">
        <f t="shared" si="10"/>
        <v>#REF!</v>
      </c>
      <c r="AA22" s="66" t="e">
        <f>#REF!</f>
        <v>#REF!</v>
      </c>
      <c r="AB22" s="66" t="e">
        <f t="shared" si="11"/>
        <v>#REF!</v>
      </c>
      <c r="AC22" s="66" t="e">
        <f>#REF!</f>
        <v>#REF!</v>
      </c>
      <c r="AD22" s="66" t="e">
        <f t="shared" si="12"/>
        <v>#REF!</v>
      </c>
      <c r="AE22" s="66" t="e">
        <f>#REF!</f>
        <v>#REF!</v>
      </c>
      <c r="AF22" s="66" t="e">
        <f t="shared" si="13"/>
        <v>#REF!</v>
      </c>
      <c r="AG22" s="66" t="e">
        <f>#REF!</f>
        <v>#REF!</v>
      </c>
      <c r="AH22" s="66" t="e">
        <f t="shared" si="14"/>
        <v>#REF!</v>
      </c>
      <c r="AI22" s="66" t="e">
        <f>#REF!</f>
        <v>#REF!</v>
      </c>
      <c r="AJ22" s="66" t="e">
        <f t="shared" si="15"/>
        <v>#REF!</v>
      </c>
      <c r="AK22" s="66" t="e">
        <f>#REF!</f>
        <v>#REF!</v>
      </c>
      <c r="AL22" s="66" t="e">
        <f t="shared" si="16"/>
        <v>#REF!</v>
      </c>
      <c r="AM22" s="66" t="e">
        <f>#REF!</f>
        <v>#REF!</v>
      </c>
      <c r="AN22" s="66" t="e">
        <f t="shared" si="17"/>
        <v>#REF!</v>
      </c>
      <c r="AO22" s="66" t="e">
        <f>#REF!</f>
        <v>#REF!</v>
      </c>
      <c r="AP22" s="66" t="e">
        <f t="shared" si="18"/>
        <v>#REF!</v>
      </c>
      <c r="AQ22" s="1" t="e">
        <f t="shared" si="19"/>
        <v>#REF!</v>
      </c>
      <c r="AR22" s="3" t="e">
        <f t="shared" si="20"/>
        <v>#REF!</v>
      </c>
    </row>
    <row r="23" spans="1:44" x14ac:dyDescent="0.25">
      <c r="A23" s="1">
        <f>список!A21</f>
        <v>20</v>
      </c>
      <c r="B23" s="66"/>
      <c r="C23" s="66"/>
      <c r="D23" s="67"/>
      <c r="E23" s="68" t="e">
        <f>#REF!</f>
        <v>#REF!</v>
      </c>
      <c r="F23" s="68" t="e">
        <f t="shared" si="0"/>
        <v>#REF!</v>
      </c>
      <c r="G23" s="68" t="e">
        <f>#REF!</f>
        <v>#REF!</v>
      </c>
      <c r="H23" s="68" t="e">
        <f t="shared" si="1"/>
        <v>#REF!</v>
      </c>
      <c r="I23" s="68" t="e">
        <f>#REF!</f>
        <v>#REF!</v>
      </c>
      <c r="J23" s="68" t="e">
        <f t="shared" si="2"/>
        <v>#REF!</v>
      </c>
      <c r="K23" s="66" t="e">
        <f>#REF!</f>
        <v>#REF!</v>
      </c>
      <c r="L23" s="66" t="e">
        <f t="shared" si="3"/>
        <v>#REF!</v>
      </c>
      <c r="M23" s="66" t="e">
        <f>#REF!</f>
        <v>#REF!</v>
      </c>
      <c r="N23" s="66" t="e">
        <f t="shared" si="4"/>
        <v>#REF!</v>
      </c>
      <c r="O23" s="66" t="e">
        <f>#REF!</f>
        <v>#REF!</v>
      </c>
      <c r="P23" s="66" t="e">
        <f t="shared" si="5"/>
        <v>#REF!</v>
      </c>
      <c r="Q23" s="66" t="e">
        <f>#REF!</f>
        <v>#REF!</v>
      </c>
      <c r="R23" s="66" t="e">
        <f t="shared" si="6"/>
        <v>#REF!</v>
      </c>
      <c r="S23" s="66" t="e">
        <f>#REF!</f>
        <v>#REF!</v>
      </c>
      <c r="T23" s="66" t="e">
        <f t="shared" si="7"/>
        <v>#REF!</v>
      </c>
      <c r="U23" s="66" t="e">
        <f>#REF!</f>
        <v>#REF!</v>
      </c>
      <c r="V23" s="66" t="e">
        <f t="shared" si="8"/>
        <v>#REF!</v>
      </c>
      <c r="W23" s="66" t="e">
        <f>#REF!</f>
        <v>#REF!</v>
      </c>
      <c r="X23" s="66" t="e">
        <f t="shared" si="9"/>
        <v>#REF!</v>
      </c>
      <c r="Y23" s="66" t="e">
        <f>#REF!</f>
        <v>#REF!</v>
      </c>
      <c r="Z23" s="66" t="e">
        <f t="shared" si="10"/>
        <v>#REF!</v>
      </c>
      <c r="AA23" s="66" t="e">
        <f>#REF!</f>
        <v>#REF!</v>
      </c>
      <c r="AB23" s="66" t="e">
        <f t="shared" si="11"/>
        <v>#REF!</v>
      </c>
      <c r="AC23" s="66" t="e">
        <f>#REF!</f>
        <v>#REF!</v>
      </c>
      <c r="AD23" s="66" t="e">
        <f t="shared" si="12"/>
        <v>#REF!</v>
      </c>
      <c r="AE23" s="66" t="e">
        <f>#REF!</f>
        <v>#REF!</v>
      </c>
      <c r="AF23" s="66" t="e">
        <f t="shared" si="13"/>
        <v>#REF!</v>
      </c>
      <c r="AG23" s="66" t="e">
        <f>#REF!</f>
        <v>#REF!</v>
      </c>
      <c r="AH23" s="66" t="e">
        <f t="shared" si="14"/>
        <v>#REF!</v>
      </c>
      <c r="AI23" s="66" t="e">
        <f>#REF!</f>
        <v>#REF!</v>
      </c>
      <c r="AJ23" s="66" t="e">
        <f t="shared" si="15"/>
        <v>#REF!</v>
      </c>
      <c r="AK23" s="66" t="e">
        <f>#REF!</f>
        <v>#REF!</v>
      </c>
      <c r="AL23" s="66" t="e">
        <f t="shared" si="16"/>
        <v>#REF!</v>
      </c>
      <c r="AM23" s="66" t="e">
        <f>#REF!</f>
        <v>#REF!</v>
      </c>
      <c r="AN23" s="66" t="e">
        <f t="shared" si="17"/>
        <v>#REF!</v>
      </c>
      <c r="AO23" s="66" t="e">
        <f>#REF!</f>
        <v>#REF!</v>
      </c>
      <c r="AP23" s="66" t="e">
        <f t="shared" si="18"/>
        <v>#REF!</v>
      </c>
      <c r="AQ23" s="1" t="e">
        <f t="shared" si="19"/>
        <v>#REF!</v>
      </c>
      <c r="AR23" s="3" t="e">
        <f t="shared" si="20"/>
        <v>#REF!</v>
      </c>
    </row>
    <row r="24" spans="1:44" x14ac:dyDescent="0.25">
      <c r="A24" s="1">
        <f>список!A22</f>
        <v>21</v>
      </c>
      <c r="B24" s="66"/>
      <c r="C24" s="66"/>
      <c r="D24" s="67"/>
      <c r="E24" s="68" t="e">
        <f>#REF!</f>
        <v>#REF!</v>
      </c>
      <c r="F24" s="68" t="e">
        <f t="shared" si="0"/>
        <v>#REF!</v>
      </c>
      <c r="G24" s="68" t="e">
        <f>#REF!</f>
        <v>#REF!</v>
      </c>
      <c r="H24" s="68" t="e">
        <f t="shared" si="1"/>
        <v>#REF!</v>
      </c>
      <c r="I24" s="68" t="e">
        <f>#REF!</f>
        <v>#REF!</v>
      </c>
      <c r="J24" s="68" t="e">
        <f t="shared" si="2"/>
        <v>#REF!</v>
      </c>
      <c r="K24" s="66" t="e">
        <f>#REF!</f>
        <v>#REF!</v>
      </c>
      <c r="L24" s="66" t="e">
        <f t="shared" si="3"/>
        <v>#REF!</v>
      </c>
      <c r="M24" s="66" t="e">
        <f>#REF!</f>
        <v>#REF!</v>
      </c>
      <c r="N24" s="66" t="e">
        <f t="shared" si="4"/>
        <v>#REF!</v>
      </c>
      <c r="O24" s="66" t="e">
        <f>#REF!</f>
        <v>#REF!</v>
      </c>
      <c r="P24" s="66" t="e">
        <f t="shared" si="5"/>
        <v>#REF!</v>
      </c>
      <c r="Q24" s="66" t="e">
        <f>#REF!</f>
        <v>#REF!</v>
      </c>
      <c r="R24" s="66" t="e">
        <f t="shared" si="6"/>
        <v>#REF!</v>
      </c>
      <c r="S24" s="66" t="e">
        <f>#REF!</f>
        <v>#REF!</v>
      </c>
      <c r="T24" s="66" t="e">
        <f t="shared" si="7"/>
        <v>#REF!</v>
      </c>
      <c r="U24" s="66" t="e">
        <f>#REF!</f>
        <v>#REF!</v>
      </c>
      <c r="V24" s="66" t="e">
        <f t="shared" si="8"/>
        <v>#REF!</v>
      </c>
      <c r="W24" s="66" t="e">
        <f>#REF!</f>
        <v>#REF!</v>
      </c>
      <c r="X24" s="66" t="e">
        <f t="shared" si="9"/>
        <v>#REF!</v>
      </c>
      <c r="Y24" s="66" t="e">
        <f>#REF!</f>
        <v>#REF!</v>
      </c>
      <c r="Z24" s="66" t="e">
        <f t="shared" si="10"/>
        <v>#REF!</v>
      </c>
      <c r="AA24" s="66" t="e">
        <f>#REF!</f>
        <v>#REF!</v>
      </c>
      <c r="AB24" s="66" t="e">
        <f t="shared" si="11"/>
        <v>#REF!</v>
      </c>
      <c r="AC24" s="66" t="e">
        <f>#REF!</f>
        <v>#REF!</v>
      </c>
      <c r="AD24" s="66" t="e">
        <f t="shared" si="12"/>
        <v>#REF!</v>
      </c>
      <c r="AE24" s="66" t="e">
        <f>#REF!</f>
        <v>#REF!</v>
      </c>
      <c r="AF24" s="66" t="e">
        <f t="shared" si="13"/>
        <v>#REF!</v>
      </c>
      <c r="AG24" s="66" t="e">
        <f>#REF!</f>
        <v>#REF!</v>
      </c>
      <c r="AH24" s="66" t="e">
        <f t="shared" si="14"/>
        <v>#REF!</v>
      </c>
      <c r="AI24" s="66" t="e">
        <f>#REF!</f>
        <v>#REF!</v>
      </c>
      <c r="AJ24" s="66" t="e">
        <f t="shared" si="15"/>
        <v>#REF!</v>
      </c>
      <c r="AK24" s="66" t="e">
        <f>#REF!</f>
        <v>#REF!</v>
      </c>
      <c r="AL24" s="66" t="e">
        <f t="shared" si="16"/>
        <v>#REF!</v>
      </c>
      <c r="AM24" s="66" t="e">
        <f>#REF!</f>
        <v>#REF!</v>
      </c>
      <c r="AN24" s="66" t="e">
        <f t="shared" si="17"/>
        <v>#REF!</v>
      </c>
      <c r="AO24" s="66" t="e">
        <f>#REF!</f>
        <v>#REF!</v>
      </c>
      <c r="AP24" s="66" t="e">
        <f t="shared" si="18"/>
        <v>#REF!</v>
      </c>
      <c r="AQ24" s="1" t="e">
        <f t="shared" si="19"/>
        <v>#REF!</v>
      </c>
      <c r="AR24" s="3" t="e">
        <f t="shared" si="20"/>
        <v>#REF!</v>
      </c>
    </row>
    <row r="25" spans="1:44" x14ac:dyDescent="0.25">
      <c r="A25" s="1">
        <f>список!A23</f>
        <v>22</v>
      </c>
      <c r="B25" s="66"/>
      <c r="C25" s="66"/>
      <c r="D25" s="67"/>
      <c r="E25" s="68" t="e">
        <f>#REF!</f>
        <v>#REF!</v>
      </c>
      <c r="F25" s="68" t="e">
        <f t="shared" si="0"/>
        <v>#REF!</v>
      </c>
      <c r="G25" s="68" t="e">
        <f>#REF!</f>
        <v>#REF!</v>
      </c>
      <c r="H25" s="68" t="e">
        <f t="shared" si="1"/>
        <v>#REF!</v>
      </c>
      <c r="I25" s="68" t="e">
        <f>#REF!</f>
        <v>#REF!</v>
      </c>
      <c r="J25" s="68" t="e">
        <f t="shared" si="2"/>
        <v>#REF!</v>
      </c>
      <c r="K25" s="66" t="e">
        <f>#REF!</f>
        <v>#REF!</v>
      </c>
      <c r="L25" s="66" t="e">
        <f t="shared" si="3"/>
        <v>#REF!</v>
      </c>
      <c r="M25" s="66" t="e">
        <f>#REF!</f>
        <v>#REF!</v>
      </c>
      <c r="N25" s="66" t="e">
        <f t="shared" si="4"/>
        <v>#REF!</v>
      </c>
      <c r="O25" s="66" t="e">
        <f>#REF!</f>
        <v>#REF!</v>
      </c>
      <c r="P25" s="66" t="e">
        <f t="shared" si="5"/>
        <v>#REF!</v>
      </c>
      <c r="Q25" s="66" t="e">
        <f>#REF!</f>
        <v>#REF!</v>
      </c>
      <c r="R25" s="66" t="e">
        <f t="shared" si="6"/>
        <v>#REF!</v>
      </c>
      <c r="S25" s="66" t="e">
        <f>#REF!</f>
        <v>#REF!</v>
      </c>
      <c r="T25" s="66" t="e">
        <f t="shared" si="7"/>
        <v>#REF!</v>
      </c>
      <c r="U25" s="66" t="e">
        <f>#REF!</f>
        <v>#REF!</v>
      </c>
      <c r="V25" s="66" t="e">
        <f t="shared" si="8"/>
        <v>#REF!</v>
      </c>
      <c r="W25" s="66" t="e">
        <f>#REF!</f>
        <v>#REF!</v>
      </c>
      <c r="X25" s="66" t="e">
        <f t="shared" si="9"/>
        <v>#REF!</v>
      </c>
      <c r="Y25" s="66" t="e">
        <f>#REF!</f>
        <v>#REF!</v>
      </c>
      <c r="Z25" s="66" t="e">
        <f t="shared" si="10"/>
        <v>#REF!</v>
      </c>
      <c r="AA25" s="66" t="e">
        <f>#REF!</f>
        <v>#REF!</v>
      </c>
      <c r="AB25" s="66" t="e">
        <f t="shared" si="11"/>
        <v>#REF!</v>
      </c>
      <c r="AC25" s="66" t="e">
        <f>#REF!</f>
        <v>#REF!</v>
      </c>
      <c r="AD25" s="66" t="e">
        <f t="shared" si="12"/>
        <v>#REF!</v>
      </c>
      <c r="AE25" s="66" t="e">
        <f>#REF!</f>
        <v>#REF!</v>
      </c>
      <c r="AF25" s="66" t="e">
        <f t="shared" si="13"/>
        <v>#REF!</v>
      </c>
      <c r="AG25" s="66" t="e">
        <f>#REF!</f>
        <v>#REF!</v>
      </c>
      <c r="AH25" s="66" t="e">
        <f t="shared" si="14"/>
        <v>#REF!</v>
      </c>
      <c r="AI25" s="66" t="e">
        <f>#REF!</f>
        <v>#REF!</v>
      </c>
      <c r="AJ25" s="66" t="e">
        <f t="shared" si="15"/>
        <v>#REF!</v>
      </c>
      <c r="AK25" s="66" t="e">
        <f>#REF!</f>
        <v>#REF!</v>
      </c>
      <c r="AL25" s="66" t="e">
        <f t="shared" si="16"/>
        <v>#REF!</v>
      </c>
      <c r="AM25" s="66" t="e">
        <f>#REF!</f>
        <v>#REF!</v>
      </c>
      <c r="AN25" s="66" t="e">
        <f t="shared" si="17"/>
        <v>#REF!</v>
      </c>
      <c r="AO25" s="66" t="e">
        <f>#REF!</f>
        <v>#REF!</v>
      </c>
      <c r="AP25" s="66" t="e">
        <f t="shared" si="18"/>
        <v>#REF!</v>
      </c>
      <c r="AQ25" s="1" t="e">
        <f t="shared" si="19"/>
        <v>#REF!</v>
      </c>
      <c r="AR25" s="3" t="e">
        <f t="shared" si="20"/>
        <v>#REF!</v>
      </c>
    </row>
    <row r="26" spans="1:44" x14ac:dyDescent="0.25">
      <c r="A26" s="1">
        <f>список!A24</f>
        <v>23</v>
      </c>
      <c r="B26" s="66"/>
      <c r="C26" s="66"/>
      <c r="D26" s="67"/>
      <c r="E26" s="68" t="e">
        <f>#REF!</f>
        <v>#REF!</v>
      </c>
      <c r="F26" s="68" t="e">
        <f t="shared" si="0"/>
        <v>#REF!</v>
      </c>
      <c r="G26" s="68" t="e">
        <f>#REF!</f>
        <v>#REF!</v>
      </c>
      <c r="H26" s="68" t="e">
        <f t="shared" si="1"/>
        <v>#REF!</v>
      </c>
      <c r="I26" s="68" t="e">
        <f>#REF!</f>
        <v>#REF!</v>
      </c>
      <c r="J26" s="68" t="e">
        <f t="shared" si="2"/>
        <v>#REF!</v>
      </c>
      <c r="K26" s="66" t="e">
        <f>#REF!</f>
        <v>#REF!</v>
      </c>
      <c r="L26" s="66" t="e">
        <f t="shared" si="3"/>
        <v>#REF!</v>
      </c>
      <c r="M26" s="66" t="e">
        <f>#REF!</f>
        <v>#REF!</v>
      </c>
      <c r="N26" s="66" t="e">
        <f t="shared" si="4"/>
        <v>#REF!</v>
      </c>
      <c r="O26" s="66" t="e">
        <f>#REF!</f>
        <v>#REF!</v>
      </c>
      <c r="P26" s="66" t="e">
        <f t="shared" si="5"/>
        <v>#REF!</v>
      </c>
      <c r="Q26" s="66" t="e">
        <f>#REF!</f>
        <v>#REF!</v>
      </c>
      <c r="R26" s="66" t="e">
        <f t="shared" si="6"/>
        <v>#REF!</v>
      </c>
      <c r="S26" s="66" t="e">
        <f>#REF!</f>
        <v>#REF!</v>
      </c>
      <c r="T26" s="66" t="e">
        <f t="shared" si="7"/>
        <v>#REF!</v>
      </c>
      <c r="U26" s="66" t="e">
        <f>#REF!</f>
        <v>#REF!</v>
      </c>
      <c r="V26" s="66" t="e">
        <f t="shared" si="8"/>
        <v>#REF!</v>
      </c>
      <c r="W26" s="66" t="e">
        <f>#REF!</f>
        <v>#REF!</v>
      </c>
      <c r="X26" s="66" t="e">
        <f t="shared" si="9"/>
        <v>#REF!</v>
      </c>
      <c r="Y26" s="66" t="e">
        <f>#REF!</f>
        <v>#REF!</v>
      </c>
      <c r="Z26" s="66" t="e">
        <f t="shared" si="10"/>
        <v>#REF!</v>
      </c>
      <c r="AA26" s="66" t="e">
        <f>#REF!</f>
        <v>#REF!</v>
      </c>
      <c r="AB26" s="66" t="e">
        <f t="shared" si="11"/>
        <v>#REF!</v>
      </c>
      <c r="AC26" s="66" t="e">
        <f>#REF!</f>
        <v>#REF!</v>
      </c>
      <c r="AD26" s="66" t="e">
        <f t="shared" si="12"/>
        <v>#REF!</v>
      </c>
      <c r="AE26" s="66" t="e">
        <f>#REF!</f>
        <v>#REF!</v>
      </c>
      <c r="AF26" s="66" t="e">
        <f t="shared" si="13"/>
        <v>#REF!</v>
      </c>
      <c r="AG26" s="66" t="e">
        <f>#REF!</f>
        <v>#REF!</v>
      </c>
      <c r="AH26" s="66" t="e">
        <f t="shared" si="14"/>
        <v>#REF!</v>
      </c>
      <c r="AI26" s="66" t="e">
        <f>#REF!</f>
        <v>#REF!</v>
      </c>
      <c r="AJ26" s="66" t="e">
        <f t="shared" si="15"/>
        <v>#REF!</v>
      </c>
      <c r="AK26" s="66" t="e">
        <f>#REF!</f>
        <v>#REF!</v>
      </c>
      <c r="AL26" s="66" t="e">
        <f t="shared" si="16"/>
        <v>#REF!</v>
      </c>
      <c r="AM26" s="66" t="e">
        <f>#REF!</f>
        <v>#REF!</v>
      </c>
      <c r="AN26" s="66" t="e">
        <f t="shared" si="17"/>
        <v>#REF!</v>
      </c>
      <c r="AO26" s="66" t="e">
        <f>#REF!</f>
        <v>#REF!</v>
      </c>
      <c r="AP26" s="66" t="e">
        <f t="shared" si="18"/>
        <v>#REF!</v>
      </c>
      <c r="AQ26" s="1" t="e">
        <f t="shared" si="19"/>
        <v>#REF!</v>
      </c>
      <c r="AR26" s="3" t="e">
        <f t="shared" si="20"/>
        <v>#REF!</v>
      </c>
    </row>
    <row r="27" spans="1:44" x14ac:dyDescent="0.25">
      <c r="A27" s="1">
        <f>список!A25</f>
        <v>24</v>
      </c>
      <c r="B27" s="66"/>
      <c r="C27" s="66"/>
      <c r="D27" s="67"/>
      <c r="E27" s="68" t="e">
        <f>#REF!</f>
        <v>#REF!</v>
      </c>
      <c r="F27" s="68" t="e">
        <f t="shared" si="0"/>
        <v>#REF!</v>
      </c>
      <c r="G27" s="68" t="e">
        <f>#REF!</f>
        <v>#REF!</v>
      </c>
      <c r="H27" s="68" t="e">
        <f t="shared" si="1"/>
        <v>#REF!</v>
      </c>
      <c r="I27" s="68" t="e">
        <f>#REF!</f>
        <v>#REF!</v>
      </c>
      <c r="J27" s="68" t="e">
        <f t="shared" si="2"/>
        <v>#REF!</v>
      </c>
      <c r="K27" s="66" t="e">
        <f>#REF!</f>
        <v>#REF!</v>
      </c>
      <c r="L27" s="66" t="e">
        <f t="shared" si="3"/>
        <v>#REF!</v>
      </c>
      <c r="M27" s="66" t="e">
        <f>#REF!</f>
        <v>#REF!</v>
      </c>
      <c r="N27" s="66" t="e">
        <f t="shared" si="4"/>
        <v>#REF!</v>
      </c>
      <c r="O27" s="66" t="e">
        <f>#REF!</f>
        <v>#REF!</v>
      </c>
      <c r="P27" s="66" t="e">
        <f t="shared" si="5"/>
        <v>#REF!</v>
      </c>
      <c r="Q27" s="66" t="e">
        <f>#REF!</f>
        <v>#REF!</v>
      </c>
      <c r="R27" s="66" t="e">
        <f t="shared" si="6"/>
        <v>#REF!</v>
      </c>
      <c r="S27" s="66" t="e">
        <f>#REF!</f>
        <v>#REF!</v>
      </c>
      <c r="T27" s="66" t="e">
        <f t="shared" si="7"/>
        <v>#REF!</v>
      </c>
      <c r="U27" s="66" t="e">
        <f>#REF!</f>
        <v>#REF!</v>
      </c>
      <c r="V27" s="66" t="e">
        <f t="shared" si="8"/>
        <v>#REF!</v>
      </c>
      <c r="W27" s="66" t="e">
        <f>#REF!</f>
        <v>#REF!</v>
      </c>
      <c r="X27" s="66" t="e">
        <f t="shared" si="9"/>
        <v>#REF!</v>
      </c>
      <c r="Y27" s="66" t="e">
        <f>#REF!</f>
        <v>#REF!</v>
      </c>
      <c r="Z27" s="66" t="e">
        <f t="shared" si="10"/>
        <v>#REF!</v>
      </c>
      <c r="AA27" s="66" t="e">
        <f>#REF!</f>
        <v>#REF!</v>
      </c>
      <c r="AB27" s="66" t="e">
        <f t="shared" si="11"/>
        <v>#REF!</v>
      </c>
      <c r="AC27" s="66" t="e">
        <f>#REF!</f>
        <v>#REF!</v>
      </c>
      <c r="AD27" s="66" t="e">
        <f t="shared" si="12"/>
        <v>#REF!</v>
      </c>
      <c r="AE27" s="66" t="e">
        <f>#REF!</f>
        <v>#REF!</v>
      </c>
      <c r="AF27" s="66" t="e">
        <f t="shared" si="13"/>
        <v>#REF!</v>
      </c>
      <c r="AG27" s="66" t="e">
        <f>#REF!</f>
        <v>#REF!</v>
      </c>
      <c r="AH27" s="66" t="e">
        <f t="shared" si="14"/>
        <v>#REF!</v>
      </c>
      <c r="AI27" s="66" t="e">
        <f>#REF!</f>
        <v>#REF!</v>
      </c>
      <c r="AJ27" s="66" t="e">
        <f t="shared" si="15"/>
        <v>#REF!</v>
      </c>
      <c r="AK27" s="66" t="e">
        <f>#REF!</f>
        <v>#REF!</v>
      </c>
      <c r="AL27" s="66" t="e">
        <f t="shared" si="16"/>
        <v>#REF!</v>
      </c>
      <c r="AM27" s="66" t="e">
        <f>#REF!</f>
        <v>#REF!</v>
      </c>
      <c r="AN27" s="66" t="e">
        <f t="shared" si="17"/>
        <v>#REF!</v>
      </c>
      <c r="AO27" s="66" t="e">
        <f>#REF!</f>
        <v>#REF!</v>
      </c>
      <c r="AP27" s="66" t="e">
        <f t="shared" si="18"/>
        <v>#REF!</v>
      </c>
      <c r="AQ27" s="1" t="e">
        <f t="shared" si="19"/>
        <v>#REF!</v>
      </c>
      <c r="AR27" s="3" t="e">
        <f t="shared" si="20"/>
        <v>#REF!</v>
      </c>
    </row>
    <row r="28" spans="1:44" x14ac:dyDescent="0.25">
      <c r="A28" s="1">
        <f>список!A26</f>
        <v>25</v>
      </c>
      <c r="B28" s="66"/>
      <c r="C28" s="66"/>
      <c r="D28" s="67"/>
      <c r="E28" s="68" t="e">
        <f>#REF!</f>
        <v>#REF!</v>
      </c>
      <c r="F28" s="68" t="e">
        <f t="shared" si="0"/>
        <v>#REF!</v>
      </c>
      <c r="G28" s="68" t="e">
        <f>#REF!</f>
        <v>#REF!</v>
      </c>
      <c r="H28" s="68" t="e">
        <f t="shared" si="1"/>
        <v>#REF!</v>
      </c>
      <c r="I28" s="68" t="e">
        <f>#REF!</f>
        <v>#REF!</v>
      </c>
      <c r="J28" s="68" t="e">
        <f t="shared" si="2"/>
        <v>#REF!</v>
      </c>
      <c r="K28" s="66" t="e">
        <f>#REF!</f>
        <v>#REF!</v>
      </c>
      <c r="L28" s="66" t="e">
        <f t="shared" si="3"/>
        <v>#REF!</v>
      </c>
      <c r="M28" s="66" t="e">
        <f>#REF!</f>
        <v>#REF!</v>
      </c>
      <c r="N28" s="66" t="e">
        <f t="shared" si="4"/>
        <v>#REF!</v>
      </c>
      <c r="O28" s="66" t="e">
        <f>#REF!</f>
        <v>#REF!</v>
      </c>
      <c r="P28" s="66" t="e">
        <f t="shared" si="5"/>
        <v>#REF!</v>
      </c>
      <c r="Q28" s="66" t="e">
        <f>#REF!</f>
        <v>#REF!</v>
      </c>
      <c r="R28" s="66" t="e">
        <f t="shared" si="6"/>
        <v>#REF!</v>
      </c>
      <c r="S28" s="66" t="e">
        <f>#REF!</f>
        <v>#REF!</v>
      </c>
      <c r="T28" s="66" t="e">
        <f t="shared" si="7"/>
        <v>#REF!</v>
      </c>
      <c r="U28" s="66" t="e">
        <f>#REF!</f>
        <v>#REF!</v>
      </c>
      <c r="V28" s="66" t="e">
        <f t="shared" si="8"/>
        <v>#REF!</v>
      </c>
      <c r="W28" s="66" t="e">
        <f>#REF!</f>
        <v>#REF!</v>
      </c>
      <c r="X28" s="66" t="e">
        <f t="shared" si="9"/>
        <v>#REF!</v>
      </c>
      <c r="Y28" s="66" t="e">
        <f>#REF!</f>
        <v>#REF!</v>
      </c>
      <c r="Z28" s="66" t="e">
        <f t="shared" si="10"/>
        <v>#REF!</v>
      </c>
      <c r="AA28" s="66" t="e">
        <f>#REF!</f>
        <v>#REF!</v>
      </c>
      <c r="AB28" s="66" t="e">
        <f t="shared" si="11"/>
        <v>#REF!</v>
      </c>
      <c r="AC28" s="66" t="e">
        <f>#REF!</f>
        <v>#REF!</v>
      </c>
      <c r="AD28" s="66" t="e">
        <f t="shared" si="12"/>
        <v>#REF!</v>
      </c>
      <c r="AE28" s="66" t="e">
        <f>#REF!</f>
        <v>#REF!</v>
      </c>
      <c r="AF28" s="66" t="e">
        <f t="shared" si="13"/>
        <v>#REF!</v>
      </c>
      <c r="AG28" s="66" t="e">
        <f>#REF!</f>
        <v>#REF!</v>
      </c>
      <c r="AH28" s="66" t="e">
        <f t="shared" si="14"/>
        <v>#REF!</v>
      </c>
      <c r="AI28" s="66" t="e">
        <f>#REF!</f>
        <v>#REF!</v>
      </c>
      <c r="AJ28" s="66" t="e">
        <f t="shared" si="15"/>
        <v>#REF!</v>
      </c>
      <c r="AK28" s="66" t="e">
        <f>#REF!</f>
        <v>#REF!</v>
      </c>
      <c r="AL28" s="66" t="e">
        <f t="shared" si="16"/>
        <v>#REF!</v>
      </c>
      <c r="AM28" s="66" t="e">
        <f>#REF!</f>
        <v>#REF!</v>
      </c>
      <c r="AN28" s="66" t="e">
        <f t="shared" si="17"/>
        <v>#REF!</v>
      </c>
      <c r="AO28" s="66" t="e">
        <f>#REF!</f>
        <v>#REF!</v>
      </c>
      <c r="AP28" s="66" t="e">
        <f t="shared" si="18"/>
        <v>#REF!</v>
      </c>
      <c r="AQ28" s="1" t="e">
        <f t="shared" si="19"/>
        <v>#REF!</v>
      </c>
      <c r="AR28" s="3" t="e">
        <f t="shared" si="20"/>
        <v>#REF!</v>
      </c>
    </row>
    <row r="29" spans="1:44" x14ac:dyDescent="0.25">
      <c r="A29" s="1">
        <f>список!A27</f>
        <v>26</v>
      </c>
      <c r="B29" s="66"/>
      <c r="C29" s="66"/>
      <c r="D29" s="67"/>
      <c r="E29" s="68" t="e">
        <f>#REF!</f>
        <v>#REF!</v>
      </c>
      <c r="F29" s="68" t="e">
        <f t="shared" si="0"/>
        <v>#REF!</v>
      </c>
      <c r="G29" s="68" t="e">
        <f>#REF!</f>
        <v>#REF!</v>
      </c>
      <c r="H29" s="68" t="e">
        <f t="shared" si="1"/>
        <v>#REF!</v>
      </c>
      <c r="I29" s="68" t="e">
        <f>#REF!</f>
        <v>#REF!</v>
      </c>
      <c r="J29" s="68" t="e">
        <f t="shared" si="2"/>
        <v>#REF!</v>
      </c>
      <c r="K29" s="66" t="e">
        <f>#REF!</f>
        <v>#REF!</v>
      </c>
      <c r="L29" s="66" t="e">
        <f t="shared" si="3"/>
        <v>#REF!</v>
      </c>
      <c r="M29" s="66" t="e">
        <f>#REF!</f>
        <v>#REF!</v>
      </c>
      <c r="N29" s="66" t="e">
        <f t="shared" si="4"/>
        <v>#REF!</v>
      </c>
      <c r="O29" s="66" t="e">
        <f>#REF!</f>
        <v>#REF!</v>
      </c>
      <c r="P29" s="66" t="e">
        <f t="shared" si="5"/>
        <v>#REF!</v>
      </c>
      <c r="Q29" s="66" t="e">
        <f>#REF!</f>
        <v>#REF!</v>
      </c>
      <c r="R29" s="66" t="e">
        <f t="shared" si="6"/>
        <v>#REF!</v>
      </c>
      <c r="S29" s="66" t="e">
        <f>#REF!</f>
        <v>#REF!</v>
      </c>
      <c r="T29" s="66" t="e">
        <f t="shared" si="7"/>
        <v>#REF!</v>
      </c>
      <c r="U29" s="66" t="e">
        <f>#REF!</f>
        <v>#REF!</v>
      </c>
      <c r="V29" s="66" t="e">
        <f t="shared" si="8"/>
        <v>#REF!</v>
      </c>
      <c r="W29" s="66" t="e">
        <f>#REF!</f>
        <v>#REF!</v>
      </c>
      <c r="X29" s="66" t="e">
        <f t="shared" si="9"/>
        <v>#REF!</v>
      </c>
      <c r="Y29" s="66" t="e">
        <f>#REF!</f>
        <v>#REF!</v>
      </c>
      <c r="Z29" s="66" t="e">
        <f t="shared" si="10"/>
        <v>#REF!</v>
      </c>
      <c r="AA29" s="66" t="e">
        <f>#REF!</f>
        <v>#REF!</v>
      </c>
      <c r="AB29" s="66" t="e">
        <f t="shared" si="11"/>
        <v>#REF!</v>
      </c>
      <c r="AC29" s="66" t="e">
        <f>#REF!</f>
        <v>#REF!</v>
      </c>
      <c r="AD29" s="66" t="e">
        <f t="shared" si="12"/>
        <v>#REF!</v>
      </c>
      <c r="AE29" s="66" t="e">
        <f>#REF!</f>
        <v>#REF!</v>
      </c>
      <c r="AF29" s="66" t="e">
        <f t="shared" si="13"/>
        <v>#REF!</v>
      </c>
      <c r="AG29" s="66" t="e">
        <f>#REF!</f>
        <v>#REF!</v>
      </c>
      <c r="AH29" s="66" t="e">
        <f t="shared" si="14"/>
        <v>#REF!</v>
      </c>
      <c r="AI29" s="66" t="e">
        <f>#REF!</f>
        <v>#REF!</v>
      </c>
      <c r="AJ29" s="66" t="e">
        <f t="shared" si="15"/>
        <v>#REF!</v>
      </c>
      <c r="AK29" s="66" t="e">
        <f>#REF!</f>
        <v>#REF!</v>
      </c>
      <c r="AL29" s="66" t="e">
        <f t="shared" si="16"/>
        <v>#REF!</v>
      </c>
      <c r="AM29" s="66" t="e">
        <f>#REF!</f>
        <v>#REF!</v>
      </c>
      <c r="AN29" s="66" t="e">
        <f t="shared" si="17"/>
        <v>#REF!</v>
      </c>
      <c r="AO29" s="66" t="e">
        <f>#REF!</f>
        <v>#REF!</v>
      </c>
      <c r="AP29" s="66" t="e">
        <f t="shared" si="18"/>
        <v>#REF!</v>
      </c>
      <c r="AQ29" s="1" t="e">
        <f t="shared" si="19"/>
        <v>#REF!</v>
      </c>
      <c r="AR29" s="3" t="e">
        <f t="shared" si="20"/>
        <v>#REF!</v>
      </c>
    </row>
    <row r="30" spans="1:44" x14ac:dyDescent="0.25">
      <c r="A30" s="1">
        <f>список!A28</f>
        <v>27</v>
      </c>
      <c r="B30" s="66"/>
      <c r="C30" s="66"/>
      <c r="D30" s="67"/>
      <c r="E30" s="68" t="e">
        <f>#REF!</f>
        <v>#REF!</v>
      </c>
      <c r="F30" s="68" t="e">
        <f t="shared" si="0"/>
        <v>#REF!</v>
      </c>
      <c r="G30" s="68" t="e">
        <f>#REF!</f>
        <v>#REF!</v>
      </c>
      <c r="H30" s="68" t="e">
        <f t="shared" si="1"/>
        <v>#REF!</v>
      </c>
      <c r="I30" s="68" t="e">
        <f>#REF!</f>
        <v>#REF!</v>
      </c>
      <c r="J30" s="68" t="e">
        <f t="shared" si="2"/>
        <v>#REF!</v>
      </c>
      <c r="K30" s="66" t="e">
        <f>#REF!</f>
        <v>#REF!</v>
      </c>
      <c r="L30" s="66" t="e">
        <f t="shared" si="3"/>
        <v>#REF!</v>
      </c>
      <c r="M30" s="66" t="e">
        <f>#REF!</f>
        <v>#REF!</v>
      </c>
      <c r="N30" s="66" t="e">
        <f t="shared" si="4"/>
        <v>#REF!</v>
      </c>
      <c r="O30" s="66" t="e">
        <f>#REF!</f>
        <v>#REF!</v>
      </c>
      <c r="P30" s="66" t="e">
        <f t="shared" si="5"/>
        <v>#REF!</v>
      </c>
      <c r="Q30" s="66" t="e">
        <f>#REF!</f>
        <v>#REF!</v>
      </c>
      <c r="R30" s="66" t="e">
        <f t="shared" si="6"/>
        <v>#REF!</v>
      </c>
      <c r="S30" s="66" t="e">
        <f>#REF!</f>
        <v>#REF!</v>
      </c>
      <c r="T30" s="66" t="e">
        <f t="shared" si="7"/>
        <v>#REF!</v>
      </c>
      <c r="U30" s="66" t="e">
        <f>#REF!</f>
        <v>#REF!</v>
      </c>
      <c r="V30" s="66" t="e">
        <f t="shared" si="8"/>
        <v>#REF!</v>
      </c>
      <c r="W30" s="66" t="e">
        <f>#REF!</f>
        <v>#REF!</v>
      </c>
      <c r="X30" s="66" t="e">
        <f t="shared" si="9"/>
        <v>#REF!</v>
      </c>
      <c r="Y30" s="66" t="e">
        <f>#REF!</f>
        <v>#REF!</v>
      </c>
      <c r="Z30" s="66" t="e">
        <f t="shared" si="10"/>
        <v>#REF!</v>
      </c>
      <c r="AA30" s="66" t="e">
        <f>#REF!</f>
        <v>#REF!</v>
      </c>
      <c r="AB30" s="66" t="e">
        <f t="shared" si="11"/>
        <v>#REF!</v>
      </c>
      <c r="AC30" s="66" t="e">
        <f>#REF!</f>
        <v>#REF!</v>
      </c>
      <c r="AD30" s="66" t="e">
        <f t="shared" si="12"/>
        <v>#REF!</v>
      </c>
      <c r="AE30" s="66" t="e">
        <f>#REF!</f>
        <v>#REF!</v>
      </c>
      <c r="AF30" s="66" t="e">
        <f t="shared" si="13"/>
        <v>#REF!</v>
      </c>
      <c r="AG30" s="66" t="e">
        <f>#REF!</f>
        <v>#REF!</v>
      </c>
      <c r="AH30" s="66" t="e">
        <f t="shared" si="14"/>
        <v>#REF!</v>
      </c>
      <c r="AI30" s="66" t="e">
        <f>#REF!</f>
        <v>#REF!</v>
      </c>
      <c r="AJ30" s="66" t="e">
        <f t="shared" si="15"/>
        <v>#REF!</v>
      </c>
      <c r="AK30" s="66" t="e">
        <f>#REF!</f>
        <v>#REF!</v>
      </c>
      <c r="AL30" s="66" t="e">
        <f t="shared" si="16"/>
        <v>#REF!</v>
      </c>
      <c r="AM30" s="66" t="e">
        <f>#REF!</f>
        <v>#REF!</v>
      </c>
      <c r="AN30" s="66" t="e">
        <f t="shared" si="17"/>
        <v>#REF!</v>
      </c>
      <c r="AO30" s="66" t="e">
        <f>#REF!</f>
        <v>#REF!</v>
      </c>
      <c r="AP30" s="66" t="e">
        <f t="shared" si="18"/>
        <v>#REF!</v>
      </c>
      <c r="AQ30" s="1" t="e">
        <f t="shared" si="19"/>
        <v>#REF!</v>
      </c>
      <c r="AR30" s="3" t="e">
        <f t="shared" si="20"/>
        <v>#REF!</v>
      </c>
    </row>
    <row r="31" spans="1:44" x14ac:dyDescent="0.25">
      <c r="A31" s="1">
        <f>список!A29</f>
        <v>28</v>
      </c>
      <c r="B31" s="66"/>
      <c r="C31" s="66"/>
      <c r="D31" s="67"/>
      <c r="E31" s="68" t="e">
        <f>#REF!</f>
        <v>#REF!</v>
      </c>
      <c r="F31" s="68" t="e">
        <f t="shared" si="0"/>
        <v>#REF!</v>
      </c>
      <c r="G31" s="68" t="e">
        <f>#REF!</f>
        <v>#REF!</v>
      </c>
      <c r="H31" s="68" t="e">
        <f t="shared" si="1"/>
        <v>#REF!</v>
      </c>
      <c r="I31" s="68" t="e">
        <f>#REF!</f>
        <v>#REF!</v>
      </c>
      <c r="J31" s="68" t="e">
        <f t="shared" si="2"/>
        <v>#REF!</v>
      </c>
      <c r="K31" s="66" t="e">
        <f>#REF!</f>
        <v>#REF!</v>
      </c>
      <c r="L31" s="66" t="e">
        <f t="shared" si="3"/>
        <v>#REF!</v>
      </c>
      <c r="M31" s="66" t="e">
        <f>#REF!</f>
        <v>#REF!</v>
      </c>
      <c r="N31" s="66" t="e">
        <f t="shared" si="4"/>
        <v>#REF!</v>
      </c>
      <c r="O31" s="66" t="e">
        <f>#REF!</f>
        <v>#REF!</v>
      </c>
      <c r="P31" s="66" t="e">
        <f t="shared" si="5"/>
        <v>#REF!</v>
      </c>
      <c r="Q31" s="66" t="e">
        <f>#REF!</f>
        <v>#REF!</v>
      </c>
      <c r="R31" s="66" t="e">
        <f t="shared" si="6"/>
        <v>#REF!</v>
      </c>
      <c r="S31" s="66" t="e">
        <f>#REF!</f>
        <v>#REF!</v>
      </c>
      <c r="T31" s="66" t="e">
        <f t="shared" si="7"/>
        <v>#REF!</v>
      </c>
      <c r="U31" s="66" t="e">
        <f>#REF!</f>
        <v>#REF!</v>
      </c>
      <c r="V31" s="66" t="e">
        <f t="shared" si="8"/>
        <v>#REF!</v>
      </c>
      <c r="W31" s="66" t="e">
        <f>#REF!</f>
        <v>#REF!</v>
      </c>
      <c r="X31" s="66" t="e">
        <f t="shared" si="9"/>
        <v>#REF!</v>
      </c>
      <c r="Y31" s="66" t="e">
        <f>#REF!</f>
        <v>#REF!</v>
      </c>
      <c r="Z31" s="66" t="e">
        <f t="shared" si="10"/>
        <v>#REF!</v>
      </c>
      <c r="AA31" s="66" t="e">
        <f>#REF!</f>
        <v>#REF!</v>
      </c>
      <c r="AB31" s="66" t="e">
        <f t="shared" si="11"/>
        <v>#REF!</v>
      </c>
      <c r="AC31" s="66" t="e">
        <f>#REF!</f>
        <v>#REF!</v>
      </c>
      <c r="AD31" s="66" t="e">
        <f t="shared" si="12"/>
        <v>#REF!</v>
      </c>
      <c r="AE31" s="66" t="e">
        <f>#REF!</f>
        <v>#REF!</v>
      </c>
      <c r="AF31" s="66" t="e">
        <f t="shared" si="13"/>
        <v>#REF!</v>
      </c>
      <c r="AG31" s="66" t="e">
        <f>#REF!</f>
        <v>#REF!</v>
      </c>
      <c r="AH31" s="66" t="e">
        <f t="shared" si="14"/>
        <v>#REF!</v>
      </c>
      <c r="AI31" s="66" t="e">
        <f>#REF!</f>
        <v>#REF!</v>
      </c>
      <c r="AJ31" s="66" t="e">
        <f t="shared" si="15"/>
        <v>#REF!</v>
      </c>
      <c r="AK31" s="66" t="e">
        <f>#REF!</f>
        <v>#REF!</v>
      </c>
      <c r="AL31" s="66" t="e">
        <f t="shared" si="16"/>
        <v>#REF!</v>
      </c>
      <c r="AM31" s="66" t="e">
        <f>#REF!</f>
        <v>#REF!</v>
      </c>
      <c r="AN31" s="66" t="e">
        <f t="shared" si="17"/>
        <v>#REF!</v>
      </c>
      <c r="AO31" s="66" t="e">
        <f>#REF!</f>
        <v>#REF!</v>
      </c>
      <c r="AP31" s="66" t="e">
        <f t="shared" si="18"/>
        <v>#REF!</v>
      </c>
      <c r="AQ31" s="1" t="e">
        <f t="shared" si="19"/>
        <v>#REF!</v>
      </c>
      <c r="AR31" s="3" t="e">
        <f t="shared" si="20"/>
        <v>#REF!</v>
      </c>
    </row>
    <row r="32" spans="1:44" x14ac:dyDescent="0.25">
      <c r="A32" s="1">
        <f>список!A30</f>
        <v>29</v>
      </c>
      <c r="B32" s="66"/>
      <c r="C32" s="66"/>
      <c r="D32" s="67"/>
      <c r="E32" s="68" t="e">
        <f>#REF!</f>
        <v>#REF!</v>
      </c>
      <c r="F32" s="68" t="e">
        <f t="shared" si="0"/>
        <v>#REF!</v>
      </c>
      <c r="G32" s="68" t="e">
        <f>#REF!</f>
        <v>#REF!</v>
      </c>
      <c r="H32" s="68" t="e">
        <f t="shared" si="1"/>
        <v>#REF!</v>
      </c>
      <c r="I32" s="68" t="e">
        <f>#REF!</f>
        <v>#REF!</v>
      </c>
      <c r="J32" s="68" t="e">
        <f t="shared" si="2"/>
        <v>#REF!</v>
      </c>
      <c r="K32" s="66" t="e">
        <f>#REF!</f>
        <v>#REF!</v>
      </c>
      <c r="L32" s="66" t="e">
        <f t="shared" si="3"/>
        <v>#REF!</v>
      </c>
      <c r="M32" s="66" t="e">
        <f>#REF!</f>
        <v>#REF!</v>
      </c>
      <c r="N32" s="66" t="e">
        <f t="shared" si="4"/>
        <v>#REF!</v>
      </c>
      <c r="O32" s="66" t="e">
        <f>#REF!</f>
        <v>#REF!</v>
      </c>
      <c r="P32" s="66" t="e">
        <f t="shared" si="5"/>
        <v>#REF!</v>
      </c>
      <c r="Q32" s="66" t="e">
        <f>#REF!</f>
        <v>#REF!</v>
      </c>
      <c r="R32" s="66" t="e">
        <f t="shared" si="6"/>
        <v>#REF!</v>
      </c>
      <c r="S32" s="66" t="e">
        <f>#REF!</f>
        <v>#REF!</v>
      </c>
      <c r="T32" s="66" t="e">
        <f t="shared" si="7"/>
        <v>#REF!</v>
      </c>
      <c r="U32" s="66" t="e">
        <f>#REF!</f>
        <v>#REF!</v>
      </c>
      <c r="V32" s="66" t="e">
        <f t="shared" si="8"/>
        <v>#REF!</v>
      </c>
      <c r="W32" s="66" t="e">
        <f>#REF!</f>
        <v>#REF!</v>
      </c>
      <c r="X32" s="66" t="e">
        <f t="shared" si="9"/>
        <v>#REF!</v>
      </c>
      <c r="Y32" s="66" t="e">
        <f>#REF!</f>
        <v>#REF!</v>
      </c>
      <c r="Z32" s="66" t="e">
        <f t="shared" si="10"/>
        <v>#REF!</v>
      </c>
      <c r="AA32" s="66" t="e">
        <f>#REF!</f>
        <v>#REF!</v>
      </c>
      <c r="AB32" s="66" t="e">
        <f t="shared" si="11"/>
        <v>#REF!</v>
      </c>
      <c r="AC32" s="66" t="e">
        <f>#REF!</f>
        <v>#REF!</v>
      </c>
      <c r="AD32" s="66" t="e">
        <f t="shared" si="12"/>
        <v>#REF!</v>
      </c>
      <c r="AE32" s="66" t="e">
        <f>#REF!</f>
        <v>#REF!</v>
      </c>
      <c r="AF32" s="66" t="e">
        <f t="shared" si="13"/>
        <v>#REF!</v>
      </c>
      <c r="AG32" s="66" t="e">
        <f>#REF!</f>
        <v>#REF!</v>
      </c>
      <c r="AH32" s="66" t="e">
        <f t="shared" si="14"/>
        <v>#REF!</v>
      </c>
      <c r="AI32" s="66" t="e">
        <f>#REF!</f>
        <v>#REF!</v>
      </c>
      <c r="AJ32" s="66" t="e">
        <f t="shared" si="15"/>
        <v>#REF!</v>
      </c>
      <c r="AK32" s="66" t="e">
        <f>#REF!</f>
        <v>#REF!</v>
      </c>
      <c r="AL32" s="66" t="e">
        <f t="shared" si="16"/>
        <v>#REF!</v>
      </c>
      <c r="AM32" s="66" t="e">
        <f>#REF!</f>
        <v>#REF!</v>
      </c>
      <c r="AN32" s="66" t="e">
        <f t="shared" si="17"/>
        <v>#REF!</v>
      </c>
      <c r="AO32" s="66" t="e">
        <f>#REF!</f>
        <v>#REF!</v>
      </c>
      <c r="AP32" s="66" t="e">
        <f t="shared" si="18"/>
        <v>#REF!</v>
      </c>
      <c r="AQ32" s="1" t="e">
        <f t="shared" si="19"/>
        <v>#REF!</v>
      </c>
      <c r="AR32" s="3" t="e">
        <f t="shared" si="20"/>
        <v>#REF!</v>
      </c>
    </row>
    <row r="33" spans="1:44" x14ac:dyDescent="0.25">
      <c r="A33" s="1">
        <f>список!A31</f>
        <v>30</v>
      </c>
      <c r="B33" s="66"/>
      <c r="C33" s="66"/>
      <c r="D33" s="67"/>
      <c r="E33" s="68" t="e">
        <f>#REF!</f>
        <v>#REF!</v>
      </c>
      <c r="F33" s="68" t="e">
        <f t="shared" si="0"/>
        <v>#REF!</v>
      </c>
      <c r="G33" s="68" t="e">
        <f>#REF!</f>
        <v>#REF!</v>
      </c>
      <c r="H33" s="68" t="e">
        <f t="shared" si="1"/>
        <v>#REF!</v>
      </c>
      <c r="I33" s="68" t="e">
        <f>#REF!</f>
        <v>#REF!</v>
      </c>
      <c r="J33" s="68" t="e">
        <f t="shared" si="2"/>
        <v>#REF!</v>
      </c>
      <c r="K33" s="66" t="e">
        <f>#REF!</f>
        <v>#REF!</v>
      </c>
      <c r="L33" s="66" t="e">
        <f t="shared" si="3"/>
        <v>#REF!</v>
      </c>
      <c r="M33" s="66" t="e">
        <f>#REF!</f>
        <v>#REF!</v>
      </c>
      <c r="N33" s="66" t="e">
        <f t="shared" si="4"/>
        <v>#REF!</v>
      </c>
      <c r="O33" s="66" t="e">
        <f>#REF!</f>
        <v>#REF!</v>
      </c>
      <c r="P33" s="66" t="e">
        <f t="shared" si="5"/>
        <v>#REF!</v>
      </c>
      <c r="Q33" s="66" t="e">
        <f>#REF!</f>
        <v>#REF!</v>
      </c>
      <c r="R33" s="66" t="e">
        <f t="shared" si="6"/>
        <v>#REF!</v>
      </c>
      <c r="S33" s="66" t="e">
        <f>#REF!</f>
        <v>#REF!</v>
      </c>
      <c r="T33" s="66" t="e">
        <f t="shared" si="7"/>
        <v>#REF!</v>
      </c>
      <c r="U33" s="66" t="e">
        <f>#REF!</f>
        <v>#REF!</v>
      </c>
      <c r="V33" s="66" t="e">
        <f t="shared" si="8"/>
        <v>#REF!</v>
      </c>
      <c r="W33" s="66" t="e">
        <f>#REF!</f>
        <v>#REF!</v>
      </c>
      <c r="X33" s="66" t="e">
        <f t="shared" si="9"/>
        <v>#REF!</v>
      </c>
      <c r="Y33" s="66" t="e">
        <f>#REF!</f>
        <v>#REF!</v>
      </c>
      <c r="Z33" s="66" t="e">
        <f t="shared" si="10"/>
        <v>#REF!</v>
      </c>
      <c r="AA33" s="66" t="e">
        <f>#REF!</f>
        <v>#REF!</v>
      </c>
      <c r="AB33" s="66" t="e">
        <f t="shared" si="11"/>
        <v>#REF!</v>
      </c>
      <c r="AC33" s="66" t="e">
        <f>#REF!</f>
        <v>#REF!</v>
      </c>
      <c r="AD33" s="66" t="e">
        <f t="shared" si="12"/>
        <v>#REF!</v>
      </c>
      <c r="AE33" s="66" t="e">
        <f>#REF!</f>
        <v>#REF!</v>
      </c>
      <c r="AF33" s="66" t="e">
        <f t="shared" si="13"/>
        <v>#REF!</v>
      </c>
      <c r="AG33" s="66" t="e">
        <f>#REF!</f>
        <v>#REF!</v>
      </c>
      <c r="AH33" s="66" t="e">
        <f t="shared" si="14"/>
        <v>#REF!</v>
      </c>
      <c r="AI33" s="66" t="e">
        <f>#REF!</f>
        <v>#REF!</v>
      </c>
      <c r="AJ33" s="66" t="e">
        <f t="shared" si="15"/>
        <v>#REF!</v>
      </c>
      <c r="AK33" s="66" t="e">
        <f>#REF!</f>
        <v>#REF!</v>
      </c>
      <c r="AL33" s="66" t="e">
        <f t="shared" si="16"/>
        <v>#REF!</v>
      </c>
      <c r="AM33" s="66" t="e">
        <f>#REF!</f>
        <v>#REF!</v>
      </c>
      <c r="AN33" s="66" t="e">
        <f t="shared" si="17"/>
        <v>#REF!</v>
      </c>
      <c r="AO33" s="66" t="e">
        <f>#REF!</f>
        <v>#REF!</v>
      </c>
      <c r="AP33" s="66" t="e">
        <f t="shared" si="18"/>
        <v>#REF!</v>
      </c>
      <c r="AQ33" s="1" t="e">
        <f t="shared" si="19"/>
        <v>#REF!</v>
      </c>
      <c r="AR33" s="3" t="e">
        <f t="shared" si="20"/>
        <v>#REF!</v>
      </c>
    </row>
    <row r="34" spans="1:44" x14ac:dyDescent="0.25">
      <c r="A34" s="1">
        <f>список!A32</f>
        <v>31</v>
      </c>
      <c r="B34" s="66"/>
      <c r="C34" s="66"/>
      <c r="D34" s="67"/>
      <c r="E34" s="68" t="e">
        <f>#REF!</f>
        <v>#REF!</v>
      </c>
      <c r="F34" s="68" t="e">
        <f t="shared" si="0"/>
        <v>#REF!</v>
      </c>
      <c r="G34" s="68" t="e">
        <f>#REF!</f>
        <v>#REF!</v>
      </c>
      <c r="H34" s="68" t="e">
        <f t="shared" si="1"/>
        <v>#REF!</v>
      </c>
      <c r="I34" s="68" t="e">
        <f>#REF!</f>
        <v>#REF!</v>
      </c>
      <c r="J34" s="68" t="e">
        <f t="shared" si="2"/>
        <v>#REF!</v>
      </c>
      <c r="K34" s="66" t="e">
        <f>#REF!</f>
        <v>#REF!</v>
      </c>
      <c r="L34" s="66" t="e">
        <f t="shared" si="3"/>
        <v>#REF!</v>
      </c>
      <c r="M34" s="66" t="e">
        <f>#REF!</f>
        <v>#REF!</v>
      </c>
      <c r="N34" s="66" t="e">
        <f t="shared" si="4"/>
        <v>#REF!</v>
      </c>
      <c r="O34" s="66" t="e">
        <f>#REF!</f>
        <v>#REF!</v>
      </c>
      <c r="P34" s="66" t="e">
        <f t="shared" si="5"/>
        <v>#REF!</v>
      </c>
      <c r="Q34" s="66" t="e">
        <f>#REF!</f>
        <v>#REF!</v>
      </c>
      <c r="R34" s="66" t="e">
        <f t="shared" si="6"/>
        <v>#REF!</v>
      </c>
      <c r="S34" s="66" t="e">
        <f>#REF!</f>
        <v>#REF!</v>
      </c>
      <c r="T34" s="66" t="e">
        <f t="shared" si="7"/>
        <v>#REF!</v>
      </c>
      <c r="U34" s="66" t="e">
        <f>#REF!</f>
        <v>#REF!</v>
      </c>
      <c r="V34" s="66" t="e">
        <f t="shared" si="8"/>
        <v>#REF!</v>
      </c>
      <c r="W34" s="66" t="e">
        <f>#REF!</f>
        <v>#REF!</v>
      </c>
      <c r="X34" s="66" t="e">
        <f t="shared" si="9"/>
        <v>#REF!</v>
      </c>
      <c r="Y34" s="66" t="e">
        <f>#REF!</f>
        <v>#REF!</v>
      </c>
      <c r="Z34" s="66" t="e">
        <f t="shared" si="10"/>
        <v>#REF!</v>
      </c>
      <c r="AA34" s="66" t="e">
        <f>#REF!</f>
        <v>#REF!</v>
      </c>
      <c r="AB34" s="66" t="e">
        <f t="shared" si="11"/>
        <v>#REF!</v>
      </c>
      <c r="AC34" s="66" t="e">
        <f>#REF!</f>
        <v>#REF!</v>
      </c>
      <c r="AD34" s="66" t="e">
        <f t="shared" si="12"/>
        <v>#REF!</v>
      </c>
      <c r="AE34" s="66" t="e">
        <f>#REF!</f>
        <v>#REF!</v>
      </c>
      <c r="AF34" s="66" t="e">
        <f t="shared" si="13"/>
        <v>#REF!</v>
      </c>
      <c r="AG34" s="66" t="e">
        <f>#REF!</f>
        <v>#REF!</v>
      </c>
      <c r="AH34" s="66" t="e">
        <f t="shared" si="14"/>
        <v>#REF!</v>
      </c>
      <c r="AI34" s="66" t="e">
        <f>#REF!</f>
        <v>#REF!</v>
      </c>
      <c r="AJ34" s="66" t="e">
        <f t="shared" si="15"/>
        <v>#REF!</v>
      </c>
      <c r="AK34" s="66" t="e">
        <f>#REF!</f>
        <v>#REF!</v>
      </c>
      <c r="AL34" s="66" t="e">
        <f t="shared" si="16"/>
        <v>#REF!</v>
      </c>
      <c r="AM34" s="66" t="e">
        <f>#REF!</f>
        <v>#REF!</v>
      </c>
      <c r="AN34" s="66" t="e">
        <f t="shared" si="17"/>
        <v>#REF!</v>
      </c>
      <c r="AO34" s="66" t="e">
        <f>#REF!</f>
        <v>#REF!</v>
      </c>
      <c r="AP34" s="66" t="e">
        <f t="shared" si="18"/>
        <v>#REF!</v>
      </c>
      <c r="AQ34" s="1" t="e">
        <f t="shared" si="19"/>
        <v>#REF!</v>
      </c>
      <c r="AR34" s="3" t="e">
        <f t="shared" si="20"/>
        <v>#REF!</v>
      </c>
    </row>
  </sheetData>
  <sheetProtection password="CB57" sheet="1" objects="1" scenarios="1" selectLockedCells="1"/>
  <mergeCells count="27">
    <mergeCell ref="A1:Q1"/>
    <mergeCell ref="R1:AI1"/>
    <mergeCell ref="Y2:AP2"/>
    <mergeCell ref="E3:F3"/>
    <mergeCell ref="G3:H3"/>
    <mergeCell ref="I3:J3"/>
    <mergeCell ref="K3:L3"/>
    <mergeCell ref="M3:N3"/>
    <mergeCell ref="O3:P3"/>
    <mergeCell ref="Q3:R3"/>
    <mergeCell ref="E2:X2"/>
    <mergeCell ref="W3:X3"/>
    <mergeCell ref="S3:T3"/>
    <mergeCell ref="U3:V3"/>
    <mergeCell ref="A2:A3"/>
    <mergeCell ref="B2:B3"/>
    <mergeCell ref="C2:C3"/>
    <mergeCell ref="D2:D3"/>
    <mergeCell ref="AK3:AL3"/>
    <mergeCell ref="AM3:AN3"/>
    <mergeCell ref="AO3:AP3"/>
    <mergeCell ref="Y3:Z3"/>
    <mergeCell ref="AA3:AB3"/>
    <mergeCell ref="AC3:AD3"/>
    <mergeCell ref="AE3:AF3"/>
    <mergeCell ref="AG3:AH3"/>
    <mergeCell ref="AI3:AJ3"/>
  </mergeCells>
  <phoneticPr fontId="0"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
  <sheetViews>
    <sheetView topLeftCell="A2" workbookViewId="0">
      <selection activeCell="X5" sqref="X5"/>
    </sheetView>
  </sheetViews>
  <sheetFormatPr defaultRowHeight="15" x14ac:dyDescent="0.25"/>
  <cols>
    <col min="1" max="1" width="9.140625" style="1"/>
    <col min="2" max="2" width="28.28515625" style="1" customWidth="1"/>
    <col min="3" max="3" width="9.140625" style="1"/>
    <col min="4" max="4" width="15.42578125" style="1" customWidth="1"/>
    <col min="5" max="5" width="5" style="1" customWidth="1"/>
    <col min="6" max="6" width="4.42578125" style="1" customWidth="1"/>
    <col min="7" max="7" width="4.7109375" style="1" customWidth="1"/>
    <col min="8" max="10" width="4.5703125" style="1" customWidth="1"/>
    <col min="11" max="42" width="3.28515625" style="1" customWidth="1"/>
    <col min="43" max="43" width="6.42578125" style="1" customWidth="1"/>
    <col min="44" max="16384" width="9.140625" style="1"/>
  </cols>
  <sheetData>
    <row r="1" spans="1:44" ht="15.75" x14ac:dyDescent="0.25">
      <c r="A1" s="413" t="e">
        <f>целеполагание!A1</f>
        <v>#REF!</v>
      </c>
      <c r="B1" s="414"/>
      <c r="C1" s="414"/>
      <c r="D1" s="414"/>
      <c r="E1" s="414"/>
      <c r="F1" s="414"/>
      <c r="G1" s="414"/>
      <c r="H1" s="414"/>
      <c r="I1" s="414"/>
      <c r="J1" s="414"/>
      <c r="K1" s="414" t="s">
        <v>11</v>
      </c>
      <c r="L1" s="414"/>
      <c r="M1" s="414"/>
      <c r="N1" s="414"/>
      <c r="O1" s="414"/>
      <c r="P1" s="414"/>
      <c r="Q1" s="414"/>
      <c r="R1" s="414"/>
      <c r="S1" s="414"/>
      <c r="T1" s="414"/>
      <c r="U1" s="414"/>
      <c r="V1" s="414"/>
      <c r="W1" s="18"/>
      <c r="X1" s="18"/>
      <c r="Y1" s="18"/>
      <c r="Z1" s="18"/>
      <c r="AA1" s="18"/>
      <c r="AB1" s="18"/>
      <c r="AC1" s="18"/>
      <c r="AD1" s="18"/>
      <c r="AE1" s="18"/>
      <c r="AF1" s="18"/>
      <c r="AG1" s="18"/>
      <c r="AH1" s="18"/>
      <c r="AI1" s="18"/>
      <c r="AJ1" s="18"/>
      <c r="AK1" s="18"/>
      <c r="AL1" s="18"/>
      <c r="AM1" s="18"/>
      <c r="AN1" s="18"/>
      <c r="AO1" s="18"/>
      <c r="AP1" s="18"/>
      <c r="AQ1" s="18"/>
      <c r="AR1" s="19"/>
    </row>
    <row r="2" spans="1:44" ht="12.75" customHeight="1" x14ac:dyDescent="0.25">
      <c r="A2" s="403" t="str">
        <f>'[1]сырые баллы'!A2:A3</f>
        <v>№</v>
      </c>
      <c r="B2" s="403" t="str">
        <f>'[1]сырые баллы'!B2:B3</f>
        <v>Ф.И.</v>
      </c>
      <c r="C2" s="403" t="str">
        <f>'[1]сырые баллы'!C2:C3</f>
        <v>Класс</v>
      </c>
      <c r="D2" s="405" t="str">
        <f>'[1]сырые баллы'!D2:D2</f>
        <v>дата заполнения</v>
      </c>
      <c r="E2" s="404" t="s">
        <v>6</v>
      </c>
      <c r="F2" s="415"/>
      <c r="G2" s="415"/>
      <c r="H2" s="415"/>
      <c r="I2" s="415"/>
      <c r="J2" s="415"/>
      <c r="K2" s="415"/>
      <c r="L2" s="415"/>
      <c r="M2" s="415"/>
      <c r="N2" s="415"/>
      <c r="O2" s="415"/>
      <c r="P2" s="415"/>
      <c r="Q2" s="415"/>
      <c r="R2" s="415"/>
      <c r="S2" s="415"/>
      <c r="T2" s="415"/>
      <c r="U2" s="415"/>
      <c r="V2" s="415"/>
      <c r="W2" s="415"/>
      <c r="X2" s="416"/>
      <c r="Y2" s="404" t="s">
        <v>9</v>
      </c>
      <c r="Z2" s="415"/>
      <c r="AA2" s="415"/>
      <c r="AB2" s="415"/>
      <c r="AC2" s="415"/>
      <c r="AD2" s="415"/>
      <c r="AE2" s="415"/>
      <c r="AF2" s="415"/>
      <c r="AG2" s="415"/>
      <c r="AH2" s="415"/>
      <c r="AI2" s="415"/>
      <c r="AJ2" s="415"/>
      <c r="AK2" s="415"/>
      <c r="AL2" s="415"/>
      <c r="AM2" s="415"/>
      <c r="AN2" s="415"/>
      <c r="AO2" s="415"/>
      <c r="AP2" s="416"/>
    </row>
    <row r="3" spans="1:44" ht="23.25" customHeight="1" x14ac:dyDescent="0.25">
      <c r="A3" s="403"/>
      <c r="B3" s="403"/>
      <c r="C3" s="403"/>
      <c r="D3" s="405"/>
      <c r="E3" s="417">
        <v>2</v>
      </c>
      <c r="F3" s="418"/>
      <c r="G3" s="417">
        <v>3</v>
      </c>
      <c r="H3" s="418"/>
      <c r="I3" s="417">
        <v>6</v>
      </c>
      <c r="J3" s="418"/>
      <c r="K3" s="419">
        <f>'[1]сырые баллы'!R3</f>
        <v>14</v>
      </c>
      <c r="L3" s="419"/>
      <c r="M3" s="419">
        <f>'[1]сырые баллы'!S3</f>
        <v>15</v>
      </c>
      <c r="N3" s="419"/>
      <c r="O3" s="419">
        <f>'[1]сырые баллы'!T3</f>
        <v>16</v>
      </c>
      <c r="P3" s="419"/>
      <c r="Q3" s="419">
        <f>'[1]сырые баллы'!U3</f>
        <v>17</v>
      </c>
      <c r="R3" s="419"/>
      <c r="S3" s="419">
        <f>'[1]сырые баллы'!V3</f>
        <v>18</v>
      </c>
      <c r="T3" s="419"/>
      <c r="U3" s="419">
        <f>'[1]сырые баллы'!W3</f>
        <v>19</v>
      </c>
      <c r="V3" s="419"/>
      <c r="W3" s="419">
        <f>'[1]сырые баллы'!X3</f>
        <v>20</v>
      </c>
      <c r="X3" s="419"/>
      <c r="Y3" s="411">
        <v>2</v>
      </c>
      <c r="Z3" s="412"/>
      <c r="AA3" s="411">
        <v>3</v>
      </c>
      <c r="AB3" s="412"/>
      <c r="AC3" s="410">
        <f>'[1]сырые баллы'!BC3</f>
        <v>14</v>
      </c>
      <c r="AD3" s="410"/>
      <c r="AE3" s="410">
        <f>'[1]сырые баллы'!BD3</f>
        <v>15</v>
      </c>
      <c r="AF3" s="410"/>
      <c r="AG3" s="410">
        <f>'[1]сырые баллы'!BE3</f>
        <v>16</v>
      </c>
      <c r="AH3" s="410"/>
      <c r="AI3" s="410">
        <f>'[1]сырые баллы'!BF3</f>
        <v>17</v>
      </c>
      <c r="AJ3" s="410"/>
      <c r="AK3" s="410">
        <f>'[1]сырые баллы'!BG3</f>
        <v>18</v>
      </c>
      <c r="AL3" s="410"/>
      <c r="AM3" s="410">
        <f>'[1]сырые баллы'!BH3</f>
        <v>19</v>
      </c>
      <c r="AN3" s="410"/>
      <c r="AO3" s="410">
        <f>'[1]сырые баллы'!BI3</f>
        <v>20</v>
      </c>
      <c r="AP3" s="410"/>
    </row>
    <row r="4" spans="1:44" x14ac:dyDescent="0.25">
      <c r="A4" s="1">
        <f>список!A2</f>
        <v>1</v>
      </c>
      <c r="B4" s="1" t="str">
        <f>IF(список!B2="","",список!B2)</f>
        <v/>
      </c>
      <c r="C4" s="1">
        <f>список!C2</f>
        <v>0</v>
      </c>
      <c r="D4" s="13" t="str">
        <f>список!D$2</f>
        <v>младшая группа</v>
      </c>
      <c r="E4" s="16" t="e">
        <f>#REF!</f>
        <v>#REF!</v>
      </c>
      <c r="F4" s="16" t="e">
        <f>IF(E4=0,"",IF(E4="а",1,2))</f>
        <v>#REF!</v>
      </c>
      <c r="G4" s="16" t="e">
        <f>#REF!</f>
        <v>#REF!</v>
      </c>
      <c r="H4" s="16" t="e">
        <f>IF(G4=0,"",IF(G4="а",1,2))</f>
        <v>#REF!</v>
      </c>
      <c r="I4" s="16" t="e">
        <f>#REF!</f>
        <v>#REF!</v>
      </c>
      <c r="J4" s="16" t="e">
        <f>IF(I4=0,"",IF(I4="а",1,3))</f>
        <v>#REF!</v>
      </c>
      <c r="K4" s="1" t="e">
        <f>#REF!</f>
        <v>#REF!</v>
      </c>
      <c r="L4" s="1" t="e">
        <f>IF(K4=0,"",IF(K4="б",3,2))</f>
        <v>#REF!</v>
      </c>
      <c r="M4" s="1" t="e">
        <f>#REF!</f>
        <v>#REF!</v>
      </c>
      <c r="N4" s="1" t="e">
        <f>IF(M4=0,"",IF(M4="б",4,3))</f>
        <v>#REF!</v>
      </c>
      <c r="O4" s="1" t="e">
        <f>#REF!</f>
        <v>#REF!</v>
      </c>
      <c r="P4" s="1" t="e">
        <f>IF(O4=0,"",IF(O4="а",1,2))</f>
        <v>#REF!</v>
      </c>
      <c r="Q4" s="1" t="e">
        <f>#REF!</f>
        <v>#REF!</v>
      </c>
      <c r="R4" s="1" t="e">
        <f>IF(Q4=0,"",IF(Q4="а",1,IF(Q4="б",2,4)))</f>
        <v>#REF!</v>
      </c>
      <c r="S4" s="1" t="e">
        <f>#REF!</f>
        <v>#REF!</v>
      </c>
      <c r="T4" s="1" t="e">
        <f>IF(S4=0,"",IF(S4="а",3,4))</f>
        <v>#REF!</v>
      </c>
      <c r="U4" s="1" t="e">
        <f>#REF!</f>
        <v>#REF!</v>
      </c>
      <c r="V4" s="1" t="e">
        <f>IF(U4=0,"",IF(U4="а",4,5))</f>
        <v>#REF!</v>
      </c>
      <c r="W4" s="1" t="e">
        <f>#REF!</f>
        <v>#REF!</v>
      </c>
      <c r="X4" s="1" t="e">
        <f>IF(W4=0,"",IF(W4="а",5,6))</f>
        <v>#REF!</v>
      </c>
      <c r="Y4" s="1" t="e">
        <f>#REF!</f>
        <v>#REF!</v>
      </c>
      <c r="Z4" s="1" t="e">
        <f>IF(Y4=0,"",IF(Y4="а",1,2))</f>
        <v>#REF!</v>
      </c>
      <c r="AA4" s="1" t="e">
        <f>#REF!</f>
        <v>#REF!</v>
      </c>
      <c r="AB4" s="1" t="e">
        <f>IF(AA4=0,"",IF(AA4="а",1,4))</f>
        <v>#REF!</v>
      </c>
      <c r="AC4" s="1" t="e">
        <f>#REF!</f>
        <v>#REF!</v>
      </c>
      <c r="AD4" s="1" t="e">
        <f>IF(AC4=0,"",IF(AC4="б",3,1))</f>
        <v>#REF!</v>
      </c>
      <c r="AE4" s="1" t="e">
        <f>#REF!</f>
        <v>#REF!</v>
      </c>
      <c r="AF4" s="1" t="e">
        <f>IF(AE4=0,"",IF(AE4="б",4,3))</f>
        <v>#REF!</v>
      </c>
      <c r="AG4" s="1" t="e">
        <f>#REF!</f>
        <v>#REF!</v>
      </c>
      <c r="AH4" s="1" t="e">
        <f>IF(AG4=0,"",IF(AG4="а",1,2))</f>
        <v>#REF!</v>
      </c>
      <c r="AI4" s="1" t="e">
        <f>#REF!</f>
        <v>#REF!</v>
      </c>
      <c r="AJ4" s="1" t="e">
        <f>IF(AI4=0,"",IF(AI4="б",4,2))</f>
        <v>#REF!</v>
      </c>
      <c r="AK4" s="1" t="e">
        <f>#REF!</f>
        <v>#REF!</v>
      </c>
      <c r="AL4" s="1" t="e">
        <f>IF(AK4=0,"",IF(AK4="а",4,6))</f>
        <v>#REF!</v>
      </c>
      <c r="AM4" s="1" t="e">
        <f>#REF!</f>
        <v>#REF!</v>
      </c>
      <c r="AN4" s="1" t="e">
        <f>IF(AM4=0,"",IF(AM4="а",3,4))</f>
        <v>#REF!</v>
      </c>
      <c r="AO4" s="1" t="e">
        <f>#REF!</f>
        <v>#REF!</v>
      </c>
      <c r="AP4" s="1" t="e">
        <f>IF(AO4=0,"",IF(AO4="а",5,6))</f>
        <v>#REF!</v>
      </c>
      <c r="AQ4" s="1" t="e">
        <f>SUM(L4:AP4)</f>
        <v>#REF!</v>
      </c>
      <c r="AR4" s="3" t="e">
        <f>IF(AQ4=0,"",IF(AQ4&gt;=70,"6 уровень",IF(AND(AQ4&gt;=58,BE4&lt;70),"5 уровень",IF(AND(AQ4&gt;=48,BE4&lt;58),"4 уровень",IF(AND(AQ4&gt;=24,AQ4&lt;48),"3 уровень",IF(AND(AQ4&gt;=12,AQ4&lt;24),"2 уровень","1 уровень"))))))</f>
        <v>#REF!</v>
      </c>
    </row>
    <row r="5" spans="1:44" x14ac:dyDescent="0.25">
      <c r="A5" s="1">
        <f>список!A3</f>
        <v>2</v>
      </c>
      <c r="B5" s="1" t="str">
        <f>IF(список!B3="","",список!B3)</f>
        <v/>
      </c>
      <c r="C5" s="1">
        <f>список!C3</f>
        <v>0</v>
      </c>
      <c r="D5" s="13" t="str">
        <f>список!D$2</f>
        <v>младшая группа</v>
      </c>
      <c r="E5" s="16" t="e">
        <f>#REF!</f>
        <v>#REF!</v>
      </c>
      <c r="F5" s="16" t="e">
        <f t="shared" ref="F5:F34" si="0">IF(E5=0,"",IF(E5="а",1,2))</f>
        <v>#REF!</v>
      </c>
      <c r="G5" s="16" t="e">
        <f>#REF!</f>
        <v>#REF!</v>
      </c>
      <c r="H5" s="16" t="e">
        <f t="shared" ref="H5:H34" si="1">IF(G5=0,"",IF(G5="а",1,2))</f>
        <v>#REF!</v>
      </c>
      <c r="I5" s="16" t="e">
        <f>#REF!</f>
        <v>#REF!</v>
      </c>
      <c r="J5" s="16" t="e">
        <f t="shared" ref="J5:J34" si="2">IF(I5=0,"",IF(I5="а",1,3))</f>
        <v>#REF!</v>
      </c>
      <c r="K5" s="1" t="e">
        <f>#REF!</f>
        <v>#REF!</v>
      </c>
      <c r="L5" s="1" t="e">
        <f t="shared" ref="L5:L34" si="3">IF(K5=0,"",IF(K5="б",3,2))</f>
        <v>#REF!</v>
      </c>
      <c r="M5" s="1" t="e">
        <f>#REF!</f>
        <v>#REF!</v>
      </c>
      <c r="N5" s="1" t="e">
        <f t="shared" ref="N5:N34" si="4">IF(M5=0,"",IF(M5="б",4,3))</f>
        <v>#REF!</v>
      </c>
      <c r="O5" s="1" t="e">
        <f>#REF!</f>
        <v>#REF!</v>
      </c>
      <c r="P5" s="1" t="e">
        <f t="shared" ref="P5:P34" si="5">IF(O5=0,"",IF(O5="а",1,2))</f>
        <v>#REF!</v>
      </c>
      <c r="Q5" s="1" t="e">
        <f>#REF!</f>
        <v>#REF!</v>
      </c>
      <c r="R5" s="1" t="e">
        <f t="shared" ref="R5:R34" si="6">IF(Q5=0,"",IF(Q5="а",1,IF(Q5="б",2,4)))</f>
        <v>#REF!</v>
      </c>
      <c r="S5" s="1" t="e">
        <f>#REF!</f>
        <v>#REF!</v>
      </c>
      <c r="T5" s="1" t="e">
        <f t="shared" ref="T5:T34" si="7">IF(S5=0,"",IF(S5="а",3,4))</f>
        <v>#REF!</v>
      </c>
      <c r="U5" s="1" t="e">
        <f>#REF!</f>
        <v>#REF!</v>
      </c>
      <c r="V5" s="1" t="e">
        <f t="shared" ref="V5:V34" si="8">IF(U5=0,"",IF(U5="а",4,5))</f>
        <v>#REF!</v>
      </c>
      <c r="W5" s="1" t="e">
        <f>#REF!</f>
        <v>#REF!</v>
      </c>
      <c r="X5" s="1" t="e">
        <f t="shared" ref="X5:X34" si="9">IF(W5=0,"",IF(W5="а",5,6))</f>
        <v>#REF!</v>
      </c>
      <c r="Y5" s="1" t="e">
        <f>#REF!</f>
        <v>#REF!</v>
      </c>
      <c r="Z5" s="1" t="e">
        <f t="shared" ref="Z5:Z34" si="10">IF(Y5=0,"",IF(Y5="а",1,2))</f>
        <v>#REF!</v>
      </c>
      <c r="AA5" s="1" t="e">
        <f>#REF!</f>
        <v>#REF!</v>
      </c>
      <c r="AB5" s="1" t="e">
        <f t="shared" ref="AB5:AB34" si="11">IF(AA5=0,"",IF(AA5="а",1,4))</f>
        <v>#REF!</v>
      </c>
      <c r="AC5" s="1" t="e">
        <f>#REF!</f>
        <v>#REF!</v>
      </c>
      <c r="AD5" s="1" t="e">
        <f t="shared" ref="AD5:AD34" si="12">IF(AC5=0,"",IF(AC5="б",3,1))</f>
        <v>#REF!</v>
      </c>
      <c r="AE5" s="1" t="e">
        <f>#REF!</f>
        <v>#REF!</v>
      </c>
      <c r="AF5" s="1" t="e">
        <f t="shared" ref="AF5:AF34" si="13">IF(AE5=0,"",IF(AE5="б",4,3))</f>
        <v>#REF!</v>
      </c>
      <c r="AG5" s="1" t="e">
        <f>#REF!</f>
        <v>#REF!</v>
      </c>
      <c r="AH5" s="1" t="e">
        <f t="shared" ref="AH5:AH34" si="14">IF(AG5=0,"",IF(AG5="а",1,2))</f>
        <v>#REF!</v>
      </c>
      <c r="AI5" s="1" t="e">
        <f>#REF!</f>
        <v>#REF!</v>
      </c>
      <c r="AJ5" s="1" t="e">
        <f t="shared" ref="AJ5:AJ34" si="15">IF(AI5=0,"",IF(AI5="б",4,2))</f>
        <v>#REF!</v>
      </c>
      <c r="AK5" s="1" t="e">
        <f>#REF!</f>
        <v>#REF!</v>
      </c>
      <c r="AL5" s="1" t="e">
        <f t="shared" ref="AL5:AL34" si="16">IF(AK5=0,"",IF(AK5="а",4,6))</f>
        <v>#REF!</v>
      </c>
      <c r="AM5" s="1" t="e">
        <f>#REF!</f>
        <v>#REF!</v>
      </c>
      <c r="AN5" s="1" t="e">
        <f t="shared" ref="AN5:AN34" si="17">IF(AM5=0,"",IF(AM5="а",3,4))</f>
        <v>#REF!</v>
      </c>
      <c r="AO5" s="1" t="e">
        <f>#REF!</f>
        <v>#REF!</v>
      </c>
      <c r="AP5" s="1" t="e">
        <f t="shared" ref="AP5:AP34" si="18">IF(AO5=0,"",IF(AO5="а",5,6))</f>
        <v>#REF!</v>
      </c>
      <c r="AQ5" s="1" t="e">
        <f t="shared" ref="AQ5:AQ34" si="19">SUM(L5:AP5)</f>
        <v>#REF!</v>
      </c>
      <c r="AR5" s="3" t="e">
        <f t="shared" ref="AR5:AR34" si="20">IF(AQ5=0,"",IF(AQ5&gt;=70,"6 уровень",IF(AND(AQ5&gt;=58,BE5&lt;70),"5 уровень",IF(AND(AQ5&gt;=48,BE5&lt;58),"4 уровень",IF(AND(AQ5&gt;=24,AQ5&lt;48),"3 уровень",IF(AND(AQ5&gt;=12,AQ5&lt;24),"2 уровень","1 уровень"))))))</f>
        <v>#REF!</v>
      </c>
    </row>
    <row r="6" spans="1:44" x14ac:dyDescent="0.25">
      <c r="A6" s="1">
        <f>список!A4</f>
        <v>3</v>
      </c>
      <c r="B6" s="1" t="str">
        <f>IF(список!B4="","",список!B4)</f>
        <v/>
      </c>
      <c r="C6" s="1">
        <f>список!C4</f>
        <v>0</v>
      </c>
      <c r="D6" s="13" t="str">
        <f>список!D$2</f>
        <v>младшая группа</v>
      </c>
      <c r="E6" s="16" t="e">
        <f>#REF!</f>
        <v>#REF!</v>
      </c>
      <c r="F6" s="16" t="e">
        <f t="shared" si="0"/>
        <v>#REF!</v>
      </c>
      <c r="G6" s="16" t="e">
        <f>#REF!</f>
        <v>#REF!</v>
      </c>
      <c r="H6" s="16" t="e">
        <f t="shared" si="1"/>
        <v>#REF!</v>
      </c>
      <c r="I6" s="16" t="e">
        <f>#REF!</f>
        <v>#REF!</v>
      </c>
      <c r="J6" s="16"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1" t="e">
        <f t="shared" si="10"/>
        <v>#REF!</v>
      </c>
      <c r="AA6" s="1" t="e">
        <f>#REF!</f>
        <v>#REF!</v>
      </c>
      <c r="AB6" s="1" t="e">
        <f t="shared" si="11"/>
        <v>#REF!</v>
      </c>
      <c r="AC6" s="1" t="e">
        <f>#REF!</f>
        <v>#REF!</v>
      </c>
      <c r="AD6" s="1" t="e">
        <f t="shared" si="12"/>
        <v>#REF!</v>
      </c>
      <c r="AE6" s="1" t="e">
        <f>#REF!</f>
        <v>#REF!</v>
      </c>
      <c r="AF6" s="1" t="e">
        <f t="shared" si="13"/>
        <v>#REF!</v>
      </c>
      <c r="AG6" s="1" t="e">
        <f>#REF!</f>
        <v>#REF!</v>
      </c>
      <c r="AH6" s="1" t="e">
        <f t="shared" si="14"/>
        <v>#REF!</v>
      </c>
      <c r="AI6" s="1" t="e">
        <f>#REF!</f>
        <v>#REF!</v>
      </c>
      <c r="AJ6" s="1" t="e">
        <f t="shared" si="15"/>
        <v>#REF!</v>
      </c>
      <c r="AK6" s="1" t="e">
        <f>#REF!</f>
        <v>#REF!</v>
      </c>
      <c r="AL6" s="1" t="e">
        <f t="shared" si="16"/>
        <v>#REF!</v>
      </c>
      <c r="AM6" s="1" t="e">
        <f>#REF!</f>
        <v>#REF!</v>
      </c>
      <c r="AN6" s="1" t="e">
        <f t="shared" si="17"/>
        <v>#REF!</v>
      </c>
      <c r="AO6" s="1" t="e">
        <f>#REF!</f>
        <v>#REF!</v>
      </c>
      <c r="AP6" s="1" t="e">
        <f t="shared" si="18"/>
        <v>#REF!</v>
      </c>
      <c r="AQ6" s="1" t="e">
        <f t="shared" si="19"/>
        <v>#REF!</v>
      </c>
      <c r="AR6" s="3" t="e">
        <f t="shared" si="20"/>
        <v>#REF!</v>
      </c>
    </row>
    <row r="7" spans="1:44" x14ac:dyDescent="0.25">
      <c r="A7" s="1">
        <f>список!A5</f>
        <v>4</v>
      </c>
      <c r="B7" s="1" t="str">
        <f>IF(список!B5="","",список!B5)</f>
        <v/>
      </c>
      <c r="C7" s="1">
        <f>список!C5</f>
        <v>0</v>
      </c>
      <c r="D7" s="13" t="str">
        <f>список!D$2</f>
        <v>младшая группа</v>
      </c>
      <c r="E7" s="16" t="e">
        <f>#REF!</f>
        <v>#REF!</v>
      </c>
      <c r="F7" s="16" t="e">
        <f t="shared" si="0"/>
        <v>#REF!</v>
      </c>
      <c r="G7" s="16" t="e">
        <f>#REF!</f>
        <v>#REF!</v>
      </c>
      <c r="H7" s="16" t="e">
        <f t="shared" si="1"/>
        <v>#REF!</v>
      </c>
      <c r="I7" s="16" t="e">
        <f>#REF!</f>
        <v>#REF!</v>
      </c>
      <c r="J7" s="16"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1" t="e">
        <f t="shared" si="10"/>
        <v>#REF!</v>
      </c>
      <c r="AA7" s="1" t="e">
        <f>#REF!</f>
        <v>#REF!</v>
      </c>
      <c r="AB7" s="1" t="e">
        <f t="shared" si="11"/>
        <v>#REF!</v>
      </c>
      <c r="AC7" s="1" t="e">
        <f>#REF!</f>
        <v>#REF!</v>
      </c>
      <c r="AD7" s="1" t="e">
        <f t="shared" si="12"/>
        <v>#REF!</v>
      </c>
      <c r="AE7" s="1" t="e">
        <f>#REF!</f>
        <v>#REF!</v>
      </c>
      <c r="AF7" s="1" t="e">
        <f t="shared" si="13"/>
        <v>#REF!</v>
      </c>
      <c r="AG7" s="1" t="e">
        <f>#REF!</f>
        <v>#REF!</v>
      </c>
      <c r="AH7" s="1" t="e">
        <f t="shared" si="14"/>
        <v>#REF!</v>
      </c>
      <c r="AI7" s="1" t="e">
        <f>#REF!</f>
        <v>#REF!</v>
      </c>
      <c r="AJ7" s="1" t="e">
        <f t="shared" si="15"/>
        <v>#REF!</v>
      </c>
      <c r="AK7" s="1" t="e">
        <f>#REF!</f>
        <v>#REF!</v>
      </c>
      <c r="AL7" s="1" t="e">
        <f t="shared" si="16"/>
        <v>#REF!</v>
      </c>
      <c r="AM7" s="1" t="e">
        <f>#REF!</f>
        <v>#REF!</v>
      </c>
      <c r="AN7" s="1" t="e">
        <f t="shared" si="17"/>
        <v>#REF!</v>
      </c>
      <c r="AO7" s="1" t="e">
        <f>#REF!</f>
        <v>#REF!</v>
      </c>
      <c r="AP7" s="1" t="e">
        <f t="shared" si="18"/>
        <v>#REF!</v>
      </c>
      <c r="AQ7" s="1" t="e">
        <f t="shared" si="19"/>
        <v>#REF!</v>
      </c>
      <c r="AR7" s="3" t="e">
        <f t="shared" si="20"/>
        <v>#REF!</v>
      </c>
    </row>
    <row r="8" spans="1:44" x14ac:dyDescent="0.25">
      <c r="A8" s="1">
        <f>список!A6</f>
        <v>5</v>
      </c>
      <c r="B8" s="1" t="str">
        <f>IF(список!B6="","",список!B6)</f>
        <v/>
      </c>
      <c r="C8" s="1">
        <f>список!C6</f>
        <v>0</v>
      </c>
      <c r="D8" s="13" t="str">
        <f>список!D$2</f>
        <v>младшая группа</v>
      </c>
      <c r="E8" s="16" t="e">
        <f>#REF!</f>
        <v>#REF!</v>
      </c>
      <c r="F8" s="16" t="e">
        <f t="shared" si="0"/>
        <v>#REF!</v>
      </c>
      <c r="G8" s="16" t="e">
        <f>#REF!</f>
        <v>#REF!</v>
      </c>
      <c r="H8" s="16" t="e">
        <f t="shared" si="1"/>
        <v>#REF!</v>
      </c>
      <c r="I8" s="16" t="e">
        <f>#REF!</f>
        <v>#REF!</v>
      </c>
      <c r="J8" s="16"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1" t="e">
        <f t="shared" si="10"/>
        <v>#REF!</v>
      </c>
      <c r="AA8" s="1" t="e">
        <f>#REF!</f>
        <v>#REF!</v>
      </c>
      <c r="AB8" s="1" t="e">
        <f t="shared" si="11"/>
        <v>#REF!</v>
      </c>
      <c r="AC8" s="1" t="e">
        <f>#REF!</f>
        <v>#REF!</v>
      </c>
      <c r="AD8" s="1" t="e">
        <f t="shared" si="12"/>
        <v>#REF!</v>
      </c>
      <c r="AE8" s="1" t="e">
        <f>#REF!</f>
        <v>#REF!</v>
      </c>
      <c r="AF8" s="1" t="e">
        <f t="shared" si="13"/>
        <v>#REF!</v>
      </c>
      <c r="AG8" s="1" t="e">
        <f>#REF!</f>
        <v>#REF!</v>
      </c>
      <c r="AH8" s="1" t="e">
        <f t="shared" si="14"/>
        <v>#REF!</v>
      </c>
      <c r="AI8" s="1" t="e">
        <f>#REF!</f>
        <v>#REF!</v>
      </c>
      <c r="AJ8" s="1" t="e">
        <f t="shared" si="15"/>
        <v>#REF!</v>
      </c>
      <c r="AK8" s="1" t="e">
        <f>#REF!</f>
        <v>#REF!</v>
      </c>
      <c r="AL8" s="1" t="e">
        <f t="shared" si="16"/>
        <v>#REF!</v>
      </c>
      <c r="AM8" s="1" t="e">
        <f>#REF!</f>
        <v>#REF!</v>
      </c>
      <c r="AN8" s="1" t="e">
        <f t="shared" si="17"/>
        <v>#REF!</v>
      </c>
      <c r="AO8" s="1" t="e">
        <f>#REF!</f>
        <v>#REF!</v>
      </c>
      <c r="AP8" s="1" t="e">
        <f t="shared" si="18"/>
        <v>#REF!</v>
      </c>
      <c r="AQ8" s="1" t="e">
        <f t="shared" si="19"/>
        <v>#REF!</v>
      </c>
      <c r="AR8" s="3" t="e">
        <f t="shared" si="20"/>
        <v>#REF!</v>
      </c>
    </row>
    <row r="9" spans="1:44" x14ac:dyDescent="0.25">
      <c r="A9" s="1">
        <f>список!A7</f>
        <v>6</v>
      </c>
      <c r="B9" s="1" t="str">
        <f>IF(список!B7="","",список!B7)</f>
        <v/>
      </c>
      <c r="C9" s="1">
        <f>список!C7</f>
        <v>0</v>
      </c>
      <c r="D9" s="13" t="str">
        <f>список!D$2</f>
        <v>младшая группа</v>
      </c>
      <c r="E9" s="16" t="e">
        <f>#REF!</f>
        <v>#REF!</v>
      </c>
      <c r="F9" s="16" t="e">
        <f t="shared" si="0"/>
        <v>#REF!</v>
      </c>
      <c r="G9" s="16" t="e">
        <f>#REF!</f>
        <v>#REF!</v>
      </c>
      <c r="H9" s="16" t="e">
        <f t="shared" si="1"/>
        <v>#REF!</v>
      </c>
      <c r="I9" s="16" t="e">
        <f>#REF!</f>
        <v>#REF!</v>
      </c>
      <c r="J9" s="16"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1" t="e">
        <f t="shared" si="10"/>
        <v>#REF!</v>
      </c>
      <c r="AA9" s="1" t="e">
        <f>#REF!</f>
        <v>#REF!</v>
      </c>
      <c r="AB9" s="1" t="e">
        <f t="shared" si="11"/>
        <v>#REF!</v>
      </c>
      <c r="AC9" s="1" t="e">
        <f>#REF!</f>
        <v>#REF!</v>
      </c>
      <c r="AD9" s="1" t="e">
        <f t="shared" si="12"/>
        <v>#REF!</v>
      </c>
      <c r="AE9" s="1" t="e">
        <f>#REF!</f>
        <v>#REF!</v>
      </c>
      <c r="AF9" s="1" t="e">
        <f t="shared" si="13"/>
        <v>#REF!</v>
      </c>
      <c r="AG9" s="1" t="e">
        <f>#REF!</f>
        <v>#REF!</v>
      </c>
      <c r="AH9" s="1" t="e">
        <f t="shared" si="14"/>
        <v>#REF!</v>
      </c>
      <c r="AI9" s="1" t="e">
        <f>#REF!</f>
        <v>#REF!</v>
      </c>
      <c r="AJ9" s="1" t="e">
        <f t="shared" si="15"/>
        <v>#REF!</v>
      </c>
      <c r="AK9" s="1" t="e">
        <f>#REF!</f>
        <v>#REF!</v>
      </c>
      <c r="AL9" s="1" t="e">
        <f t="shared" si="16"/>
        <v>#REF!</v>
      </c>
      <c r="AM9" s="1" t="e">
        <f>#REF!</f>
        <v>#REF!</v>
      </c>
      <c r="AN9" s="1" t="e">
        <f t="shared" si="17"/>
        <v>#REF!</v>
      </c>
      <c r="AO9" s="1" t="e">
        <f>#REF!</f>
        <v>#REF!</v>
      </c>
      <c r="AP9" s="1" t="e">
        <f t="shared" si="18"/>
        <v>#REF!</v>
      </c>
      <c r="AQ9" s="1" t="e">
        <f t="shared" si="19"/>
        <v>#REF!</v>
      </c>
      <c r="AR9" s="3" t="e">
        <f t="shared" si="20"/>
        <v>#REF!</v>
      </c>
    </row>
    <row r="10" spans="1:44" x14ac:dyDescent="0.25">
      <c r="A10" s="1">
        <f>список!A8</f>
        <v>7</v>
      </c>
      <c r="B10" s="1" t="str">
        <f>IF(список!B8="","",список!B8)</f>
        <v/>
      </c>
      <c r="C10" s="1" t="e">
        <f>список!#REF!</f>
        <v>#REF!</v>
      </c>
      <c r="D10" s="13" t="str">
        <f>список!D$2</f>
        <v>младшая группа</v>
      </c>
      <c r="E10" s="16" t="e">
        <f>#REF!</f>
        <v>#REF!</v>
      </c>
      <c r="F10" s="16" t="e">
        <f>IF(E10=0,"",IF(E10="а",1,2))</f>
        <v>#REF!</v>
      </c>
      <c r="G10" s="16" t="e">
        <f>#REF!</f>
        <v>#REF!</v>
      </c>
      <c r="H10" s="16" t="e">
        <f>IF(G10=0,"",IF(G10="а",1,2))</f>
        <v>#REF!</v>
      </c>
      <c r="I10" s="16" t="e">
        <f>#REF!</f>
        <v>#REF!</v>
      </c>
      <c r="J10" s="16" t="e">
        <f>IF(I10=0,"",IF(I10="а",1,3))</f>
        <v>#REF!</v>
      </c>
      <c r="K10" s="1" t="e">
        <f>#REF!</f>
        <v>#REF!</v>
      </c>
      <c r="L10" s="1" t="e">
        <f>IF(K10=0,"",IF(K10="б",3,2))</f>
        <v>#REF!</v>
      </c>
      <c r="M10" s="1" t="e">
        <f>#REF!</f>
        <v>#REF!</v>
      </c>
      <c r="N10" s="1" t="e">
        <f>IF(M10=0,"",IF(M10="б",4,3))</f>
        <v>#REF!</v>
      </c>
      <c r="O10" s="1" t="e">
        <f>#REF!</f>
        <v>#REF!</v>
      </c>
      <c r="P10" s="1" t="e">
        <f>IF(O10=0,"",IF(O10="а",1,2))</f>
        <v>#REF!</v>
      </c>
      <c r="Q10" s="1" t="e">
        <f>#REF!</f>
        <v>#REF!</v>
      </c>
      <c r="R10" s="1" t="e">
        <f>IF(Q10=0,"",IF(Q10="а",1,IF(Q10="б",2,4)))</f>
        <v>#REF!</v>
      </c>
      <c r="S10" s="1" t="e">
        <f>#REF!</f>
        <v>#REF!</v>
      </c>
      <c r="T10" s="1" t="e">
        <f>IF(S10=0,"",IF(S10="а",3,4))</f>
        <v>#REF!</v>
      </c>
      <c r="U10" s="1" t="e">
        <f>#REF!</f>
        <v>#REF!</v>
      </c>
      <c r="V10" s="1" t="e">
        <f>IF(U10=0,"",IF(U10="а",4,5))</f>
        <v>#REF!</v>
      </c>
      <c r="W10" s="1" t="e">
        <f>#REF!</f>
        <v>#REF!</v>
      </c>
      <c r="X10" s="1" t="e">
        <f>IF(W10=0,"",IF(W10="а",5,6))</f>
        <v>#REF!</v>
      </c>
      <c r="Y10" s="1" t="e">
        <f>#REF!</f>
        <v>#REF!</v>
      </c>
      <c r="Z10" s="1" t="e">
        <f>IF(Y10=0,"",IF(Y10="а",1,2))</f>
        <v>#REF!</v>
      </c>
      <c r="AA10" s="1" t="e">
        <f>#REF!</f>
        <v>#REF!</v>
      </c>
      <c r="AB10" s="1" t="e">
        <f>IF(AA10=0,"",IF(AA10="а",1,4))</f>
        <v>#REF!</v>
      </c>
      <c r="AC10" s="1" t="e">
        <f>#REF!</f>
        <v>#REF!</v>
      </c>
      <c r="AD10" s="1" t="e">
        <f>IF(AC10=0,"",IF(AC10="б",3,1))</f>
        <v>#REF!</v>
      </c>
      <c r="AE10" s="1" t="e">
        <f>#REF!</f>
        <v>#REF!</v>
      </c>
      <c r="AF10" s="1" t="e">
        <f>IF(AE10=0,"",IF(AE10="б",4,3))</f>
        <v>#REF!</v>
      </c>
      <c r="AG10" s="1" t="e">
        <f>#REF!</f>
        <v>#REF!</v>
      </c>
      <c r="AH10" s="1" t="e">
        <f>IF(AG10=0,"",IF(AG10="а",1,2))</f>
        <v>#REF!</v>
      </c>
      <c r="AI10" s="1" t="e">
        <f>#REF!</f>
        <v>#REF!</v>
      </c>
      <c r="AJ10" s="1" t="e">
        <f>IF(AI10=0,"",IF(AI10="б",4,2))</f>
        <v>#REF!</v>
      </c>
      <c r="AK10" s="1" t="e">
        <f>#REF!</f>
        <v>#REF!</v>
      </c>
      <c r="AL10" s="1" t="e">
        <f>IF(AK10=0,"",IF(AK10="а",4,6))</f>
        <v>#REF!</v>
      </c>
      <c r="AM10" s="1" t="e">
        <f>#REF!</f>
        <v>#REF!</v>
      </c>
      <c r="AN10" s="1" t="e">
        <f>IF(AM10=0,"",IF(AM10="а",3,4))</f>
        <v>#REF!</v>
      </c>
      <c r="AO10" s="1" t="e">
        <f>#REF!</f>
        <v>#REF!</v>
      </c>
      <c r="AP10" s="1" t="e">
        <f>IF(AO10=0,"",IF(AO10="а",5,6))</f>
        <v>#REF!</v>
      </c>
      <c r="AQ10" s="1" t="e">
        <f t="shared" si="19"/>
        <v>#REF!</v>
      </c>
      <c r="AR10" s="3" t="e">
        <f t="shared" si="20"/>
        <v>#REF!</v>
      </c>
    </row>
    <row r="11" spans="1:44" x14ac:dyDescent="0.25">
      <c r="A11" s="1">
        <f>список!A9</f>
        <v>8</v>
      </c>
      <c r="B11" s="1" t="str">
        <f>IF(список!B9="","",список!B9)</f>
        <v/>
      </c>
      <c r="C11" s="1">
        <f>список!C9</f>
        <v>0</v>
      </c>
      <c r="D11" s="13" t="str">
        <f>список!D$2</f>
        <v>младшая группа</v>
      </c>
      <c r="E11" s="16" t="e">
        <f>#REF!</f>
        <v>#REF!</v>
      </c>
      <c r="F11" s="16" t="e">
        <f t="shared" si="0"/>
        <v>#REF!</v>
      </c>
      <c r="G11" s="16" t="e">
        <f>#REF!</f>
        <v>#REF!</v>
      </c>
      <c r="H11" s="16" t="e">
        <f t="shared" si="1"/>
        <v>#REF!</v>
      </c>
      <c r="I11" s="16" t="e">
        <f>#REF!</f>
        <v>#REF!</v>
      </c>
      <c r="J11" s="16"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1" t="e">
        <f t="shared" si="10"/>
        <v>#REF!</v>
      </c>
      <c r="AA11" s="1" t="e">
        <f>#REF!</f>
        <v>#REF!</v>
      </c>
      <c r="AB11" s="1" t="e">
        <f t="shared" si="11"/>
        <v>#REF!</v>
      </c>
      <c r="AC11" s="1" t="e">
        <f>#REF!</f>
        <v>#REF!</v>
      </c>
      <c r="AD11" s="1" t="e">
        <f t="shared" si="12"/>
        <v>#REF!</v>
      </c>
      <c r="AE11" s="1" t="e">
        <f>#REF!</f>
        <v>#REF!</v>
      </c>
      <c r="AF11" s="1" t="e">
        <f t="shared" si="13"/>
        <v>#REF!</v>
      </c>
      <c r="AG11" s="1" t="e">
        <f>#REF!</f>
        <v>#REF!</v>
      </c>
      <c r="AH11" s="1" t="e">
        <f t="shared" si="14"/>
        <v>#REF!</v>
      </c>
      <c r="AI11" s="1" t="e">
        <f>#REF!</f>
        <v>#REF!</v>
      </c>
      <c r="AJ11" s="1" t="e">
        <f t="shared" si="15"/>
        <v>#REF!</v>
      </c>
      <c r="AK11" s="1" t="e">
        <f>#REF!</f>
        <v>#REF!</v>
      </c>
      <c r="AL11" s="1" t="e">
        <f t="shared" si="16"/>
        <v>#REF!</v>
      </c>
      <c r="AM11" s="1" t="e">
        <f>#REF!</f>
        <v>#REF!</v>
      </c>
      <c r="AN11" s="1" t="e">
        <f t="shared" si="17"/>
        <v>#REF!</v>
      </c>
      <c r="AO11" s="1" t="e">
        <f>#REF!</f>
        <v>#REF!</v>
      </c>
      <c r="AP11" s="1" t="e">
        <f t="shared" si="18"/>
        <v>#REF!</v>
      </c>
      <c r="AQ11" s="1" t="e">
        <f t="shared" si="19"/>
        <v>#REF!</v>
      </c>
      <c r="AR11" s="3" t="e">
        <f t="shared" si="20"/>
        <v>#REF!</v>
      </c>
    </row>
    <row r="12" spans="1:44" x14ac:dyDescent="0.25">
      <c r="A12" s="1">
        <f>список!A10</f>
        <v>9</v>
      </c>
      <c r="B12" s="1" t="str">
        <f>IF(список!B10="","",список!B10)</f>
        <v/>
      </c>
      <c r="C12" s="1">
        <f>список!C10</f>
        <v>0</v>
      </c>
      <c r="D12" s="13" t="str">
        <f>список!D$2</f>
        <v>младшая группа</v>
      </c>
      <c r="E12" s="16" t="e">
        <f>#REF!</f>
        <v>#REF!</v>
      </c>
      <c r="F12" s="16" t="e">
        <f t="shared" si="0"/>
        <v>#REF!</v>
      </c>
      <c r="G12" s="16" t="e">
        <f>#REF!</f>
        <v>#REF!</v>
      </c>
      <c r="H12" s="16" t="e">
        <f t="shared" si="1"/>
        <v>#REF!</v>
      </c>
      <c r="I12" s="16" t="e">
        <f>#REF!</f>
        <v>#REF!</v>
      </c>
      <c r="J12" s="16"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1" t="e">
        <f t="shared" si="10"/>
        <v>#REF!</v>
      </c>
      <c r="AA12" s="1" t="e">
        <f>#REF!</f>
        <v>#REF!</v>
      </c>
      <c r="AB12" s="1" t="e">
        <f t="shared" si="11"/>
        <v>#REF!</v>
      </c>
      <c r="AC12" s="1" t="e">
        <f>#REF!</f>
        <v>#REF!</v>
      </c>
      <c r="AD12" s="1" t="e">
        <f t="shared" si="12"/>
        <v>#REF!</v>
      </c>
      <c r="AE12" s="1" t="e">
        <f>#REF!</f>
        <v>#REF!</v>
      </c>
      <c r="AF12" s="1" t="e">
        <f t="shared" si="13"/>
        <v>#REF!</v>
      </c>
      <c r="AG12" s="1" t="e">
        <f>#REF!</f>
        <v>#REF!</v>
      </c>
      <c r="AH12" s="1" t="e">
        <f t="shared" si="14"/>
        <v>#REF!</v>
      </c>
      <c r="AI12" s="1" t="e">
        <f>#REF!</f>
        <v>#REF!</v>
      </c>
      <c r="AJ12" s="1" t="e">
        <f t="shared" si="15"/>
        <v>#REF!</v>
      </c>
      <c r="AK12" s="1" t="e">
        <f>#REF!</f>
        <v>#REF!</v>
      </c>
      <c r="AL12" s="1" t="e">
        <f t="shared" si="16"/>
        <v>#REF!</v>
      </c>
      <c r="AM12" s="1" t="e">
        <f>#REF!</f>
        <v>#REF!</v>
      </c>
      <c r="AN12" s="1" t="e">
        <f t="shared" si="17"/>
        <v>#REF!</v>
      </c>
      <c r="AO12" s="1" t="e">
        <f>#REF!</f>
        <v>#REF!</v>
      </c>
      <c r="AP12" s="1" t="e">
        <f t="shared" si="18"/>
        <v>#REF!</v>
      </c>
      <c r="AQ12" s="1" t="e">
        <f t="shared" si="19"/>
        <v>#REF!</v>
      </c>
      <c r="AR12" s="3" t="e">
        <f t="shared" si="20"/>
        <v>#REF!</v>
      </c>
    </row>
    <row r="13" spans="1:44" x14ac:dyDescent="0.25">
      <c r="A13" s="1">
        <f>список!A11</f>
        <v>10</v>
      </c>
      <c r="B13" s="1" t="str">
        <f>IF(список!B11="","",список!B11)</f>
        <v/>
      </c>
      <c r="C13" s="1">
        <f>список!C11</f>
        <v>0</v>
      </c>
      <c r="D13" s="13" t="str">
        <f>список!D$2</f>
        <v>младшая группа</v>
      </c>
      <c r="E13" s="16" t="e">
        <f>#REF!</f>
        <v>#REF!</v>
      </c>
      <c r="F13" s="16" t="e">
        <f t="shared" si="0"/>
        <v>#REF!</v>
      </c>
      <c r="G13" s="16" t="e">
        <f>#REF!</f>
        <v>#REF!</v>
      </c>
      <c r="H13" s="16" t="e">
        <f t="shared" si="1"/>
        <v>#REF!</v>
      </c>
      <c r="I13" s="16" t="e">
        <f>#REF!</f>
        <v>#REF!</v>
      </c>
      <c r="J13" s="16"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1" t="e">
        <f t="shared" si="10"/>
        <v>#REF!</v>
      </c>
      <c r="AA13" s="1" t="e">
        <f>#REF!</f>
        <v>#REF!</v>
      </c>
      <c r="AB13" s="1" t="e">
        <f t="shared" si="11"/>
        <v>#REF!</v>
      </c>
      <c r="AC13" s="1" t="e">
        <f>#REF!</f>
        <v>#REF!</v>
      </c>
      <c r="AD13" s="1" t="e">
        <f t="shared" si="12"/>
        <v>#REF!</v>
      </c>
      <c r="AE13" s="1" t="e">
        <f>#REF!</f>
        <v>#REF!</v>
      </c>
      <c r="AF13" s="1" t="e">
        <f t="shared" si="13"/>
        <v>#REF!</v>
      </c>
      <c r="AG13" s="1" t="e">
        <f>#REF!</f>
        <v>#REF!</v>
      </c>
      <c r="AH13" s="1" t="e">
        <f t="shared" si="14"/>
        <v>#REF!</v>
      </c>
      <c r="AI13" s="1" t="e">
        <f>#REF!</f>
        <v>#REF!</v>
      </c>
      <c r="AJ13" s="1" t="e">
        <f t="shared" si="15"/>
        <v>#REF!</v>
      </c>
      <c r="AK13" s="1" t="e">
        <f>#REF!</f>
        <v>#REF!</v>
      </c>
      <c r="AL13" s="1" t="e">
        <f t="shared" si="16"/>
        <v>#REF!</v>
      </c>
      <c r="AM13" s="1" t="e">
        <f>#REF!</f>
        <v>#REF!</v>
      </c>
      <c r="AN13" s="1" t="e">
        <f t="shared" si="17"/>
        <v>#REF!</v>
      </c>
      <c r="AO13" s="1" t="e">
        <f>#REF!</f>
        <v>#REF!</v>
      </c>
      <c r="AP13" s="1" t="e">
        <f t="shared" si="18"/>
        <v>#REF!</v>
      </c>
      <c r="AQ13" s="1" t="e">
        <f t="shared" si="19"/>
        <v>#REF!</v>
      </c>
      <c r="AR13" s="3" t="e">
        <f t="shared" si="20"/>
        <v>#REF!</v>
      </c>
    </row>
    <row r="14" spans="1:44" x14ac:dyDescent="0.25">
      <c r="A14" s="1">
        <f>список!A12</f>
        <v>11</v>
      </c>
      <c r="B14" s="1" t="str">
        <f>IF(список!B12="","",список!B12)</f>
        <v/>
      </c>
      <c r="C14" s="1">
        <f>список!C12</f>
        <v>0</v>
      </c>
      <c r="D14" s="13" t="str">
        <f>список!D$2</f>
        <v>младшая группа</v>
      </c>
      <c r="E14" s="16" t="e">
        <f>#REF!</f>
        <v>#REF!</v>
      </c>
      <c r="F14" s="16" t="e">
        <f t="shared" si="0"/>
        <v>#REF!</v>
      </c>
      <c r="G14" s="16" t="e">
        <f>#REF!</f>
        <v>#REF!</v>
      </c>
      <c r="H14" s="16" t="e">
        <f t="shared" si="1"/>
        <v>#REF!</v>
      </c>
      <c r="I14" s="16" t="e">
        <f>#REF!</f>
        <v>#REF!</v>
      </c>
      <c r="J14" s="16"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1" t="e">
        <f t="shared" si="10"/>
        <v>#REF!</v>
      </c>
      <c r="AA14" s="1" t="e">
        <f>#REF!</f>
        <v>#REF!</v>
      </c>
      <c r="AB14" s="1" t="e">
        <f t="shared" si="11"/>
        <v>#REF!</v>
      </c>
      <c r="AC14" s="1" t="e">
        <f>#REF!</f>
        <v>#REF!</v>
      </c>
      <c r="AD14" s="1" t="e">
        <f t="shared" si="12"/>
        <v>#REF!</v>
      </c>
      <c r="AE14" s="1" t="e">
        <f>#REF!</f>
        <v>#REF!</v>
      </c>
      <c r="AF14" s="1" t="e">
        <f t="shared" si="13"/>
        <v>#REF!</v>
      </c>
      <c r="AG14" s="1" t="e">
        <f>#REF!</f>
        <v>#REF!</v>
      </c>
      <c r="AH14" s="1" t="e">
        <f t="shared" si="14"/>
        <v>#REF!</v>
      </c>
      <c r="AI14" s="1" t="e">
        <f>#REF!</f>
        <v>#REF!</v>
      </c>
      <c r="AJ14" s="1" t="e">
        <f t="shared" si="15"/>
        <v>#REF!</v>
      </c>
      <c r="AK14" s="1" t="e">
        <f>#REF!</f>
        <v>#REF!</v>
      </c>
      <c r="AL14" s="1" t="e">
        <f t="shared" si="16"/>
        <v>#REF!</v>
      </c>
      <c r="AM14" s="1" t="e">
        <f>#REF!</f>
        <v>#REF!</v>
      </c>
      <c r="AN14" s="1" t="e">
        <f t="shared" si="17"/>
        <v>#REF!</v>
      </c>
      <c r="AO14" s="1" t="e">
        <f>#REF!</f>
        <v>#REF!</v>
      </c>
      <c r="AP14" s="1" t="e">
        <f t="shared" si="18"/>
        <v>#REF!</v>
      </c>
      <c r="AQ14" s="1" t="e">
        <f t="shared" si="19"/>
        <v>#REF!</v>
      </c>
      <c r="AR14" s="3" t="e">
        <f t="shared" si="20"/>
        <v>#REF!</v>
      </c>
    </row>
    <row r="15" spans="1:44" x14ac:dyDescent="0.25">
      <c r="A15" s="1">
        <f>список!A13</f>
        <v>12</v>
      </c>
      <c r="B15" s="1" t="str">
        <f>IF(список!B13="","",список!B13)</f>
        <v/>
      </c>
      <c r="C15" s="1">
        <f>список!C13</f>
        <v>0</v>
      </c>
      <c r="D15" s="13" t="str">
        <f>список!D$2</f>
        <v>младшая группа</v>
      </c>
      <c r="E15" s="16" t="e">
        <f>#REF!</f>
        <v>#REF!</v>
      </c>
      <c r="F15" s="16" t="e">
        <f t="shared" si="0"/>
        <v>#REF!</v>
      </c>
      <c r="G15" s="16" t="e">
        <f>#REF!</f>
        <v>#REF!</v>
      </c>
      <c r="H15" s="16" t="e">
        <f t="shared" si="1"/>
        <v>#REF!</v>
      </c>
      <c r="I15" s="16" t="e">
        <f>#REF!</f>
        <v>#REF!</v>
      </c>
      <c r="J15" s="16"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1" t="e">
        <f t="shared" si="10"/>
        <v>#REF!</v>
      </c>
      <c r="AA15" s="1" t="e">
        <f>#REF!</f>
        <v>#REF!</v>
      </c>
      <c r="AB15" s="1" t="e">
        <f t="shared" si="11"/>
        <v>#REF!</v>
      </c>
      <c r="AC15" s="1" t="e">
        <f>#REF!</f>
        <v>#REF!</v>
      </c>
      <c r="AD15" s="1" t="e">
        <f t="shared" si="12"/>
        <v>#REF!</v>
      </c>
      <c r="AE15" s="1" t="e">
        <f>#REF!</f>
        <v>#REF!</v>
      </c>
      <c r="AF15" s="1" t="e">
        <f t="shared" si="13"/>
        <v>#REF!</v>
      </c>
      <c r="AG15" s="1" t="e">
        <f>#REF!</f>
        <v>#REF!</v>
      </c>
      <c r="AH15" s="1" t="e">
        <f t="shared" si="14"/>
        <v>#REF!</v>
      </c>
      <c r="AI15" s="1" t="e">
        <f>#REF!</f>
        <v>#REF!</v>
      </c>
      <c r="AJ15" s="1" t="e">
        <f t="shared" si="15"/>
        <v>#REF!</v>
      </c>
      <c r="AK15" s="1" t="e">
        <f>#REF!</f>
        <v>#REF!</v>
      </c>
      <c r="AL15" s="1" t="e">
        <f t="shared" si="16"/>
        <v>#REF!</v>
      </c>
      <c r="AM15" s="1" t="e">
        <f>#REF!</f>
        <v>#REF!</v>
      </c>
      <c r="AN15" s="1" t="e">
        <f t="shared" si="17"/>
        <v>#REF!</v>
      </c>
      <c r="AO15" s="1" t="e">
        <f>#REF!</f>
        <v>#REF!</v>
      </c>
      <c r="AP15" s="1" t="e">
        <f t="shared" si="18"/>
        <v>#REF!</v>
      </c>
      <c r="AQ15" s="1" t="e">
        <f t="shared" si="19"/>
        <v>#REF!</v>
      </c>
      <c r="AR15" s="3" t="e">
        <f t="shared" si="20"/>
        <v>#REF!</v>
      </c>
    </row>
    <row r="16" spans="1:44" x14ac:dyDescent="0.25">
      <c r="A16" s="1">
        <f>список!A14</f>
        <v>13</v>
      </c>
      <c r="B16" s="1" t="str">
        <f>IF(список!B14="","",список!B14)</f>
        <v/>
      </c>
      <c r="C16" s="1">
        <f>список!C14</f>
        <v>0</v>
      </c>
      <c r="D16" s="13" t="str">
        <f>список!D$2</f>
        <v>младшая группа</v>
      </c>
      <c r="E16" s="16" t="e">
        <f>#REF!</f>
        <v>#REF!</v>
      </c>
      <c r="F16" s="16" t="e">
        <f>IF(E16=0,"",IF(E16="а",1,2))</f>
        <v>#REF!</v>
      </c>
      <c r="G16" s="16" t="e">
        <f>#REF!</f>
        <v>#REF!</v>
      </c>
      <c r="H16" s="16" t="e">
        <f>IF(G16=0,"",IF(G16="а",1,2))</f>
        <v>#REF!</v>
      </c>
      <c r="I16" s="16" t="e">
        <f>#REF!</f>
        <v>#REF!</v>
      </c>
      <c r="J16" s="16" t="e">
        <f>IF(I16=0,"",IF(I16="а",1,3))</f>
        <v>#REF!</v>
      </c>
      <c r="K16" s="1" t="e">
        <f>#REF!</f>
        <v>#REF!</v>
      </c>
      <c r="L16" s="1" t="e">
        <f>IF(K16=0,"",IF(K16="б",3,2))</f>
        <v>#REF!</v>
      </c>
      <c r="M16" s="1" t="e">
        <f>#REF!</f>
        <v>#REF!</v>
      </c>
      <c r="N16" s="1" t="e">
        <f>IF(M16=0,"",IF(M16="б",4,3))</f>
        <v>#REF!</v>
      </c>
      <c r="O16" s="1" t="e">
        <f>#REF!</f>
        <v>#REF!</v>
      </c>
      <c r="P16" s="1" t="e">
        <f>IF(O16=0,"",IF(O16="а",1,2))</f>
        <v>#REF!</v>
      </c>
      <c r="Q16" s="1" t="e">
        <f>#REF!</f>
        <v>#REF!</v>
      </c>
      <c r="R16" s="1" t="e">
        <f>IF(Q16=0,"",IF(Q16="а",1,IF(Q16="б",2,4)))</f>
        <v>#REF!</v>
      </c>
      <c r="S16" s="1" t="e">
        <f>#REF!</f>
        <v>#REF!</v>
      </c>
      <c r="T16" s="1" t="e">
        <f>IF(S16=0,"",IF(S16="а",3,4))</f>
        <v>#REF!</v>
      </c>
      <c r="U16" s="1" t="e">
        <f>#REF!</f>
        <v>#REF!</v>
      </c>
      <c r="V16" s="1" t="e">
        <f>IF(U16=0,"",IF(U16="а",4,5))</f>
        <v>#REF!</v>
      </c>
      <c r="W16" s="1" t="e">
        <f>#REF!</f>
        <v>#REF!</v>
      </c>
      <c r="X16" s="1" t="e">
        <f>IF(W16=0,"",IF(W16="а",5,6))</f>
        <v>#REF!</v>
      </c>
      <c r="Y16" s="1" t="e">
        <f>#REF!</f>
        <v>#REF!</v>
      </c>
      <c r="Z16" s="1" t="e">
        <f>IF(Y16=0,"",IF(Y16="а",1,2))</f>
        <v>#REF!</v>
      </c>
      <c r="AA16" s="1" t="e">
        <f>#REF!</f>
        <v>#REF!</v>
      </c>
      <c r="AB16" s="1" t="e">
        <f>IF(AA16=0,"",IF(AA16="а",1,4))</f>
        <v>#REF!</v>
      </c>
      <c r="AC16" s="1" t="e">
        <f>#REF!</f>
        <v>#REF!</v>
      </c>
      <c r="AD16" s="1" t="e">
        <f>IF(AC16=0,"",IF(AC16="б",3,1))</f>
        <v>#REF!</v>
      </c>
      <c r="AE16" s="1" t="e">
        <f>#REF!</f>
        <v>#REF!</v>
      </c>
      <c r="AF16" s="1" t="e">
        <f>IF(AE16=0,"",IF(AE16="б",4,3))</f>
        <v>#REF!</v>
      </c>
      <c r="AG16" s="1" t="e">
        <f>#REF!</f>
        <v>#REF!</v>
      </c>
      <c r="AH16" s="1" t="e">
        <f>IF(AG16=0,"",IF(AG16="а",1,2))</f>
        <v>#REF!</v>
      </c>
      <c r="AI16" s="1" t="e">
        <f>#REF!</f>
        <v>#REF!</v>
      </c>
      <c r="AJ16" s="1" t="e">
        <f>IF(AI16=0,"",IF(AI16="б",4,2))</f>
        <v>#REF!</v>
      </c>
      <c r="AK16" s="1" t="e">
        <f>#REF!</f>
        <v>#REF!</v>
      </c>
      <c r="AL16" s="1" t="e">
        <f>IF(AK16=0,"",IF(AK16="а",4,6))</f>
        <v>#REF!</v>
      </c>
      <c r="AM16" s="1" t="e">
        <f>#REF!</f>
        <v>#REF!</v>
      </c>
      <c r="AN16" s="1" t="e">
        <f>IF(AM16=0,"",IF(AM16="а",3,4))</f>
        <v>#REF!</v>
      </c>
      <c r="AO16" s="1" t="e">
        <f>#REF!</f>
        <v>#REF!</v>
      </c>
      <c r="AP16" s="1" t="e">
        <f>IF(AO16=0,"",IF(AO16="а",5,6))</f>
        <v>#REF!</v>
      </c>
      <c r="AQ16" s="1" t="e">
        <f t="shared" si="19"/>
        <v>#REF!</v>
      </c>
      <c r="AR16" s="3" t="e">
        <f t="shared" si="20"/>
        <v>#REF!</v>
      </c>
    </row>
    <row r="17" spans="1:44" x14ac:dyDescent="0.25">
      <c r="A17" s="1">
        <f>список!A15</f>
        <v>14</v>
      </c>
      <c r="B17" s="1" t="str">
        <f>IF(список!B15="","",список!B15)</f>
        <v/>
      </c>
      <c r="C17" s="1">
        <f>список!C15</f>
        <v>0</v>
      </c>
      <c r="D17" s="13" t="str">
        <f>список!D$2</f>
        <v>младшая группа</v>
      </c>
      <c r="E17" s="16" t="e">
        <f>#REF!</f>
        <v>#REF!</v>
      </c>
      <c r="F17" s="16" t="e">
        <f t="shared" si="0"/>
        <v>#REF!</v>
      </c>
      <c r="G17" s="16" t="e">
        <f>#REF!</f>
        <v>#REF!</v>
      </c>
      <c r="H17" s="16" t="e">
        <f t="shared" si="1"/>
        <v>#REF!</v>
      </c>
      <c r="I17" s="16" t="e">
        <f>#REF!</f>
        <v>#REF!</v>
      </c>
      <c r="J17" s="16"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1" t="e">
        <f t="shared" si="10"/>
        <v>#REF!</v>
      </c>
      <c r="AA17" s="1" t="e">
        <f>#REF!</f>
        <v>#REF!</v>
      </c>
      <c r="AB17" s="1" t="e">
        <f t="shared" si="11"/>
        <v>#REF!</v>
      </c>
      <c r="AC17" s="1" t="e">
        <f>#REF!</f>
        <v>#REF!</v>
      </c>
      <c r="AD17" s="1" t="e">
        <f t="shared" si="12"/>
        <v>#REF!</v>
      </c>
      <c r="AE17" s="1" t="e">
        <f>#REF!</f>
        <v>#REF!</v>
      </c>
      <c r="AF17" s="1" t="e">
        <f t="shared" si="13"/>
        <v>#REF!</v>
      </c>
      <c r="AG17" s="1" t="e">
        <f>#REF!</f>
        <v>#REF!</v>
      </c>
      <c r="AH17" s="1" t="e">
        <f t="shared" si="14"/>
        <v>#REF!</v>
      </c>
      <c r="AI17" s="1" t="e">
        <f>#REF!</f>
        <v>#REF!</v>
      </c>
      <c r="AJ17" s="1" t="e">
        <f t="shared" si="15"/>
        <v>#REF!</v>
      </c>
      <c r="AK17" s="1" t="e">
        <f>#REF!</f>
        <v>#REF!</v>
      </c>
      <c r="AL17" s="1" t="e">
        <f t="shared" si="16"/>
        <v>#REF!</v>
      </c>
      <c r="AM17" s="1" t="e">
        <f>#REF!</f>
        <v>#REF!</v>
      </c>
      <c r="AN17" s="1" t="e">
        <f t="shared" si="17"/>
        <v>#REF!</v>
      </c>
      <c r="AO17" s="1" t="e">
        <f>#REF!</f>
        <v>#REF!</v>
      </c>
      <c r="AP17" s="1" t="e">
        <f t="shared" si="18"/>
        <v>#REF!</v>
      </c>
      <c r="AQ17" s="1" t="e">
        <f t="shared" si="19"/>
        <v>#REF!</v>
      </c>
      <c r="AR17" s="3" t="e">
        <f t="shared" si="20"/>
        <v>#REF!</v>
      </c>
    </row>
    <row r="18" spans="1:44" x14ac:dyDescent="0.25">
      <c r="A18" s="1">
        <f>список!A16</f>
        <v>15</v>
      </c>
      <c r="B18" s="1" t="str">
        <f>IF(список!B16="","",список!B16)</f>
        <v/>
      </c>
      <c r="C18" s="1">
        <f>список!C16</f>
        <v>0</v>
      </c>
      <c r="D18" s="13" t="str">
        <f>список!D$2</f>
        <v>младшая группа</v>
      </c>
      <c r="E18" s="16" t="e">
        <f>#REF!</f>
        <v>#REF!</v>
      </c>
      <c r="F18" s="16" t="e">
        <f t="shared" si="0"/>
        <v>#REF!</v>
      </c>
      <c r="G18" s="16" t="e">
        <f>#REF!</f>
        <v>#REF!</v>
      </c>
      <c r="H18" s="16" t="e">
        <f t="shared" si="1"/>
        <v>#REF!</v>
      </c>
      <c r="I18" s="16" t="e">
        <f>#REF!</f>
        <v>#REF!</v>
      </c>
      <c r="J18" s="16"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1" t="e">
        <f t="shared" si="10"/>
        <v>#REF!</v>
      </c>
      <c r="AA18" s="1" t="e">
        <f>#REF!</f>
        <v>#REF!</v>
      </c>
      <c r="AB18" s="1" t="e">
        <f t="shared" si="11"/>
        <v>#REF!</v>
      </c>
      <c r="AC18" s="1" t="e">
        <f>#REF!</f>
        <v>#REF!</v>
      </c>
      <c r="AD18" s="1" t="e">
        <f t="shared" si="12"/>
        <v>#REF!</v>
      </c>
      <c r="AE18" s="1" t="e">
        <f>#REF!</f>
        <v>#REF!</v>
      </c>
      <c r="AF18" s="1" t="e">
        <f t="shared" si="13"/>
        <v>#REF!</v>
      </c>
      <c r="AG18" s="1" t="e">
        <f>#REF!</f>
        <v>#REF!</v>
      </c>
      <c r="AH18" s="1" t="e">
        <f t="shared" si="14"/>
        <v>#REF!</v>
      </c>
      <c r="AI18" s="1" t="e">
        <f>#REF!</f>
        <v>#REF!</v>
      </c>
      <c r="AJ18" s="1" t="e">
        <f t="shared" si="15"/>
        <v>#REF!</v>
      </c>
      <c r="AK18" s="1" t="e">
        <f>#REF!</f>
        <v>#REF!</v>
      </c>
      <c r="AL18" s="1" t="e">
        <f t="shared" si="16"/>
        <v>#REF!</v>
      </c>
      <c r="AM18" s="1" t="e">
        <f>#REF!</f>
        <v>#REF!</v>
      </c>
      <c r="AN18" s="1" t="e">
        <f t="shared" si="17"/>
        <v>#REF!</v>
      </c>
      <c r="AO18" s="1" t="e">
        <f>#REF!</f>
        <v>#REF!</v>
      </c>
      <c r="AP18" s="1" t="e">
        <f t="shared" si="18"/>
        <v>#REF!</v>
      </c>
      <c r="AQ18" s="1" t="e">
        <f t="shared" si="19"/>
        <v>#REF!</v>
      </c>
      <c r="AR18" s="3" t="e">
        <f t="shared" si="20"/>
        <v>#REF!</v>
      </c>
    </row>
    <row r="19" spans="1:44" x14ac:dyDescent="0.25">
      <c r="A19" s="1">
        <f>список!A17</f>
        <v>16</v>
      </c>
      <c r="B19" s="1" t="str">
        <f>IF(список!B17="","",список!B17)</f>
        <v/>
      </c>
      <c r="C19" s="1">
        <f>список!C17</f>
        <v>0</v>
      </c>
      <c r="D19" s="13" t="str">
        <f>список!D$2</f>
        <v>младшая группа</v>
      </c>
      <c r="E19" s="16" t="e">
        <f>#REF!</f>
        <v>#REF!</v>
      </c>
      <c r="F19" s="16" t="e">
        <f t="shared" si="0"/>
        <v>#REF!</v>
      </c>
      <c r="G19" s="16" t="e">
        <f>#REF!</f>
        <v>#REF!</v>
      </c>
      <c r="H19" s="16" t="e">
        <f t="shared" si="1"/>
        <v>#REF!</v>
      </c>
      <c r="I19" s="16" t="e">
        <f>#REF!</f>
        <v>#REF!</v>
      </c>
      <c r="J19" s="16"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1" t="e">
        <f t="shared" si="10"/>
        <v>#REF!</v>
      </c>
      <c r="AA19" s="1" t="e">
        <f>#REF!</f>
        <v>#REF!</v>
      </c>
      <c r="AB19" s="1" t="e">
        <f t="shared" si="11"/>
        <v>#REF!</v>
      </c>
      <c r="AC19" s="1" t="e">
        <f>#REF!</f>
        <v>#REF!</v>
      </c>
      <c r="AD19" s="1" t="e">
        <f t="shared" si="12"/>
        <v>#REF!</v>
      </c>
      <c r="AE19" s="1" t="e">
        <f>#REF!</f>
        <v>#REF!</v>
      </c>
      <c r="AF19" s="1" t="e">
        <f t="shared" si="13"/>
        <v>#REF!</v>
      </c>
      <c r="AG19" s="1" t="e">
        <f>#REF!</f>
        <v>#REF!</v>
      </c>
      <c r="AH19" s="1" t="e">
        <f t="shared" si="14"/>
        <v>#REF!</v>
      </c>
      <c r="AI19" s="1" t="e">
        <f>#REF!</f>
        <v>#REF!</v>
      </c>
      <c r="AJ19" s="1" t="e">
        <f t="shared" si="15"/>
        <v>#REF!</v>
      </c>
      <c r="AK19" s="1" t="e">
        <f>#REF!</f>
        <v>#REF!</v>
      </c>
      <c r="AL19" s="1" t="e">
        <f t="shared" si="16"/>
        <v>#REF!</v>
      </c>
      <c r="AM19" s="1" t="e">
        <f>#REF!</f>
        <v>#REF!</v>
      </c>
      <c r="AN19" s="1" t="e">
        <f t="shared" si="17"/>
        <v>#REF!</v>
      </c>
      <c r="AO19" s="1" t="e">
        <f>#REF!</f>
        <v>#REF!</v>
      </c>
      <c r="AP19" s="1" t="e">
        <f t="shared" si="18"/>
        <v>#REF!</v>
      </c>
      <c r="AQ19" s="1" t="e">
        <f t="shared" si="19"/>
        <v>#REF!</v>
      </c>
      <c r="AR19" s="3" t="e">
        <f t="shared" si="20"/>
        <v>#REF!</v>
      </c>
    </row>
    <row r="20" spans="1:44" x14ac:dyDescent="0.25">
      <c r="A20" s="1">
        <f>список!A18</f>
        <v>17</v>
      </c>
      <c r="B20" s="1" t="str">
        <f>IF(список!B18="","",список!B18)</f>
        <v/>
      </c>
      <c r="C20" s="1">
        <f>список!C18</f>
        <v>0</v>
      </c>
      <c r="D20" s="13" t="str">
        <f>список!D$2</f>
        <v>младшая группа</v>
      </c>
      <c r="E20" s="16" t="e">
        <f>#REF!</f>
        <v>#REF!</v>
      </c>
      <c r="F20" s="16" t="e">
        <f t="shared" si="0"/>
        <v>#REF!</v>
      </c>
      <c r="G20" s="16" t="e">
        <f>#REF!</f>
        <v>#REF!</v>
      </c>
      <c r="H20" s="16" t="e">
        <f t="shared" si="1"/>
        <v>#REF!</v>
      </c>
      <c r="I20" s="16" t="e">
        <f>#REF!</f>
        <v>#REF!</v>
      </c>
      <c r="J20" s="16"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1" t="e">
        <f t="shared" si="10"/>
        <v>#REF!</v>
      </c>
      <c r="AA20" s="1" t="e">
        <f>#REF!</f>
        <v>#REF!</v>
      </c>
      <c r="AB20" s="1" t="e">
        <f t="shared" si="11"/>
        <v>#REF!</v>
      </c>
      <c r="AC20" s="1" t="e">
        <f>#REF!</f>
        <v>#REF!</v>
      </c>
      <c r="AD20" s="1" t="e">
        <f t="shared" si="12"/>
        <v>#REF!</v>
      </c>
      <c r="AE20" s="1" t="e">
        <f>#REF!</f>
        <v>#REF!</v>
      </c>
      <c r="AF20" s="1" t="e">
        <f t="shared" si="13"/>
        <v>#REF!</v>
      </c>
      <c r="AG20" s="1" t="e">
        <f>#REF!</f>
        <v>#REF!</v>
      </c>
      <c r="AH20" s="1" t="e">
        <f t="shared" si="14"/>
        <v>#REF!</v>
      </c>
      <c r="AI20" s="1" t="e">
        <f>#REF!</f>
        <v>#REF!</v>
      </c>
      <c r="AJ20" s="1" t="e">
        <f t="shared" si="15"/>
        <v>#REF!</v>
      </c>
      <c r="AK20" s="1" t="e">
        <f>#REF!</f>
        <v>#REF!</v>
      </c>
      <c r="AL20" s="1" t="e">
        <f t="shared" si="16"/>
        <v>#REF!</v>
      </c>
      <c r="AM20" s="1" t="e">
        <f>#REF!</f>
        <v>#REF!</v>
      </c>
      <c r="AN20" s="1" t="e">
        <f t="shared" si="17"/>
        <v>#REF!</v>
      </c>
      <c r="AO20" s="1" t="e">
        <f>#REF!</f>
        <v>#REF!</v>
      </c>
      <c r="AP20" s="1" t="e">
        <f t="shared" si="18"/>
        <v>#REF!</v>
      </c>
      <c r="AQ20" s="1" t="e">
        <f t="shared" si="19"/>
        <v>#REF!</v>
      </c>
      <c r="AR20" s="3" t="e">
        <f t="shared" si="20"/>
        <v>#REF!</v>
      </c>
    </row>
    <row r="21" spans="1:44" x14ac:dyDescent="0.25">
      <c r="A21" s="1">
        <f>список!A19</f>
        <v>18</v>
      </c>
      <c r="B21" s="1" t="str">
        <f>IF(список!B19="","",список!B19)</f>
        <v/>
      </c>
      <c r="C21" s="1">
        <f>список!C19</f>
        <v>0</v>
      </c>
      <c r="D21" s="13" t="str">
        <f>список!D$2</f>
        <v>младшая группа</v>
      </c>
      <c r="E21" s="16" t="e">
        <f>#REF!</f>
        <v>#REF!</v>
      </c>
      <c r="F21" s="16" t="e">
        <f t="shared" si="0"/>
        <v>#REF!</v>
      </c>
      <c r="G21" s="16" t="e">
        <f>#REF!</f>
        <v>#REF!</v>
      </c>
      <c r="H21" s="16" t="e">
        <f t="shared" si="1"/>
        <v>#REF!</v>
      </c>
      <c r="I21" s="16" t="e">
        <f>#REF!</f>
        <v>#REF!</v>
      </c>
      <c r="J21" s="16"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1" t="e">
        <f t="shared" si="10"/>
        <v>#REF!</v>
      </c>
      <c r="AA21" s="1" t="e">
        <f>#REF!</f>
        <v>#REF!</v>
      </c>
      <c r="AB21" s="1" t="e">
        <f t="shared" si="11"/>
        <v>#REF!</v>
      </c>
      <c r="AC21" s="1" t="e">
        <f>#REF!</f>
        <v>#REF!</v>
      </c>
      <c r="AD21" s="1" t="e">
        <f t="shared" si="12"/>
        <v>#REF!</v>
      </c>
      <c r="AE21" s="1" t="e">
        <f>#REF!</f>
        <v>#REF!</v>
      </c>
      <c r="AF21" s="1" t="e">
        <f t="shared" si="13"/>
        <v>#REF!</v>
      </c>
      <c r="AG21" s="1" t="e">
        <f>#REF!</f>
        <v>#REF!</v>
      </c>
      <c r="AH21" s="1" t="e">
        <f t="shared" si="14"/>
        <v>#REF!</v>
      </c>
      <c r="AI21" s="1" t="e">
        <f>#REF!</f>
        <v>#REF!</v>
      </c>
      <c r="AJ21" s="1" t="e">
        <f t="shared" si="15"/>
        <v>#REF!</v>
      </c>
      <c r="AK21" s="1" t="e">
        <f>#REF!</f>
        <v>#REF!</v>
      </c>
      <c r="AL21" s="1" t="e">
        <f t="shared" si="16"/>
        <v>#REF!</v>
      </c>
      <c r="AM21" s="1" t="e">
        <f>#REF!</f>
        <v>#REF!</v>
      </c>
      <c r="AN21" s="1" t="e">
        <f t="shared" si="17"/>
        <v>#REF!</v>
      </c>
      <c r="AO21" s="1" t="e">
        <f>#REF!</f>
        <v>#REF!</v>
      </c>
      <c r="AP21" s="1" t="e">
        <f t="shared" si="18"/>
        <v>#REF!</v>
      </c>
      <c r="AQ21" s="1" t="e">
        <f t="shared" si="19"/>
        <v>#REF!</v>
      </c>
      <c r="AR21" s="3" t="e">
        <f t="shared" si="20"/>
        <v>#REF!</v>
      </c>
    </row>
    <row r="22" spans="1:44" x14ac:dyDescent="0.25">
      <c r="A22" s="1">
        <f>список!A20</f>
        <v>19</v>
      </c>
      <c r="B22" s="1" t="str">
        <f>IF(список!B20="","",список!B20)</f>
        <v/>
      </c>
      <c r="C22" s="1">
        <f>список!C20</f>
        <v>0</v>
      </c>
      <c r="D22" s="13" t="str">
        <f>список!D$2</f>
        <v>младшая группа</v>
      </c>
      <c r="E22" s="16" t="e">
        <f>#REF!</f>
        <v>#REF!</v>
      </c>
      <c r="F22" s="16" t="e">
        <f t="shared" si="0"/>
        <v>#REF!</v>
      </c>
      <c r="G22" s="16" t="e">
        <f>#REF!</f>
        <v>#REF!</v>
      </c>
      <c r="H22" s="16" t="e">
        <f t="shared" si="1"/>
        <v>#REF!</v>
      </c>
      <c r="I22" s="16" t="e">
        <f>#REF!</f>
        <v>#REF!</v>
      </c>
      <c r="J22" s="16"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1" t="e">
        <f t="shared" si="10"/>
        <v>#REF!</v>
      </c>
      <c r="AA22" s="1" t="e">
        <f>#REF!</f>
        <v>#REF!</v>
      </c>
      <c r="AB22" s="1" t="e">
        <f t="shared" si="11"/>
        <v>#REF!</v>
      </c>
      <c r="AC22" s="1" t="e">
        <f>#REF!</f>
        <v>#REF!</v>
      </c>
      <c r="AD22" s="1" t="e">
        <f t="shared" si="12"/>
        <v>#REF!</v>
      </c>
      <c r="AE22" s="1" t="e">
        <f>#REF!</f>
        <v>#REF!</v>
      </c>
      <c r="AF22" s="1" t="e">
        <f t="shared" si="13"/>
        <v>#REF!</v>
      </c>
      <c r="AG22" s="1" t="e">
        <f>#REF!</f>
        <v>#REF!</v>
      </c>
      <c r="AH22" s="1" t="e">
        <f t="shared" si="14"/>
        <v>#REF!</v>
      </c>
      <c r="AI22" s="1" t="e">
        <f>#REF!</f>
        <v>#REF!</v>
      </c>
      <c r="AJ22" s="1" t="e">
        <f t="shared" si="15"/>
        <v>#REF!</v>
      </c>
      <c r="AK22" s="1" t="e">
        <f>#REF!</f>
        <v>#REF!</v>
      </c>
      <c r="AL22" s="1" t="e">
        <f t="shared" si="16"/>
        <v>#REF!</v>
      </c>
      <c r="AM22" s="1" t="e">
        <f>#REF!</f>
        <v>#REF!</v>
      </c>
      <c r="AN22" s="1" t="e">
        <f t="shared" si="17"/>
        <v>#REF!</v>
      </c>
      <c r="AO22" s="1" t="e">
        <f>#REF!</f>
        <v>#REF!</v>
      </c>
      <c r="AP22" s="1" t="e">
        <f t="shared" si="18"/>
        <v>#REF!</v>
      </c>
      <c r="AQ22" s="1" t="e">
        <f t="shared" si="19"/>
        <v>#REF!</v>
      </c>
      <c r="AR22" s="3" t="e">
        <f t="shared" si="20"/>
        <v>#REF!</v>
      </c>
    </row>
    <row r="23" spans="1:44" x14ac:dyDescent="0.25">
      <c r="A23" s="1">
        <f>список!A21</f>
        <v>20</v>
      </c>
      <c r="B23" s="1" t="str">
        <f>IF(список!B21="","",список!B21)</f>
        <v/>
      </c>
      <c r="C23" s="1">
        <f>список!C21</f>
        <v>0</v>
      </c>
      <c r="D23" s="13" t="str">
        <f>список!D$2</f>
        <v>младшая группа</v>
      </c>
      <c r="E23" s="16" t="e">
        <f>#REF!</f>
        <v>#REF!</v>
      </c>
      <c r="F23" s="16" t="e">
        <f t="shared" si="0"/>
        <v>#REF!</v>
      </c>
      <c r="G23" s="16" t="e">
        <f>#REF!</f>
        <v>#REF!</v>
      </c>
      <c r="H23" s="16" t="e">
        <f t="shared" si="1"/>
        <v>#REF!</v>
      </c>
      <c r="I23" s="16" t="e">
        <f>#REF!</f>
        <v>#REF!</v>
      </c>
      <c r="J23" s="16"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1" t="e">
        <f t="shared" si="10"/>
        <v>#REF!</v>
      </c>
      <c r="AA23" s="1" t="e">
        <f>#REF!</f>
        <v>#REF!</v>
      </c>
      <c r="AB23" s="1" t="e">
        <f t="shared" si="11"/>
        <v>#REF!</v>
      </c>
      <c r="AC23" s="1" t="e">
        <f>#REF!</f>
        <v>#REF!</v>
      </c>
      <c r="AD23" s="1" t="e">
        <f t="shared" si="12"/>
        <v>#REF!</v>
      </c>
      <c r="AE23" s="1" t="e">
        <f>#REF!</f>
        <v>#REF!</v>
      </c>
      <c r="AF23" s="1" t="e">
        <f t="shared" si="13"/>
        <v>#REF!</v>
      </c>
      <c r="AG23" s="1" t="e">
        <f>#REF!</f>
        <v>#REF!</v>
      </c>
      <c r="AH23" s="1" t="e">
        <f t="shared" si="14"/>
        <v>#REF!</v>
      </c>
      <c r="AI23" s="1" t="e">
        <f>#REF!</f>
        <v>#REF!</v>
      </c>
      <c r="AJ23" s="1" t="e">
        <f t="shared" si="15"/>
        <v>#REF!</v>
      </c>
      <c r="AK23" s="1" t="e">
        <f>#REF!</f>
        <v>#REF!</v>
      </c>
      <c r="AL23" s="1" t="e">
        <f t="shared" si="16"/>
        <v>#REF!</v>
      </c>
      <c r="AM23" s="1" t="e">
        <f>#REF!</f>
        <v>#REF!</v>
      </c>
      <c r="AN23" s="1" t="e">
        <f t="shared" si="17"/>
        <v>#REF!</v>
      </c>
      <c r="AO23" s="1" t="e">
        <f>#REF!</f>
        <v>#REF!</v>
      </c>
      <c r="AP23" s="1" t="e">
        <f t="shared" si="18"/>
        <v>#REF!</v>
      </c>
      <c r="AQ23" s="1" t="e">
        <f t="shared" si="19"/>
        <v>#REF!</v>
      </c>
      <c r="AR23" s="3" t="e">
        <f t="shared" si="20"/>
        <v>#REF!</v>
      </c>
    </row>
    <row r="24" spans="1:44" x14ac:dyDescent="0.25">
      <c r="A24" s="1">
        <f>список!A22</f>
        <v>21</v>
      </c>
      <c r="B24" s="1" t="str">
        <f>IF(список!B22="","",список!B22)</f>
        <v/>
      </c>
      <c r="C24" s="1">
        <f>список!C22</f>
        <v>0</v>
      </c>
      <c r="D24" s="13" t="str">
        <f>список!D$2</f>
        <v>младшая группа</v>
      </c>
      <c r="E24" s="16" t="e">
        <f>#REF!</f>
        <v>#REF!</v>
      </c>
      <c r="F24" s="16" t="e">
        <f t="shared" si="0"/>
        <v>#REF!</v>
      </c>
      <c r="G24" s="16" t="e">
        <f>#REF!</f>
        <v>#REF!</v>
      </c>
      <c r="H24" s="16" t="e">
        <f t="shared" si="1"/>
        <v>#REF!</v>
      </c>
      <c r="I24" s="16" t="e">
        <f>#REF!</f>
        <v>#REF!</v>
      </c>
      <c r="J24" s="16"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1" t="e">
        <f t="shared" si="10"/>
        <v>#REF!</v>
      </c>
      <c r="AA24" s="1" t="e">
        <f>#REF!</f>
        <v>#REF!</v>
      </c>
      <c r="AB24" s="1" t="e">
        <f t="shared" si="11"/>
        <v>#REF!</v>
      </c>
      <c r="AC24" s="1" t="e">
        <f>#REF!</f>
        <v>#REF!</v>
      </c>
      <c r="AD24" s="1" t="e">
        <f t="shared" si="12"/>
        <v>#REF!</v>
      </c>
      <c r="AE24" s="1" t="e">
        <f>#REF!</f>
        <v>#REF!</v>
      </c>
      <c r="AF24" s="1" t="e">
        <f t="shared" si="13"/>
        <v>#REF!</v>
      </c>
      <c r="AG24" s="1" t="e">
        <f>#REF!</f>
        <v>#REF!</v>
      </c>
      <c r="AH24" s="1" t="e">
        <f t="shared" si="14"/>
        <v>#REF!</v>
      </c>
      <c r="AI24" s="1" t="e">
        <f>#REF!</f>
        <v>#REF!</v>
      </c>
      <c r="AJ24" s="1" t="e">
        <f t="shared" si="15"/>
        <v>#REF!</v>
      </c>
      <c r="AK24" s="1" t="e">
        <f>#REF!</f>
        <v>#REF!</v>
      </c>
      <c r="AL24" s="1" t="e">
        <f t="shared" si="16"/>
        <v>#REF!</v>
      </c>
      <c r="AM24" s="1" t="e">
        <f>#REF!</f>
        <v>#REF!</v>
      </c>
      <c r="AN24" s="1" t="e">
        <f t="shared" si="17"/>
        <v>#REF!</v>
      </c>
      <c r="AO24" s="1" t="e">
        <f>#REF!</f>
        <v>#REF!</v>
      </c>
      <c r="AP24" s="1" t="e">
        <f t="shared" si="18"/>
        <v>#REF!</v>
      </c>
      <c r="AQ24" s="1" t="e">
        <f t="shared" si="19"/>
        <v>#REF!</v>
      </c>
      <c r="AR24" s="3" t="e">
        <f t="shared" si="20"/>
        <v>#REF!</v>
      </c>
    </row>
    <row r="25" spans="1:44" x14ac:dyDescent="0.25">
      <c r="A25" s="1">
        <f>список!A23</f>
        <v>22</v>
      </c>
      <c r="B25" s="1" t="str">
        <f>IF(список!B23="","",список!B23)</f>
        <v/>
      </c>
      <c r="C25" s="1">
        <f>список!C23</f>
        <v>0</v>
      </c>
      <c r="D25" s="13" t="str">
        <f>список!D$2</f>
        <v>младшая группа</v>
      </c>
      <c r="E25" s="16" t="e">
        <f>#REF!</f>
        <v>#REF!</v>
      </c>
      <c r="F25" s="16" t="e">
        <f t="shared" si="0"/>
        <v>#REF!</v>
      </c>
      <c r="G25" s="16" t="e">
        <f>#REF!</f>
        <v>#REF!</v>
      </c>
      <c r="H25" s="16" t="e">
        <f t="shared" si="1"/>
        <v>#REF!</v>
      </c>
      <c r="I25" s="16" t="e">
        <f>#REF!</f>
        <v>#REF!</v>
      </c>
      <c r="J25" s="16"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1" t="e">
        <f t="shared" si="10"/>
        <v>#REF!</v>
      </c>
      <c r="AA25" s="1" t="e">
        <f>#REF!</f>
        <v>#REF!</v>
      </c>
      <c r="AB25" s="1" t="e">
        <f t="shared" si="11"/>
        <v>#REF!</v>
      </c>
      <c r="AC25" s="1" t="e">
        <f>#REF!</f>
        <v>#REF!</v>
      </c>
      <c r="AD25" s="1" t="e">
        <f t="shared" si="12"/>
        <v>#REF!</v>
      </c>
      <c r="AE25" s="1" t="e">
        <f>#REF!</f>
        <v>#REF!</v>
      </c>
      <c r="AF25" s="1" t="e">
        <f t="shared" si="13"/>
        <v>#REF!</v>
      </c>
      <c r="AG25" s="1" t="e">
        <f>#REF!</f>
        <v>#REF!</v>
      </c>
      <c r="AH25" s="1" t="e">
        <f t="shared" si="14"/>
        <v>#REF!</v>
      </c>
      <c r="AI25" s="1" t="e">
        <f>#REF!</f>
        <v>#REF!</v>
      </c>
      <c r="AJ25" s="1" t="e">
        <f t="shared" si="15"/>
        <v>#REF!</v>
      </c>
      <c r="AK25" s="1" t="e">
        <f>#REF!</f>
        <v>#REF!</v>
      </c>
      <c r="AL25" s="1" t="e">
        <f t="shared" si="16"/>
        <v>#REF!</v>
      </c>
      <c r="AM25" s="1" t="e">
        <f>#REF!</f>
        <v>#REF!</v>
      </c>
      <c r="AN25" s="1" t="e">
        <f t="shared" si="17"/>
        <v>#REF!</v>
      </c>
      <c r="AO25" s="1" t="e">
        <f>#REF!</f>
        <v>#REF!</v>
      </c>
      <c r="AP25" s="1" t="e">
        <f t="shared" si="18"/>
        <v>#REF!</v>
      </c>
      <c r="AQ25" s="1" t="e">
        <f t="shared" si="19"/>
        <v>#REF!</v>
      </c>
      <c r="AR25" s="3" t="e">
        <f t="shared" si="20"/>
        <v>#REF!</v>
      </c>
    </row>
    <row r="26" spans="1:44" x14ac:dyDescent="0.25">
      <c r="A26" s="1">
        <f>список!A24</f>
        <v>23</v>
      </c>
      <c r="B26" s="1" t="str">
        <f>IF(список!B24="","",список!B24)</f>
        <v/>
      </c>
      <c r="C26" s="1">
        <f>список!C24</f>
        <v>0</v>
      </c>
      <c r="D26" s="13" t="str">
        <f>список!D$2</f>
        <v>младшая группа</v>
      </c>
      <c r="E26" s="16" t="e">
        <f>#REF!</f>
        <v>#REF!</v>
      </c>
      <c r="F26" s="16" t="e">
        <f t="shared" si="0"/>
        <v>#REF!</v>
      </c>
      <c r="G26" s="16" t="e">
        <f>#REF!</f>
        <v>#REF!</v>
      </c>
      <c r="H26" s="16" t="e">
        <f t="shared" si="1"/>
        <v>#REF!</v>
      </c>
      <c r="I26" s="16" t="e">
        <f>#REF!</f>
        <v>#REF!</v>
      </c>
      <c r="J26" s="16"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1" t="e">
        <f t="shared" si="10"/>
        <v>#REF!</v>
      </c>
      <c r="AA26" s="1" t="e">
        <f>#REF!</f>
        <v>#REF!</v>
      </c>
      <c r="AB26" s="1" t="e">
        <f t="shared" si="11"/>
        <v>#REF!</v>
      </c>
      <c r="AC26" s="1" t="e">
        <f>#REF!</f>
        <v>#REF!</v>
      </c>
      <c r="AD26" s="1" t="e">
        <f t="shared" si="12"/>
        <v>#REF!</v>
      </c>
      <c r="AE26" s="1" t="e">
        <f>#REF!</f>
        <v>#REF!</v>
      </c>
      <c r="AF26" s="1" t="e">
        <f t="shared" si="13"/>
        <v>#REF!</v>
      </c>
      <c r="AG26" s="1" t="e">
        <f>#REF!</f>
        <v>#REF!</v>
      </c>
      <c r="AH26" s="1" t="e">
        <f t="shared" si="14"/>
        <v>#REF!</v>
      </c>
      <c r="AI26" s="1" t="e">
        <f>#REF!</f>
        <v>#REF!</v>
      </c>
      <c r="AJ26" s="1" t="e">
        <f t="shared" si="15"/>
        <v>#REF!</v>
      </c>
      <c r="AK26" s="1" t="e">
        <f>#REF!</f>
        <v>#REF!</v>
      </c>
      <c r="AL26" s="1" t="e">
        <f t="shared" si="16"/>
        <v>#REF!</v>
      </c>
      <c r="AM26" s="1" t="e">
        <f>#REF!</f>
        <v>#REF!</v>
      </c>
      <c r="AN26" s="1" t="e">
        <f t="shared" si="17"/>
        <v>#REF!</v>
      </c>
      <c r="AO26" s="1" t="e">
        <f>#REF!</f>
        <v>#REF!</v>
      </c>
      <c r="AP26" s="1" t="e">
        <f t="shared" si="18"/>
        <v>#REF!</v>
      </c>
      <c r="AQ26" s="1" t="e">
        <f t="shared" si="19"/>
        <v>#REF!</v>
      </c>
      <c r="AR26" s="3" t="e">
        <f t="shared" si="20"/>
        <v>#REF!</v>
      </c>
    </row>
    <row r="27" spans="1:44" x14ac:dyDescent="0.25">
      <c r="A27" s="1">
        <f>список!A25</f>
        <v>24</v>
      </c>
      <c r="B27" s="1" t="str">
        <f>IF(список!B25="","",список!B25)</f>
        <v/>
      </c>
      <c r="C27" s="1">
        <f>список!C25</f>
        <v>0</v>
      </c>
      <c r="D27" s="13" t="str">
        <f>список!D$2</f>
        <v>младшая группа</v>
      </c>
      <c r="E27" s="16" t="e">
        <f>#REF!</f>
        <v>#REF!</v>
      </c>
      <c r="F27" s="16" t="e">
        <f t="shared" si="0"/>
        <v>#REF!</v>
      </c>
      <c r="G27" s="16" t="e">
        <f>#REF!</f>
        <v>#REF!</v>
      </c>
      <c r="H27" s="16" t="e">
        <f t="shared" si="1"/>
        <v>#REF!</v>
      </c>
      <c r="I27" s="16" t="e">
        <f>#REF!</f>
        <v>#REF!</v>
      </c>
      <c r="J27" s="16"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1" t="e">
        <f t="shared" si="10"/>
        <v>#REF!</v>
      </c>
      <c r="AA27" s="1" t="e">
        <f>#REF!</f>
        <v>#REF!</v>
      </c>
      <c r="AB27" s="1" t="e">
        <f t="shared" si="11"/>
        <v>#REF!</v>
      </c>
      <c r="AC27" s="1" t="e">
        <f>#REF!</f>
        <v>#REF!</v>
      </c>
      <c r="AD27" s="1" t="e">
        <f t="shared" si="12"/>
        <v>#REF!</v>
      </c>
      <c r="AE27" s="1" t="e">
        <f>#REF!</f>
        <v>#REF!</v>
      </c>
      <c r="AF27" s="1" t="e">
        <f t="shared" si="13"/>
        <v>#REF!</v>
      </c>
      <c r="AG27" s="1" t="e">
        <f>#REF!</f>
        <v>#REF!</v>
      </c>
      <c r="AH27" s="1" t="e">
        <f t="shared" si="14"/>
        <v>#REF!</v>
      </c>
      <c r="AI27" s="1" t="e">
        <f>#REF!</f>
        <v>#REF!</v>
      </c>
      <c r="AJ27" s="1" t="e">
        <f t="shared" si="15"/>
        <v>#REF!</v>
      </c>
      <c r="AK27" s="1" t="e">
        <f>#REF!</f>
        <v>#REF!</v>
      </c>
      <c r="AL27" s="1" t="e">
        <f t="shared" si="16"/>
        <v>#REF!</v>
      </c>
      <c r="AM27" s="1" t="e">
        <f>#REF!</f>
        <v>#REF!</v>
      </c>
      <c r="AN27" s="1" t="e">
        <f t="shared" si="17"/>
        <v>#REF!</v>
      </c>
      <c r="AO27" s="1" t="e">
        <f>#REF!</f>
        <v>#REF!</v>
      </c>
      <c r="AP27" s="1" t="e">
        <f t="shared" si="18"/>
        <v>#REF!</v>
      </c>
      <c r="AQ27" s="1" t="e">
        <f t="shared" si="19"/>
        <v>#REF!</v>
      </c>
      <c r="AR27" s="3" t="e">
        <f t="shared" si="20"/>
        <v>#REF!</v>
      </c>
    </row>
    <row r="28" spans="1:44" x14ac:dyDescent="0.25">
      <c r="A28" s="1">
        <f>список!A26</f>
        <v>25</v>
      </c>
      <c r="B28" s="1" t="str">
        <f>IF(список!B26="","",список!B26)</f>
        <v/>
      </c>
      <c r="C28" s="1">
        <f>список!C26</f>
        <v>0</v>
      </c>
      <c r="D28" s="13" t="str">
        <f>список!D$2</f>
        <v>младшая группа</v>
      </c>
      <c r="E28" s="16" t="e">
        <f>#REF!</f>
        <v>#REF!</v>
      </c>
      <c r="F28" s="16" t="e">
        <f t="shared" si="0"/>
        <v>#REF!</v>
      </c>
      <c r="G28" s="16" t="e">
        <f>#REF!</f>
        <v>#REF!</v>
      </c>
      <c r="H28" s="16" t="e">
        <f t="shared" si="1"/>
        <v>#REF!</v>
      </c>
      <c r="I28" s="16" t="e">
        <f>#REF!</f>
        <v>#REF!</v>
      </c>
      <c r="J28" s="16"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1" t="e">
        <f t="shared" si="10"/>
        <v>#REF!</v>
      </c>
      <c r="AA28" s="1" t="e">
        <f>#REF!</f>
        <v>#REF!</v>
      </c>
      <c r="AB28" s="1" t="e">
        <f t="shared" si="11"/>
        <v>#REF!</v>
      </c>
      <c r="AC28" s="1" t="e">
        <f>#REF!</f>
        <v>#REF!</v>
      </c>
      <c r="AD28" s="1" t="e">
        <f t="shared" si="12"/>
        <v>#REF!</v>
      </c>
      <c r="AE28" s="1" t="e">
        <f>#REF!</f>
        <v>#REF!</v>
      </c>
      <c r="AF28" s="1" t="e">
        <f t="shared" si="13"/>
        <v>#REF!</v>
      </c>
      <c r="AG28" s="1" t="e">
        <f>#REF!</f>
        <v>#REF!</v>
      </c>
      <c r="AH28" s="1" t="e">
        <f t="shared" si="14"/>
        <v>#REF!</v>
      </c>
      <c r="AI28" s="1" t="e">
        <f>#REF!</f>
        <v>#REF!</v>
      </c>
      <c r="AJ28" s="1" t="e">
        <f t="shared" si="15"/>
        <v>#REF!</v>
      </c>
      <c r="AK28" s="1" t="e">
        <f>#REF!</f>
        <v>#REF!</v>
      </c>
      <c r="AL28" s="1" t="e">
        <f t="shared" si="16"/>
        <v>#REF!</v>
      </c>
      <c r="AM28" s="1" t="e">
        <f>#REF!</f>
        <v>#REF!</v>
      </c>
      <c r="AN28" s="1" t="e">
        <f t="shared" si="17"/>
        <v>#REF!</v>
      </c>
      <c r="AO28" s="1" t="e">
        <f>#REF!</f>
        <v>#REF!</v>
      </c>
      <c r="AP28" s="1" t="e">
        <f t="shared" si="18"/>
        <v>#REF!</v>
      </c>
      <c r="AQ28" s="1" t="e">
        <f t="shared" si="19"/>
        <v>#REF!</v>
      </c>
      <c r="AR28" s="3" t="e">
        <f t="shared" si="20"/>
        <v>#REF!</v>
      </c>
    </row>
    <row r="29" spans="1:44" x14ac:dyDescent="0.25">
      <c r="A29" s="1">
        <f>список!A27</f>
        <v>26</v>
      </c>
      <c r="B29" s="1" t="str">
        <f>IF(список!B27="","",список!B27)</f>
        <v/>
      </c>
      <c r="C29" s="1">
        <f>список!C27</f>
        <v>0</v>
      </c>
      <c r="D29" s="13" t="str">
        <f>список!D$2</f>
        <v>младшая группа</v>
      </c>
      <c r="E29" s="16" t="e">
        <f>#REF!</f>
        <v>#REF!</v>
      </c>
      <c r="F29" s="16" t="e">
        <f t="shared" si="0"/>
        <v>#REF!</v>
      </c>
      <c r="G29" s="16" t="e">
        <f>#REF!</f>
        <v>#REF!</v>
      </c>
      <c r="H29" s="16" t="e">
        <f t="shared" si="1"/>
        <v>#REF!</v>
      </c>
      <c r="I29" s="16" t="e">
        <f>#REF!</f>
        <v>#REF!</v>
      </c>
      <c r="J29" s="16"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1" t="e">
        <f t="shared" si="10"/>
        <v>#REF!</v>
      </c>
      <c r="AA29" s="1" t="e">
        <f>#REF!</f>
        <v>#REF!</v>
      </c>
      <c r="AB29" s="1" t="e">
        <f t="shared" si="11"/>
        <v>#REF!</v>
      </c>
      <c r="AC29" s="1" t="e">
        <f>#REF!</f>
        <v>#REF!</v>
      </c>
      <c r="AD29" s="1" t="e">
        <f t="shared" si="12"/>
        <v>#REF!</v>
      </c>
      <c r="AE29" s="1" t="e">
        <f>#REF!</f>
        <v>#REF!</v>
      </c>
      <c r="AF29" s="1" t="e">
        <f t="shared" si="13"/>
        <v>#REF!</v>
      </c>
      <c r="AG29" s="1" t="e">
        <f>#REF!</f>
        <v>#REF!</v>
      </c>
      <c r="AH29" s="1" t="e">
        <f t="shared" si="14"/>
        <v>#REF!</v>
      </c>
      <c r="AI29" s="1" t="e">
        <f>#REF!</f>
        <v>#REF!</v>
      </c>
      <c r="AJ29" s="1" t="e">
        <f t="shared" si="15"/>
        <v>#REF!</v>
      </c>
      <c r="AK29" s="1" t="e">
        <f>#REF!</f>
        <v>#REF!</v>
      </c>
      <c r="AL29" s="1" t="e">
        <f t="shared" si="16"/>
        <v>#REF!</v>
      </c>
      <c r="AM29" s="1" t="e">
        <f>#REF!</f>
        <v>#REF!</v>
      </c>
      <c r="AN29" s="1" t="e">
        <f t="shared" si="17"/>
        <v>#REF!</v>
      </c>
      <c r="AO29" s="1" t="e">
        <f>#REF!</f>
        <v>#REF!</v>
      </c>
      <c r="AP29" s="1" t="e">
        <f t="shared" si="18"/>
        <v>#REF!</v>
      </c>
      <c r="AQ29" s="1" t="e">
        <f t="shared" si="19"/>
        <v>#REF!</v>
      </c>
      <c r="AR29" s="3" t="e">
        <f t="shared" si="20"/>
        <v>#REF!</v>
      </c>
    </row>
    <row r="30" spans="1:44" x14ac:dyDescent="0.25">
      <c r="A30" s="1">
        <f>список!A28</f>
        <v>27</v>
      </c>
      <c r="B30" s="1" t="str">
        <f>IF(список!B28="","",список!B28)</f>
        <v/>
      </c>
      <c r="C30" s="1">
        <f>список!C28</f>
        <v>0</v>
      </c>
      <c r="D30" s="13" t="str">
        <f>список!D$2</f>
        <v>младшая группа</v>
      </c>
      <c r="E30" s="16" t="e">
        <f>#REF!</f>
        <v>#REF!</v>
      </c>
      <c r="F30" s="16" t="e">
        <f t="shared" si="0"/>
        <v>#REF!</v>
      </c>
      <c r="G30" s="16" t="e">
        <f>#REF!</f>
        <v>#REF!</v>
      </c>
      <c r="H30" s="16" t="e">
        <f t="shared" si="1"/>
        <v>#REF!</v>
      </c>
      <c r="I30" s="16" t="e">
        <f>#REF!</f>
        <v>#REF!</v>
      </c>
      <c r="J30" s="16"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1" t="e">
        <f t="shared" si="10"/>
        <v>#REF!</v>
      </c>
      <c r="AA30" s="1" t="e">
        <f>#REF!</f>
        <v>#REF!</v>
      </c>
      <c r="AB30" s="1" t="e">
        <f t="shared" si="11"/>
        <v>#REF!</v>
      </c>
      <c r="AC30" s="1" t="e">
        <f>#REF!</f>
        <v>#REF!</v>
      </c>
      <c r="AD30" s="1" t="e">
        <f t="shared" si="12"/>
        <v>#REF!</v>
      </c>
      <c r="AE30" s="1" t="e">
        <f>#REF!</f>
        <v>#REF!</v>
      </c>
      <c r="AF30" s="1" t="e">
        <f t="shared" si="13"/>
        <v>#REF!</v>
      </c>
      <c r="AG30" s="1" t="e">
        <f>#REF!</f>
        <v>#REF!</v>
      </c>
      <c r="AH30" s="1" t="e">
        <f t="shared" si="14"/>
        <v>#REF!</v>
      </c>
      <c r="AI30" s="1" t="e">
        <f>#REF!</f>
        <v>#REF!</v>
      </c>
      <c r="AJ30" s="1" t="e">
        <f t="shared" si="15"/>
        <v>#REF!</v>
      </c>
      <c r="AK30" s="1" t="e">
        <f>#REF!</f>
        <v>#REF!</v>
      </c>
      <c r="AL30" s="1" t="e">
        <f t="shared" si="16"/>
        <v>#REF!</v>
      </c>
      <c r="AM30" s="1" t="e">
        <f>#REF!</f>
        <v>#REF!</v>
      </c>
      <c r="AN30" s="1" t="e">
        <f t="shared" si="17"/>
        <v>#REF!</v>
      </c>
      <c r="AO30" s="1" t="e">
        <f>#REF!</f>
        <v>#REF!</v>
      </c>
      <c r="AP30" s="1" t="e">
        <f t="shared" si="18"/>
        <v>#REF!</v>
      </c>
      <c r="AQ30" s="1" t="e">
        <f t="shared" si="19"/>
        <v>#REF!</v>
      </c>
      <c r="AR30" s="3" t="e">
        <f t="shared" si="20"/>
        <v>#REF!</v>
      </c>
    </row>
    <row r="31" spans="1:44" x14ac:dyDescent="0.25">
      <c r="A31" s="1">
        <f>список!A29</f>
        <v>28</v>
      </c>
      <c r="B31" s="1" t="str">
        <f>IF(список!B29="","",список!B29)</f>
        <v/>
      </c>
      <c r="C31" s="1">
        <f>список!C29</f>
        <v>0</v>
      </c>
      <c r="D31" s="13" t="str">
        <f>список!D$2</f>
        <v>младшая группа</v>
      </c>
      <c r="E31" s="16" t="e">
        <f>#REF!</f>
        <v>#REF!</v>
      </c>
      <c r="F31" s="16" t="e">
        <f t="shared" si="0"/>
        <v>#REF!</v>
      </c>
      <c r="G31" s="16" t="e">
        <f>#REF!</f>
        <v>#REF!</v>
      </c>
      <c r="H31" s="16" t="e">
        <f t="shared" si="1"/>
        <v>#REF!</v>
      </c>
      <c r="I31" s="16" t="e">
        <f>#REF!</f>
        <v>#REF!</v>
      </c>
      <c r="J31" s="16"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1" t="e">
        <f t="shared" si="10"/>
        <v>#REF!</v>
      </c>
      <c r="AA31" s="1" t="e">
        <f>#REF!</f>
        <v>#REF!</v>
      </c>
      <c r="AB31" s="1" t="e">
        <f t="shared" si="11"/>
        <v>#REF!</v>
      </c>
      <c r="AC31" s="1" t="e">
        <f>#REF!</f>
        <v>#REF!</v>
      </c>
      <c r="AD31" s="1" t="e">
        <f t="shared" si="12"/>
        <v>#REF!</v>
      </c>
      <c r="AE31" s="1" t="e">
        <f>#REF!</f>
        <v>#REF!</v>
      </c>
      <c r="AF31" s="1" t="e">
        <f t="shared" si="13"/>
        <v>#REF!</v>
      </c>
      <c r="AG31" s="1" t="e">
        <f>#REF!</f>
        <v>#REF!</v>
      </c>
      <c r="AH31" s="1" t="e">
        <f t="shared" si="14"/>
        <v>#REF!</v>
      </c>
      <c r="AI31" s="1" t="e">
        <f>#REF!</f>
        <v>#REF!</v>
      </c>
      <c r="AJ31" s="1" t="e">
        <f t="shared" si="15"/>
        <v>#REF!</v>
      </c>
      <c r="AK31" s="1" t="e">
        <f>#REF!</f>
        <v>#REF!</v>
      </c>
      <c r="AL31" s="1" t="e">
        <f t="shared" si="16"/>
        <v>#REF!</v>
      </c>
      <c r="AM31" s="1" t="e">
        <f>#REF!</f>
        <v>#REF!</v>
      </c>
      <c r="AN31" s="1" t="e">
        <f t="shared" si="17"/>
        <v>#REF!</v>
      </c>
      <c r="AO31" s="1" t="e">
        <f>#REF!</f>
        <v>#REF!</v>
      </c>
      <c r="AP31" s="1" t="e">
        <f t="shared" si="18"/>
        <v>#REF!</v>
      </c>
      <c r="AQ31" s="1" t="e">
        <f t="shared" si="19"/>
        <v>#REF!</v>
      </c>
      <c r="AR31" s="3" t="e">
        <f t="shared" si="20"/>
        <v>#REF!</v>
      </c>
    </row>
    <row r="32" spans="1:44" x14ac:dyDescent="0.25">
      <c r="A32" s="1">
        <f>список!A30</f>
        <v>29</v>
      </c>
      <c r="B32" s="1">
        <f>IF(список!C8="","",список!C8)</f>
        <v>0</v>
      </c>
      <c r="C32" s="1">
        <f>список!C30</f>
        <v>0</v>
      </c>
      <c r="D32" s="13" t="str">
        <f>список!D$2</f>
        <v>младшая группа</v>
      </c>
      <c r="E32" s="16" t="e">
        <f>#REF!</f>
        <v>#REF!</v>
      </c>
      <c r="F32" s="16" t="e">
        <f t="shared" si="0"/>
        <v>#REF!</v>
      </c>
      <c r="G32" s="16" t="e">
        <f>#REF!</f>
        <v>#REF!</v>
      </c>
      <c r="H32" s="16" t="e">
        <f t="shared" si="1"/>
        <v>#REF!</v>
      </c>
      <c r="I32" s="16" t="e">
        <f>#REF!</f>
        <v>#REF!</v>
      </c>
      <c r="J32" s="16"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1" t="e">
        <f t="shared" si="10"/>
        <v>#REF!</v>
      </c>
      <c r="AA32" s="1" t="e">
        <f>#REF!</f>
        <v>#REF!</v>
      </c>
      <c r="AB32" s="1" t="e">
        <f t="shared" si="11"/>
        <v>#REF!</v>
      </c>
      <c r="AC32" s="1" t="e">
        <f>#REF!</f>
        <v>#REF!</v>
      </c>
      <c r="AD32" s="1" t="e">
        <f t="shared" si="12"/>
        <v>#REF!</v>
      </c>
      <c r="AE32" s="1" t="e">
        <f>#REF!</f>
        <v>#REF!</v>
      </c>
      <c r="AF32" s="1" t="e">
        <f t="shared" si="13"/>
        <v>#REF!</v>
      </c>
      <c r="AG32" s="1" t="e">
        <f>#REF!</f>
        <v>#REF!</v>
      </c>
      <c r="AH32" s="1" t="e">
        <f t="shared" si="14"/>
        <v>#REF!</v>
      </c>
      <c r="AI32" s="1" t="e">
        <f>#REF!</f>
        <v>#REF!</v>
      </c>
      <c r="AJ32" s="1" t="e">
        <f t="shared" si="15"/>
        <v>#REF!</v>
      </c>
      <c r="AK32" s="1" t="e">
        <f>#REF!</f>
        <v>#REF!</v>
      </c>
      <c r="AL32" s="1" t="e">
        <f t="shared" si="16"/>
        <v>#REF!</v>
      </c>
      <c r="AM32" s="1" t="e">
        <f>#REF!</f>
        <v>#REF!</v>
      </c>
      <c r="AN32" s="1" t="e">
        <f t="shared" si="17"/>
        <v>#REF!</v>
      </c>
      <c r="AO32" s="1" t="e">
        <f>#REF!</f>
        <v>#REF!</v>
      </c>
      <c r="AP32" s="1" t="e">
        <f t="shared" si="18"/>
        <v>#REF!</v>
      </c>
      <c r="AQ32" s="1" t="e">
        <f t="shared" si="19"/>
        <v>#REF!</v>
      </c>
      <c r="AR32" s="3" t="e">
        <f t="shared" si="20"/>
        <v>#REF!</v>
      </c>
    </row>
    <row r="33" spans="1:44" x14ac:dyDescent="0.25">
      <c r="A33" s="1">
        <f>список!A31</f>
        <v>30</v>
      </c>
      <c r="B33" s="1" t="str">
        <f>IF(список!B31="","",список!B31)</f>
        <v/>
      </c>
      <c r="C33" s="1">
        <f>список!C31</f>
        <v>0</v>
      </c>
      <c r="D33" s="13" t="str">
        <f>список!D$2</f>
        <v>младшая группа</v>
      </c>
      <c r="E33" s="16" t="e">
        <f>#REF!</f>
        <v>#REF!</v>
      </c>
      <c r="F33" s="16" t="e">
        <f t="shared" si="0"/>
        <v>#REF!</v>
      </c>
      <c r="G33" s="16" t="e">
        <f>#REF!</f>
        <v>#REF!</v>
      </c>
      <c r="H33" s="16" t="e">
        <f t="shared" si="1"/>
        <v>#REF!</v>
      </c>
      <c r="I33" s="16" t="e">
        <f>#REF!</f>
        <v>#REF!</v>
      </c>
      <c r="J33" s="16"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1" t="e">
        <f t="shared" si="10"/>
        <v>#REF!</v>
      </c>
      <c r="AA33" s="1" t="e">
        <f>#REF!</f>
        <v>#REF!</v>
      </c>
      <c r="AB33" s="1" t="e">
        <f t="shared" si="11"/>
        <v>#REF!</v>
      </c>
      <c r="AC33" s="1" t="e">
        <f>#REF!</f>
        <v>#REF!</v>
      </c>
      <c r="AD33" s="1" t="e">
        <f t="shared" si="12"/>
        <v>#REF!</v>
      </c>
      <c r="AE33" s="1" t="e">
        <f>#REF!</f>
        <v>#REF!</v>
      </c>
      <c r="AF33" s="1" t="e">
        <f t="shared" si="13"/>
        <v>#REF!</v>
      </c>
      <c r="AG33" s="1" t="e">
        <f>#REF!</f>
        <v>#REF!</v>
      </c>
      <c r="AH33" s="1" t="e">
        <f t="shared" si="14"/>
        <v>#REF!</v>
      </c>
      <c r="AI33" s="1" t="e">
        <f>#REF!</f>
        <v>#REF!</v>
      </c>
      <c r="AJ33" s="1" t="e">
        <f t="shared" si="15"/>
        <v>#REF!</v>
      </c>
      <c r="AK33" s="1" t="e">
        <f>#REF!</f>
        <v>#REF!</v>
      </c>
      <c r="AL33" s="1" t="e">
        <f t="shared" si="16"/>
        <v>#REF!</v>
      </c>
      <c r="AM33" s="1" t="e">
        <f>#REF!</f>
        <v>#REF!</v>
      </c>
      <c r="AN33" s="1" t="e">
        <f t="shared" si="17"/>
        <v>#REF!</v>
      </c>
      <c r="AO33" s="1" t="e">
        <f>#REF!</f>
        <v>#REF!</v>
      </c>
      <c r="AP33" s="1" t="e">
        <f t="shared" si="18"/>
        <v>#REF!</v>
      </c>
      <c r="AQ33" s="1" t="e">
        <f t="shared" si="19"/>
        <v>#REF!</v>
      </c>
      <c r="AR33" s="3" t="e">
        <f t="shared" si="20"/>
        <v>#REF!</v>
      </c>
    </row>
    <row r="34" spans="1:44" x14ac:dyDescent="0.25">
      <c r="A34" s="1">
        <f>список!A32</f>
        <v>31</v>
      </c>
      <c r="B34" s="1" t="str">
        <f>IF(список!B32="","",список!B32)</f>
        <v/>
      </c>
      <c r="C34" s="1">
        <f>список!C32</f>
        <v>0</v>
      </c>
      <c r="D34" s="13" t="str">
        <f>список!D$2</f>
        <v>младшая группа</v>
      </c>
      <c r="E34" s="16" t="e">
        <f>#REF!</f>
        <v>#REF!</v>
      </c>
      <c r="F34" s="16" t="e">
        <f t="shared" si="0"/>
        <v>#REF!</v>
      </c>
      <c r="G34" s="16" t="e">
        <f>#REF!</f>
        <v>#REF!</v>
      </c>
      <c r="H34" s="16" t="e">
        <f t="shared" si="1"/>
        <v>#REF!</v>
      </c>
      <c r="I34" s="16" t="e">
        <f>#REF!</f>
        <v>#REF!</v>
      </c>
      <c r="J34" s="16" t="e">
        <f t="shared" si="2"/>
        <v>#REF!</v>
      </c>
      <c r="K34" s="1" t="e">
        <f>#REF!</f>
        <v>#REF!</v>
      </c>
      <c r="L34" s="1" t="e">
        <f t="shared" si="3"/>
        <v>#REF!</v>
      </c>
      <c r="M34" s="1" t="e">
        <f>#REF!</f>
        <v>#REF!</v>
      </c>
      <c r="N34" s="1" t="e">
        <f t="shared" si="4"/>
        <v>#REF!</v>
      </c>
      <c r="O34" s="1" t="e">
        <f>#REF!</f>
        <v>#REF!</v>
      </c>
      <c r="P34" s="1" t="e">
        <f t="shared" si="5"/>
        <v>#REF!</v>
      </c>
      <c r="Q34" s="1" t="e">
        <f>#REF!</f>
        <v>#REF!</v>
      </c>
      <c r="R34" s="1" t="e">
        <f t="shared" si="6"/>
        <v>#REF!</v>
      </c>
      <c r="S34" s="1" t="e">
        <f>#REF!</f>
        <v>#REF!</v>
      </c>
      <c r="T34" s="1" t="e">
        <f t="shared" si="7"/>
        <v>#REF!</v>
      </c>
      <c r="U34" s="1" t="e">
        <f>#REF!</f>
        <v>#REF!</v>
      </c>
      <c r="V34" s="1" t="e">
        <f t="shared" si="8"/>
        <v>#REF!</v>
      </c>
      <c r="W34" s="1" t="e">
        <f>#REF!</f>
        <v>#REF!</v>
      </c>
      <c r="X34" s="1" t="e">
        <f t="shared" si="9"/>
        <v>#REF!</v>
      </c>
      <c r="Y34" s="1" t="e">
        <f>#REF!</f>
        <v>#REF!</v>
      </c>
      <c r="Z34" s="1" t="e">
        <f t="shared" si="10"/>
        <v>#REF!</v>
      </c>
      <c r="AA34" s="1" t="e">
        <f>#REF!</f>
        <v>#REF!</v>
      </c>
      <c r="AB34" s="1" t="e">
        <f t="shared" si="11"/>
        <v>#REF!</v>
      </c>
      <c r="AC34" s="1" t="e">
        <f>#REF!</f>
        <v>#REF!</v>
      </c>
      <c r="AD34" s="1" t="e">
        <f t="shared" si="12"/>
        <v>#REF!</v>
      </c>
      <c r="AE34" s="1" t="e">
        <f>#REF!</f>
        <v>#REF!</v>
      </c>
      <c r="AF34" s="1" t="e">
        <f t="shared" si="13"/>
        <v>#REF!</v>
      </c>
      <c r="AG34" s="1" t="e">
        <f>#REF!</f>
        <v>#REF!</v>
      </c>
      <c r="AH34" s="1" t="e">
        <f t="shared" si="14"/>
        <v>#REF!</v>
      </c>
      <c r="AI34" s="1" t="e">
        <f>#REF!</f>
        <v>#REF!</v>
      </c>
      <c r="AJ34" s="1" t="e">
        <f t="shared" si="15"/>
        <v>#REF!</v>
      </c>
      <c r="AK34" s="1" t="e">
        <f>#REF!</f>
        <v>#REF!</v>
      </c>
      <c r="AL34" s="1" t="e">
        <f t="shared" si="16"/>
        <v>#REF!</v>
      </c>
      <c r="AM34" s="1" t="e">
        <f>#REF!</f>
        <v>#REF!</v>
      </c>
      <c r="AN34" s="1" t="e">
        <f t="shared" si="17"/>
        <v>#REF!</v>
      </c>
      <c r="AO34" s="1" t="e">
        <f>#REF!</f>
        <v>#REF!</v>
      </c>
      <c r="AP34" s="1" t="e">
        <f t="shared" si="18"/>
        <v>#REF!</v>
      </c>
      <c r="AQ34" s="1" t="e">
        <f t="shared" si="19"/>
        <v>#REF!</v>
      </c>
      <c r="AR34" s="3" t="e">
        <f t="shared" si="20"/>
        <v>#REF!</v>
      </c>
    </row>
  </sheetData>
  <mergeCells count="27">
    <mergeCell ref="A1:J1"/>
    <mergeCell ref="K1:V1"/>
    <mergeCell ref="A2:A3"/>
    <mergeCell ref="W3:X3"/>
    <mergeCell ref="Y3:Z3"/>
    <mergeCell ref="K3:L3"/>
    <mergeCell ref="M3:N3"/>
    <mergeCell ref="O3:P3"/>
    <mergeCell ref="Q3:R3"/>
    <mergeCell ref="B2:B3"/>
    <mergeCell ref="C2:C3"/>
    <mergeCell ref="D2:D3"/>
    <mergeCell ref="E2:X2"/>
    <mergeCell ref="Y2:AP2"/>
    <mergeCell ref="E3:F3"/>
    <mergeCell ref="G3:H3"/>
    <mergeCell ref="I3:J3"/>
    <mergeCell ref="S3:T3"/>
    <mergeCell ref="U3:V3"/>
    <mergeCell ref="AA3:AB3"/>
    <mergeCell ref="AI3:AJ3"/>
    <mergeCell ref="AK3:AL3"/>
    <mergeCell ref="AM3:AN3"/>
    <mergeCell ref="AO3:AP3"/>
    <mergeCell ref="AC3:AD3"/>
    <mergeCell ref="AE3:AF3"/>
    <mergeCell ref="AG3:AH3"/>
  </mergeCells>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
  <sheetViews>
    <sheetView topLeftCell="A3" workbookViewId="0">
      <selection activeCell="B4" sqref="B4:D34"/>
    </sheetView>
  </sheetViews>
  <sheetFormatPr defaultRowHeight="15" x14ac:dyDescent="0.25"/>
  <cols>
    <col min="2" max="2" width="21.28515625" customWidth="1"/>
    <col min="4" max="4" width="18.28515625" customWidth="1"/>
    <col min="5" max="42" width="3.28515625" customWidth="1"/>
    <col min="44" max="44" width="13.42578125" customWidth="1"/>
  </cols>
  <sheetData>
    <row r="1" spans="1:44" ht="16.5" thickBot="1" x14ac:dyDescent="0.3">
      <c r="A1" s="413" t="e">
        <f>#REF!</f>
        <v>#REF!</v>
      </c>
      <c r="B1" s="414"/>
      <c r="C1" s="414"/>
      <c r="D1" s="414"/>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14"/>
      <c r="AR1" s="420"/>
    </row>
    <row r="2" spans="1:44" x14ac:dyDescent="0.25">
      <c r="A2" s="403" t="str">
        <f>список!A1</f>
        <v>№</v>
      </c>
      <c r="B2" s="403" t="str">
        <f>список!B1</f>
        <v>Фамилия, имя воспитанника</v>
      </c>
      <c r="C2" s="403" t="str">
        <f>список!C1</f>
        <v xml:space="preserve">дата </v>
      </c>
      <c r="D2" s="426" t="str">
        <f>список!D1</f>
        <v>группа</v>
      </c>
      <c r="E2" s="421" t="s">
        <v>6</v>
      </c>
      <c r="F2" s="422"/>
      <c r="G2" s="422"/>
      <c r="H2" s="422"/>
      <c r="I2" s="422"/>
      <c r="J2" s="422"/>
      <c r="K2" s="422"/>
      <c r="L2" s="422"/>
      <c r="M2" s="422"/>
      <c r="N2" s="422"/>
      <c r="O2" s="422"/>
      <c r="P2" s="422"/>
      <c r="Q2" s="422"/>
      <c r="R2" s="422"/>
      <c r="S2" s="422"/>
      <c r="T2" s="422"/>
      <c r="U2" s="422"/>
      <c r="V2" s="422"/>
      <c r="W2" s="422"/>
      <c r="X2" s="422"/>
      <c r="Y2" s="422"/>
      <c r="Z2" s="423"/>
      <c r="AA2" s="428" t="s">
        <v>7</v>
      </c>
      <c r="AB2" s="429"/>
      <c r="AC2" s="429"/>
      <c r="AD2" s="429"/>
      <c r="AE2" s="429"/>
      <c r="AF2" s="429"/>
      <c r="AG2" s="429"/>
      <c r="AH2" s="429"/>
      <c r="AI2" s="429"/>
      <c r="AJ2" s="429"/>
      <c r="AK2" s="429"/>
      <c r="AL2" s="429"/>
      <c r="AM2" s="429"/>
      <c r="AN2" s="429"/>
      <c r="AO2" s="429"/>
      <c r="AP2" s="430"/>
      <c r="AQ2" s="5"/>
      <c r="AR2" s="1"/>
    </row>
    <row r="3" spans="1:44" ht="15.75" thickBot="1" x14ac:dyDescent="0.3">
      <c r="A3" s="403"/>
      <c r="B3" s="403"/>
      <c r="C3" s="403"/>
      <c r="D3" s="426"/>
      <c r="E3" s="427">
        <v>6</v>
      </c>
      <c r="F3" s="418"/>
      <c r="G3" s="417">
        <v>14</v>
      </c>
      <c r="H3" s="418"/>
      <c r="I3" s="417">
        <v>18</v>
      </c>
      <c r="J3" s="418"/>
      <c r="K3" s="419">
        <f>'[1]сырые баллы'!Y3</f>
        <v>21</v>
      </c>
      <c r="L3" s="419"/>
      <c r="M3" s="419">
        <f>'[1]сырые баллы'!Z3</f>
        <v>22</v>
      </c>
      <c r="N3" s="419"/>
      <c r="O3" s="419">
        <f>'[1]сырые баллы'!AA3</f>
        <v>23</v>
      </c>
      <c r="P3" s="419"/>
      <c r="Q3" s="419">
        <f>'[1]сырые баллы'!AB3</f>
        <v>24</v>
      </c>
      <c r="R3" s="419"/>
      <c r="S3" s="419">
        <f>'[1]сырые баллы'!AC3</f>
        <v>25</v>
      </c>
      <c r="T3" s="419"/>
      <c r="U3" s="419">
        <f>'[1]сырые баллы'!AD3</f>
        <v>26</v>
      </c>
      <c r="V3" s="419"/>
      <c r="W3" s="419">
        <f>'[1]сырые баллы'!AE3</f>
        <v>27</v>
      </c>
      <c r="X3" s="419"/>
      <c r="Y3" s="419">
        <f>'[1]сырые баллы'!AF3</f>
        <v>28</v>
      </c>
      <c r="Z3" s="425"/>
      <c r="AA3" s="431">
        <f>'[1]сырые баллы'!BJ3</f>
        <v>21</v>
      </c>
      <c r="AB3" s="410"/>
      <c r="AC3" s="410">
        <f>'[1]сырые баллы'!BK3</f>
        <v>22</v>
      </c>
      <c r="AD3" s="410"/>
      <c r="AE3" s="410">
        <f>'[1]сырые баллы'!BL3</f>
        <v>23</v>
      </c>
      <c r="AF3" s="410"/>
      <c r="AG3" s="410">
        <f>'[1]сырые баллы'!BM3</f>
        <v>24</v>
      </c>
      <c r="AH3" s="410"/>
      <c r="AI3" s="410">
        <f>'[1]сырые баллы'!BN3</f>
        <v>25</v>
      </c>
      <c r="AJ3" s="410"/>
      <c r="AK3" s="410">
        <f>'[1]сырые баллы'!BO3</f>
        <v>26</v>
      </c>
      <c r="AL3" s="410"/>
      <c r="AM3" s="410">
        <f>'[1]сырые баллы'!BP3</f>
        <v>27</v>
      </c>
      <c r="AN3" s="410"/>
      <c r="AO3" s="410">
        <f>'[1]сырые баллы'!BQ3</f>
        <v>28</v>
      </c>
      <c r="AP3" s="424"/>
      <c r="AQ3" s="64"/>
      <c r="AR3" s="9"/>
    </row>
    <row r="4" spans="1:44" x14ac:dyDescent="0.25">
      <c r="A4" s="1">
        <f>список!A2</f>
        <v>1</v>
      </c>
      <c r="B4" s="1" t="str">
        <f>IF(список!B2="","",список!B2)</f>
        <v/>
      </c>
      <c r="C4" s="1" t="str">
        <f>IF(список!C2="","",список!C2)</f>
        <v/>
      </c>
      <c r="D4" s="13" t="str">
        <f>IF(список!D2="","",список!D2)</f>
        <v>младшая группа</v>
      </c>
      <c r="E4" s="17" t="e">
        <f>#REF!</f>
        <v>#REF!</v>
      </c>
      <c r="F4" s="16" t="e">
        <f>IF(E4=0,"",IF(E4="б",3,2))</f>
        <v>#REF!</v>
      </c>
      <c r="G4" s="16" t="e">
        <f>#REF!</f>
        <v>#REF!</v>
      </c>
      <c r="H4" s="16" t="e">
        <f>IF(G4=0,"",IF(G4="б",3,2))</f>
        <v>#REF!</v>
      </c>
      <c r="I4" s="16" t="e">
        <f>#REF!</f>
        <v>#REF!</v>
      </c>
      <c r="J4" s="16" t="e">
        <f>IF(I4=0,"",IF(I4="а",3,5))</f>
        <v>#REF!</v>
      </c>
      <c r="K4" s="1" t="e">
        <f>#REF!</f>
        <v>#REF!</v>
      </c>
      <c r="L4" s="1" t="e">
        <f>IF(K4=0,"",IF(K4="а",1,5))</f>
        <v>#REF!</v>
      </c>
      <c r="M4" s="1" t="e">
        <f>#REF!</f>
        <v>#REF!</v>
      </c>
      <c r="N4" s="1" t="e">
        <f>IF(M4=0,"",IF(M4="а",1,2))</f>
        <v>#REF!</v>
      </c>
      <c r="O4" s="1" t="e">
        <f>#REF!</f>
        <v>#REF!</v>
      </c>
      <c r="P4" s="1" t="e">
        <f>IF(O4=0,"",IF(O4="а",2,4))</f>
        <v>#REF!</v>
      </c>
      <c r="Q4" s="1" t="e">
        <f>#REF!</f>
        <v>#REF!</v>
      </c>
      <c r="R4" s="1" t="e">
        <f>IF(Q4=0,"",IF(Q4="а",2,IF(Q4="в",4,3)))</f>
        <v>#REF!</v>
      </c>
      <c r="S4" s="1" t="e">
        <f>#REF!</f>
        <v>#REF!</v>
      </c>
      <c r="T4" s="1" t="e">
        <f>IF(S4=0,"",IF(S4="а",4,2))</f>
        <v>#REF!</v>
      </c>
      <c r="U4" s="1" t="e">
        <f>#REF!</f>
        <v>#REF!</v>
      </c>
      <c r="V4" s="1" t="e">
        <f>IF(U4=0,"",IF(U4="в",4,IF(U4="г",5,IF(U4="а",1,2))))</f>
        <v>#REF!</v>
      </c>
      <c r="W4" s="1" t="e">
        <f>#REF!</f>
        <v>#REF!</v>
      </c>
      <c r="X4" s="1" t="e">
        <f>IF(W4=0,"",IF(W4="б",4,3))</f>
        <v>#REF!</v>
      </c>
      <c r="Y4" s="1" t="e">
        <f>#REF!</f>
        <v>#REF!</v>
      </c>
      <c r="Z4" s="8" t="e">
        <f>IF(Y4=0,"",IF(Y4="б",6,5))</f>
        <v>#REF!</v>
      </c>
      <c r="AA4" s="7" t="e">
        <f>#REF!</f>
        <v>#REF!</v>
      </c>
      <c r="AB4" s="1" t="e">
        <f>IF(AA4=0,"",IF(AA4="а",1,3))</f>
        <v>#REF!</v>
      </c>
      <c r="AC4" s="1" t="e">
        <f>#REF!</f>
        <v>#REF!</v>
      </c>
      <c r="AD4" s="1" t="e">
        <f>IF(AC4=0,"",IF(AC4="а",1,2))</f>
        <v>#REF!</v>
      </c>
      <c r="AE4" s="1" t="e">
        <f>#REF!</f>
        <v>#REF!</v>
      </c>
      <c r="AF4" s="1" t="e">
        <f>IF(AE4=0,"",IF(AE4="а",2,4))</f>
        <v>#REF!</v>
      </c>
      <c r="AG4" s="1" t="e">
        <f>#REF!</f>
        <v>#REF!</v>
      </c>
      <c r="AH4" s="1" t="e">
        <f>IF(AG4=0,"",IF(AG4="а",2,IF(AG4="б",3,4)))</f>
        <v>#REF!</v>
      </c>
      <c r="AI4" s="1" t="e">
        <f>#REF!</f>
        <v>#REF!</v>
      </c>
      <c r="AJ4" s="1" t="e">
        <f>IF(AI4=0,"",IF(AI4="а",4,6))</f>
        <v>#REF!</v>
      </c>
      <c r="AK4" s="1" t="e">
        <f>#REF!</f>
        <v>#REF!</v>
      </c>
      <c r="AL4" s="1" t="e">
        <f>IF(AK4=0,"",IF(AK4="б",3,IF(AK4="в",4,IF(AK4="г",5,0))))</f>
        <v>#REF!</v>
      </c>
      <c r="AM4" s="1" t="e">
        <f>#REF!</f>
        <v>#REF!</v>
      </c>
      <c r="AN4" s="1" t="e">
        <f>IF(AM4=0,"",IF(AM4="а",3,4))</f>
        <v>#REF!</v>
      </c>
      <c r="AO4" s="1" t="e">
        <f>#REF!</f>
        <v>#REF!</v>
      </c>
      <c r="AP4" s="8" t="e">
        <f>IF(AO4=0,"",IF(AO4="в",6,IF(AO4="б",5,0)))</f>
        <v>#REF!</v>
      </c>
      <c r="AQ4" s="59" t="e">
        <f>SUM(L4:AP4)</f>
        <v>#REF!</v>
      </c>
      <c r="AR4" s="65" t="e">
        <f>IF(AQ4=0,"",IF(AQ4&gt;=70,"6 уровень",IF(AND(AQ4&gt;=52,BE4&lt;70),"5 уровень",IF(AND(AQ4&gt;=37,BE4&lt;52),"4 уровень",IF(AND(AQ4&gt;=16,AQ4&lt;37),"3 уровень",IF(AND(AQ4&gt;=4,AQ4&lt;16),"2 уровень","1 уровень"))))))</f>
        <v>#REF!</v>
      </c>
    </row>
    <row r="5" spans="1:44" x14ac:dyDescent="0.25">
      <c r="A5" s="1">
        <f>список!A3</f>
        <v>2</v>
      </c>
      <c r="B5" s="1" t="str">
        <f>IF(список!B3="","",список!B3)</f>
        <v/>
      </c>
      <c r="C5" s="1">
        <f>IF(список!C3="","",список!C3)</f>
        <v>0</v>
      </c>
      <c r="D5" s="13" t="str">
        <f>IF(список!D3="","",список!D3)</f>
        <v>младшая группа</v>
      </c>
      <c r="E5" s="17" t="e">
        <f>#REF!</f>
        <v>#REF!</v>
      </c>
      <c r="F5" s="16" t="e">
        <f t="shared" ref="F5:F34" si="0">IF(E5=0,"",IF(E5="б",3,2))</f>
        <v>#REF!</v>
      </c>
      <c r="G5" s="16" t="e">
        <f>#REF!</f>
        <v>#REF!</v>
      </c>
      <c r="H5" s="16" t="e">
        <f t="shared" ref="H5:H34" si="1">IF(G5=0,"",IF(G5="б",3,2))</f>
        <v>#REF!</v>
      </c>
      <c r="I5" s="16" t="e">
        <f>#REF!</f>
        <v>#REF!</v>
      </c>
      <c r="J5" s="16" t="e">
        <f t="shared" ref="J5:J34" si="2">IF(I5=0,"",IF(I5="а",3,5))</f>
        <v>#REF!</v>
      </c>
      <c r="K5" s="1" t="e">
        <f>#REF!</f>
        <v>#REF!</v>
      </c>
      <c r="L5" s="1" t="e">
        <f t="shared" ref="L5:L34" si="3">IF(K5=0,"",IF(K5="а",1,5))</f>
        <v>#REF!</v>
      </c>
      <c r="M5" s="1" t="e">
        <f>#REF!</f>
        <v>#REF!</v>
      </c>
      <c r="N5" s="1" t="e">
        <f t="shared" ref="N5:N34" si="4">IF(M5=0,"",IF(M5="а",1,2))</f>
        <v>#REF!</v>
      </c>
      <c r="O5" s="1" t="e">
        <f>#REF!</f>
        <v>#REF!</v>
      </c>
      <c r="P5" s="1" t="e">
        <f t="shared" ref="P5:P34" si="5">IF(O5=0,"",IF(O5="а",2,4))</f>
        <v>#REF!</v>
      </c>
      <c r="Q5" s="1" t="e">
        <f>#REF!</f>
        <v>#REF!</v>
      </c>
      <c r="R5" s="1" t="e">
        <f t="shared" ref="R5:R34" si="6">IF(Q5=0,"",IF(Q5="а",2,IF(Q5="в",4,3)))</f>
        <v>#REF!</v>
      </c>
      <c r="S5" s="1" t="e">
        <f>#REF!</f>
        <v>#REF!</v>
      </c>
      <c r="T5" s="1" t="e">
        <f t="shared" ref="T5:T34" si="7">IF(S5=0,"",IF(S5="а",4,2))</f>
        <v>#REF!</v>
      </c>
      <c r="U5" s="1" t="e">
        <f>#REF!</f>
        <v>#REF!</v>
      </c>
      <c r="V5" s="1" t="e">
        <f t="shared" ref="V5:V34" si="8">IF(U5=0,"",IF(U5="в",4,IF(U5="г",5,IF(U5="а",1,2))))</f>
        <v>#REF!</v>
      </c>
      <c r="W5" s="1" t="e">
        <f>#REF!</f>
        <v>#REF!</v>
      </c>
      <c r="X5" s="1" t="e">
        <f t="shared" ref="X5:X34" si="9">IF(W5=0,"",IF(W5="б",4,3))</f>
        <v>#REF!</v>
      </c>
      <c r="Y5" s="1" t="e">
        <f>#REF!</f>
        <v>#REF!</v>
      </c>
      <c r="Z5" s="8" t="e">
        <f t="shared" ref="Z5:Z34" si="10">IF(Y5=0,"",IF(Y5="б",6,5))</f>
        <v>#REF!</v>
      </c>
      <c r="AA5" s="7" t="e">
        <f>#REF!</f>
        <v>#REF!</v>
      </c>
      <c r="AB5" s="1" t="e">
        <f t="shared" ref="AB5:AB34" si="11">IF(AA5=0,"",IF(AA5="а",1,3))</f>
        <v>#REF!</v>
      </c>
      <c r="AC5" s="1" t="e">
        <f>#REF!</f>
        <v>#REF!</v>
      </c>
      <c r="AD5" s="1" t="e">
        <f t="shared" ref="AD5:AD34" si="12">IF(AC5=0,"",IF(AC5="а",1,2))</f>
        <v>#REF!</v>
      </c>
      <c r="AE5" s="1" t="e">
        <f>#REF!</f>
        <v>#REF!</v>
      </c>
      <c r="AF5" s="1" t="e">
        <f t="shared" ref="AF5:AF34" si="13">IF(AE5=0,"",IF(AE5="а",2,4))</f>
        <v>#REF!</v>
      </c>
      <c r="AG5" s="1" t="e">
        <f>#REF!</f>
        <v>#REF!</v>
      </c>
      <c r="AH5" s="1" t="e">
        <f t="shared" ref="AH5:AH34" si="14">IF(AG5=0,"",IF(AG5="а",2,IF(AG5="б",3,4)))</f>
        <v>#REF!</v>
      </c>
      <c r="AI5" s="1" t="e">
        <f>#REF!</f>
        <v>#REF!</v>
      </c>
      <c r="AJ5" s="1" t="e">
        <f t="shared" ref="AJ5:AJ34" si="15">IF(AI5=0,"",IF(AI5="а",4,6))</f>
        <v>#REF!</v>
      </c>
      <c r="AK5" s="1" t="e">
        <f>#REF!</f>
        <v>#REF!</v>
      </c>
      <c r="AL5" s="1" t="e">
        <f t="shared" ref="AL5:AL34" si="16">IF(AK5=0,"",IF(AK5="б",3,IF(AK5="в",4,IF(AK5="г",5,0))))</f>
        <v>#REF!</v>
      </c>
      <c r="AM5" s="1" t="e">
        <f>#REF!</f>
        <v>#REF!</v>
      </c>
      <c r="AN5" s="1" t="e">
        <f t="shared" ref="AN5:AN34" si="17">IF(AM5=0,"",IF(AM5="а",3,4))</f>
        <v>#REF!</v>
      </c>
      <c r="AO5" s="1" t="e">
        <f>#REF!</f>
        <v>#REF!</v>
      </c>
      <c r="AP5" s="8" t="e">
        <f t="shared" ref="AP5:AP34" si="18">IF(AO5=0,"",IF(AO5="в",6,IF(AO5="б",5,0)))</f>
        <v>#REF!</v>
      </c>
      <c r="AQ5" s="60" t="e">
        <f t="shared" ref="AQ5:AQ34" si="19">SUM(L5:AP5)</f>
        <v>#REF!</v>
      </c>
      <c r="AR5" s="61" t="e">
        <f t="shared" ref="AR5:AR34" si="20">IF(AQ5=0,"",IF(AQ5&gt;=70,"6 уровень",IF(AND(AQ5&gt;=52,BE5&lt;70),"5 уровень",IF(AND(AQ5&gt;=37,BE5&lt;52),"4 уровень",IF(AND(AQ5&gt;=16,AQ5&lt;37),"3 уровень",IF(AND(AQ5&gt;=4,AQ5&lt;16),"2 уровень","1 уровень"))))))</f>
        <v>#REF!</v>
      </c>
    </row>
    <row r="6" spans="1:44" x14ac:dyDescent="0.25">
      <c r="A6" s="1">
        <f>список!A4</f>
        <v>3</v>
      </c>
      <c r="B6" s="1" t="str">
        <f>IF(список!B4="","",список!B4)</f>
        <v/>
      </c>
      <c r="C6" s="1">
        <f>IF(список!C4="","",список!C4)</f>
        <v>0</v>
      </c>
      <c r="D6" s="13" t="str">
        <f>IF(список!D4="","",список!D4)</f>
        <v>младшая группа</v>
      </c>
      <c r="E6" s="17" t="e">
        <f>#REF!</f>
        <v>#REF!</v>
      </c>
      <c r="F6" s="16" t="e">
        <f t="shared" si="0"/>
        <v>#REF!</v>
      </c>
      <c r="G6" s="16" t="e">
        <f>#REF!</f>
        <v>#REF!</v>
      </c>
      <c r="H6" s="16" t="e">
        <f t="shared" si="1"/>
        <v>#REF!</v>
      </c>
      <c r="I6" s="16" t="e">
        <f>#REF!</f>
        <v>#REF!</v>
      </c>
      <c r="J6" s="16"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8" t="e">
        <f t="shared" si="10"/>
        <v>#REF!</v>
      </c>
      <c r="AA6" s="7" t="e">
        <f>#REF!</f>
        <v>#REF!</v>
      </c>
      <c r="AB6" s="1" t="e">
        <f t="shared" si="11"/>
        <v>#REF!</v>
      </c>
      <c r="AC6" s="1" t="e">
        <f>#REF!</f>
        <v>#REF!</v>
      </c>
      <c r="AD6" s="1" t="e">
        <f t="shared" si="12"/>
        <v>#REF!</v>
      </c>
      <c r="AE6" s="1" t="e">
        <f>#REF!</f>
        <v>#REF!</v>
      </c>
      <c r="AF6" s="1" t="e">
        <f t="shared" si="13"/>
        <v>#REF!</v>
      </c>
      <c r="AG6" s="1" t="e">
        <f>#REF!</f>
        <v>#REF!</v>
      </c>
      <c r="AH6" s="1" t="e">
        <f t="shared" si="14"/>
        <v>#REF!</v>
      </c>
      <c r="AI6" s="1" t="e">
        <f>#REF!</f>
        <v>#REF!</v>
      </c>
      <c r="AJ6" s="1" t="e">
        <f t="shared" si="15"/>
        <v>#REF!</v>
      </c>
      <c r="AK6" s="1" t="e">
        <f>#REF!</f>
        <v>#REF!</v>
      </c>
      <c r="AL6" s="1" t="e">
        <f t="shared" si="16"/>
        <v>#REF!</v>
      </c>
      <c r="AM6" s="1" t="e">
        <f>#REF!</f>
        <v>#REF!</v>
      </c>
      <c r="AN6" s="1" t="e">
        <f t="shared" si="17"/>
        <v>#REF!</v>
      </c>
      <c r="AO6" s="1" t="e">
        <f>#REF!</f>
        <v>#REF!</v>
      </c>
      <c r="AP6" s="8" t="e">
        <f t="shared" si="18"/>
        <v>#REF!</v>
      </c>
      <c r="AQ6" s="60" t="e">
        <f t="shared" si="19"/>
        <v>#REF!</v>
      </c>
      <c r="AR6" s="61" t="e">
        <f t="shared" si="20"/>
        <v>#REF!</v>
      </c>
    </row>
    <row r="7" spans="1:44" x14ac:dyDescent="0.25">
      <c r="A7" s="1">
        <f>список!A5</f>
        <v>4</v>
      </c>
      <c r="B7" s="1" t="str">
        <f>IF(список!B5="","",список!B5)</f>
        <v/>
      </c>
      <c r="C7" s="1">
        <f>IF(список!C5="","",список!C5)</f>
        <v>0</v>
      </c>
      <c r="D7" s="13" t="str">
        <f>IF(список!D5="","",список!D5)</f>
        <v>младшая группа</v>
      </c>
      <c r="E7" s="17" t="e">
        <f>#REF!</f>
        <v>#REF!</v>
      </c>
      <c r="F7" s="16" t="e">
        <f t="shared" si="0"/>
        <v>#REF!</v>
      </c>
      <c r="G7" s="16" t="e">
        <f>#REF!</f>
        <v>#REF!</v>
      </c>
      <c r="H7" s="16" t="e">
        <f t="shared" si="1"/>
        <v>#REF!</v>
      </c>
      <c r="I7" s="16" t="e">
        <f>#REF!</f>
        <v>#REF!</v>
      </c>
      <c r="J7" s="16"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8" t="e">
        <f t="shared" si="10"/>
        <v>#REF!</v>
      </c>
      <c r="AA7" s="7" t="e">
        <f>#REF!</f>
        <v>#REF!</v>
      </c>
      <c r="AB7" s="1" t="e">
        <f t="shared" si="11"/>
        <v>#REF!</v>
      </c>
      <c r="AC7" s="1" t="e">
        <f>#REF!</f>
        <v>#REF!</v>
      </c>
      <c r="AD7" s="1" t="e">
        <f t="shared" si="12"/>
        <v>#REF!</v>
      </c>
      <c r="AE7" s="1" t="e">
        <f>#REF!</f>
        <v>#REF!</v>
      </c>
      <c r="AF7" s="1" t="e">
        <f t="shared" si="13"/>
        <v>#REF!</v>
      </c>
      <c r="AG7" s="1" t="e">
        <f>#REF!</f>
        <v>#REF!</v>
      </c>
      <c r="AH7" s="1" t="e">
        <f t="shared" si="14"/>
        <v>#REF!</v>
      </c>
      <c r="AI7" s="1" t="e">
        <f>#REF!</f>
        <v>#REF!</v>
      </c>
      <c r="AJ7" s="1" t="e">
        <f t="shared" si="15"/>
        <v>#REF!</v>
      </c>
      <c r="AK7" s="1" t="e">
        <f>#REF!</f>
        <v>#REF!</v>
      </c>
      <c r="AL7" s="1" t="e">
        <f t="shared" si="16"/>
        <v>#REF!</v>
      </c>
      <c r="AM7" s="1" t="e">
        <f>#REF!</f>
        <v>#REF!</v>
      </c>
      <c r="AN7" s="1" t="e">
        <f t="shared" si="17"/>
        <v>#REF!</v>
      </c>
      <c r="AO7" s="1" t="e">
        <f>#REF!</f>
        <v>#REF!</v>
      </c>
      <c r="AP7" s="8" t="e">
        <f t="shared" si="18"/>
        <v>#REF!</v>
      </c>
      <c r="AQ7" s="60" t="e">
        <f t="shared" si="19"/>
        <v>#REF!</v>
      </c>
      <c r="AR7" s="61" t="e">
        <f t="shared" si="20"/>
        <v>#REF!</v>
      </c>
    </row>
    <row r="8" spans="1:44" x14ac:dyDescent="0.25">
      <c r="A8" s="1">
        <f>список!A6</f>
        <v>5</v>
      </c>
      <c r="B8" s="1" t="str">
        <f>IF(список!B6="","",список!B6)</f>
        <v/>
      </c>
      <c r="C8" s="1">
        <f>IF(список!C6="","",список!C6)</f>
        <v>0</v>
      </c>
      <c r="D8" s="13" t="str">
        <f>IF(список!D6="","",список!D6)</f>
        <v>младшая группа</v>
      </c>
      <c r="E8" s="17" t="e">
        <f>#REF!</f>
        <v>#REF!</v>
      </c>
      <c r="F8" s="16" t="e">
        <f t="shared" si="0"/>
        <v>#REF!</v>
      </c>
      <c r="G8" s="16" t="e">
        <f>#REF!</f>
        <v>#REF!</v>
      </c>
      <c r="H8" s="16" t="e">
        <f t="shared" si="1"/>
        <v>#REF!</v>
      </c>
      <c r="I8" s="16" t="e">
        <f>#REF!</f>
        <v>#REF!</v>
      </c>
      <c r="J8" s="16"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8" t="e">
        <f t="shared" si="10"/>
        <v>#REF!</v>
      </c>
      <c r="AA8" s="7" t="e">
        <f>#REF!</f>
        <v>#REF!</v>
      </c>
      <c r="AB8" s="1" t="e">
        <f t="shared" si="11"/>
        <v>#REF!</v>
      </c>
      <c r="AC8" s="1" t="e">
        <f>#REF!</f>
        <v>#REF!</v>
      </c>
      <c r="AD8" s="1" t="e">
        <f t="shared" si="12"/>
        <v>#REF!</v>
      </c>
      <c r="AE8" s="1" t="e">
        <f>#REF!</f>
        <v>#REF!</v>
      </c>
      <c r="AF8" s="1" t="e">
        <f t="shared" si="13"/>
        <v>#REF!</v>
      </c>
      <c r="AG8" s="1" t="e">
        <f>#REF!</f>
        <v>#REF!</v>
      </c>
      <c r="AH8" s="1" t="e">
        <f t="shared" si="14"/>
        <v>#REF!</v>
      </c>
      <c r="AI8" s="1" t="e">
        <f>#REF!</f>
        <v>#REF!</v>
      </c>
      <c r="AJ8" s="1" t="e">
        <f t="shared" si="15"/>
        <v>#REF!</v>
      </c>
      <c r="AK8" s="1" t="e">
        <f>#REF!</f>
        <v>#REF!</v>
      </c>
      <c r="AL8" s="1" t="e">
        <f t="shared" si="16"/>
        <v>#REF!</v>
      </c>
      <c r="AM8" s="1" t="e">
        <f>#REF!</f>
        <v>#REF!</v>
      </c>
      <c r="AN8" s="1" t="e">
        <f t="shared" si="17"/>
        <v>#REF!</v>
      </c>
      <c r="AO8" s="1" t="e">
        <f>#REF!</f>
        <v>#REF!</v>
      </c>
      <c r="AP8" s="8" t="e">
        <f t="shared" si="18"/>
        <v>#REF!</v>
      </c>
      <c r="AQ8" s="60" t="e">
        <f t="shared" si="19"/>
        <v>#REF!</v>
      </c>
      <c r="AR8" s="61" t="e">
        <f t="shared" si="20"/>
        <v>#REF!</v>
      </c>
    </row>
    <row r="9" spans="1:44" x14ac:dyDescent="0.25">
      <c r="A9" s="1">
        <f>список!A7</f>
        <v>6</v>
      </c>
      <c r="B9" s="1" t="str">
        <f>IF(список!B7="","",список!B7)</f>
        <v/>
      </c>
      <c r="C9" s="1">
        <f>IF(список!C7="","",список!C7)</f>
        <v>0</v>
      </c>
      <c r="D9" s="13" t="str">
        <f>IF(список!D7="","",список!D7)</f>
        <v>младшая группа</v>
      </c>
      <c r="E9" s="17" t="e">
        <f>#REF!</f>
        <v>#REF!</v>
      </c>
      <c r="F9" s="16" t="e">
        <f t="shared" si="0"/>
        <v>#REF!</v>
      </c>
      <c r="G9" s="16" t="e">
        <f>#REF!</f>
        <v>#REF!</v>
      </c>
      <c r="H9" s="16" t="e">
        <f t="shared" si="1"/>
        <v>#REF!</v>
      </c>
      <c r="I9" s="16" t="e">
        <f>#REF!</f>
        <v>#REF!</v>
      </c>
      <c r="J9" s="16"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8" t="e">
        <f t="shared" si="10"/>
        <v>#REF!</v>
      </c>
      <c r="AA9" s="7" t="e">
        <f>#REF!</f>
        <v>#REF!</v>
      </c>
      <c r="AB9" s="1" t="e">
        <f t="shared" si="11"/>
        <v>#REF!</v>
      </c>
      <c r="AC9" s="1" t="e">
        <f>#REF!</f>
        <v>#REF!</v>
      </c>
      <c r="AD9" s="1" t="e">
        <f t="shared" si="12"/>
        <v>#REF!</v>
      </c>
      <c r="AE9" s="1" t="e">
        <f>#REF!</f>
        <v>#REF!</v>
      </c>
      <c r="AF9" s="1" t="e">
        <f t="shared" si="13"/>
        <v>#REF!</v>
      </c>
      <c r="AG9" s="1" t="e">
        <f>#REF!</f>
        <v>#REF!</v>
      </c>
      <c r="AH9" s="1" t="e">
        <f t="shared" si="14"/>
        <v>#REF!</v>
      </c>
      <c r="AI9" s="1" t="e">
        <f>#REF!</f>
        <v>#REF!</v>
      </c>
      <c r="AJ9" s="1" t="e">
        <f t="shared" si="15"/>
        <v>#REF!</v>
      </c>
      <c r="AK9" s="1" t="e">
        <f>#REF!</f>
        <v>#REF!</v>
      </c>
      <c r="AL9" s="1" t="e">
        <f t="shared" si="16"/>
        <v>#REF!</v>
      </c>
      <c r="AM9" s="1" t="e">
        <f>#REF!</f>
        <v>#REF!</v>
      </c>
      <c r="AN9" s="1" t="e">
        <f t="shared" si="17"/>
        <v>#REF!</v>
      </c>
      <c r="AO9" s="1" t="e">
        <f>#REF!</f>
        <v>#REF!</v>
      </c>
      <c r="AP9" s="8" t="e">
        <f t="shared" si="18"/>
        <v>#REF!</v>
      </c>
      <c r="AQ9" s="60" t="e">
        <f t="shared" si="19"/>
        <v>#REF!</v>
      </c>
      <c r="AR9" s="61" t="e">
        <f t="shared" si="20"/>
        <v>#REF!</v>
      </c>
    </row>
    <row r="10" spans="1:44" x14ac:dyDescent="0.25">
      <c r="A10" s="1">
        <f>список!A8</f>
        <v>7</v>
      </c>
      <c r="B10" s="1" t="str">
        <f>IF(список!B8="","",список!B8)</f>
        <v/>
      </c>
      <c r="C10" s="1" t="e">
        <f>IF(список!#REF!="","",список!#REF!)</f>
        <v>#REF!</v>
      </c>
      <c r="D10" s="13" t="str">
        <f>IF(список!D8="","",список!D8)</f>
        <v>младшая группа</v>
      </c>
      <c r="E10" s="17" t="e">
        <f>#REF!</f>
        <v>#REF!</v>
      </c>
      <c r="F10" s="16" t="e">
        <f t="shared" si="0"/>
        <v>#REF!</v>
      </c>
      <c r="G10" s="16" t="e">
        <f>#REF!</f>
        <v>#REF!</v>
      </c>
      <c r="H10" s="16" t="e">
        <f t="shared" si="1"/>
        <v>#REF!</v>
      </c>
      <c r="I10" s="16" t="e">
        <f>#REF!</f>
        <v>#REF!</v>
      </c>
      <c r="J10" s="16" t="e">
        <f t="shared" si="2"/>
        <v>#REF!</v>
      </c>
      <c r="K10" s="1" t="e">
        <f>#REF!</f>
        <v>#REF!</v>
      </c>
      <c r="L10" s="1" t="e">
        <f t="shared" si="3"/>
        <v>#REF!</v>
      </c>
      <c r="M10" s="1" t="e">
        <f>#REF!</f>
        <v>#REF!</v>
      </c>
      <c r="N10" s="1" t="e">
        <f t="shared" si="4"/>
        <v>#REF!</v>
      </c>
      <c r="O10" s="1" t="e">
        <f>#REF!</f>
        <v>#REF!</v>
      </c>
      <c r="P10" s="1" t="e">
        <f t="shared" si="5"/>
        <v>#REF!</v>
      </c>
      <c r="Q10" s="1" t="e">
        <f>#REF!</f>
        <v>#REF!</v>
      </c>
      <c r="R10" s="1" t="e">
        <f t="shared" si="6"/>
        <v>#REF!</v>
      </c>
      <c r="S10" s="1" t="e">
        <f>#REF!</f>
        <v>#REF!</v>
      </c>
      <c r="T10" s="1" t="e">
        <f t="shared" si="7"/>
        <v>#REF!</v>
      </c>
      <c r="U10" s="1" t="e">
        <f>#REF!</f>
        <v>#REF!</v>
      </c>
      <c r="V10" s="1" t="e">
        <f t="shared" si="8"/>
        <v>#REF!</v>
      </c>
      <c r="W10" s="1" t="e">
        <f>#REF!</f>
        <v>#REF!</v>
      </c>
      <c r="X10" s="1" t="e">
        <f t="shared" si="9"/>
        <v>#REF!</v>
      </c>
      <c r="Y10" s="1" t="e">
        <f>#REF!</f>
        <v>#REF!</v>
      </c>
      <c r="Z10" s="8" t="e">
        <f t="shared" si="10"/>
        <v>#REF!</v>
      </c>
      <c r="AA10" s="7" t="e">
        <f>#REF!</f>
        <v>#REF!</v>
      </c>
      <c r="AB10" s="1" t="e">
        <f t="shared" si="11"/>
        <v>#REF!</v>
      </c>
      <c r="AC10" s="1" t="e">
        <f>#REF!</f>
        <v>#REF!</v>
      </c>
      <c r="AD10" s="1" t="e">
        <f t="shared" si="12"/>
        <v>#REF!</v>
      </c>
      <c r="AE10" s="1" t="e">
        <f>#REF!</f>
        <v>#REF!</v>
      </c>
      <c r="AF10" s="1" t="e">
        <f t="shared" si="13"/>
        <v>#REF!</v>
      </c>
      <c r="AG10" s="1" t="e">
        <f>#REF!</f>
        <v>#REF!</v>
      </c>
      <c r="AH10" s="1" t="e">
        <f t="shared" si="14"/>
        <v>#REF!</v>
      </c>
      <c r="AI10" s="1" t="e">
        <f>#REF!</f>
        <v>#REF!</v>
      </c>
      <c r="AJ10" s="1" t="e">
        <f t="shared" si="15"/>
        <v>#REF!</v>
      </c>
      <c r="AK10" s="1" t="e">
        <f>#REF!</f>
        <v>#REF!</v>
      </c>
      <c r="AL10" s="1" t="e">
        <f t="shared" si="16"/>
        <v>#REF!</v>
      </c>
      <c r="AM10" s="1" t="e">
        <f>#REF!</f>
        <v>#REF!</v>
      </c>
      <c r="AN10" s="1" t="e">
        <f t="shared" si="17"/>
        <v>#REF!</v>
      </c>
      <c r="AO10" s="1" t="e">
        <f>#REF!</f>
        <v>#REF!</v>
      </c>
      <c r="AP10" s="8" t="e">
        <f t="shared" si="18"/>
        <v>#REF!</v>
      </c>
      <c r="AQ10" s="60" t="e">
        <f t="shared" si="19"/>
        <v>#REF!</v>
      </c>
      <c r="AR10" s="61" t="e">
        <f t="shared" si="20"/>
        <v>#REF!</v>
      </c>
    </row>
    <row r="11" spans="1:44" x14ac:dyDescent="0.25">
      <c r="A11" s="1">
        <f>список!A9</f>
        <v>8</v>
      </c>
      <c r="B11" s="1" t="str">
        <f>IF(список!B9="","",список!B9)</f>
        <v/>
      </c>
      <c r="C11" s="1">
        <f>IF(список!C9="","",список!C9)</f>
        <v>0</v>
      </c>
      <c r="D11" s="13" t="str">
        <f>IF(список!D9="","",список!D9)</f>
        <v>младшая группа</v>
      </c>
      <c r="E11" s="17" t="e">
        <f>#REF!</f>
        <v>#REF!</v>
      </c>
      <c r="F11" s="16" t="e">
        <f t="shared" si="0"/>
        <v>#REF!</v>
      </c>
      <c r="G11" s="16" t="e">
        <f>#REF!</f>
        <v>#REF!</v>
      </c>
      <c r="H11" s="16" t="e">
        <f t="shared" si="1"/>
        <v>#REF!</v>
      </c>
      <c r="I11" s="16" t="e">
        <f>#REF!</f>
        <v>#REF!</v>
      </c>
      <c r="J11" s="16"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8" t="e">
        <f t="shared" si="10"/>
        <v>#REF!</v>
      </c>
      <c r="AA11" s="7" t="e">
        <f>#REF!</f>
        <v>#REF!</v>
      </c>
      <c r="AB11" s="1" t="e">
        <f t="shared" si="11"/>
        <v>#REF!</v>
      </c>
      <c r="AC11" s="1" t="e">
        <f>#REF!</f>
        <v>#REF!</v>
      </c>
      <c r="AD11" s="1" t="e">
        <f t="shared" si="12"/>
        <v>#REF!</v>
      </c>
      <c r="AE11" s="1" t="e">
        <f>#REF!</f>
        <v>#REF!</v>
      </c>
      <c r="AF11" s="1" t="e">
        <f t="shared" si="13"/>
        <v>#REF!</v>
      </c>
      <c r="AG11" s="1" t="e">
        <f>#REF!</f>
        <v>#REF!</v>
      </c>
      <c r="AH11" s="1" t="e">
        <f t="shared" si="14"/>
        <v>#REF!</v>
      </c>
      <c r="AI11" s="1" t="e">
        <f>#REF!</f>
        <v>#REF!</v>
      </c>
      <c r="AJ11" s="1" t="e">
        <f t="shared" si="15"/>
        <v>#REF!</v>
      </c>
      <c r="AK11" s="1" t="e">
        <f>#REF!</f>
        <v>#REF!</v>
      </c>
      <c r="AL11" s="1" t="e">
        <f t="shared" si="16"/>
        <v>#REF!</v>
      </c>
      <c r="AM11" s="1" t="e">
        <f>#REF!</f>
        <v>#REF!</v>
      </c>
      <c r="AN11" s="1" t="e">
        <f t="shared" si="17"/>
        <v>#REF!</v>
      </c>
      <c r="AO11" s="1" t="e">
        <f>#REF!</f>
        <v>#REF!</v>
      </c>
      <c r="AP11" s="8" t="e">
        <f t="shared" si="18"/>
        <v>#REF!</v>
      </c>
      <c r="AQ11" s="60" t="e">
        <f t="shared" si="19"/>
        <v>#REF!</v>
      </c>
      <c r="AR11" s="61" t="e">
        <f t="shared" si="20"/>
        <v>#REF!</v>
      </c>
    </row>
    <row r="12" spans="1:44" x14ac:dyDescent="0.25">
      <c r="A12" s="1">
        <f>список!A10</f>
        <v>9</v>
      </c>
      <c r="B12" s="1" t="str">
        <f>IF(список!B10="","",список!B10)</f>
        <v/>
      </c>
      <c r="C12" s="1">
        <f>IF(список!C10="","",список!C10)</f>
        <v>0</v>
      </c>
      <c r="D12" s="13" t="str">
        <f>IF(список!D10="","",список!D10)</f>
        <v>младшая группа</v>
      </c>
      <c r="E12" s="17" t="e">
        <f>#REF!</f>
        <v>#REF!</v>
      </c>
      <c r="F12" s="16" t="e">
        <f t="shared" si="0"/>
        <v>#REF!</v>
      </c>
      <c r="G12" s="16" t="e">
        <f>#REF!</f>
        <v>#REF!</v>
      </c>
      <c r="H12" s="16" t="e">
        <f t="shared" si="1"/>
        <v>#REF!</v>
      </c>
      <c r="I12" s="16" t="e">
        <f>#REF!</f>
        <v>#REF!</v>
      </c>
      <c r="J12" s="16"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8" t="e">
        <f t="shared" si="10"/>
        <v>#REF!</v>
      </c>
      <c r="AA12" s="7" t="e">
        <f>#REF!</f>
        <v>#REF!</v>
      </c>
      <c r="AB12" s="1" t="e">
        <f t="shared" si="11"/>
        <v>#REF!</v>
      </c>
      <c r="AC12" s="1" t="e">
        <f>#REF!</f>
        <v>#REF!</v>
      </c>
      <c r="AD12" s="1" t="e">
        <f t="shared" si="12"/>
        <v>#REF!</v>
      </c>
      <c r="AE12" s="1" t="e">
        <f>#REF!</f>
        <v>#REF!</v>
      </c>
      <c r="AF12" s="1" t="e">
        <f t="shared" si="13"/>
        <v>#REF!</v>
      </c>
      <c r="AG12" s="1" t="e">
        <f>#REF!</f>
        <v>#REF!</v>
      </c>
      <c r="AH12" s="1" t="e">
        <f t="shared" si="14"/>
        <v>#REF!</v>
      </c>
      <c r="AI12" s="1" t="e">
        <f>#REF!</f>
        <v>#REF!</v>
      </c>
      <c r="AJ12" s="1" t="e">
        <f t="shared" si="15"/>
        <v>#REF!</v>
      </c>
      <c r="AK12" s="1" t="e">
        <f>#REF!</f>
        <v>#REF!</v>
      </c>
      <c r="AL12" s="1" t="e">
        <f t="shared" si="16"/>
        <v>#REF!</v>
      </c>
      <c r="AM12" s="1" t="e">
        <f>#REF!</f>
        <v>#REF!</v>
      </c>
      <c r="AN12" s="1" t="e">
        <f t="shared" si="17"/>
        <v>#REF!</v>
      </c>
      <c r="AO12" s="1" t="e">
        <f>#REF!</f>
        <v>#REF!</v>
      </c>
      <c r="AP12" s="8" t="e">
        <f t="shared" si="18"/>
        <v>#REF!</v>
      </c>
      <c r="AQ12" s="60" t="e">
        <f t="shared" si="19"/>
        <v>#REF!</v>
      </c>
      <c r="AR12" s="61" t="e">
        <f t="shared" si="20"/>
        <v>#REF!</v>
      </c>
    </row>
    <row r="13" spans="1:44" x14ac:dyDescent="0.25">
      <c r="A13" s="1">
        <f>список!A11</f>
        <v>10</v>
      </c>
      <c r="B13" s="1" t="str">
        <f>IF(список!B11="","",список!B11)</f>
        <v/>
      </c>
      <c r="C13" s="1">
        <f>IF(список!C11="","",список!C11)</f>
        <v>0</v>
      </c>
      <c r="D13" s="13" t="str">
        <f>IF(список!D11="","",список!D11)</f>
        <v>младшая группа</v>
      </c>
      <c r="E13" s="17" t="e">
        <f>#REF!</f>
        <v>#REF!</v>
      </c>
      <c r="F13" s="16" t="e">
        <f t="shared" si="0"/>
        <v>#REF!</v>
      </c>
      <c r="G13" s="16" t="e">
        <f>#REF!</f>
        <v>#REF!</v>
      </c>
      <c r="H13" s="16" t="e">
        <f t="shared" si="1"/>
        <v>#REF!</v>
      </c>
      <c r="I13" s="16" t="e">
        <f>#REF!</f>
        <v>#REF!</v>
      </c>
      <c r="J13" s="16"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8" t="e">
        <f t="shared" si="10"/>
        <v>#REF!</v>
      </c>
      <c r="AA13" s="7" t="e">
        <f>#REF!</f>
        <v>#REF!</v>
      </c>
      <c r="AB13" s="1" t="e">
        <f t="shared" si="11"/>
        <v>#REF!</v>
      </c>
      <c r="AC13" s="1" t="e">
        <f>#REF!</f>
        <v>#REF!</v>
      </c>
      <c r="AD13" s="1" t="e">
        <f t="shared" si="12"/>
        <v>#REF!</v>
      </c>
      <c r="AE13" s="1" t="e">
        <f>#REF!</f>
        <v>#REF!</v>
      </c>
      <c r="AF13" s="1" t="e">
        <f t="shared" si="13"/>
        <v>#REF!</v>
      </c>
      <c r="AG13" s="1" t="e">
        <f>#REF!</f>
        <v>#REF!</v>
      </c>
      <c r="AH13" s="1" t="e">
        <f t="shared" si="14"/>
        <v>#REF!</v>
      </c>
      <c r="AI13" s="1" t="e">
        <f>#REF!</f>
        <v>#REF!</v>
      </c>
      <c r="AJ13" s="1" t="e">
        <f t="shared" si="15"/>
        <v>#REF!</v>
      </c>
      <c r="AK13" s="1" t="e">
        <f>#REF!</f>
        <v>#REF!</v>
      </c>
      <c r="AL13" s="1" t="e">
        <f t="shared" si="16"/>
        <v>#REF!</v>
      </c>
      <c r="AM13" s="1" t="e">
        <f>#REF!</f>
        <v>#REF!</v>
      </c>
      <c r="AN13" s="1" t="e">
        <f t="shared" si="17"/>
        <v>#REF!</v>
      </c>
      <c r="AO13" s="1" t="e">
        <f>#REF!</f>
        <v>#REF!</v>
      </c>
      <c r="AP13" s="8" t="e">
        <f t="shared" si="18"/>
        <v>#REF!</v>
      </c>
      <c r="AQ13" s="60" t="e">
        <f t="shared" si="19"/>
        <v>#REF!</v>
      </c>
      <c r="AR13" s="61" t="e">
        <f t="shared" si="20"/>
        <v>#REF!</v>
      </c>
    </row>
    <row r="14" spans="1:44" x14ac:dyDescent="0.25">
      <c r="A14" s="1">
        <f>список!A12</f>
        <v>11</v>
      </c>
      <c r="B14" s="1" t="str">
        <f>IF(список!B12="","",список!B12)</f>
        <v/>
      </c>
      <c r="C14" s="1">
        <f>IF(список!C12="","",список!C12)</f>
        <v>0</v>
      </c>
      <c r="D14" s="13" t="str">
        <f>IF(список!D12="","",список!D12)</f>
        <v>младшая группа</v>
      </c>
      <c r="E14" s="17" t="e">
        <f>#REF!</f>
        <v>#REF!</v>
      </c>
      <c r="F14" s="16" t="e">
        <f t="shared" si="0"/>
        <v>#REF!</v>
      </c>
      <c r="G14" s="16" t="e">
        <f>#REF!</f>
        <v>#REF!</v>
      </c>
      <c r="H14" s="16" t="e">
        <f t="shared" si="1"/>
        <v>#REF!</v>
      </c>
      <c r="I14" s="16" t="e">
        <f>#REF!</f>
        <v>#REF!</v>
      </c>
      <c r="J14" s="16"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8" t="e">
        <f t="shared" si="10"/>
        <v>#REF!</v>
      </c>
      <c r="AA14" s="7" t="e">
        <f>#REF!</f>
        <v>#REF!</v>
      </c>
      <c r="AB14" s="1" t="e">
        <f t="shared" si="11"/>
        <v>#REF!</v>
      </c>
      <c r="AC14" s="1" t="e">
        <f>#REF!</f>
        <v>#REF!</v>
      </c>
      <c r="AD14" s="1" t="e">
        <f t="shared" si="12"/>
        <v>#REF!</v>
      </c>
      <c r="AE14" s="1" t="e">
        <f>#REF!</f>
        <v>#REF!</v>
      </c>
      <c r="AF14" s="1" t="e">
        <f t="shared" si="13"/>
        <v>#REF!</v>
      </c>
      <c r="AG14" s="1" t="e">
        <f>#REF!</f>
        <v>#REF!</v>
      </c>
      <c r="AH14" s="1" t="e">
        <f t="shared" si="14"/>
        <v>#REF!</v>
      </c>
      <c r="AI14" s="1" t="e">
        <f>#REF!</f>
        <v>#REF!</v>
      </c>
      <c r="AJ14" s="1" t="e">
        <f t="shared" si="15"/>
        <v>#REF!</v>
      </c>
      <c r="AK14" s="1" t="e">
        <f>#REF!</f>
        <v>#REF!</v>
      </c>
      <c r="AL14" s="1" t="e">
        <f t="shared" si="16"/>
        <v>#REF!</v>
      </c>
      <c r="AM14" s="1" t="e">
        <f>#REF!</f>
        <v>#REF!</v>
      </c>
      <c r="AN14" s="1" t="e">
        <f t="shared" si="17"/>
        <v>#REF!</v>
      </c>
      <c r="AO14" s="1" t="e">
        <f>#REF!</f>
        <v>#REF!</v>
      </c>
      <c r="AP14" s="8" t="e">
        <f t="shared" si="18"/>
        <v>#REF!</v>
      </c>
      <c r="AQ14" s="60" t="e">
        <f t="shared" si="19"/>
        <v>#REF!</v>
      </c>
      <c r="AR14" s="61" t="e">
        <f t="shared" si="20"/>
        <v>#REF!</v>
      </c>
    </row>
    <row r="15" spans="1:44" x14ac:dyDescent="0.25">
      <c r="A15" s="1">
        <f>список!A13</f>
        <v>12</v>
      </c>
      <c r="B15" s="1" t="str">
        <f>IF(список!B13="","",список!B13)</f>
        <v/>
      </c>
      <c r="C15" s="1">
        <f>IF(список!C13="","",список!C13)</f>
        <v>0</v>
      </c>
      <c r="D15" s="13" t="str">
        <f>IF(список!D13="","",список!D13)</f>
        <v>младшая группа</v>
      </c>
      <c r="E15" s="17" t="e">
        <f>#REF!</f>
        <v>#REF!</v>
      </c>
      <c r="F15" s="16" t="e">
        <f t="shared" si="0"/>
        <v>#REF!</v>
      </c>
      <c r="G15" s="16" t="e">
        <f>#REF!</f>
        <v>#REF!</v>
      </c>
      <c r="H15" s="16" t="e">
        <f t="shared" si="1"/>
        <v>#REF!</v>
      </c>
      <c r="I15" s="16" t="e">
        <f>#REF!</f>
        <v>#REF!</v>
      </c>
      <c r="J15" s="16"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8" t="e">
        <f t="shared" si="10"/>
        <v>#REF!</v>
      </c>
      <c r="AA15" s="7" t="e">
        <f>#REF!</f>
        <v>#REF!</v>
      </c>
      <c r="AB15" s="1" t="e">
        <f t="shared" si="11"/>
        <v>#REF!</v>
      </c>
      <c r="AC15" s="1" t="e">
        <f>#REF!</f>
        <v>#REF!</v>
      </c>
      <c r="AD15" s="1" t="e">
        <f t="shared" si="12"/>
        <v>#REF!</v>
      </c>
      <c r="AE15" s="1" t="e">
        <f>#REF!</f>
        <v>#REF!</v>
      </c>
      <c r="AF15" s="1" t="e">
        <f t="shared" si="13"/>
        <v>#REF!</v>
      </c>
      <c r="AG15" s="1" t="e">
        <f>#REF!</f>
        <v>#REF!</v>
      </c>
      <c r="AH15" s="1" t="e">
        <f t="shared" si="14"/>
        <v>#REF!</v>
      </c>
      <c r="AI15" s="1" t="e">
        <f>#REF!</f>
        <v>#REF!</v>
      </c>
      <c r="AJ15" s="1" t="e">
        <f t="shared" si="15"/>
        <v>#REF!</v>
      </c>
      <c r="AK15" s="1" t="e">
        <f>#REF!</f>
        <v>#REF!</v>
      </c>
      <c r="AL15" s="1" t="e">
        <f t="shared" si="16"/>
        <v>#REF!</v>
      </c>
      <c r="AM15" s="1" t="e">
        <f>#REF!</f>
        <v>#REF!</v>
      </c>
      <c r="AN15" s="1" t="e">
        <f t="shared" si="17"/>
        <v>#REF!</v>
      </c>
      <c r="AO15" s="1" t="e">
        <f>#REF!</f>
        <v>#REF!</v>
      </c>
      <c r="AP15" s="8" t="e">
        <f t="shared" si="18"/>
        <v>#REF!</v>
      </c>
      <c r="AQ15" s="60" t="e">
        <f t="shared" si="19"/>
        <v>#REF!</v>
      </c>
      <c r="AR15" s="61" t="e">
        <f t="shared" si="20"/>
        <v>#REF!</v>
      </c>
    </row>
    <row r="16" spans="1:44" x14ac:dyDescent="0.25">
      <c r="A16" s="1">
        <f>список!A14</f>
        <v>13</v>
      </c>
      <c r="B16" s="1" t="str">
        <f>IF(список!B14="","",список!B14)</f>
        <v/>
      </c>
      <c r="C16" s="1">
        <f>IF(список!C14="","",список!C14)</f>
        <v>0</v>
      </c>
      <c r="D16" s="13" t="str">
        <f>IF(список!D14="","",список!D14)</f>
        <v>младшая группа</v>
      </c>
      <c r="E16" s="17" t="e">
        <f>#REF!</f>
        <v>#REF!</v>
      </c>
      <c r="F16" s="16" t="e">
        <f t="shared" si="0"/>
        <v>#REF!</v>
      </c>
      <c r="G16" s="16" t="e">
        <f>#REF!</f>
        <v>#REF!</v>
      </c>
      <c r="H16" s="16" t="e">
        <f t="shared" si="1"/>
        <v>#REF!</v>
      </c>
      <c r="I16" s="16" t="e">
        <f>#REF!</f>
        <v>#REF!</v>
      </c>
      <c r="J16" s="16" t="e">
        <f t="shared" si="2"/>
        <v>#REF!</v>
      </c>
      <c r="K16" s="1" t="e">
        <f>#REF!</f>
        <v>#REF!</v>
      </c>
      <c r="L16" s="1" t="e">
        <f t="shared" si="3"/>
        <v>#REF!</v>
      </c>
      <c r="M16" s="1" t="e">
        <f>#REF!</f>
        <v>#REF!</v>
      </c>
      <c r="N16" s="1" t="e">
        <f t="shared" si="4"/>
        <v>#REF!</v>
      </c>
      <c r="O16" s="1" t="e">
        <f>#REF!</f>
        <v>#REF!</v>
      </c>
      <c r="P16" s="1" t="e">
        <f t="shared" si="5"/>
        <v>#REF!</v>
      </c>
      <c r="Q16" s="1" t="e">
        <f>#REF!</f>
        <v>#REF!</v>
      </c>
      <c r="R16" s="1" t="e">
        <f t="shared" si="6"/>
        <v>#REF!</v>
      </c>
      <c r="S16" s="1" t="e">
        <f>#REF!</f>
        <v>#REF!</v>
      </c>
      <c r="T16" s="1" t="e">
        <f t="shared" si="7"/>
        <v>#REF!</v>
      </c>
      <c r="U16" s="1" t="e">
        <f>#REF!</f>
        <v>#REF!</v>
      </c>
      <c r="V16" s="1" t="e">
        <f t="shared" si="8"/>
        <v>#REF!</v>
      </c>
      <c r="W16" s="1" t="e">
        <f>#REF!</f>
        <v>#REF!</v>
      </c>
      <c r="X16" s="1" t="e">
        <f t="shared" si="9"/>
        <v>#REF!</v>
      </c>
      <c r="Y16" s="1" t="e">
        <f>#REF!</f>
        <v>#REF!</v>
      </c>
      <c r="Z16" s="8" t="e">
        <f t="shared" si="10"/>
        <v>#REF!</v>
      </c>
      <c r="AA16" s="7" t="e">
        <f>#REF!</f>
        <v>#REF!</v>
      </c>
      <c r="AB16" s="1" t="e">
        <f t="shared" si="11"/>
        <v>#REF!</v>
      </c>
      <c r="AC16" s="1" t="e">
        <f>#REF!</f>
        <v>#REF!</v>
      </c>
      <c r="AD16" s="1" t="e">
        <f t="shared" si="12"/>
        <v>#REF!</v>
      </c>
      <c r="AE16" s="1" t="e">
        <f>#REF!</f>
        <v>#REF!</v>
      </c>
      <c r="AF16" s="1" t="e">
        <f t="shared" si="13"/>
        <v>#REF!</v>
      </c>
      <c r="AG16" s="1" t="e">
        <f>#REF!</f>
        <v>#REF!</v>
      </c>
      <c r="AH16" s="1" t="e">
        <f t="shared" si="14"/>
        <v>#REF!</v>
      </c>
      <c r="AI16" s="1" t="e">
        <f>#REF!</f>
        <v>#REF!</v>
      </c>
      <c r="AJ16" s="1" t="e">
        <f t="shared" si="15"/>
        <v>#REF!</v>
      </c>
      <c r="AK16" s="1" t="e">
        <f>#REF!</f>
        <v>#REF!</v>
      </c>
      <c r="AL16" s="1" t="e">
        <f t="shared" si="16"/>
        <v>#REF!</v>
      </c>
      <c r="AM16" s="1" t="e">
        <f>#REF!</f>
        <v>#REF!</v>
      </c>
      <c r="AN16" s="1" t="e">
        <f t="shared" si="17"/>
        <v>#REF!</v>
      </c>
      <c r="AO16" s="1" t="e">
        <f>#REF!</f>
        <v>#REF!</v>
      </c>
      <c r="AP16" s="8" t="e">
        <f t="shared" si="18"/>
        <v>#REF!</v>
      </c>
      <c r="AQ16" s="60" t="e">
        <f t="shared" si="19"/>
        <v>#REF!</v>
      </c>
      <c r="AR16" s="61" t="e">
        <f t="shared" si="20"/>
        <v>#REF!</v>
      </c>
    </row>
    <row r="17" spans="1:44" x14ac:dyDescent="0.25">
      <c r="A17" s="1">
        <f>список!A15</f>
        <v>14</v>
      </c>
      <c r="B17" s="1" t="str">
        <f>IF(список!B15="","",список!B15)</f>
        <v/>
      </c>
      <c r="C17" s="1">
        <f>IF(список!C15="","",список!C15)</f>
        <v>0</v>
      </c>
      <c r="D17" s="13" t="str">
        <f>IF(список!D15="","",список!D15)</f>
        <v>младшая группа</v>
      </c>
      <c r="E17" s="17" t="e">
        <f>#REF!</f>
        <v>#REF!</v>
      </c>
      <c r="F17" s="16" t="e">
        <f t="shared" si="0"/>
        <v>#REF!</v>
      </c>
      <c r="G17" s="16" t="e">
        <f>#REF!</f>
        <v>#REF!</v>
      </c>
      <c r="H17" s="16" t="e">
        <f t="shared" si="1"/>
        <v>#REF!</v>
      </c>
      <c r="I17" s="16" t="e">
        <f>#REF!</f>
        <v>#REF!</v>
      </c>
      <c r="J17" s="16"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8" t="e">
        <f t="shared" si="10"/>
        <v>#REF!</v>
      </c>
      <c r="AA17" s="7" t="e">
        <f>#REF!</f>
        <v>#REF!</v>
      </c>
      <c r="AB17" s="1" t="e">
        <f t="shared" si="11"/>
        <v>#REF!</v>
      </c>
      <c r="AC17" s="1" t="e">
        <f>#REF!</f>
        <v>#REF!</v>
      </c>
      <c r="AD17" s="1" t="e">
        <f t="shared" si="12"/>
        <v>#REF!</v>
      </c>
      <c r="AE17" s="1" t="e">
        <f>#REF!</f>
        <v>#REF!</v>
      </c>
      <c r="AF17" s="1" t="e">
        <f t="shared" si="13"/>
        <v>#REF!</v>
      </c>
      <c r="AG17" s="1" t="e">
        <f>#REF!</f>
        <v>#REF!</v>
      </c>
      <c r="AH17" s="1" t="e">
        <f t="shared" si="14"/>
        <v>#REF!</v>
      </c>
      <c r="AI17" s="1" t="e">
        <f>#REF!</f>
        <v>#REF!</v>
      </c>
      <c r="AJ17" s="1" t="e">
        <f t="shared" si="15"/>
        <v>#REF!</v>
      </c>
      <c r="AK17" s="1" t="e">
        <f>#REF!</f>
        <v>#REF!</v>
      </c>
      <c r="AL17" s="1" t="e">
        <f t="shared" si="16"/>
        <v>#REF!</v>
      </c>
      <c r="AM17" s="1" t="e">
        <f>#REF!</f>
        <v>#REF!</v>
      </c>
      <c r="AN17" s="1" t="e">
        <f t="shared" si="17"/>
        <v>#REF!</v>
      </c>
      <c r="AO17" s="1" t="e">
        <f>#REF!</f>
        <v>#REF!</v>
      </c>
      <c r="AP17" s="8" t="e">
        <f t="shared" si="18"/>
        <v>#REF!</v>
      </c>
      <c r="AQ17" s="60" t="e">
        <f t="shared" si="19"/>
        <v>#REF!</v>
      </c>
      <c r="AR17" s="61" t="e">
        <f t="shared" si="20"/>
        <v>#REF!</v>
      </c>
    </row>
    <row r="18" spans="1:44" x14ac:dyDescent="0.25">
      <c r="A18" s="1">
        <f>список!A16</f>
        <v>15</v>
      </c>
      <c r="B18" s="1" t="str">
        <f>IF(список!B16="","",список!B16)</f>
        <v/>
      </c>
      <c r="C18" s="1">
        <f>IF(список!C16="","",список!C16)</f>
        <v>0</v>
      </c>
      <c r="D18" s="13" t="str">
        <f>IF(список!D16="","",список!D16)</f>
        <v>младшая группа</v>
      </c>
      <c r="E18" s="17" t="e">
        <f>#REF!</f>
        <v>#REF!</v>
      </c>
      <c r="F18" s="16" t="e">
        <f t="shared" si="0"/>
        <v>#REF!</v>
      </c>
      <c r="G18" s="16" t="e">
        <f>#REF!</f>
        <v>#REF!</v>
      </c>
      <c r="H18" s="16" t="e">
        <f t="shared" si="1"/>
        <v>#REF!</v>
      </c>
      <c r="I18" s="16" t="e">
        <f>#REF!</f>
        <v>#REF!</v>
      </c>
      <c r="J18" s="16"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8" t="e">
        <f t="shared" si="10"/>
        <v>#REF!</v>
      </c>
      <c r="AA18" s="7" t="e">
        <f>#REF!</f>
        <v>#REF!</v>
      </c>
      <c r="AB18" s="1" t="e">
        <f t="shared" si="11"/>
        <v>#REF!</v>
      </c>
      <c r="AC18" s="1" t="e">
        <f>#REF!</f>
        <v>#REF!</v>
      </c>
      <c r="AD18" s="1" t="e">
        <f t="shared" si="12"/>
        <v>#REF!</v>
      </c>
      <c r="AE18" s="1" t="e">
        <f>#REF!</f>
        <v>#REF!</v>
      </c>
      <c r="AF18" s="1" t="e">
        <f t="shared" si="13"/>
        <v>#REF!</v>
      </c>
      <c r="AG18" s="1" t="e">
        <f>#REF!</f>
        <v>#REF!</v>
      </c>
      <c r="AH18" s="1" t="e">
        <f t="shared" si="14"/>
        <v>#REF!</v>
      </c>
      <c r="AI18" s="1" t="e">
        <f>#REF!</f>
        <v>#REF!</v>
      </c>
      <c r="AJ18" s="1" t="e">
        <f t="shared" si="15"/>
        <v>#REF!</v>
      </c>
      <c r="AK18" s="1" t="e">
        <f>#REF!</f>
        <v>#REF!</v>
      </c>
      <c r="AL18" s="1" t="e">
        <f t="shared" si="16"/>
        <v>#REF!</v>
      </c>
      <c r="AM18" s="1" t="e">
        <f>#REF!</f>
        <v>#REF!</v>
      </c>
      <c r="AN18" s="1" t="e">
        <f t="shared" si="17"/>
        <v>#REF!</v>
      </c>
      <c r="AO18" s="1" t="e">
        <f>#REF!</f>
        <v>#REF!</v>
      </c>
      <c r="AP18" s="8" t="e">
        <f t="shared" si="18"/>
        <v>#REF!</v>
      </c>
      <c r="AQ18" s="60" t="e">
        <f t="shared" si="19"/>
        <v>#REF!</v>
      </c>
      <c r="AR18" s="61" t="e">
        <f t="shared" si="20"/>
        <v>#REF!</v>
      </c>
    </row>
    <row r="19" spans="1:44" x14ac:dyDescent="0.25">
      <c r="A19" s="1">
        <f>список!A17</f>
        <v>16</v>
      </c>
      <c r="B19" s="1" t="str">
        <f>IF(список!B17="","",список!B17)</f>
        <v/>
      </c>
      <c r="C19" s="1">
        <f>IF(список!C17="","",список!C17)</f>
        <v>0</v>
      </c>
      <c r="D19" s="13" t="str">
        <f>IF(список!D17="","",список!D17)</f>
        <v>младшая группа</v>
      </c>
      <c r="E19" s="17" t="e">
        <f>#REF!</f>
        <v>#REF!</v>
      </c>
      <c r="F19" s="16" t="e">
        <f t="shared" si="0"/>
        <v>#REF!</v>
      </c>
      <c r="G19" s="16" t="e">
        <f>#REF!</f>
        <v>#REF!</v>
      </c>
      <c r="H19" s="16" t="e">
        <f t="shared" si="1"/>
        <v>#REF!</v>
      </c>
      <c r="I19" s="16" t="e">
        <f>#REF!</f>
        <v>#REF!</v>
      </c>
      <c r="J19" s="16"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8" t="e">
        <f t="shared" si="10"/>
        <v>#REF!</v>
      </c>
      <c r="AA19" s="7" t="e">
        <f>#REF!</f>
        <v>#REF!</v>
      </c>
      <c r="AB19" s="1" t="e">
        <f t="shared" si="11"/>
        <v>#REF!</v>
      </c>
      <c r="AC19" s="1" t="e">
        <f>#REF!</f>
        <v>#REF!</v>
      </c>
      <c r="AD19" s="1" t="e">
        <f t="shared" si="12"/>
        <v>#REF!</v>
      </c>
      <c r="AE19" s="1" t="e">
        <f>#REF!</f>
        <v>#REF!</v>
      </c>
      <c r="AF19" s="1" t="e">
        <f t="shared" si="13"/>
        <v>#REF!</v>
      </c>
      <c r="AG19" s="1" t="e">
        <f>#REF!</f>
        <v>#REF!</v>
      </c>
      <c r="AH19" s="1" t="e">
        <f t="shared" si="14"/>
        <v>#REF!</v>
      </c>
      <c r="AI19" s="1" t="e">
        <f>#REF!</f>
        <v>#REF!</v>
      </c>
      <c r="AJ19" s="1" t="e">
        <f t="shared" si="15"/>
        <v>#REF!</v>
      </c>
      <c r="AK19" s="1" t="e">
        <f>#REF!</f>
        <v>#REF!</v>
      </c>
      <c r="AL19" s="1" t="e">
        <f t="shared" si="16"/>
        <v>#REF!</v>
      </c>
      <c r="AM19" s="1" t="e">
        <f>#REF!</f>
        <v>#REF!</v>
      </c>
      <c r="AN19" s="1" t="e">
        <f t="shared" si="17"/>
        <v>#REF!</v>
      </c>
      <c r="AO19" s="1" t="e">
        <f>#REF!</f>
        <v>#REF!</v>
      </c>
      <c r="AP19" s="8" t="e">
        <f t="shared" si="18"/>
        <v>#REF!</v>
      </c>
      <c r="AQ19" s="60" t="e">
        <f t="shared" si="19"/>
        <v>#REF!</v>
      </c>
      <c r="AR19" s="61" t="e">
        <f t="shared" si="20"/>
        <v>#REF!</v>
      </c>
    </row>
    <row r="20" spans="1:44" x14ac:dyDescent="0.25">
      <c r="A20" s="1">
        <f>список!A18</f>
        <v>17</v>
      </c>
      <c r="B20" s="1" t="str">
        <f>IF(список!B18="","",список!B18)</f>
        <v/>
      </c>
      <c r="C20" s="1">
        <f>IF(список!C18="","",список!C18)</f>
        <v>0</v>
      </c>
      <c r="D20" s="13" t="str">
        <f>IF(список!D18="","",список!D18)</f>
        <v>младшая группа</v>
      </c>
      <c r="E20" s="17" t="e">
        <f>#REF!</f>
        <v>#REF!</v>
      </c>
      <c r="F20" s="16" t="e">
        <f t="shared" si="0"/>
        <v>#REF!</v>
      </c>
      <c r="G20" s="16" t="e">
        <f>#REF!</f>
        <v>#REF!</v>
      </c>
      <c r="H20" s="16" t="e">
        <f t="shared" si="1"/>
        <v>#REF!</v>
      </c>
      <c r="I20" s="16" t="e">
        <f>#REF!</f>
        <v>#REF!</v>
      </c>
      <c r="J20" s="16"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8" t="e">
        <f t="shared" si="10"/>
        <v>#REF!</v>
      </c>
      <c r="AA20" s="7" t="e">
        <f>#REF!</f>
        <v>#REF!</v>
      </c>
      <c r="AB20" s="1" t="e">
        <f t="shared" si="11"/>
        <v>#REF!</v>
      </c>
      <c r="AC20" s="1" t="e">
        <f>#REF!</f>
        <v>#REF!</v>
      </c>
      <c r="AD20" s="1" t="e">
        <f t="shared" si="12"/>
        <v>#REF!</v>
      </c>
      <c r="AE20" s="1" t="e">
        <f>#REF!</f>
        <v>#REF!</v>
      </c>
      <c r="AF20" s="1" t="e">
        <f t="shared" si="13"/>
        <v>#REF!</v>
      </c>
      <c r="AG20" s="1" t="e">
        <f>#REF!</f>
        <v>#REF!</v>
      </c>
      <c r="AH20" s="1" t="e">
        <f t="shared" si="14"/>
        <v>#REF!</v>
      </c>
      <c r="AI20" s="1" t="e">
        <f>#REF!</f>
        <v>#REF!</v>
      </c>
      <c r="AJ20" s="1" t="e">
        <f t="shared" si="15"/>
        <v>#REF!</v>
      </c>
      <c r="AK20" s="1" t="e">
        <f>#REF!</f>
        <v>#REF!</v>
      </c>
      <c r="AL20" s="1" t="e">
        <f t="shared" si="16"/>
        <v>#REF!</v>
      </c>
      <c r="AM20" s="1" t="e">
        <f>#REF!</f>
        <v>#REF!</v>
      </c>
      <c r="AN20" s="1" t="e">
        <f t="shared" si="17"/>
        <v>#REF!</v>
      </c>
      <c r="AO20" s="1" t="e">
        <f>#REF!</f>
        <v>#REF!</v>
      </c>
      <c r="AP20" s="8" t="e">
        <f t="shared" si="18"/>
        <v>#REF!</v>
      </c>
      <c r="AQ20" s="60" t="e">
        <f t="shared" si="19"/>
        <v>#REF!</v>
      </c>
      <c r="AR20" s="61" t="e">
        <f t="shared" si="20"/>
        <v>#REF!</v>
      </c>
    </row>
    <row r="21" spans="1:44" x14ac:dyDescent="0.25">
      <c r="A21" s="1">
        <f>список!A19</f>
        <v>18</v>
      </c>
      <c r="B21" s="1" t="str">
        <f>IF(список!B19="","",список!B19)</f>
        <v/>
      </c>
      <c r="C21" s="1">
        <f>IF(список!C19="","",список!C19)</f>
        <v>0</v>
      </c>
      <c r="D21" s="13" t="str">
        <f>IF(список!D19="","",список!D19)</f>
        <v>младшая группа</v>
      </c>
      <c r="E21" s="17" t="e">
        <f>#REF!</f>
        <v>#REF!</v>
      </c>
      <c r="F21" s="16" t="e">
        <f t="shared" si="0"/>
        <v>#REF!</v>
      </c>
      <c r="G21" s="16" t="e">
        <f>#REF!</f>
        <v>#REF!</v>
      </c>
      <c r="H21" s="16" t="e">
        <f t="shared" si="1"/>
        <v>#REF!</v>
      </c>
      <c r="I21" s="16" t="e">
        <f>#REF!</f>
        <v>#REF!</v>
      </c>
      <c r="J21" s="16"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8" t="e">
        <f t="shared" si="10"/>
        <v>#REF!</v>
      </c>
      <c r="AA21" s="7" t="e">
        <f>#REF!</f>
        <v>#REF!</v>
      </c>
      <c r="AB21" s="1" t="e">
        <f t="shared" si="11"/>
        <v>#REF!</v>
      </c>
      <c r="AC21" s="1" t="e">
        <f>#REF!</f>
        <v>#REF!</v>
      </c>
      <c r="AD21" s="1" t="e">
        <f t="shared" si="12"/>
        <v>#REF!</v>
      </c>
      <c r="AE21" s="1" t="e">
        <f>#REF!</f>
        <v>#REF!</v>
      </c>
      <c r="AF21" s="1" t="e">
        <f t="shared" si="13"/>
        <v>#REF!</v>
      </c>
      <c r="AG21" s="1" t="e">
        <f>#REF!</f>
        <v>#REF!</v>
      </c>
      <c r="AH21" s="1" t="e">
        <f t="shared" si="14"/>
        <v>#REF!</v>
      </c>
      <c r="AI21" s="1" t="e">
        <f>#REF!</f>
        <v>#REF!</v>
      </c>
      <c r="AJ21" s="1" t="e">
        <f t="shared" si="15"/>
        <v>#REF!</v>
      </c>
      <c r="AK21" s="1" t="e">
        <f>#REF!</f>
        <v>#REF!</v>
      </c>
      <c r="AL21" s="1" t="e">
        <f t="shared" si="16"/>
        <v>#REF!</v>
      </c>
      <c r="AM21" s="1" t="e">
        <f>#REF!</f>
        <v>#REF!</v>
      </c>
      <c r="AN21" s="1" t="e">
        <f t="shared" si="17"/>
        <v>#REF!</v>
      </c>
      <c r="AO21" s="1" t="e">
        <f>#REF!</f>
        <v>#REF!</v>
      </c>
      <c r="AP21" s="8" t="e">
        <f t="shared" si="18"/>
        <v>#REF!</v>
      </c>
      <c r="AQ21" s="60" t="e">
        <f t="shared" si="19"/>
        <v>#REF!</v>
      </c>
      <c r="AR21" s="61" t="e">
        <f t="shared" si="20"/>
        <v>#REF!</v>
      </c>
    </row>
    <row r="22" spans="1:44" x14ac:dyDescent="0.25">
      <c r="A22" s="1">
        <f>список!A20</f>
        <v>19</v>
      </c>
      <c r="B22" s="1" t="str">
        <f>IF(список!B20="","",список!B20)</f>
        <v/>
      </c>
      <c r="C22" s="1">
        <f>IF(список!C20="","",список!C20)</f>
        <v>0</v>
      </c>
      <c r="D22" s="13" t="str">
        <f>IF(список!D20="","",список!D20)</f>
        <v>младшая группа</v>
      </c>
      <c r="E22" s="17" t="e">
        <f>#REF!</f>
        <v>#REF!</v>
      </c>
      <c r="F22" s="16" t="e">
        <f t="shared" si="0"/>
        <v>#REF!</v>
      </c>
      <c r="G22" s="16" t="e">
        <f>#REF!</f>
        <v>#REF!</v>
      </c>
      <c r="H22" s="16" t="e">
        <f t="shared" si="1"/>
        <v>#REF!</v>
      </c>
      <c r="I22" s="16" t="e">
        <f>#REF!</f>
        <v>#REF!</v>
      </c>
      <c r="J22" s="16"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8" t="e">
        <f t="shared" si="10"/>
        <v>#REF!</v>
      </c>
      <c r="AA22" s="7" t="e">
        <f>#REF!</f>
        <v>#REF!</v>
      </c>
      <c r="AB22" s="1" t="e">
        <f t="shared" si="11"/>
        <v>#REF!</v>
      </c>
      <c r="AC22" s="1" t="e">
        <f>#REF!</f>
        <v>#REF!</v>
      </c>
      <c r="AD22" s="1" t="e">
        <f t="shared" si="12"/>
        <v>#REF!</v>
      </c>
      <c r="AE22" s="1" t="e">
        <f>#REF!</f>
        <v>#REF!</v>
      </c>
      <c r="AF22" s="1" t="e">
        <f t="shared" si="13"/>
        <v>#REF!</v>
      </c>
      <c r="AG22" s="1" t="e">
        <f>#REF!</f>
        <v>#REF!</v>
      </c>
      <c r="AH22" s="1" t="e">
        <f t="shared" si="14"/>
        <v>#REF!</v>
      </c>
      <c r="AI22" s="1" t="e">
        <f>#REF!</f>
        <v>#REF!</v>
      </c>
      <c r="AJ22" s="1" t="e">
        <f t="shared" si="15"/>
        <v>#REF!</v>
      </c>
      <c r="AK22" s="1" t="e">
        <f>#REF!</f>
        <v>#REF!</v>
      </c>
      <c r="AL22" s="1" t="e">
        <f t="shared" si="16"/>
        <v>#REF!</v>
      </c>
      <c r="AM22" s="1" t="e">
        <f>#REF!</f>
        <v>#REF!</v>
      </c>
      <c r="AN22" s="1" t="e">
        <f t="shared" si="17"/>
        <v>#REF!</v>
      </c>
      <c r="AO22" s="1" t="e">
        <f>#REF!</f>
        <v>#REF!</v>
      </c>
      <c r="AP22" s="8" t="e">
        <f t="shared" si="18"/>
        <v>#REF!</v>
      </c>
      <c r="AQ22" s="60" t="e">
        <f t="shared" si="19"/>
        <v>#REF!</v>
      </c>
      <c r="AR22" s="61" t="e">
        <f t="shared" si="20"/>
        <v>#REF!</v>
      </c>
    </row>
    <row r="23" spans="1:44" x14ac:dyDescent="0.25">
      <c r="A23" s="1">
        <f>список!A21</f>
        <v>20</v>
      </c>
      <c r="B23" s="1" t="str">
        <f>IF(список!B21="","",список!B21)</f>
        <v/>
      </c>
      <c r="C23" s="1">
        <f>IF(список!C21="","",список!C21)</f>
        <v>0</v>
      </c>
      <c r="D23" s="13" t="str">
        <f>IF(список!D21="","",список!D21)</f>
        <v>младшая группа</v>
      </c>
      <c r="E23" s="17" t="e">
        <f>#REF!</f>
        <v>#REF!</v>
      </c>
      <c r="F23" s="16" t="e">
        <f t="shared" si="0"/>
        <v>#REF!</v>
      </c>
      <c r="G23" s="16" t="e">
        <f>#REF!</f>
        <v>#REF!</v>
      </c>
      <c r="H23" s="16" t="e">
        <f t="shared" si="1"/>
        <v>#REF!</v>
      </c>
      <c r="I23" s="16" t="e">
        <f>#REF!</f>
        <v>#REF!</v>
      </c>
      <c r="J23" s="16"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8" t="e">
        <f t="shared" si="10"/>
        <v>#REF!</v>
      </c>
      <c r="AA23" s="7" t="e">
        <f>#REF!</f>
        <v>#REF!</v>
      </c>
      <c r="AB23" s="1" t="e">
        <f t="shared" si="11"/>
        <v>#REF!</v>
      </c>
      <c r="AC23" s="1" t="e">
        <f>#REF!</f>
        <v>#REF!</v>
      </c>
      <c r="AD23" s="1" t="e">
        <f t="shared" si="12"/>
        <v>#REF!</v>
      </c>
      <c r="AE23" s="1" t="e">
        <f>#REF!</f>
        <v>#REF!</v>
      </c>
      <c r="AF23" s="1" t="e">
        <f t="shared" si="13"/>
        <v>#REF!</v>
      </c>
      <c r="AG23" s="1" t="e">
        <f>#REF!</f>
        <v>#REF!</v>
      </c>
      <c r="AH23" s="1" t="e">
        <f t="shared" si="14"/>
        <v>#REF!</v>
      </c>
      <c r="AI23" s="1" t="e">
        <f>#REF!</f>
        <v>#REF!</v>
      </c>
      <c r="AJ23" s="1" t="e">
        <f t="shared" si="15"/>
        <v>#REF!</v>
      </c>
      <c r="AK23" s="1" t="e">
        <f>#REF!</f>
        <v>#REF!</v>
      </c>
      <c r="AL23" s="1" t="e">
        <f t="shared" si="16"/>
        <v>#REF!</v>
      </c>
      <c r="AM23" s="1" t="e">
        <f>#REF!</f>
        <v>#REF!</v>
      </c>
      <c r="AN23" s="1" t="e">
        <f t="shared" si="17"/>
        <v>#REF!</v>
      </c>
      <c r="AO23" s="1" t="e">
        <f>#REF!</f>
        <v>#REF!</v>
      </c>
      <c r="AP23" s="8" t="e">
        <f t="shared" si="18"/>
        <v>#REF!</v>
      </c>
      <c r="AQ23" s="60" t="e">
        <f t="shared" si="19"/>
        <v>#REF!</v>
      </c>
      <c r="AR23" s="61" t="e">
        <f t="shared" si="20"/>
        <v>#REF!</v>
      </c>
    </row>
    <row r="24" spans="1:44" x14ac:dyDescent="0.25">
      <c r="A24" s="1">
        <f>список!A22</f>
        <v>21</v>
      </c>
      <c r="B24" s="1" t="str">
        <f>IF(список!B22="","",список!B22)</f>
        <v/>
      </c>
      <c r="C24" s="1">
        <f>IF(список!C22="","",список!C22)</f>
        <v>0</v>
      </c>
      <c r="D24" s="13" t="str">
        <f>IF(список!D22="","",список!D22)</f>
        <v>младшая группа</v>
      </c>
      <c r="E24" s="17" t="e">
        <f>#REF!</f>
        <v>#REF!</v>
      </c>
      <c r="F24" s="16" t="e">
        <f t="shared" si="0"/>
        <v>#REF!</v>
      </c>
      <c r="G24" s="16" t="e">
        <f>#REF!</f>
        <v>#REF!</v>
      </c>
      <c r="H24" s="16" t="e">
        <f t="shared" si="1"/>
        <v>#REF!</v>
      </c>
      <c r="I24" s="16" t="e">
        <f>#REF!</f>
        <v>#REF!</v>
      </c>
      <c r="J24" s="16"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8" t="e">
        <f t="shared" si="10"/>
        <v>#REF!</v>
      </c>
      <c r="AA24" s="7" t="e">
        <f>#REF!</f>
        <v>#REF!</v>
      </c>
      <c r="AB24" s="1" t="e">
        <f t="shared" si="11"/>
        <v>#REF!</v>
      </c>
      <c r="AC24" s="1" t="e">
        <f>#REF!</f>
        <v>#REF!</v>
      </c>
      <c r="AD24" s="1" t="e">
        <f t="shared" si="12"/>
        <v>#REF!</v>
      </c>
      <c r="AE24" s="1" t="e">
        <f>#REF!</f>
        <v>#REF!</v>
      </c>
      <c r="AF24" s="1" t="e">
        <f t="shared" si="13"/>
        <v>#REF!</v>
      </c>
      <c r="AG24" s="1" t="e">
        <f>#REF!</f>
        <v>#REF!</v>
      </c>
      <c r="AH24" s="1" t="e">
        <f t="shared" si="14"/>
        <v>#REF!</v>
      </c>
      <c r="AI24" s="1" t="e">
        <f>#REF!</f>
        <v>#REF!</v>
      </c>
      <c r="AJ24" s="1" t="e">
        <f t="shared" si="15"/>
        <v>#REF!</v>
      </c>
      <c r="AK24" s="1" t="e">
        <f>#REF!</f>
        <v>#REF!</v>
      </c>
      <c r="AL24" s="1" t="e">
        <f t="shared" si="16"/>
        <v>#REF!</v>
      </c>
      <c r="AM24" s="1" t="e">
        <f>#REF!</f>
        <v>#REF!</v>
      </c>
      <c r="AN24" s="1" t="e">
        <f t="shared" si="17"/>
        <v>#REF!</v>
      </c>
      <c r="AO24" s="1" t="e">
        <f>#REF!</f>
        <v>#REF!</v>
      </c>
      <c r="AP24" s="8" t="e">
        <f t="shared" si="18"/>
        <v>#REF!</v>
      </c>
      <c r="AQ24" s="60" t="e">
        <f t="shared" si="19"/>
        <v>#REF!</v>
      </c>
      <c r="AR24" s="61" t="e">
        <f t="shared" si="20"/>
        <v>#REF!</v>
      </c>
    </row>
    <row r="25" spans="1:44" x14ac:dyDescent="0.25">
      <c r="A25" s="1">
        <f>список!A23</f>
        <v>22</v>
      </c>
      <c r="B25" s="1" t="str">
        <f>IF(список!B23="","",список!B23)</f>
        <v/>
      </c>
      <c r="C25" s="1">
        <f>IF(список!C23="","",список!C23)</f>
        <v>0</v>
      </c>
      <c r="D25" s="13" t="str">
        <f>IF(список!D23="","",список!D23)</f>
        <v>младшая группа</v>
      </c>
      <c r="E25" s="17" t="e">
        <f>#REF!</f>
        <v>#REF!</v>
      </c>
      <c r="F25" s="16" t="e">
        <f t="shared" si="0"/>
        <v>#REF!</v>
      </c>
      <c r="G25" s="16" t="e">
        <f>#REF!</f>
        <v>#REF!</v>
      </c>
      <c r="H25" s="16" t="e">
        <f t="shared" si="1"/>
        <v>#REF!</v>
      </c>
      <c r="I25" s="16" t="e">
        <f>#REF!</f>
        <v>#REF!</v>
      </c>
      <c r="J25" s="16"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8" t="e">
        <f t="shared" si="10"/>
        <v>#REF!</v>
      </c>
      <c r="AA25" s="7" t="e">
        <f>#REF!</f>
        <v>#REF!</v>
      </c>
      <c r="AB25" s="1" t="e">
        <f t="shared" si="11"/>
        <v>#REF!</v>
      </c>
      <c r="AC25" s="1" t="e">
        <f>#REF!</f>
        <v>#REF!</v>
      </c>
      <c r="AD25" s="1" t="e">
        <f t="shared" si="12"/>
        <v>#REF!</v>
      </c>
      <c r="AE25" s="1" t="e">
        <f>#REF!</f>
        <v>#REF!</v>
      </c>
      <c r="AF25" s="1" t="e">
        <f t="shared" si="13"/>
        <v>#REF!</v>
      </c>
      <c r="AG25" s="1" t="e">
        <f>#REF!</f>
        <v>#REF!</v>
      </c>
      <c r="AH25" s="1" t="e">
        <f t="shared" si="14"/>
        <v>#REF!</v>
      </c>
      <c r="AI25" s="1" t="e">
        <f>#REF!</f>
        <v>#REF!</v>
      </c>
      <c r="AJ25" s="1" t="e">
        <f t="shared" si="15"/>
        <v>#REF!</v>
      </c>
      <c r="AK25" s="1" t="e">
        <f>#REF!</f>
        <v>#REF!</v>
      </c>
      <c r="AL25" s="1" t="e">
        <f t="shared" si="16"/>
        <v>#REF!</v>
      </c>
      <c r="AM25" s="1" t="e">
        <f>#REF!</f>
        <v>#REF!</v>
      </c>
      <c r="AN25" s="1" t="e">
        <f t="shared" si="17"/>
        <v>#REF!</v>
      </c>
      <c r="AO25" s="1" t="e">
        <f>#REF!</f>
        <v>#REF!</v>
      </c>
      <c r="AP25" s="8" t="e">
        <f t="shared" si="18"/>
        <v>#REF!</v>
      </c>
      <c r="AQ25" s="60" t="e">
        <f t="shared" si="19"/>
        <v>#REF!</v>
      </c>
      <c r="AR25" s="61" t="e">
        <f t="shared" si="20"/>
        <v>#REF!</v>
      </c>
    </row>
    <row r="26" spans="1:44" x14ac:dyDescent="0.25">
      <c r="A26" s="1">
        <f>список!A24</f>
        <v>23</v>
      </c>
      <c r="B26" s="1" t="str">
        <f>IF(список!B24="","",список!B24)</f>
        <v/>
      </c>
      <c r="C26" s="1">
        <f>IF(список!C24="","",список!C24)</f>
        <v>0</v>
      </c>
      <c r="D26" s="13" t="str">
        <f>IF(список!D24="","",список!D24)</f>
        <v>младшая группа</v>
      </c>
      <c r="E26" s="17" t="e">
        <f>#REF!</f>
        <v>#REF!</v>
      </c>
      <c r="F26" s="16" t="e">
        <f t="shared" si="0"/>
        <v>#REF!</v>
      </c>
      <c r="G26" s="16" t="e">
        <f>#REF!</f>
        <v>#REF!</v>
      </c>
      <c r="H26" s="16" t="e">
        <f t="shared" si="1"/>
        <v>#REF!</v>
      </c>
      <c r="I26" s="16" t="e">
        <f>#REF!</f>
        <v>#REF!</v>
      </c>
      <c r="J26" s="16"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8" t="e">
        <f t="shared" si="10"/>
        <v>#REF!</v>
      </c>
      <c r="AA26" s="7" t="e">
        <f>#REF!</f>
        <v>#REF!</v>
      </c>
      <c r="AB26" s="1" t="e">
        <f t="shared" si="11"/>
        <v>#REF!</v>
      </c>
      <c r="AC26" s="1" t="e">
        <f>#REF!</f>
        <v>#REF!</v>
      </c>
      <c r="AD26" s="1" t="e">
        <f t="shared" si="12"/>
        <v>#REF!</v>
      </c>
      <c r="AE26" s="1" t="e">
        <f>#REF!</f>
        <v>#REF!</v>
      </c>
      <c r="AF26" s="1" t="e">
        <f t="shared" si="13"/>
        <v>#REF!</v>
      </c>
      <c r="AG26" s="1" t="e">
        <f>#REF!</f>
        <v>#REF!</v>
      </c>
      <c r="AH26" s="1" t="e">
        <f t="shared" si="14"/>
        <v>#REF!</v>
      </c>
      <c r="AI26" s="1" t="e">
        <f>#REF!</f>
        <v>#REF!</v>
      </c>
      <c r="AJ26" s="1" t="e">
        <f t="shared" si="15"/>
        <v>#REF!</v>
      </c>
      <c r="AK26" s="1" t="e">
        <f>#REF!</f>
        <v>#REF!</v>
      </c>
      <c r="AL26" s="1" t="e">
        <f t="shared" si="16"/>
        <v>#REF!</v>
      </c>
      <c r="AM26" s="1" t="e">
        <f>#REF!</f>
        <v>#REF!</v>
      </c>
      <c r="AN26" s="1" t="e">
        <f t="shared" si="17"/>
        <v>#REF!</v>
      </c>
      <c r="AO26" s="1" t="e">
        <f>#REF!</f>
        <v>#REF!</v>
      </c>
      <c r="AP26" s="8" t="e">
        <f t="shared" si="18"/>
        <v>#REF!</v>
      </c>
      <c r="AQ26" s="60" t="e">
        <f t="shared" si="19"/>
        <v>#REF!</v>
      </c>
      <c r="AR26" s="61" t="e">
        <f t="shared" si="20"/>
        <v>#REF!</v>
      </c>
    </row>
    <row r="27" spans="1:44" x14ac:dyDescent="0.25">
      <c r="A27" s="1">
        <f>список!A25</f>
        <v>24</v>
      </c>
      <c r="B27" s="1" t="str">
        <f>IF(список!B25="","",список!B25)</f>
        <v/>
      </c>
      <c r="C27" s="1">
        <f>IF(список!C25="","",список!C25)</f>
        <v>0</v>
      </c>
      <c r="D27" s="13" t="str">
        <f>IF(список!D25="","",список!D25)</f>
        <v>младшая группа</v>
      </c>
      <c r="E27" s="17" t="e">
        <f>#REF!</f>
        <v>#REF!</v>
      </c>
      <c r="F27" s="16" t="e">
        <f t="shared" si="0"/>
        <v>#REF!</v>
      </c>
      <c r="G27" s="16" t="e">
        <f>#REF!</f>
        <v>#REF!</v>
      </c>
      <c r="H27" s="16" t="e">
        <f t="shared" si="1"/>
        <v>#REF!</v>
      </c>
      <c r="I27" s="16" t="e">
        <f>#REF!</f>
        <v>#REF!</v>
      </c>
      <c r="J27" s="16"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8" t="e">
        <f t="shared" si="10"/>
        <v>#REF!</v>
      </c>
      <c r="AA27" s="7" t="e">
        <f>#REF!</f>
        <v>#REF!</v>
      </c>
      <c r="AB27" s="1" t="e">
        <f t="shared" si="11"/>
        <v>#REF!</v>
      </c>
      <c r="AC27" s="1" t="e">
        <f>#REF!</f>
        <v>#REF!</v>
      </c>
      <c r="AD27" s="1" t="e">
        <f t="shared" si="12"/>
        <v>#REF!</v>
      </c>
      <c r="AE27" s="1" t="e">
        <f>#REF!</f>
        <v>#REF!</v>
      </c>
      <c r="AF27" s="1" t="e">
        <f t="shared" si="13"/>
        <v>#REF!</v>
      </c>
      <c r="AG27" s="1" t="e">
        <f>#REF!</f>
        <v>#REF!</v>
      </c>
      <c r="AH27" s="1" t="e">
        <f t="shared" si="14"/>
        <v>#REF!</v>
      </c>
      <c r="AI27" s="1" t="e">
        <f>#REF!</f>
        <v>#REF!</v>
      </c>
      <c r="AJ27" s="1" t="e">
        <f t="shared" si="15"/>
        <v>#REF!</v>
      </c>
      <c r="AK27" s="1" t="e">
        <f>#REF!</f>
        <v>#REF!</v>
      </c>
      <c r="AL27" s="1" t="e">
        <f t="shared" si="16"/>
        <v>#REF!</v>
      </c>
      <c r="AM27" s="1" t="e">
        <f>#REF!</f>
        <v>#REF!</v>
      </c>
      <c r="AN27" s="1" t="e">
        <f t="shared" si="17"/>
        <v>#REF!</v>
      </c>
      <c r="AO27" s="1" t="e">
        <f>#REF!</f>
        <v>#REF!</v>
      </c>
      <c r="AP27" s="8" t="e">
        <f t="shared" si="18"/>
        <v>#REF!</v>
      </c>
      <c r="AQ27" s="60" t="e">
        <f t="shared" si="19"/>
        <v>#REF!</v>
      </c>
      <c r="AR27" s="61" t="e">
        <f t="shared" si="20"/>
        <v>#REF!</v>
      </c>
    </row>
    <row r="28" spans="1:44" x14ac:dyDescent="0.25">
      <c r="A28" s="1">
        <f>список!A26</f>
        <v>25</v>
      </c>
      <c r="B28" s="1" t="str">
        <f>IF(список!B26="","",список!B26)</f>
        <v/>
      </c>
      <c r="C28" s="1">
        <f>IF(список!C26="","",список!C26)</f>
        <v>0</v>
      </c>
      <c r="D28" s="13" t="str">
        <f>IF(список!D26="","",список!D26)</f>
        <v>младшая группа</v>
      </c>
      <c r="E28" s="17" t="e">
        <f>#REF!</f>
        <v>#REF!</v>
      </c>
      <c r="F28" s="16" t="e">
        <f t="shared" si="0"/>
        <v>#REF!</v>
      </c>
      <c r="G28" s="16" t="e">
        <f>#REF!</f>
        <v>#REF!</v>
      </c>
      <c r="H28" s="16" t="e">
        <f t="shared" si="1"/>
        <v>#REF!</v>
      </c>
      <c r="I28" s="16" t="e">
        <f>#REF!</f>
        <v>#REF!</v>
      </c>
      <c r="J28" s="16"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8" t="e">
        <f t="shared" si="10"/>
        <v>#REF!</v>
      </c>
      <c r="AA28" s="7" t="e">
        <f>#REF!</f>
        <v>#REF!</v>
      </c>
      <c r="AB28" s="1" t="e">
        <f t="shared" si="11"/>
        <v>#REF!</v>
      </c>
      <c r="AC28" s="1" t="e">
        <f>#REF!</f>
        <v>#REF!</v>
      </c>
      <c r="AD28" s="1" t="e">
        <f t="shared" si="12"/>
        <v>#REF!</v>
      </c>
      <c r="AE28" s="1" t="e">
        <f>#REF!</f>
        <v>#REF!</v>
      </c>
      <c r="AF28" s="1" t="e">
        <f t="shared" si="13"/>
        <v>#REF!</v>
      </c>
      <c r="AG28" s="1" t="e">
        <f>#REF!</f>
        <v>#REF!</v>
      </c>
      <c r="AH28" s="1" t="e">
        <f t="shared" si="14"/>
        <v>#REF!</v>
      </c>
      <c r="AI28" s="1" t="e">
        <f>#REF!</f>
        <v>#REF!</v>
      </c>
      <c r="AJ28" s="1" t="e">
        <f t="shared" si="15"/>
        <v>#REF!</v>
      </c>
      <c r="AK28" s="1" t="e">
        <f>#REF!</f>
        <v>#REF!</v>
      </c>
      <c r="AL28" s="1" t="e">
        <f t="shared" si="16"/>
        <v>#REF!</v>
      </c>
      <c r="AM28" s="1" t="e">
        <f>#REF!</f>
        <v>#REF!</v>
      </c>
      <c r="AN28" s="1" t="e">
        <f t="shared" si="17"/>
        <v>#REF!</v>
      </c>
      <c r="AO28" s="1" t="e">
        <f>#REF!</f>
        <v>#REF!</v>
      </c>
      <c r="AP28" s="8" t="e">
        <f t="shared" si="18"/>
        <v>#REF!</v>
      </c>
      <c r="AQ28" s="60" t="e">
        <f t="shared" si="19"/>
        <v>#REF!</v>
      </c>
      <c r="AR28" s="61" t="e">
        <f t="shared" si="20"/>
        <v>#REF!</v>
      </c>
    </row>
    <row r="29" spans="1:44" x14ac:dyDescent="0.25">
      <c r="A29" s="1">
        <f>список!A27</f>
        <v>26</v>
      </c>
      <c r="B29" s="1" t="str">
        <f>IF(список!B27="","",список!B27)</f>
        <v/>
      </c>
      <c r="C29" s="1">
        <f>IF(список!C27="","",список!C27)</f>
        <v>0</v>
      </c>
      <c r="D29" s="13" t="str">
        <f>IF(список!D27="","",список!D27)</f>
        <v>младшая группа</v>
      </c>
      <c r="E29" s="17" t="e">
        <f>#REF!</f>
        <v>#REF!</v>
      </c>
      <c r="F29" s="16" t="e">
        <f t="shared" si="0"/>
        <v>#REF!</v>
      </c>
      <c r="G29" s="16" t="e">
        <f>#REF!</f>
        <v>#REF!</v>
      </c>
      <c r="H29" s="16" t="e">
        <f t="shared" si="1"/>
        <v>#REF!</v>
      </c>
      <c r="I29" s="16" t="e">
        <f>#REF!</f>
        <v>#REF!</v>
      </c>
      <c r="J29" s="16"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8" t="e">
        <f t="shared" si="10"/>
        <v>#REF!</v>
      </c>
      <c r="AA29" s="7" t="e">
        <f>#REF!</f>
        <v>#REF!</v>
      </c>
      <c r="AB29" s="1" t="e">
        <f t="shared" si="11"/>
        <v>#REF!</v>
      </c>
      <c r="AC29" s="1" t="e">
        <f>#REF!</f>
        <v>#REF!</v>
      </c>
      <c r="AD29" s="1" t="e">
        <f t="shared" si="12"/>
        <v>#REF!</v>
      </c>
      <c r="AE29" s="1" t="e">
        <f>#REF!</f>
        <v>#REF!</v>
      </c>
      <c r="AF29" s="1" t="e">
        <f t="shared" si="13"/>
        <v>#REF!</v>
      </c>
      <c r="AG29" s="1" t="e">
        <f>#REF!</f>
        <v>#REF!</v>
      </c>
      <c r="AH29" s="1" t="e">
        <f t="shared" si="14"/>
        <v>#REF!</v>
      </c>
      <c r="AI29" s="1" t="e">
        <f>#REF!</f>
        <v>#REF!</v>
      </c>
      <c r="AJ29" s="1" t="e">
        <f t="shared" si="15"/>
        <v>#REF!</v>
      </c>
      <c r="AK29" s="1" t="e">
        <f>#REF!</f>
        <v>#REF!</v>
      </c>
      <c r="AL29" s="1" t="e">
        <f t="shared" si="16"/>
        <v>#REF!</v>
      </c>
      <c r="AM29" s="1" t="e">
        <f>#REF!</f>
        <v>#REF!</v>
      </c>
      <c r="AN29" s="1" t="e">
        <f t="shared" si="17"/>
        <v>#REF!</v>
      </c>
      <c r="AO29" s="1" t="e">
        <f>#REF!</f>
        <v>#REF!</v>
      </c>
      <c r="AP29" s="8" t="e">
        <f t="shared" si="18"/>
        <v>#REF!</v>
      </c>
      <c r="AQ29" s="60" t="e">
        <f t="shared" si="19"/>
        <v>#REF!</v>
      </c>
      <c r="AR29" s="61" t="e">
        <f t="shared" si="20"/>
        <v>#REF!</v>
      </c>
    </row>
    <row r="30" spans="1:44" x14ac:dyDescent="0.25">
      <c r="A30" s="1">
        <f>список!A28</f>
        <v>27</v>
      </c>
      <c r="B30" s="1" t="str">
        <f>IF(список!B28="","",список!B28)</f>
        <v/>
      </c>
      <c r="C30" s="1">
        <f>IF(список!C28="","",список!C28)</f>
        <v>0</v>
      </c>
      <c r="D30" s="13" t="str">
        <f>IF(список!D28="","",список!D28)</f>
        <v>младшая группа</v>
      </c>
      <c r="E30" s="17" t="e">
        <f>#REF!</f>
        <v>#REF!</v>
      </c>
      <c r="F30" s="16" t="e">
        <f t="shared" si="0"/>
        <v>#REF!</v>
      </c>
      <c r="G30" s="16" t="e">
        <f>#REF!</f>
        <v>#REF!</v>
      </c>
      <c r="H30" s="16" t="e">
        <f t="shared" si="1"/>
        <v>#REF!</v>
      </c>
      <c r="I30" s="16" t="e">
        <f>#REF!</f>
        <v>#REF!</v>
      </c>
      <c r="J30" s="16"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8" t="e">
        <f t="shared" si="10"/>
        <v>#REF!</v>
      </c>
      <c r="AA30" s="7" t="e">
        <f>#REF!</f>
        <v>#REF!</v>
      </c>
      <c r="AB30" s="1" t="e">
        <f t="shared" si="11"/>
        <v>#REF!</v>
      </c>
      <c r="AC30" s="1" t="e">
        <f>#REF!</f>
        <v>#REF!</v>
      </c>
      <c r="AD30" s="1" t="e">
        <f t="shared" si="12"/>
        <v>#REF!</v>
      </c>
      <c r="AE30" s="1" t="e">
        <f>#REF!</f>
        <v>#REF!</v>
      </c>
      <c r="AF30" s="1" t="e">
        <f t="shared" si="13"/>
        <v>#REF!</v>
      </c>
      <c r="AG30" s="1" t="e">
        <f>#REF!</f>
        <v>#REF!</v>
      </c>
      <c r="AH30" s="1" t="e">
        <f t="shared" si="14"/>
        <v>#REF!</v>
      </c>
      <c r="AI30" s="1" t="e">
        <f>#REF!</f>
        <v>#REF!</v>
      </c>
      <c r="AJ30" s="1" t="e">
        <f t="shared" si="15"/>
        <v>#REF!</v>
      </c>
      <c r="AK30" s="1" t="e">
        <f>#REF!</f>
        <v>#REF!</v>
      </c>
      <c r="AL30" s="1" t="e">
        <f t="shared" si="16"/>
        <v>#REF!</v>
      </c>
      <c r="AM30" s="1" t="e">
        <f>#REF!</f>
        <v>#REF!</v>
      </c>
      <c r="AN30" s="1" t="e">
        <f t="shared" si="17"/>
        <v>#REF!</v>
      </c>
      <c r="AO30" s="1" t="e">
        <f>#REF!</f>
        <v>#REF!</v>
      </c>
      <c r="AP30" s="8" t="e">
        <f t="shared" si="18"/>
        <v>#REF!</v>
      </c>
      <c r="AQ30" s="60" t="e">
        <f t="shared" si="19"/>
        <v>#REF!</v>
      </c>
      <c r="AR30" s="61" t="e">
        <f t="shared" si="20"/>
        <v>#REF!</v>
      </c>
    </row>
    <row r="31" spans="1:44" x14ac:dyDescent="0.25">
      <c r="A31" s="1">
        <f>список!A29</f>
        <v>28</v>
      </c>
      <c r="B31" s="1" t="str">
        <f>IF(список!B29="","",список!B29)</f>
        <v/>
      </c>
      <c r="C31" s="1">
        <f>IF(список!C29="","",список!C29)</f>
        <v>0</v>
      </c>
      <c r="D31" s="13" t="str">
        <f>IF(список!D29="","",список!D29)</f>
        <v>младшая группа</v>
      </c>
      <c r="E31" s="17" t="e">
        <f>#REF!</f>
        <v>#REF!</v>
      </c>
      <c r="F31" s="16" t="e">
        <f t="shared" si="0"/>
        <v>#REF!</v>
      </c>
      <c r="G31" s="16" t="e">
        <f>#REF!</f>
        <v>#REF!</v>
      </c>
      <c r="H31" s="16" t="e">
        <f t="shared" si="1"/>
        <v>#REF!</v>
      </c>
      <c r="I31" s="16" t="e">
        <f>#REF!</f>
        <v>#REF!</v>
      </c>
      <c r="J31" s="16"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8" t="e">
        <f t="shared" si="10"/>
        <v>#REF!</v>
      </c>
      <c r="AA31" s="7" t="e">
        <f>#REF!</f>
        <v>#REF!</v>
      </c>
      <c r="AB31" s="1" t="e">
        <f t="shared" si="11"/>
        <v>#REF!</v>
      </c>
      <c r="AC31" s="1" t="e">
        <f>#REF!</f>
        <v>#REF!</v>
      </c>
      <c r="AD31" s="1" t="e">
        <f t="shared" si="12"/>
        <v>#REF!</v>
      </c>
      <c r="AE31" s="1" t="e">
        <f>#REF!</f>
        <v>#REF!</v>
      </c>
      <c r="AF31" s="1" t="e">
        <f t="shared" si="13"/>
        <v>#REF!</v>
      </c>
      <c r="AG31" s="1" t="e">
        <f>#REF!</f>
        <v>#REF!</v>
      </c>
      <c r="AH31" s="1" t="e">
        <f t="shared" si="14"/>
        <v>#REF!</v>
      </c>
      <c r="AI31" s="1" t="e">
        <f>#REF!</f>
        <v>#REF!</v>
      </c>
      <c r="AJ31" s="1" t="e">
        <f t="shared" si="15"/>
        <v>#REF!</v>
      </c>
      <c r="AK31" s="1" t="e">
        <f>#REF!</f>
        <v>#REF!</v>
      </c>
      <c r="AL31" s="1" t="e">
        <f t="shared" si="16"/>
        <v>#REF!</v>
      </c>
      <c r="AM31" s="1" t="e">
        <f>#REF!</f>
        <v>#REF!</v>
      </c>
      <c r="AN31" s="1" t="e">
        <f t="shared" si="17"/>
        <v>#REF!</v>
      </c>
      <c r="AO31" s="1" t="e">
        <f>#REF!</f>
        <v>#REF!</v>
      </c>
      <c r="AP31" s="8" t="e">
        <f t="shared" si="18"/>
        <v>#REF!</v>
      </c>
      <c r="AQ31" s="60" t="e">
        <f t="shared" si="19"/>
        <v>#REF!</v>
      </c>
      <c r="AR31" s="61" t="e">
        <f t="shared" si="20"/>
        <v>#REF!</v>
      </c>
    </row>
    <row r="32" spans="1:44" ht="15.75" thickBot="1" x14ac:dyDescent="0.3">
      <c r="A32" s="1">
        <f>список!A30</f>
        <v>29</v>
      </c>
      <c r="B32" s="1">
        <f>IF(список!C8="","",список!C8)</f>
        <v>0</v>
      </c>
      <c r="C32" s="1">
        <f>IF(список!C30="","",список!C30)</f>
        <v>0</v>
      </c>
      <c r="D32" s="13" t="str">
        <f>IF(список!D30="","",список!D30)</f>
        <v>младшая группа</v>
      </c>
      <c r="E32" s="17" t="e">
        <f>#REF!</f>
        <v>#REF!</v>
      </c>
      <c r="F32" s="16" t="e">
        <f t="shared" si="0"/>
        <v>#REF!</v>
      </c>
      <c r="G32" s="16" t="e">
        <f>#REF!</f>
        <v>#REF!</v>
      </c>
      <c r="H32" s="16" t="e">
        <f t="shared" si="1"/>
        <v>#REF!</v>
      </c>
      <c r="I32" s="16" t="e">
        <f>#REF!</f>
        <v>#REF!</v>
      </c>
      <c r="J32" s="16"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8" t="e">
        <f t="shared" si="10"/>
        <v>#REF!</v>
      </c>
      <c r="AA32" s="7" t="e">
        <f>#REF!</f>
        <v>#REF!</v>
      </c>
      <c r="AB32" s="1" t="e">
        <f t="shared" si="11"/>
        <v>#REF!</v>
      </c>
      <c r="AC32" s="1" t="e">
        <f>#REF!</f>
        <v>#REF!</v>
      </c>
      <c r="AD32" s="1" t="e">
        <f t="shared" si="12"/>
        <v>#REF!</v>
      </c>
      <c r="AE32" s="1" t="e">
        <f>#REF!</f>
        <v>#REF!</v>
      </c>
      <c r="AF32" s="1" t="e">
        <f t="shared" si="13"/>
        <v>#REF!</v>
      </c>
      <c r="AG32" s="1" t="e">
        <f>#REF!</f>
        <v>#REF!</v>
      </c>
      <c r="AH32" s="1" t="e">
        <f t="shared" si="14"/>
        <v>#REF!</v>
      </c>
      <c r="AI32" s="1" t="e">
        <f>#REF!</f>
        <v>#REF!</v>
      </c>
      <c r="AJ32" s="1" t="e">
        <f t="shared" si="15"/>
        <v>#REF!</v>
      </c>
      <c r="AK32" s="1" t="e">
        <f>#REF!</f>
        <v>#REF!</v>
      </c>
      <c r="AL32" s="1" t="e">
        <f t="shared" si="16"/>
        <v>#REF!</v>
      </c>
      <c r="AM32" s="1" t="e">
        <f>#REF!</f>
        <v>#REF!</v>
      </c>
      <c r="AN32" s="1" t="e">
        <f t="shared" si="17"/>
        <v>#REF!</v>
      </c>
      <c r="AO32" s="1" t="e">
        <f>#REF!</f>
        <v>#REF!</v>
      </c>
      <c r="AP32" s="8" t="e">
        <f t="shared" si="18"/>
        <v>#REF!</v>
      </c>
      <c r="AQ32" s="62" t="e">
        <f t="shared" si="19"/>
        <v>#REF!</v>
      </c>
      <c r="AR32" s="63" t="e">
        <f t="shared" si="20"/>
        <v>#REF!</v>
      </c>
    </row>
    <row r="33" spans="1:44" x14ac:dyDescent="0.25">
      <c r="A33" s="1">
        <f>список!A31</f>
        <v>30</v>
      </c>
      <c r="B33" s="1" t="str">
        <f>IF(список!B31="","",список!B31)</f>
        <v/>
      </c>
      <c r="C33" s="1">
        <f>IF(список!C31="","",список!C31)</f>
        <v>0</v>
      </c>
      <c r="D33" s="13" t="str">
        <f>IF(список!D31="","",список!D31)</f>
        <v>младшая группа</v>
      </c>
      <c r="E33" s="17" t="e">
        <f>#REF!</f>
        <v>#REF!</v>
      </c>
      <c r="F33" s="16" t="e">
        <f t="shared" si="0"/>
        <v>#REF!</v>
      </c>
      <c r="G33" s="16" t="e">
        <f>#REF!</f>
        <v>#REF!</v>
      </c>
      <c r="H33" s="16" t="e">
        <f t="shared" si="1"/>
        <v>#REF!</v>
      </c>
      <c r="I33" s="16" t="e">
        <f>#REF!</f>
        <v>#REF!</v>
      </c>
      <c r="J33" s="16"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8" t="e">
        <f t="shared" si="10"/>
        <v>#REF!</v>
      </c>
      <c r="AA33" s="7" t="e">
        <f>#REF!</f>
        <v>#REF!</v>
      </c>
      <c r="AB33" s="1" t="e">
        <f t="shared" si="11"/>
        <v>#REF!</v>
      </c>
      <c r="AC33" s="1" t="e">
        <f>#REF!</f>
        <v>#REF!</v>
      </c>
      <c r="AD33" s="1" t="e">
        <f t="shared" si="12"/>
        <v>#REF!</v>
      </c>
      <c r="AE33" s="1" t="e">
        <f>#REF!</f>
        <v>#REF!</v>
      </c>
      <c r="AF33" s="1" t="e">
        <f t="shared" si="13"/>
        <v>#REF!</v>
      </c>
      <c r="AG33" s="1" t="e">
        <f>#REF!</f>
        <v>#REF!</v>
      </c>
      <c r="AH33" s="1" t="e">
        <f t="shared" si="14"/>
        <v>#REF!</v>
      </c>
      <c r="AI33" s="1" t="e">
        <f>#REF!</f>
        <v>#REF!</v>
      </c>
      <c r="AJ33" s="1" t="e">
        <f t="shared" si="15"/>
        <v>#REF!</v>
      </c>
      <c r="AK33" s="1" t="e">
        <f>#REF!</f>
        <v>#REF!</v>
      </c>
      <c r="AL33" s="1" t="e">
        <f t="shared" si="16"/>
        <v>#REF!</v>
      </c>
      <c r="AM33" s="1" t="e">
        <f>#REF!</f>
        <v>#REF!</v>
      </c>
      <c r="AN33" s="1" t="e">
        <f t="shared" si="17"/>
        <v>#REF!</v>
      </c>
      <c r="AO33" s="1" t="e">
        <f>#REF!</f>
        <v>#REF!</v>
      </c>
      <c r="AP33" s="8" t="e">
        <f t="shared" si="18"/>
        <v>#REF!</v>
      </c>
      <c r="AQ33" s="38" t="e">
        <f t="shared" si="19"/>
        <v>#REF!</v>
      </c>
      <c r="AR33" s="6" t="e">
        <f t="shared" si="20"/>
        <v>#REF!</v>
      </c>
    </row>
    <row r="34" spans="1:44" x14ac:dyDescent="0.25">
      <c r="A34" s="1">
        <f>'[1]сырые баллы'!A34:A35</f>
        <v>31</v>
      </c>
      <c r="B34" s="1" t="str">
        <f>IF(список!B32="","",список!B32)</f>
        <v/>
      </c>
      <c r="C34" s="1">
        <f>IF(список!C32="","",список!C32)</f>
        <v>0</v>
      </c>
      <c r="D34" s="13" t="str">
        <f>IF(список!D32="","",список!D32)</f>
        <v>младшая группа</v>
      </c>
      <c r="E34" s="17" t="e">
        <f>#REF!</f>
        <v>#REF!</v>
      </c>
      <c r="F34" s="16" t="e">
        <f t="shared" si="0"/>
        <v>#REF!</v>
      </c>
      <c r="G34" s="16" t="e">
        <f>#REF!</f>
        <v>#REF!</v>
      </c>
      <c r="H34" s="16" t="e">
        <f t="shared" si="1"/>
        <v>#REF!</v>
      </c>
      <c r="I34" s="16" t="e">
        <f>#REF!</f>
        <v>#REF!</v>
      </c>
      <c r="J34" s="16" t="e">
        <f t="shared" si="2"/>
        <v>#REF!</v>
      </c>
      <c r="K34" s="1" t="e">
        <f>#REF!</f>
        <v>#REF!</v>
      </c>
      <c r="L34" s="1" t="e">
        <f t="shared" si="3"/>
        <v>#REF!</v>
      </c>
      <c r="M34" s="1" t="e">
        <f>#REF!</f>
        <v>#REF!</v>
      </c>
      <c r="N34" s="1" t="e">
        <f t="shared" si="4"/>
        <v>#REF!</v>
      </c>
      <c r="O34" s="1" t="e">
        <f>#REF!</f>
        <v>#REF!</v>
      </c>
      <c r="P34" s="1" t="e">
        <f t="shared" si="5"/>
        <v>#REF!</v>
      </c>
      <c r="Q34" s="1" t="e">
        <f>#REF!</f>
        <v>#REF!</v>
      </c>
      <c r="R34" s="1" t="e">
        <f t="shared" si="6"/>
        <v>#REF!</v>
      </c>
      <c r="S34" s="1" t="e">
        <f>#REF!</f>
        <v>#REF!</v>
      </c>
      <c r="T34" s="1" t="e">
        <f t="shared" si="7"/>
        <v>#REF!</v>
      </c>
      <c r="U34" s="1" t="e">
        <f>#REF!</f>
        <v>#REF!</v>
      </c>
      <c r="V34" s="1" t="e">
        <f t="shared" si="8"/>
        <v>#REF!</v>
      </c>
      <c r="W34" s="1" t="e">
        <f>#REF!</f>
        <v>#REF!</v>
      </c>
      <c r="X34" s="1" t="e">
        <f t="shared" si="9"/>
        <v>#REF!</v>
      </c>
      <c r="Y34" s="1" t="e">
        <f>#REF!</f>
        <v>#REF!</v>
      </c>
      <c r="Z34" s="8" t="e">
        <f t="shared" si="10"/>
        <v>#REF!</v>
      </c>
      <c r="AA34" s="7" t="e">
        <f>#REF!</f>
        <v>#REF!</v>
      </c>
      <c r="AB34" s="1" t="e">
        <f t="shared" si="11"/>
        <v>#REF!</v>
      </c>
      <c r="AC34" s="1" t="e">
        <f>#REF!</f>
        <v>#REF!</v>
      </c>
      <c r="AD34" s="1" t="e">
        <f t="shared" si="12"/>
        <v>#REF!</v>
      </c>
      <c r="AE34" s="1" t="e">
        <f>#REF!</f>
        <v>#REF!</v>
      </c>
      <c r="AF34" s="1" t="e">
        <f t="shared" si="13"/>
        <v>#REF!</v>
      </c>
      <c r="AG34" s="1" t="e">
        <f>#REF!</f>
        <v>#REF!</v>
      </c>
      <c r="AH34" s="1" t="e">
        <f t="shared" si="14"/>
        <v>#REF!</v>
      </c>
      <c r="AI34" s="1" t="e">
        <f>#REF!</f>
        <v>#REF!</v>
      </c>
      <c r="AJ34" s="1" t="e">
        <f t="shared" si="15"/>
        <v>#REF!</v>
      </c>
      <c r="AK34" s="1" t="e">
        <f>#REF!</f>
        <v>#REF!</v>
      </c>
      <c r="AL34" s="1" t="e">
        <f t="shared" si="16"/>
        <v>#REF!</v>
      </c>
      <c r="AM34" s="1" t="e">
        <f>#REF!</f>
        <v>#REF!</v>
      </c>
      <c r="AN34" s="1" t="e">
        <f t="shared" si="17"/>
        <v>#REF!</v>
      </c>
      <c r="AO34" s="1" t="e">
        <f>#REF!</f>
        <v>#REF!</v>
      </c>
      <c r="AP34" s="8" t="e">
        <f t="shared" si="18"/>
        <v>#REF!</v>
      </c>
      <c r="AQ34" s="5" t="e">
        <f t="shared" si="19"/>
        <v>#REF!</v>
      </c>
      <c r="AR34" s="1" t="e">
        <f t="shared" si="20"/>
        <v>#REF!</v>
      </c>
    </row>
  </sheetData>
  <mergeCells count="26">
    <mergeCell ref="E3:F3"/>
    <mergeCell ref="AA2:AP2"/>
    <mergeCell ref="K3:L3"/>
    <mergeCell ref="M3:N3"/>
    <mergeCell ref="O3:P3"/>
    <mergeCell ref="Q3:R3"/>
    <mergeCell ref="S3:T3"/>
    <mergeCell ref="AE3:AF3"/>
    <mergeCell ref="AA3:AB3"/>
    <mergeCell ref="AC3:AD3"/>
    <mergeCell ref="A1:AR1"/>
    <mergeCell ref="E2:Z2"/>
    <mergeCell ref="AG3:AH3"/>
    <mergeCell ref="AI3:AJ3"/>
    <mergeCell ref="AK3:AL3"/>
    <mergeCell ref="AM3:AN3"/>
    <mergeCell ref="AO3:AP3"/>
    <mergeCell ref="G3:H3"/>
    <mergeCell ref="W3:X3"/>
    <mergeCell ref="Y3:Z3"/>
    <mergeCell ref="I3:J3"/>
    <mergeCell ref="U3:V3"/>
    <mergeCell ref="A2:A3"/>
    <mergeCell ref="B2:B3"/>
    <mergeCell ref="C2:C3"/>
    <mergeCell ref="D2:D3"/>
  </mergeCells>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
  <sheetViews>
    <sheetView topLeftCell="A3" workbookViewId="0">
      <selection activeCell="B4" sqref="B4:D34"/>
    </sheetView>
  </sheetViews>
  <sheetFormatPr defaultRowHeight="15" x14ac:dyDescent="0.25"/>
  <cols>
    <col min="2" max="2" width="21.28515625" customWidth="1"/>
    <col min="4" max="4" width="18.28515625" customWidth="1"/>
    <col min="5" max="42" width="3.28515625" customWidth="1"/>
    <col min="44" max="44" width="13.42578125" customWidth="1"/>
  </cols>
  <sheetData>
    <row r="1" spans="1:44" ht="16.5" thickBot="1" x14ac:dyDescent="0.3">
      <c r="A1" s="413" t="e">
        <f>#REF!</f>
        <v>#REF!</v>
      </c>
      <c r="B1" s="414"/>
      <c r="C1" s="414"/>
      <c r="D1" s="414"/>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14"/>
      <c r="AR1" s="420"/>
    </row>
    <row r="2" spans="1:44" x14ac:dyDescent="0.25">
      <c r="A2" s="403" t="str">
        <f>список!A1</f>
        <v>№</v>
      </c>
      <c r="B2" s="403" t="str">
        <f>список!B1</f>
        <v>Фамилия, имя воспитанника</v>
      </c>
      <c r="C2" s="403" t="str">
        <f>список!C1</f>
        <v xml:space="preserve">дата </v>
      </c>
      <c r="D2" s="426" t="str">
        <f>список!D1</f>
        <v>группа</v>
      </c>
      <c r="E2" s="421" t="s">
        <v>6</v>
      </c>
      <c r="F2" s="422"/>
      <c r="G2" s="422"/>
      <c r="H2" s="422"/>
      <c r="I2" s="422"/>
      <c r="J2" s="422"/>
      <c r="K2" s="422"/>
      <c r="L2" s="422"/>
      <c r="M2" s="422"/>
      <c r="N2" s="422"/>
      <c r="O2" s="422"/>
      <c r="P2" s="422"/>
      <c r="Q2" s="422"/>
      <c r="R2" s="422"/>
      <c r="S2" s="422"/>
      <c r="T2" s="422"/>
      <c r="U2" s="422"/>
      <c r="V2" s="422"/>
      <c r="W2" s="422"/>
      <c r="X2" s="422"/>
      <c r="Y2" s="422"/>
      <c r="Z2" s="423"/>
      <c r="AA2" s="428" t="s">
        <v>7</v>
      </c>
      <c r="AB2" s="429"/>
      <c r="AC2" s="429"/>
      <c r="AD2" s="429"/>
      <c r="AE2" s="429"/>
      <c r="AF2" s="429"/>
      <c r="AG2" s="429"/>
      <c r="AH2" s="429"/>
      <c r="AI2" s="429"/>
      <c r="AJ2" s="429"/>
      <c r="AK2" s="429"/>
      <c r="AL2" s="429"/>
      <c r="AM2" s="429"/>
      <c r="AN2" s="429"/>
      <c r="AO2" s="429"/>
      <c r="AP2" s="430"/>
      <c r="AQ2" s="5"/>
      <c r="AR2" s="1"/>
    </row>
    <row r="3" spans="1:44" x14ac:dyDescent="0.25">
      <c r="A3" s="403"/>
      <c r="B3" s="403"/>
      <c r="C3" s="403"/>
      <c r="D3" s="426"/>
      <c r="E3" s="427">
        <v>6</v>
      </c>
      <c r="F3" s="418"/>
      <c r="G3" s="417">
        <v>14</v>
      </c>
      <c r="H3" s="418"/>
      <c r="I3" s="417">
        <v>18</v>
      </c>
      <c r="J3" s="418"/>
      <c r="K3" s="419">
        <f>'[1]сырые баллы'!Y3</f>
        <v>21</v>
      </c>
      <c r="L3" s="419"/>
      <c r="M3" s="419">
        <f>'[1]сырые баллы'!Z3</f>
        <v>22</v>
      </c>
      <c r="N3" s="419"/>
      <c r="O3" s="419">
        <f>'[1]сырые баллы'!AA3</f>
        <v>23</v>
      </c>
      <c r="P3" s="419"/>
      <c r="Q3" s="419">
        <f>'[1]сырые баллы'!AB3</f>
        <v>24</v>
      </c>
      <c r="R3" s="419"/>
      <c r="S3" s="419">
        <f>'[1]сырые баллы'!AC3</f>
        <v>25</v>
      </c>
      <c r="T3" s="419"/>
      <c r="U3" s="419">
        <f>'[1]сырые баллы'!AD3</f>
        <v>26</v>
      </c>
      <c r="V3" s="419"/>
      <c r="W3" s="419">
        <f>'[1]сырые баллы'!AE3</f>
        <v>27</v>
      </c>
      <c r="X3" s="419"/>
      <c r="Y3" s="419">
        <f>'[1]сырые баллы'!AF3</f>
        <v>28</v>
      </c>
      <c r="Z3" s="425"/>
      <c r="AA3" s="431">
        <f>'[1]сырые баллы'!BJ3</f>
        <v>21</v>
      </c>
      <c r="AB3" s="410"/>
      <c r="AC3" s="410">
        <f>'[1]сырые баллы'!BK3</f>
        <v>22</v>
      </c>
      <c r="AD3" s="410"/>
      <c r="AE3" s="410">
        <f>'[1]сырые баллы'!BL3</f>
        <v>23</v>
      </c>
      <c r="AF3" s="410"/>
      <c r="AG3" s="410">
        <f>'[1]сырые баллы'!BM3</f>
        <v>24</v>
      </c>
      <c r="AH3" s="410"/>
      <c r="AI3" s="410">
        <f>'[1]сырые баллы'!BN3</f>
        <v>25</v>
      </c>
      <c r="AJ3" s="410"/>
      <c r="AK3" s="410">
        <f>'[1]сырые баллы'!BO3</f>
        <v>26</v>
      </c>
      <c r="AL3" s="410"/>
      <c r="AM3" s="410">
        <f>'[1]сырые баллы'!BP3</f>
        <v>27</v>
      </c>
      <c r="AN3" s="410"/>
      <c r="AO3" s="410">
        <f>'[1]сырые баллы'!BQ3</f>
        <v>28</v>
      </c>
      <c r="AP3" s="424"/>
      <c r="AQ3" s="5"/>
      <c r="AR3" s="1"/>
    </row>
    <row r="4" spans="1:44" x14ac:dyDescent="0.25">
      <c r="A4" s="1">
        <f>список!A2</f>
        <v>1</v>
      </c>
      <c r="B4" s="1" t="str">
        <f>IF(список!B2="","",список!B2)</f>
        <v/>
      </c>
      <c r="C4" s="1" t="str">
        <f>IF(список!C2="","",список!C2)</f>
        <v/>
      </c>
      <c r="D4" s="13" t="str">
        <f>IF(список!D2="","",список!D2)</f>
        <v>младшая группа</v>
      </c>
      <c r="E4" s="17" t="e">
        <f>#REF!</f>
        <v>#REF!</v>
      </c>
      <c r="F4" s="16" t="e">
        <f>IF(K4=0,"",IF(K4="б",3,2))</f>
        <v>#REF!</v>
      </c>
      <c r="G4" s="16" t="e">
        <f>#REF!</f>
        <v>#REF!</v>
      </c>
      <c r="H4" s="16" t="e">
        <f>IF(G4=0,"",IF(G4="б",3,2))</f>
        <v>#REF!</v>
      </c>
      <c r="I4" s="16" t="e">
        <f>#REF!</f>
        <v>#REF!</v>
      </c>
      <c r="J4" s="16" t="e">
        <f>IF(I4=0,"",IF(I4="а",3,5))</f>
        <v>#REF!</v>
      </c>
      <c r="K4" s="1" t="e">
        <f>#REF!</f>
        <v>#REF!</v>
      </c>
      <c r="L4" s="1" t="e">
        <f>IF(K4=0,"",IF(K4="а",1,5))</f>
        <v>#REF!</v>
      </c>
      <c r="M4" s="1" t="e">
        <f>#REF!</f>
        <v>#REF!</v>
      </c>
      <c r="N4" s="1" t="e">
        <f>IF(O4=0,"",IF(O4="а",2,4))</f>
        <v>#REF!</v>
      </c>
      <c r="O4" s="1" t="e">
        <f>#REF!</f>
        <v>#REF!</v>
      </c>
      <c r="P4" s="1" t="e">
        <f>IF(Q4=0,"",IF(Q4="а",2,IF(Q4="в",4,3)))</f>
        <v>#REF!</v>
      </c>
      <c r="Q4" s="1" t="e">
        <f>#REF!</f>
        <v>#REF!</v>
      </c>
      <c r="R4" s="1" t="e">
        <f>IF(S4=0,"",IF(S4="а",4,2))</f>
        <v>#REF!</v>
      </c>
      <c r="S4" s="1" t="e">
        <f>#REF!</f>
        <v>#REF!</v>
      </c>
      <c r="T4" s="1" t="e">
        <f>IF(S4=0,"",IF(S4="в",4,IF(S4="г",5,IF(S4="а",1,2))))</f>
        <v>#REF!</v>
      </c>
      <c r="U4" s="1" t="e">
        <f>#REF!</f>
        <v>#REF!</v>
      </c>
      <c r="V4" s="1" t="e">
        <f>IF(U4=0,"",IF(U4="в",4,IF(U4="г",5,IF(U4="а",1,2))))</f>
        <v>#REF!</v>
      </c>
      <c r="W4" s="1" t="e">
        <f>#REF!</f>
        <v>#REF!</v>
      </c>
      <c r="X4" s="1" t="e">
        <f>IF(W4=0,"",IF(W4="б",4,3))</f>
        <v>#REF!</v>
      </c>
      <c r="Y4" s="1" t="e">
        <f>#REF!</f>
        <v>#REF!</v>
      </c>
      <c r="Z4" s="8" t="e">
        <f>IF(Y4=0,"",IF(Y4="б",6,5))</f>
        <v>#REF!</v>
      </c>
      <c r="AA4" s="7" t="e">
        <f>#REF!</f>
        <v>#REF!</v>
      </c>
      <c r="AB4" s="1" t="e">
        <f>IF(AA4=0,"",IF(AA4="а",1,3))</f>
        <v>#REF!</v>
      </c>
      <c r="AC4" s="1" t="e">
        <f>#REF!</f>
        <v>#REF!</v>
      </c>
      <c r="AD4" s="1" t="e">
        <f>IF(AC4=0,"",IF(AC4="а",1,2))</f>
        <v>#REF!</v>
      </c>
      <c r="AE4" s="1" t="e">
        <f>#REF!</f>
        <v>#REF!</v>
      </c>
      <c r="AF4" s="1" t="e">
        <f>IF(AE4=0,"",IF(AE4="а",2,4))</f>
        <v>#REF!</v>
      </c>
      <c r="AG4" s="1" t="e">
        <f>#REF!</f>
        <v>#REF!</v>
      </c>
      <c r="AH4" s="1" t="e">
        <f>IF(AG4=0,"",IF(AG4="а",2,IF(AG4="б",3,4)))</f>
        <v>#REF!</v>
      </c>
      <c r="AI4" s="1" t="e">
        <f>#REF!</f>
        <v>#REF!</v>
      </c>
      <c r="AJ4" s="1" t="e">
        <f>IF(AI4=0,"",IF(AI4="а",4,6))</f>
        <v>#REF!</v>
      </c>
      <c r="AK4" s="1" t="e">
        <f>#REF!</f>
        <v>#REF!</v>
      </c>
      <c r="AL4" s="1" t="e">
        <f>IF(AK4=0,"",IF(AK4="б",3,IF(AK4="в",4,IF(AK4="г",5,0))))</f>
        <v>#REF!</v>
      </c>
      <c r="AM4" s="1" t="e">
        <f>#REF!</f>
        <v>#REF!</v>
      </c>
      <c r="AN4" s="1" t="e">
        <f>IF(AM4=0,"",IF(AM4="а",3,4))</f>
        <v>#REF!</v>
      </c>
      <c r="AO4" s="1" t="e">
        <f>#REF!</f>
        <v>#REF!</v>
      </c>
      <c r="AP4" s="8" t="e">
        <f>IF(AO4=0,"",IF(AO4="в",6,IF(AO4="б",5,0)))</f>
        <v>#REF!</v>
      </c>
      <c r="AQ4" s="5" t="e">
        <f>SUM(L4:AP4)</f>
        <v>#REF!</v>
      </c>
      <c r="AR4" s="1" t="e">
        <f>IF(AQ4=0,"",IF(AQ4&gt;=70,"6 уровень",IF(AND(AQ4&gt;=52,BE4&lt;70),"5 уровень",IF(AND(AQ4&gt;=37,BE4&lt;52),"4 уровень",IF(AND(AQ4&gt;=16,AQ4&lt;37),"3 уровень",IF(AND(AQ4&gt;=4,AQ4&lt;16),"2 уровень","1 уровень"))))))</f>
        <v>#REF!</v>
      </c>
    </row>
    <row r="5" spans="1:44" x14ac:dyDescent="0.25">
      <c r="A5" s="1">
        <f>список!A3</f>
        <v>2</v>
      </c>
      <c r="B5" s="1" t="str">
        <f>IF(список!B3="","",список!B3)</f>
        <v/>
      </c>
      <c r="C5" s="1">
        <f>IF(список!C3="","",список!C3)</f>
        <v>0</v>
      </c>
      <c r="D5" s="13" t="str">
        <f>IF(список!D3="","",список!D3)</f>
        <v>младшая группа</v>
      </c>
      <c r="E5" s="17" t="e">
        <f>#REF!</f>
        <v>#REF!</v>
      </c>
      <c r="F5" s="16" t="e">
        <f t="shared" ref="F5:F34" si="0">IF(K5=0,"",IF(K5="б",3,2))</f>
        <v>#REF!</v>
      </c>
      <c r="G5" s="16" t="e">
        <f>#REF!</f>
        <v>#REF!</v>
      </c>
      <c r="H5" s="16" t="e">
        <f t="shared" ref="H5:H34" si="1">IF(G5=0,"",IF(G5="б",3,2))</f>
        <v>#REF!</v>
      </c>
      <c r="I5" s="16" t="e">
        <f>#REF!</f>
        <v>#REF!</v>
      </c>
      <c r="J5" s="16" t="e">
        <f t="shared" ref="J5:J34" si="2">IF(I5=0,"",IF(I5="а",3,5))</f>
        <v>#REF!</v>
      </c>
      <c r="K5" s="1" t="e">
        <f>#REF!</f>
        <v>#REF!</v>
      </c>
      <c r="L5" s="1" t="e">
        <f t="shared" ref="L5:L34" si="3">IF(K5=0,"",IF(K5="а",1,5))</f>
        <v>#REF!</v>
      </c>
      <c r="M5" s="1" t="e">
        <f>#REF!</f>
        <v>#REF!</v>
      </c>
      <c r="N5" s="1" t="e">
        <f t="shared" ref="N5:N34" si="4">IF(O5=0,"",IF(O5="а",2,4))</f>
        <v>#REF!</v>
      </c>
      <c r="O5" s="1" t="e">
        <f>#REF!</f>
        <v>#REF!</v>
      </c>
      <c r="P5" s="1" t="e">
        <f t="shared" ref="P5:P34" si="5">IF(Q5=0,"",IF(Q5="а",2,IF(Q5="в",4,3)))</f>
        <v>#REF!</v>
      </c>
      <c r="Q5" s="1" t="e">
        <f>#REF!</f>
        <v>#REF!</v>
      </c>
      <c r="R5" s="1" t="e">
        <f t="shared" ref="R5:R34" si="6">IF(S5=0,"",IF(S5="а",4,2))</f>
        <v>#REF!</v>
      </c>
      <c r="S5" s="1" t="e">
        <f>#REF!</f>
        <v>#REF!</v>
      </c>
      <c r="T5" s="1" t="e">
        <f t="shared" ref="T5:T34" si="7">IF(S5=0,"",IF(S5="в",4,IF(S5="г",5,IF(S5="а",1,2))))</f>
        <v>#REF!</v>
      </c>
      <c r="U5" s="1" t="e">
        <f>#REF!</f>
        <v>#REF!</v>
      </c>
      <c r="V5" s="1" t="e">
        <f t="shared" ref="V5:V34" si="8">IF(U5=0,"",IF(U5="в",4,IF(U5="г",5,IF(U5="а",1,2))))</f>
        <v>#REF!</v>
      </c>
      <c r="W5" s="1" t="e">
        <f>#REF!</f>
        <v>#REF!</v>
      </c>
      <c r="X5" s="1" t="e">
        <f t="shared" ref="X5:X34" si="9">IF(W5=0,"",IF(W5="б",4,3))</f>
        <v>#REF!</v>
      </c>
      <c r="Y5" s="1" t="e">
        <f>#REF!</f>
        <v>#REF!</v>
      </c>
      <c r="Z5" s="8" t="e">
        <f t="shared" ref="Z5:Z34" si="10">IF(Y5=0,"",IF(Y5="б",6,5))</f>
        <v>#REF!</v>
      </c>
      <c r="AA5" s="7" t="e">
        <f>#REF!</f>
        <v>#REF!</v>
      </c>
      <c r="AB5" s="1" t="e">
        <f t="shared" ref="AB5:AB34" si="11">IF(AA5=0,"",IF(AA5="а",1,3))</f>
        <v>#REF!</v>
      </c>
      <c r="AC5" s="1" t="e">
        <f>#REF!</f>
        <v>#REF!</v>
      </c>
      <c r="AD5" s="1" t="e">
        <f t="shared" ref="AD5:AD34" si="12">IF(AC5=0,"",IF(AC5="а",1,2))</f>
        <v>#REF!</v>
      </c>
      <c r="AE5" s="1" t="e">
        <f>#REF!</f>
        <v>#REF!</v>
      </c>
      <c r="AF5" s="1" t="e">
        <f t="shared" ref="AF5:AF34" si="13">IF(AE5=0,"",IF(AE5="а",2,4))</f>
        <v>#REF!</v>
      </c>
      <c r="AG5" s="1" t="e">
        <f>#REF!</f>
        <v>#REF!</v>
      </c>
      <c r="AH5" s="1" t="e">
        <f t="shared" ref="AH5:AH34" si="14">IF(AG5=0,"",IF(AG5="а",2,IF(AG5="б",3,4)))</f>
        <v>#REF!</v>
      </c>
      <c r="AI5" s="1" t="e">
        <f>#REF!</f>
        <v>#REF!</v>
      </c>
      <c r="AJ5" s="1" t="e">
        <f t="shared" ref="AJ5:AJ34" si="15">IF(AI5=0,"",IF(AI5="а",4,6))</f>
        <v>#REF!</v>
      </c>
      <c r="AK5" s="1" t="e">
        <f>#REF!</f>
        <v>#REF!</v>
      </c>
      <c r="AL5" s="1" t="e">
        <f t="shared" ref="AL5:AL34" si="16">IF(AK5=0,"",IF(AK5="б",3,IF(AK5="в",4,IF(AK5="г",5,0))))</f>
        <v>#REF!</v>
      </c>
      <c r="AM5" s="1" t="e">
        <f>#REF!</f>
        <v>#REF!</v>
      </c>
      <c r="AN5" s="1" t="e">
        <f t="shared" ref="AN5:AN34" si="17">IF(AM5=0,"",IF(AM5="а",3,4))</f>
        <v>#REF!</v>
      </c>
      <c r="AO5" s="1" t="e">
        <f>#REF!</f>
        <v>#REF!</v>
      </c>
      <c r="AP5" s="8" t="e">
        <f t="shared" ref="AP5:AP34" si="18">IF(AO5=0,"",IF(AO5="в",6,IF(AO5="б",5,0)))</f>
        <v>#REF!</v>
      </c>
      <c r="AQ5" s="5" t="e">
        <f t="shared" ref="AQ5:AQ34" si="19">SUM(L5:AP5)</f>
        <v>#REF!</v>
      </c>
      <c r="AR5" s="1" t="e">
        <f t="shared" ref="AR5:AR34" si="20">IF(AQ5=0,"",IF(AQ5&gt;=70,"6 уровень",IF(AND(AQ5&gt;=52,BE5&lt;70),"5 уровень",IF(AND(AQ5&gt;=37,BE5&lt;52),"4 уровень",IF(AND(AQ5&gt;=16,AQ5&lt;37),"3 уровень",IF(AND(AQ5&gt;=4,AQ5&lt;16),"2 уровень","1 уровень"))))))</f>
        <v>#REF!</v>
      </c>
    </row>
    <row r="6" spans="1:44" x14ac:dyDescent="0.25">
      <c r="A6" s="1">
        <f>список!A4</f>
        <v>3</v>
      </c>
      <c r="B6" s="1" t="str">
        <f>IF(список!B4="","",список!B4)</f>
        <v/>
      </c>
      <c r="C6" s="1">
        <f>IF(список!C4="","",список!C4)</f>
        <v>0</v>
      </c>
      <c r="D6" s="13" t="str">
        <f>IF(список!D4="","",список!D4)</f>
        <v>младшая группа</v>
      </c>
      <c r="E6" s="17" t="e">
        <f>#REF!</f>
        <v>#REF!</v>
      </c>
      <c r="F6" s="16" t="e">
        <f t="shared" si="0"/>
        <v>#REF!</v>
      </c>
      <c r="G6" s="16" t="e">
        <f>#REF!</f>
        <v>#REF!</v>
      </c>
      <c r="H6" s="16" t="e">
        <f t="shared" si="1"/>
        <v>#REF!</v>
      </c>
      <c r="I6" s="16" t="e">
        <f>#REF!</f>
        <v>#REF!</v>
      </c>
      <c r="J6" s="16" t="e">
        <f t="shared" si="2"/>
        <v>#REF!</v>
      </c>
      <c r="K6" s="1" t="e">
        <f>#REF!</f>
        <v>#REF!</v>
      </c>
      <c r="L6" s="1" t="e">
        <f t="shared" si="3"/>
        <v>#REF!</v>
      </c>
      <c r="M6" s="1" t="e">
        <f>#REF!</f>
        <v>#REF!</v>
      </c>
      <c r="N6" s="1" t="e">
        <f t="shared" si="4"/>
        <v>#REF!</v>
      </c>
      <c r="O6" s="1" t="e">
        <f>#REF!</f>
        <v>#REF!</v>
      </c>
      <c r="P6" s="1" t="e">
        <f t="shared" si="5"/>
        <v>#REF!</v>
      </c>
      <c r="Q6" s="1" t="e">
        <f>#REF!</f>
        <v>#REF!</v>
      </c>
      <c r="R6" s="1" t="e">
        <f t="shared" si="6"/>
        <v>#REF!</v>
      </c>
      <c r="S6" s="1" t="e">
        <f>#REF!</f>
        <v>#REF!</v>
      </c>
      <c r="T6" s="1" t="e">
        <f t="shared" si="7"/>
        <v>#REF!</v>
      </c>
      <c r="U6" s="1" t="e">
        <f>#REF!</f>
        <v>#REF!</v>
      </c>
      <c r="V6" s="1" t="e">
        <f t="shared" si="8"/>
        <v>#REF!</v>
      </c>
      <c r="W6" s="1" t="e">
        <f>#REF!</f>
        <v>#REF!</v>
      </c>
      <c r="X6" s="1" t="e">
        <f t="shared" si="9"/>
        <v>#REF!</v>
      </c>
      <c r="Y6" s="1" t="e">
        <f>#REF!</f>
        <v>#REF!</v>
      </c>
      <c r="Z6" s="8" t="e">
        <f t="shared" si="10"/>
        <v>#REF!</v>
      </c>
      <c r="AA6" s="7" t="e">
        <f>#REF!</f>
        <v>#REF!</v>
      </c>
      <c r="AB6" s="1" t="e">
        <f t="shared" si="11"/>
        <v>#REF!</v>
      </c>
      <c r="AC6" s="1" t="e">
        <f>#REF!</f>
        <v>#REF!</v>
      </c>
      <c r="AD6" s="1" t="e">
        <f t="shared" si="12"/>
        <v>#REF!</v>
      </c>
      <c r="AE6" s="1" t="e">
        <f>#REF!</f>
        <v>#REF!</v>
      </c>
      <c r="AF6" s="1" t="e">
        <f t="shared" si="13"/>
        <v>#REF!</v>
      </c>
      <c r="AG6" s="1" t="e">
        <f>#REF!</f>
        <v>#REF!</v>
      </c>
      <c r="AH6" s="1" t="e">
        <f t="shared" si="14"/>
        <v>#REF!</v>
      </c>
      <c r="AI6" s="1" t="e">
        <f>#REF!</f>
        <v>#REF!</v>
      </c>
      <c r="AJ6" s="1" t="e">
        <f t="shared" si="15"/>
        <v>#REF!</v>
      </c>
      <c r="AK6" s="1" t="e">
        <f>#REF!</f>
        <v>#REF!</v>
      </c>
      <c r="AL6" s="1" t="e">
        <f t="shared" si="16"/>
        <v>#REF!</v>
      </c>
      <c r="AM6" s="1" t="e">
        <f>#REF!</f>
        <v>#REF!</v>
      </c>
      <c r="AN6" s="1" t="e">
        <f t="shared" si="17"/>
        <v>#REF!</v>
      </c>
      <c r="AO6" s="1" t="e">
        <f>#REF!</f>
        <v>#REF!</v>
      </c>
      <c r="AP6" s="8" t="e">
        <f t="shared" si="18"/>
        <v>#REF!</v>
      </c>
      <c r="AQ6" s="5" t="e">
        <f t="shared" si="19"/>
        <v>#REF!</v>
      </c>
      <c r="AR6" s="1" t="e">
        <f t="shared" si="20"/>
        <v>#REF!</v>
      </c>
    </row>
    <row r="7" spans="1:44" x14ac:dyDescent="0.25">
      <c r="A7" s="1">
        <f>список!A5</f>
        <v>4</v>
      </c>
      <c r="B7" s="1" t="str">
        <f>IF(список!B5="","",список!B5)</f>
        <v/>
      </c>
      <c r="C7" s="1">
        <f>IF(список!C5="","",список!C5)</f>
        <v>0</v>
      </c>
      <c r="D7" s="13" t="str">
        <f>IF(список!D5="","",список!D5)</f>
        <v>младшая группа</v>
      </c>
      <c r="E7" s="17" t="e">
        <f>#REF!</f>
        <v>#REF!</v>
      </c>
      <c r="F7" s="16" t="e">
        <f t="shared" si="0"/>
        <v>#REF!</v>
      </c>
      <c r="G7" s="16" t="e">
        <f>#REF!</f>
        <v>#REF!</v>
      </c>
      <c r="H7" s="16" t="e">
        <f t="shared" si="1"/>
        <v>#REF!</v>
      </c>
      <c r="I7" s="16" t="e">
        <f>#REF!</f>
        <v>#REF!</v>
      </c>
      <c r="J7" s="16" t="e">
        <f t="shared" si="2"/>
        <v>#REF!</v>
      </c>
      <c r="K7" s="1" t="e">
        <f>#REF!</f>
        <v>#REF!</v>
      </c>
      <c r="L7" s="1" t="e">
        <f t="shared" si="3"/>
        <v>#REF!</v>
      </c>
      <c r="M7" s="1" t="e">
        <f>#REF!</f>
        <v>#REF!</v>
      </c>
      <c r="N7" s="1" t="e">
        <f t="shared" si="4"/>
        <v>#REF!</v>
      </c>
      <c r="O7" s="1" t="e">
        <f>#REF!</f>
        <v>#REF!</v>
      </c>
      <c r="P7" s="1" t="e">
        <f t="shared" si="5"/>
        <v>#REF!</v>
      </c>
      <c r="Q7" s="1" t="e">
        <f>#REF!</f>
        <v>#REF!</v>
      </c>
      <c r="R7" s="1" t="e">
        <f t="shared" si="6"/>
        <v>#REF!</v>
      </c>
      <c r="S7" s="1" t="e">
        <f>#REF!</f>
        <v>#REF!</v>
      </c>
      <c r="T7" s="1" t="e">
        <f t="shared" si="7"/>
        <v>#REF!</v>
      </c>
      <c r="U7" s="1" t="e">
        <f>#REF!</f>
        <v>#REF!</v>
      </c>
      <c r="V7" s="1" t="e">
        <f t="shared" si="8"/>
        <v>#REF!</v>
      </c>
      <c r="W7" s="1" t="e">
        <f>#REF!</f>
        <v>#REF!</v>
      </c>
      <c r="X7" s="1" t="e">
        <f t="shared" si="9"/>
        <v>#REF!</v>
      </c>
      <c r="Y7" s="1" t="e">
        <f>#REF!</f>
        <v>#REF!</v>
      </c>
      <c r="Z7" s="8" t="e">
        <f t="shared" si="10"/>
        <v>#REF!</v>
      </c>
      <c r="AA7" s="7" t="e">
        <f>#REF!</f>
        <v>#REF!</v>
      </c>
      <c r="AB7" s="1" t="e">
        <f t="shared" si="11"/>
        <v>#REF!</v>
      </c>
      <c r="AC7" s="1" t="e">
        <f>#REF!</f>
        <v>#REF!</v>
      </c>
      <c r="AD7" s="1" t="e">
        <f t="shared" si="12"/>
        <v>#REF!</v>
      </c>
      <c r="AE7" s="1" t="e">
        <f>#REF!</f>
        <v>#REF!</v>
      </c>
      <c r="AF7" s="1" t="e">
        <f t="shared" si="13"/>
        <v>#REF!</v>
      </c>
      <c r="AG7" s="1" t="e">
        <f>#REF!</f>
        <v>#REF!</v>
      </c>
      <c r="AH7" s="1" t="e">
        <f t="shared" si="14"/>
        <v>#REF!</v>
      </c>
      <c r="AI7" s="1" t="e">
        <f>#REF!</f>
        <v>#REF!</v>
      </c>
      <c r="AJ7" s="1" t="e">
        <f t="shared" si="15"/>
        <v>#REF!</v>
      </c>
      <c r="AK7" s="1" t="e">
        <f>#REF!</f>
        <v>#REF!</v>
      </c>
      <c r="AL7" s="1" t="e">
        <f t="shared" si="16"/>
        <v>#REF!</v>
      </c>
      <c r="AM7" s="1" t="e">
        <f>#REF!</f>
        <v>#REF!</v>
      </c>
      <c r="AN7" s="1" t="e">
        <f t="shared" si="17"/>
        <v>#REF!</v>
      </c>
      <c r="AO7" s="1" t="e">
        <f>#REF!</f>
        <v>#REF!</v>
      </c>
      <c r="AP7" s="8" t="e">
        <f t="shared" si="18"/>
        <v>#REF!</v>
      </c>
      <c r="AQ7" s="5" t="e">
        <f t="shared" si="19"/>
        <v>#REF!</v>
      </c>
      <c r="AR7" s="1" t="e">
        <f t="shared" si="20"/>
        <v>#REF!</v>
      </c>
    </row>
    <row r="8" spans="1:44" x14ac:dyDescent="0.25">
      <c r="A8" s="1">
        <f>список!A6</f>
        <v>5</v>
      </c>
      <c r="B8" s="1" t="str">
        <f>IF(список!B6="","",список!B6)</f>
        <v/>
      </c>
      <c r="C8" s="1">
        <f>IF(список!C6="","",список!C6)</f>
        <v>0</v>
      </c>
      <c r="D8" s="13" t="str">
        <f>IF(список!D6="","",список!D6)</f>
        <v>младшая группа</v>
      </c>
      <c r="E8" s="17" t="e">
        <f>#REF!</f>
        <v>#REF!</v>
      </c>
      <c r="F8" s="16" t="e">
        <f t="shared" si="0"/>
        <v>#REF!</v>
      </c>
      <c r="G8" s="16" t="e">
        <f>#REF!</f>
        <v>#REF!</v>
      </c>
      <c r="H8" s="16" t="e">
        <f t="shared" si="1"/>
        <v>#REF!</v>
      </c>
      <c r="I8" s="16" t="e">
        <f>#REF!</f>
        <v>#REF!</v>
      </c>
      <c r="J8" s="16" t="e">
        <f t="shared" si="2"/>
        <v>#REF!</v>
      </c>
      <c r="K8" s="1" t="e">
        <f>#REF!</f>
        <v>#REF!</v>
      </c>
      <c r="L8" s="1" t="e">
        <f t="shared" si="3"/>
        <v>#REF!</v>
      </c>
      <c r="M8" s="1" t="e">
        <f>#REF!</f>
        <v>#REF!</v>
      </c>
      <c r="N8" s="1" t="e">
        <f t="shared" si="4"/>
        <v>#REF!</v>
      </c>
      <c r="O8" s="1" t="e">
        <f>#REF!</f>
        <v>#REF!</v>
      </c>
      <c r="P8" s="1" t="e">
        <f t="shared" si="5"/>
        <v>#REF!</v>
      </c>
      <c r="Q8" s="1" t="e">
        <f>#REF!</f>
        <v>#REF!</v>
      </c>
      <c r="R8" s="1" t="e">
        <f t="shared" si="6"/>
        <v>#REF!</v>
      </c>
      <c r="S8" s="1" t="e">
        <f>#REF!</f>
        <v>#REF!</v>
      </c>
      <c r="T8" s="1" t="e">
        <f t="shared" si="7"/>
        <v>#REF!</v>
      </c>
      <c r="U8" s="1" t="e">
        <f>#REF!</f>
        <v>#REF!</v>
      </c>
      <c r="V8" s="1" t="e">
        <f t="shared" si="8"/>
        <v>#REF!</v>
      </c>
      <c r="W8" s="1" t="e">
        <f>#REF!</f>
        <v>#REF!</v>
      </c>
      <c r="X8" s="1" t="e">
        <f t="shared" si="9"/>
        <v>#REF!</v>
      </c>
      <c r="Y8" s="1" t="e">
        <f>#REF!</f>
        <v>#REF!</v>
      </c>
      <c r="Z8" s="8" t="e">
        <f t="shared" si="10"/>
        <v>#REF!</v>
      </c>
      <c r="AA8" s="7" t="e">
        <f>#REF!</f>
        <v>#REF!</v>
      </c>
      <c r="AB8" s="1" t="e">
        <f t="shared" si="11"/>
        <v>#REF!</v>
      </c>
      <c r="AC8" s="1" t="e">
        <f>#REF!</f>
        <v>#REF!</v>
      </c>
      <c r="AD8" s="1" t="e">
        <f t="shared" si="12"/>
        <v>#REF!</v>
      </c>
      <c r="AE8" s="1" t="e">
        <f>#REF!</f>
        <v>#REF!</v>
      </c>
      <c r="AF8" s="1" t="e">
        <f t="shared" si="13"/>
        <v>#REF!</v>
      </c>
      <c r="AG8" s="1" t="e">
        <f>#REF!</f>
        <v>#REF!</v>
      </c>
      <c r="AH8" s="1" t="e">
        <f t="shared" si="14"/>
        <v>#REF!</v>
      </c>
      <c r="AI8" s="1" t="e">
        <f>#REF!</f>
        <v>#REF!</v>
      </c>
      <c r="AJ8" s="1" t="e">
        <f t="shared" si="15"/>
        <v>#REF!</v>
      </c>
      <c r="AK8" s="1" t="e">
        <f>#REF!</f>
        <v>#REF!</v>
      </c>
      <c r="AL8" s="1" t="e">
        <f t="shared" si="16"/>
        <v>#REF!</v>
      </c>
      <c r="AM8" s="1" t="e">
        <f>#REF!</f>
        <v>#REF!</v>
      </c>
      <c r="AN8" s="1" t="e">
        <f t="shared" si="17"/>
        <v>#REF!</v>
      </c>
      <c r="AO8" s="1" t="e">
        <f>#REF!</f>
        <v>#REF!</v>
      </c>
      <c r="AP8" s="8" t="e">
        <f t="shared" si="18"/>
        <v>#REF!</v>
      </c>
      <c r="AQ8" s="5" t="e">
        <f t="shared" si="19"/>
        <v>#REF!</v>
      </c>
      <c r="AR8" s="1" t="e">
        <f t="shared" si="20"/>
        <v>#REF!</v>
      </c>
    </row>
    <row r="9" spans="1:44" x14ac:dyDescent="0.25">
      <c r="A9" s="1">
        <f>список!A7</f>
        <v>6</v>
      </c>
      <c r="B9" s="1" t="str">
        <f>IF(список!B7="","",список!B7)</f>
        <v/>
      </c>
      <c r="C9" s="1">
        <f>IF(список!C7="","",список!C7)</f>
        <v>0</v>
      </c>
      <c r="D9" s="13" t="str">
        <f>IF(список!D7="","",список!D7)</f>
        <v>младшая группа</v>
      </c>
      <c r="E9" s="17" t="e">
        <f>#REF!</f>
        <v>#REF!</v>
      </c>
      <c r="F9" s="16" t="e">
        <f t="shared" si="0"/>
        <v>#REF!</v>
      </c>
      <c r="G9" s="16" t="e">
        <f>#REF!</f>
        <v>#REF!</v>
      </c>
      <c r="H9" s="16" t="e">
        <f t="shared" si="1"/>
        <v>#REF!</v>
      </c>
      <c r="I9" s="16" t="e">
        <f>#REF!</f>
        <v>#REF!</v>
      </c>
      <c r="J9" s="16" t="e">
        <f t="shared" si="2"/>
        <v>#REF!</v>
      </c>
      <c r="K9" s="1" t="e">
        <f>#REF!</f>
        <v>#REF!</v>
      </c>
      <c r="L9" s="1" t="e">
        <f t="shared" si="3"/>
        <v>#REF!</v>
      </c>
      <c r="M9" s="1" t="e">
        <f>#REF!</f>
        <v>#REF!</v>
      </c>
      <c r="N9" s="1" t="e">
        <f t="shared" si="4"/>
        <v>#REF!</v>
      </c>
      <c r="O9" s="1" t="e">
        <f>#REF!</f>
        <v>#REF!</v>
      </c>
      <c r="P9" s="1" t="e">
        <f t="shared" si="5"/>
        <v>#REF!</v>
      </c>
      <c r="Q9" s="1" t="e">
        <f>#REF!</f>
        <v>#REF!</v>
      </c>
      <c r="R9" s="1" t="e">
        <f t="shared" si="6"/>
        <v>#REF!</v>
      </c>
      <c r="S9" s="1" t="e">
        <f>#REF!</f>
        <v>#REF!</v>
      </c>
      <c r="T9" s="1" t="e">
        <f t="shared" si="7"/>
        <v>#REF!</v>
      </c>
      <c r="U9" s="1" t="e">
        <f>#REF!</f>
        <v>#REF!</v>
      </c>
      <c r="V9" s="1" t="e">
        <f t="shared" si="8"/>
        <v>#REF!</v>
      </c>
      <c r="W9" s="1" t="e">
        <f>#REF!</f>
        <v>#REF!</v>
      </c>
      <c r="X9" s="1" t="e">
        <f t="shared" si="9"/>
        <v>#REF!</v>
      </c>
      <c r="Y9" s="1" t="e">
        <f>#REF!</f>
        <v>#REF!</v>
      </c>
      <c r="Z9" s="8" t="e">
        <f t="shared" si="10"/>
        <v>#REF!</v>
      </c>
      <c r="AA9" s="7" t="e">
        <f>#REF!</f>
        <v>#REF!</v>
      </c>
      <c r="AB9" s="1" t="e">
        <f t="shared" si="11"/>
        <v>#REF!</v>
      </c>
      <c r="AC9" s="1" t="e">
        <f>#REF!</f>
        <v>#REF!</v>
      </c>
      <c r="AD9" s="1" t="e">
        <f t="shared" si="12"/>
        <v>#REF!</v>
      </c>
      <c r="AE9" s="1" t="e">
        <f>#REF!</f>
        <v>#REF!</v>
      </c>
      <c r="AF9" s="1" t="e">
        <f t="shared" si="13"/>
        <v>#REF!</v>
      </c>
      <c r="AG9" s="1" t="e">
        <f>#REF!</f>
        <v>#REF!</v>
      </c>
      <c r="AH9" s="1" t="e">
        <f t="shared" si="14"/>
        <v>#REF!</v>
      </c>
      <c r="AI9" s="1" t="e">
        <f>#REF!</f>
        <v>#REF!</v>
      </c>
      <c r="AJ9" s="1" t="e">
        <f t="shared" si="15"/>
        <v>#REF!</v>
      </c>
      <c r="AK9" s="1" t="e">
        <f>#REF!</f>
        <v>#REF!</v>
      </c>
      <c r="AL9" s="1" t="e">
        <f t="shared" si="16"/>
        <v>#REF!</v>
      </c>
      <c r="AM9" s="1" t="e">
        <f>#REF!</f>
        <v>#REF!</v>
      </c>
      <c r="AN9" s="1" t="e">
        <f t="shared" si="17"/>
        <v>#REF!</v>
      </c>
      <c r="AO9" s="1" t="e">
        <f>#REF!</f>
        <v>#REF!</v>
      </c>
      <c r="AP9" s="8" t="e">
        <f t="shared" si="18"/>
        <v>#REF!</v>
      </c>
      <c r="AQ9" s="5" t="e">
        <f t="shared" si="19"/>
        <v>#REF!</v>
      </c>
      <c r="AR9" s="1" t="e">
        <f t="shared" si="20"/>
        <v>#REF!</v>
      </c>
    </row>
    <row r="10" spans="1:44" x14ac:dyDescent="0.25">
      <c r="A10" s="1">
        <f>список!A8</f>
        <v>7</v>
      </c>
      <c r="B10" s="1" t="str">
        <f>IF(список!B8="","",список!B8)</f>
        <v/>
      </c>
      <c r="C10" s="1" t="e">
        <f>IF(список!#REF!="","",список!#REF!)</f>
        <v>#REF!</v>
      </c>
      <c r="D10" s="13" t="str">
        <f>IF(список!D8="","",список!D8)</f>
        <v>младшая группа</v>
      </c>
      <c r="E10" s="17" t="e">
        <f>#REF!</f>
        <v>#REF!</v>
      </c>
      <c r="F10" s="16" t="e">
        <f t="shared" si="0"/>
        <v>#REF!</v>
      </c>
      <c r="G10" s="16" t="e">
        <f>#REF!</f>
        <v>#REF!</v>
      </c>
      <c r="H10" s="16" t="e">
        <f t="shared" si="1"/>
        <v>#REF!</v>
      </c>
      <c r="I10" s="16" t="e">
        <f>#REF!</f>
        <v>#REF!</v>
      </c>
      <c r="J10" s="16" t="e">
        <f t="shared" si="2"/>
        <v>#REF!</v>
      </c>
      <c r="K10" s="1" t="e">
        <f>#REF!</f>
        <v>#REF!</v>
      </c>
      <c r="L10" s="1" t="e">
        <f t="shared" si="3"/>
        <v>#REF!</v>
      </c>
      <c r="M10" s="1" t="e">
        <f>#REF!</f>
        <v>#REF!</v>
      </c>
      <c r="N10" s="1" t="e">
        <f t="shared" si="4"/>
        <v>#REF!</v>
      </c>
      <c r="O10" s="1" t="e">
        <f>#REF!</f>
        <v>#REF!</v>
      </c>
      <c r="P10" s="1" t="e">
        <f t="shared" si="5"/>
        <v>#REF!</v>
      </c>
      <c r="Q10" s="1" t="e">
        <f>#REF!</f>
        <v>#REF!</v>
      </c>
      <c r="R10" s="1" t="e">
        <f t="shared" si="6"/>
        <v>#REF!</v>
      </c>
      <c r="S10" s="1" t="e">
        <f>#REF!</f>
        <v>#REF!</v>
      </c>
      <c r="T10" s="1" t="e">
        <f t="shared" si="7"/>
        <v>#REF!</v>
      </c>
      <c r="U10" s="1" t="e">
        <f>#REF!</f>
        <v>#REF!</v>
      </c>
      <c r="V10" s="1" t="e">
        <f t="shared" si="8"/>
        <v>#REF!</v>
      </c>
      <c r="W10" s="1" t="e">
        <f>#REF!</f>
        <v>#REF!</v>
      </c>
      <c r="X10" s="1" t="e">
        <f t="shared" si="9"/>
        <v>#REF!</v>
      </c>
      <c r="Y10" s="1" t="e">
        <f>#REF!</f>
        <v>#REF!</v>
      </c>
      <c r="Z10" s="8" t="e">
        <f t="shared" si="10"/>
        <v>#REF!</v>
      </c>
      <c r="AA10" s="7" t="e">
        <f>#REF!</f>
        <v>#REF!</v>
      </c>
      <c r="AB10" s="1" t="e">
        <f t="shared" si="11"/>
        <v>#REF!</v>
      </c>
      <c r="AC10" s="1" t="e">
        <f>#REF!</f>
        <v>#REF!</v>
      </c>
      <c r="AD10" s="1" t="e">
        <f t="shared" si="12"/>
        <v>#REF!</v>
      </c>
      <c r="AE10" s="1" t="e">
        <f>#REF!</f>
        <v>#REF!</v>
      </c>
      <c r="AF10" s="1" t="e">
        <f t="shared" si="13"/>
        <v>#REF!</v>
      </c>
      <c r="AG10" s="1" t="e">
        <f>#REF!</f>
        <v>#REF!</v>
      </c>
      <c r="AH10" s="1" t="e">
        <f t="shared" si="14"/>
        <v>#REF!</v>
      </c>
      <c r="AI10" s="1" t="e">
        <f>#REF!</f>
        <v>#REF!</v>
      </c>
      <c r="AJ10" s="1" t="e">
        <f t="shared" si="15"/>
        <v>#REF!</v>
      </c>
      <c r="AK10" s="1" t="e">
        <f>#REF!</f>
        <v>#REF!</v>
      </c>
      <c r="AL10" s="1" t="e">
        <f t="shared" si="16"/>
        <v>#REF!</v>
      </c>
      <c r="AM10" s="1" t="e">
        <f>#REF!</f>
        <v>#REF!</v>
      </c>
      <c r="AN10" s="1" t="e">
        <f t="shared" si="17"/>
        <v>#REF!</v>
      </c>
      <c r="AO10" s="1" t="e">
        <f>#REF!</f>
        <v>#REF!</v>
      </c>
      <c r="AP10" s="8" t="e">
        <f t="shared" si="18"/>
        <v>#REF!</v>
      </c>
      <c r="AQ10" s="5" t="e">
        <f t="shared" si="19"/>
        <v>#REF!</v>
      </c>
      <c r="AR10" s="1" t="e">
        <f t="shared" si="20"/>
        <v>#REF!</v>
      </c>
    </row>
    <row r="11" spans="1:44" x14ac:dyDescent="0.25">
      <c r="A11" s="1">
        <f>список!A9</f>
        <v>8</v>
      </c>
      <c r="B11" s="1" t="str">
        <f>IF(список!B9="","",список!B9)</f>
        <v/>
      </c>
      <c r="C11" s="1">
        <f>IF(список!C9="","",список!C9)</f>
        <v>0</v>
      </c>
      <c r="D11" s="13" t="str">
        <f>IF(список!D9="","",список!D9)</f>
        <v>младшая группа</v>
      </c>
      <c r="E11" s="17" t="e">
        <f>#REF!</f>
        <v>#REF!</v>
      </c>
      <c r="F11" s="16" t="e">
        <f t="shared" si="0"/>
        <v>#REF!</v>
      </c>
      <c r="G11" s="16" t="e">
        <f>#REF!</f>
        <v>#REF!</v>
      </c>
      <c r="H11" s="16" t="e">
        <f t="shared" si="1"/>
        <v>#REF!</v>
      </c>
      <c r="I11" s="16" t="e">
        <f>#REF!</f>
        <v>#REF!</v>
      </c>
      <c r="J11" s="16" t="e">
        <f t="shared" si="2"/>
        <v>#REF!</v>
      </c>
      <c r="K11" s="1" t="e">
        <f>#REF!</f>
        <v>#REF!</v>
      </c>
      <c r="L11" s="1" t="e">
        <f t="shared" si="3"/>
        <v>#REF!</v>
      </c>
      <c r="M11" s="1" t="e">
        <f>#REF!</f>
        <v>#REF!</v>
      </c>
      <c r="N11" s="1" t="e">
        <f t="shared" si="4"/>
        <v>#REF!</v>
      </c>
      <c r="O11" s="1" t="e">
        <f>#REF!</f>
        <v>#REF!</v>
      </c>
      <c r="P11" s="1" t="e">
        <f t="shared" si="5"/>
        <v>#REF!</v>
      </c>
      <c r="Q11" s="1" t="e">
        <f>#REF!</f>
        <v>#REF!</v>
      </c>
      <c r="R11" s="1" t="e">
        <f t="shared" si="6"/>
        <v>#REF!</v>
      </c>
      <c r="S11" s="1" t="e">
        <f>#REF!</f>
        <v>#REF!</v>
      </c>
      <c r="T11" s="1" t="e">
        <f t="shared" si="7"/>
        <v>#REF!</v>
      </c>
      <c r="U11" s="1" t="e">
        <f>#REF!</f>
        <v>#REF!</v>
      </c>
      <c r="V11" s="1" t="e">
        <f t="shared" si="8"/>
        <v>#REF!</v>
      </c>
      <c r="W11" s="1" t="e">
        <f>#REF!</f>
        <v>#REF!</v>
      </c>
      <c r="X11" s="1" t="e">
        <f t="shared" si="9"/>
        <v>#REF!</v>
      </c>
      <c r="Y11" s="1" t="e">
        <f>#REF!</f>
        <v>#REF!</v>
      </c>
      <c r="Z11" s="8" t="e">
        <f t="shared" si="10"/>
        <v>#REF!</v>
      </c>
      <c r="AA11" s="7" t="e">
        <f>#REF!</f>
        <v>#REF!</v>
      </c>
      <c r="AB11" s="1" t="e">
        <f t="shared" si="11"/>
        <v>#REF!</v>
      </c>
      <c r="AC11" s="1" t="e">
        <f>#REF!</f>
        <v>#REF!</v>
      </c>
      <c r="AD11" s="1" t="e">
        <f t="shared" si="12"/>
        <v>#REF!</v>
      </c>
      <c r="AE11" s="1" t="e">
        <f>#REF!</f>
        <v>#REF!</v>
      </c>
      <c r="AF11" s="1" t="e">
        <f t="shared" si="13"/>
        <v>#REF!</v>
      </c>
      <c r="AG11" s="1" t="e">
        <f>#REF!</f>
        <v>#REF!</v>
      </c>
      <c r="AH11" s="1" t="e">
        <f t="shared" si="14"/>
        <v>#REF!</v>
      </c>
      <c r="AI11" s="1" t="e">
        <f>#REF!</f>
        <v>#REF!</v>
      </c>
      <c r="AJ11" s="1" t="e">
        <f t="shared" si="15"/>
        <v>#REF!</v>
      </c>
      <c r="AK11" s="1" t="e">
        <f>#REF!</f>
        <v>#REF!</v>
      </c>
      <c r="AL11" s="1" t="e">
        <f t="shared" si="16"/>
        <v>#REF!</v>
      </c>
      <c r="AM11" s="1" t="e">
        <f>#REF!</f>
        <v>#REF!</v>
      </c>
      <c r="AN11" s="1" t="e">
        <f t="shared" si="17"/>
        <v>#REF!</v>
      </c>
      <c r="AO11" s="1" t="e">
        <f>#REF!</f>
        <v>#REF!</v>
      </c>
      <c r="AP11" s="8" t="e">
        <f t="shared" si="18"/>
        <v>#REF!</v>
      </c>
      <c r="AQ11" s="5" t="e">
        <f t="shared" si="19"/>
        <v>#REF!</v>
      </c>
      <c r="AR11" s="1" t="e">
        <f t="shared" si="20"/>
        <v>#REF!</v>
      </c>
    </row>
    <row r="12" spans="1:44" x14ac:dyDescent="0.25">
      <c r="A12" s="1">
        <f>список!A10</f>
        <v>9</v>
      </c>
      <c r="B12" s="1" t="str">
        <f>IF(список!B10="","",список!B10)</f>
        <v/>
      </c>
      <c r="C12" s="1">
        <f>IF(список!C10="","",список!C10)</f>
        <v>0</v>
      </c>
      <c r="D12" s="13" t="str">
        <f>IF(список!D10="","",список!D10)</f>
        <v>младшая группа</v>
      </c>
      <c r="E12" s="17" t="e">
        <f>#REF!</f>
        <v>#REF!</v>
      </c>
      <c r="F12" s="16" t="e">
        <f t="shared" si="0"/>
        <v>#REF!</v>
      </c>
      <c r="G12" s="16" t="e">
        <f>#REF!</f>
        <v>#REF!</v>
      </c>
      <c r="H12" s="16" t="e">
        <f t="shared" si="1"/>
        <v>#REF!</v>
      </c>
      <c r="I12" s="16" t="e">
        <f>#REF!</f>
        <v>#REF!</v>
      </c>
      <c r="J12" s="16" t="e">
        <f t="shared" si="2"/>
        <v>#REF!</v>
      </c>
      <c r="K12" s="1" t="e">
        <f>#REF!</f>
        <v>#REF!</v>
      </c>
      <c r="L12" s="1" t="e">
        <f t="shared" si="3"/>
        <v>#REF!</v>
      </c>
      <c r="M12" s="1" t="e">
        <f>#REF!</f>
        <v>#REF!</v>
      </c>
      <c r="N12" s="1" t="e">
        <f t="shared" si="4"/>
        <v>#REF!</v>
      </c>
      <c r="O12" s="1" t="e">
        <f>#REF!</f>
        <v>#REF!</v>
      </c>
      <c r="P12" s="1" t="e">
        <f t="shared" si="5"/>
        <v>#REF!</v>
      </c>
      <c r="Q12" s="1" t="e">
        <f>#REF!</f>
        <v>#REF!</v>
      </c>
      <c r="R12" s="1" t="e">
        <f t="shared" si="6"/>
        <v>#REF!</v>
      </c>
      <c r="S12" s="1" t="e">
        <f>#REF!</f>
        <v>#REF!</v>
      </c>
      <c r="T12" s="1" t="e">
        <f t="shared" si="7"/>
        <v>#REF!</v>
      </c>
      <c r="U12" s="1" t="e">
        <f>#REF!</f>
        <v>#REF!</v>
      </c>
      <c r="V12" s="1" t="e">
        <f t="shared" si="8"/>
        <v>#REF!</v>
      </c>
      <c r="W12" s="1" t="e">
        <f>#REF!</f>
        <v>#REF!</v>
      </c>
      <c r="X12" s="1" t="e">
        <f t="shared" si="9"/>
        <v>#REF!</v>
      </c>
      <c r="Y12" s="1" t="e">
        <f>#REF!</f>
        <v>#REF!</v>
      </c>
      <c r="Z12" s="8" t="e">
        <f t="shared" si="10"/>
        <v>#REF!</v>
      </c>
      <c r="AA12" s="7" t="e">
        <f>#REF!</f>
        <v>#REF!</v>
      </c>
      <c r="AB12" s="1" t="e">
        <f t="shared" si="11"/>
        <v>#REF!</v>
      </c>
      <c r="AC12" s="1" t="e">
        <f>#REF!</f>
        <v>#REF!</v>
      </c>
      <c r="AD12" s="1" t="e">
        <f t="shared" si="12"/>
        <v>#REF!</v>
      </c>
      <c r="AE12" s="1" t="e">
        <f>#REF!</f>
        <v>#REF!</v>
      </c>
      <c r="AF12" s="1" t="e">
        <f t="shared" si="13"/>
        <v>#REF!</v>
      </c>
      <c r="AG12" s="1" t="e">
        <f>#REF!</f>
        <v>#REF!</v>
      </c>
      <c r="AH12" s="1" t="e">
        <f t="shared" si="14"/>
        <v>#REF!</v>
      </c>
      <c r="AI12" s="1" t="e">
        <f>#REF!</f>
        <v>#REF!</v>
      </c>
      <c r="AJ12" s="1" t="e">
        <f t="shared" si="15"/>
        <v>#REF!</v>
      </c>
      <c r="AK12" s="1" t="e">
        <f>#REF!</f>
        <v>#REF!</v>
      </c>
      <c r="AL12" s="1" t="e">
        <f t="shared" si="16"/>
        <v>#REF!</v>
      </c>
      <c r="AM12" s="1" t="e">
        <f>#REF!</f>
        <v>#REF!</v>
      </c>
      <c r="AN12" s="1" t="e">
        <f t="shared" si="17"/>
        <v>#REF!</v>
      </c>
      <c r="AO12" s="1" t="e">
        <f>#REF!</f>
        <v>#REF!</v>
      </c>
      <c r="AP12" s="8" t="e">
        <f t="shared" si="18"/>
        <v>#REF!</v>
      </c>
      <c r="AQ12" s="5" t="e">
        <f t="shared" si="19"/>
        <v>#REF!</v>
      </c>
      <c r="AR12" s="1" t="e">
        <f t="shared" si="20"/>
        <v>#REF!</v>
      </c>
    </row>
    <row r="13" spans="1:44" x14ac:dyDescent="0.25">
      <c r="A13" s="1">
        <f>список!A11</f>
        <v>10</v>
      </c>
      <c r="B13" s="1" t="str">
        <f>IF(список!B11="","",список!B11)</f>
        <v/>
      </c>
      <c r="C13" s="1">
        <f>IF(список!C11="","",список!C11)</f>
        <v>0</v>
      </c>
      <c r="D13" s="13" t="str">
        <f>IF(список!D11="","",список!D11)</f>
        <v>младшая группа</v>
      </c>
      <c r="E13" s="17" t="e">
        <f>#REF!</f>
        <v>#REF!</v>
      </c>
      <c r="F13" s="16" t="e">
        <f t="shared" si="0"/>
        <v>#REF!</v>
      </c>
      <c r="G13" s="16" t="e">
        <f>#REF!</f>
        <v>#REF!</v>
      </c>
      <c r="H13" s="16" t="e">
        <f t="shared" si="1"/>
        <v>#REF!</v>
      </c>
      <c r="I13" s="16" t="e">
        <f>#REF!</f>
        <v>#REF!</v>
      </c>
      <c r="J13" s="16" t="e">
        <f t="shared" si="2"/>
        <v>#REF!</v>
      </c>
      <c r="K13" s="1" t="e">
        <f>#REF!</f>
        <v>#REF!</v>
      </c>
      <c r="L13" s="1" t="e">
        <f t="shared" si="3"/>
        <v>#REF!</v>
      </c>
      <c r="M13" s="1" t="e">
        <f>#REF!</f>
        <v>#REF!</v>
      </c>
      <c r="N13" s="1" t="e">
        <f t="shared" si="4"/>
        <v>#REF!</v>
      </c>
      <c r="O13" s="1" t="e">
        <f>#REF!</f>
        <v>#REF!</v>
      </c>
      <c r="P13" s="1" t="e">
        <f t="shared" si="5"/>
        <v>#REF!</v>
      </c>
      <c r="Q13" s="1" t="e">
        <f>#REF!</f>
        <v>#REF!</v>
      </c>
      <c r="R13" s="1" t="e">
        <f t="shared" si="6"/>
        <v>#REF!</v>
      </c>
      <c r="S13" s="1" t="e">
        <f>#REF!</f>
        <v>#REF!</v>
      </c>
      <c r="T13" s="1" t="e">
        <f t="shared" si="7"/>
        <v>#REF!</v>
      </c>
      <c r="U13" s="1" t="e">
        <f>#REF!</f>
        <v>#REF!</v>
      </c>
      <c r="V13" s="1" t="e">
        <f t="shared" si="8"/>
        <v>#REF!</v>
      </c>
      <c r="W13" s="1" t="e">
        <f>#REF!</f>
        <v>#REF!</v>
      </c>
      <c r="X13" s="1" t="e">
        <f t="shared" si="9"/>
        <v>#REF!</v>
      </c>
      <c r="Y13" s="1" t="e">
        <f>#REF!</f>
        <v>#REF!</v>
      </c>
      <c r="Z13" s="8" t="e">
        <f t="shared" si="10"/>
        <v>#REF!</v>
      </c>
      <c r="AA13" s="7" t="e">
        <f>#REF!</f>
        <v>#REF!</v>
      </c>
      <c r="AB13" s="1" t="e">
        <f t="shared" si="11"/>
        <v>#REF!</v>
      </c>
      <c r="AC13" s="1" t="e">
        <f>#REF!</f>
        <v>#REF!</v>
      </c>
      <c r="AD13" s="1" t="e">
        <f t="shared" si="12"/>
        <v>#REF!</v>
      </c>
      <c r="AE13" s="1" t="e">
        <f>#REF!</f>
        <v>#REF!</v>
      </c>
      <c r="AF13" s="1" t="e">
        <f t="shared" si="13"/>
        <v>#REF!</v>
      </c>
      <c r="AG13" s="1" t="e">
        <f>#REF!</f>
        <v>#REF!</v>
      </c>
      <c r="AH13" s="1" t="e">
        <f t="shared" si="14"/>
        <v>#REF!</v>
      </c>
      <c r="AI13" s="1" t="e">
        <f>#REF!</f>
        <v>#REF!</v>
      </c>
      <c r="AJ13" s="1" t="e">
        <f t="shared" si="15"/>
        <v>#REF!</v>
      </c>
      <c r="AK13" s="1" t="e">
        <f>#REF!</f>
        <v>#REF!</v>
      </c>
      <c r="AL13" s="1" t="e">
        <f t="shared" si="16"/>
        <v>#REF!</v>
      </c>
      <c r="AM13" s="1" t="e">
        <f>#REF!</f>
        <v>#REF!</v>
      </c>
      <c r="AN13" s="1" t="e">
        <f t="shared" si="17"/>
        <v>#REF!</v>
      </c>
      <c r="AO13" s="1" t="e">
        <f>#REF!</f>
        <v>#REF!</v>
      </c>
      <c r="AP13" s="8" t="e">
        <f t="shared" si="18"/>
        <v>#REF!</v>
      </c>
      <c r="AQ13" s="5" t="e">
        <f t="shared" si="19"/>
        <v>#REF!</v>
      </c>
      <c r="AR13" s="1" t="e">
        <f t="shared" si="20"/>
        <v>#REF!</v>
      </c>
    </row>
    <row r="14" spans="1:44" x14ac:dyDescent="0.25">
      <c r="A14" s="1">
        <f>список!A12</f>
        <v>11</v>
      </c>
      <c r="B14" s="1" t="str">
        <f>IF(список!B12="","",список!B12)</f>
        <v/>
      </c>
      <c r="C14" s="1">
        <f>IF(список!C12="","",список!C12)</f>
        <v>0</v>
      </c>
      <c r="D14" s="13" t="str">
        <f>IF(список!D12="","",список!D12)</f>
        <v>младшая группа</v>
      </c>
      <c r="E14" s="17" t="e">
        <f>#REF!</f>
        <v>#REF!</v>
      </c>
      <c r="F14" s="16" t="e">
        <f t="shared" si="0"/>
        <v>#REF!</v>
      </c>
      <c r="G14" s="16" t="e">
        <f>#REF!</f>
        <v>#REF!</v>
      </c>
      <c r="H14" s="16" t="e">
        <f t="shared" si="1"/>
        <v>#REF!</v>
      </c>
      <c r="I14" s="16" t="e">
        <f>#REF!</f>
        <v>#REF!</v>
      </c>
      <c r="J14" s="16" t="e">
        <f t="shared" si="2"/>
        <v>#REF!</v>
      </c>
      <c r="K14" s="1" t="e">
        <f>#REF!</f>
        <v>#REF!</v>
      </c>
      <c r="L14" s="1" t="e">
        <f t="shared" si="3"/>
        <v>#REF!</v>
      </c>
      <c r="M14" s="1" t="e">
        <f>#REF!</f>
        <v>#REF!</v>
      </c>
      <c r="N14" s="1" t="e">
        <f t="shared" si="4"/>
        <v>#REF!</v>
      </c>
      <c r="O14" s="1" t="e">
        <f>#REF!</f>
        <v>#REF!</v>
      </c>
      <c r="P14" s="1" t="e">
        <f t="shared" si="5"/>
        <v>#REF!</v>
      </c>
      <c r="Q14" s="1" t="e">
        <f>#REF!</f>
        <v>#REF!</v>
      </c>
      <c r="R14" s="1" t="e">
        <f t="shared" si="6"/>
        <v>#REF!</v>
      </c>
      <c r="S14" s="1" t="e">
        <f>#REF!</f>
        <v>#REF!</v>
      </c>
      <c r="T14" s="1" t="e">
        <f t="shared" si="7"/>
        <v>#REF!</v>
      </c>
      <c r="U14" s="1" t="e">
        <f>#REF!</f>
        <v>#REF!</v>
      </c>
      <c r="V14" s="1" t="e">
        <f t="shared" si="8"/>
        <v>#REF!</v>
      </c>
      <c r="W14" s="1" t="e">
        <f>#REF!</f>
        <v>#REF!</v>
      </c>
      <c r="X14" s="1" t="e">
        <f t="shared" si="9"/>
        <v>#REF!</v>
      </c>
      <c r="Y14" s="1" t="e">
        <f>#REF!</f>
        <v>#REF!</v>
      </c>
      <c r="Z14" s="8" t="e">
        <f t="shared" si="10"/>
        <v>#REF!</v>
      </c>
      <c r="AA14" s="7" t="e">
        <f>#REF!</f>
        <v>#REF!</v>
      </c>
      <c r="AB14" s="1" t="e">
        <f t="shared" si="11"/>
        <v>#REF!</v>
      </c>
      <c r="AC14" s="1" t="e">
        <f>#REF!</f>
        <v>#REF!</v>
      </c>
      <c r="AD14" s="1" t="e">
        <f t="shared" si="12"/>
        <v>#REF!</v>
      </c>
      <c r="AE14" s="1" t="e">
        <f>#REF!</f>
        <v>#REF!</v>
      </c>
      <c r="AF14" s="1" t="e">
        <f t="shared" si="13"/>
        <v>#REF!</v>
      </c>
      <c r="AG14" s="1" t="e">
        <f>#REF!</f>
        <v>#REF!</v>
      </c>
      <c r="AH14" s="1" t="e">
        <f t="shared" si="14"/>
        <v>#REF!</v>
      </c>
      <c r="AI14" s="1" t="e">
        <f>#REF!</f>
        <v>#REF!</v>
      </c>
      <c r="AJ14" s="1" t="e">
        <f t="shared" si="15"/>
        <v>#REF!</v>
      </c>
      <c r="AK14" s="1" t="e">
        <f>#REF!</f>
        <v>#REF!</v>
      </c>
      <c r="AL14" s="1" t="e">
        <f t="shared" si="16"/>
        <v>#REF!</v>
      </c>
      <c r="AM14" s="1" t="e">
        <f>#REF!</f>
        <v>#REF!</v>
      </c>
      <c r="AN14" s="1" t="e">
        <f t="shared" si="17"/>
        <v>#REF!</v>
      </c>
      <c r="AO14" s="1" t="e">
        <f>#REF!</f>
        <v>#REF!</v>
      </c>
      <c r="AP14" s="8" t="e">
        <f t="shared" si="18"/>
        <v>#REF!</v>
      </c>
      <c r="AQ14" s="5" t="e">
        <f t="shared" si="19"/>
        <v>#REF!</v>
      </c>
      <c r="AR14" s="1" t="e">
        <f t="shared" si="20"/>
        <v>#REF!</v>
      </c>
    </row>
    <row r="15" spans="1:44" x14ac:dyDescent="0.25">
      <c r="A15" s="1">
        <f>список!A13</f>
        <v>12</v>
      </c>
      <c r="B15" s="1" t="str">
        <f>IF(список!B13="","",список!B13)</f>
        <v/>
      </c>
      <c r="C15" s="1">
        <f>IF(список!C13="","",список!C13)</f>
        <v>0</v>
      </c>
      <c r="D15" s="13" t="str">
        <f>IF(список!D13="","",список!D13)</f>
        <v>младшая группа</v>
      </c>
      <c r="E15" s="17" t="e">
        <f>#REF!</f>
        <v>#REF!</v>
      </c>
      <c r="F15" s="16" t="e">
        <f t="shared" si="0"/>
        <v>#REF!</v>
      </c>
      <c r="G15" s="16" t="e">
        <f>#REF!</f>
        <v>#REF!</v>
      </c>
      <c r="H15" s="16" t="e">
        <f t="shared" si="1"/>
        <v>#REF!</v>
      </c>
      <c r="I15" s="16" t="e">
        <f>#REF!</f>
        <v>#REF!</v>
      </c>
      <c r="J15" s="16" t="e">
        <f t="shared" si="2"/>
        <v>#REF!</v>
      </c>
      <c r="K15" s="1" t="e">
        <f>#REF!</f>
        <v>#REF!</v>
      </c>
      <c r="L15" s="1" t="e">
        <f t="shared" si="3"/>
        <v>#REF!</v>
      </c>
      <c r="M15" s="1" t="e">
        <f>#REF!</f>
        <v>#REF!</v>
      </c>
      <c r="N15" s="1" t="e">
        <f t="shared" si="4"/>
        <v>#REF!</v>
      </c>
      <c r="O15" s="1" t="e">
        <f>#REF!</f>
        <v>#REF!</v>
      </c>
      <c r="P15" s="1" t="e">
        <f t="shared" si="5"/>
        <v>#REF!</v>
      </c>
      <c r="Q15" s="1" t="e">
        <f>#REF!</f>
        <v>#REF!</v>
      </c>
      <c r="R15" s="1" t="e">
        <f t="shared" si="6"/>
        <v>#REF!</v>
      </c>
      <c r="S15" s="1" t="e">
        <f>#REF!</f>
        <v>#REF!</v>
      </c>
      <c r="T15" s="1" t="e">
        <f t="shared" si="7"/>
        <v>#REF!</v>
      </c>
      <c r="U15" s="1" t="e">
        <f>#REF!</f>
        <v>#REF!</v>
      </c>
      <c r="V15" s="1" t="e">
        <f t="shared" si="8"/>
        <v>#REF!</v>
      </c>
      <c r="W15" s="1" t="e">
        <f>#REF!</f>
        <v>#REF!</v>
      </c>
      <c r="X15" s="1" t="e">
        <f t="shared" si="9"/>
        <v>#REF!</v>
      </c>
      <c r="Y15" s="1" t="e">
        <f>#REF!</f>
        <v>#REF!</v>
      </c>
      <c r="Z15" s="8" t="e">
        <f t="shared" si="10"/>
        <v>#REF!</v>
      </c>
      <c r="AA15" s="7" t="e">
        <f>#REF!</f>
        <v>#REF!</v>
      </c>
      <c r="AB15" s="1" t="e">
        <f t="shared" si="11"/>
        <v>#REF!</v>
      </c>
      <c r="AC15" s="1" t="e">
        <f>#REF!</f>
        <v>#REF!</v>
      </c>
      <c r="AD15" s="1" t="e">
        <f t="shared" si="12"/>
        <v>#REF!</v>
      </c>
      <c r="AE15" s="1" t="e">
        <f>#REF!</f>
        <v>#REF!</v>
      </c>
      <c r="AF15" s="1" t="e">
        <f t="shared" si="13"/>
        <v>#REF!</v>
      </c>
      <c r="AG15" s="1" t="e">
        <f>#REF!</f>
        <v>#REF!</v>
      </c>
      <c r="AH15" s="1" t="e">
        <f t="shared" si="14"/>
        <v>#REF!</v>
      </c>
      <c r="AI15" s="1" t="e">
        <f>#REF!</f>
        <v>#REF!</v>
      </c>
      <c r="AJ15" s="1" t="e">
        <f t="shared" si="15"/>
        <v>#REF!</v>
      </c>
      <c r="AK15" s="1" t="e">
        <f>#REF!</f>
        <v>#REF!</v>
      </c>
      <c r="AL15" s="1" t="e">
        <f t="shared" si="16"/>
        <v>#REF!</v>
      </c>
      <c r="AM15" s="1" t="e">
        <f>#REF!</f>
        <v>#REF!</v>
      </c>
      <c r="AN15" s="1" t="e">
        <f t="shared" si="17"/>
        <v>#REF!</v>
      </c>
      <c r="AO15" s="1" t="e">
        <f>#REF!</f>
        <v>#REF!</v>
      </c>
      <c r="AP15" s="8" t="e">
        <f t="shared" si="18"/>
        <v>#REF!</v>
      </c>
      <c r="AQ15" s="5" t="e">
        <f t="shared" si="19"/>
        <v>#REF!</v>
      </c>
      <c r="AR15" s="1" t="e">
        <f t="shared" si="20"/>
        <v>#REF!</v>
      </c>
    </row>
    <row r="16" spans="1:44" x14ac:dyDescent="0.25">
      <c r="A16" s="1">
        <f>список!A14</f>
        <v>13</v>
      </c>
      <c r="B16" s="1" t="str">
        <f>IF(список!B14="","",список!B14)</f>
        <v/>
      </c>
      <c r="C16" s="1">
        <f>IF(список!C14="","",список!C14)</f>
        <v>0</v>
      </c>
      <c r="D16" s="13" t="str">
        <f>IF(список!D14="","",список!D14)</f>
        <v>младшая группа</v>
      </c>
      <c r="E16" s="17" t="e">
        <f>#REF!</f>
        <v>#REF!</v>
      </c>
      <c r="F16" s="16" t="e">
        <f t="shared" si="0"/>
        <v>#REF!</v>
      </c>
      <c r="G16" s="16" t="e">
        <f>#REF!</f>
        <v>#REF!</v>
      </c>
      <c r="H16" s="16" t="e">
        <f t="shared" si="1"/>
        <v>#REF!</v>
      </c>
      <c r="I16" s="16" t="e">
        <f>#REF!</f>
        <v>#REF!</v>
      </c>
      <c r="J16" s="16" t="e">
        <f t="shared" si="2"/>
        <v>#REF!</v>
      </c>
      <c r="K16" s="1" t="e">
        <f>#REF!</f>
        <v>#REF!</v>
      </c>
      <c r="L16" s="1" t="e">
        <f t="shared" si="3"/>
        <v>#REF!</v>
      </c>
      <c r="M16" s="1" t="e">
        <f>#REF!</f>
        <v>#REF!</v>
      </c>
      <c r="N16" s="1" t="e">
        <f t="shared" si="4"/>
        <v>#REF!</v>
      </c>
      <c r="O16" s="1" t="e">
        <f>#REF!</f>
        <v>#REF!</v>
      </c>
      <c r="P16" s="1" t="e">
        <f t="shared" si="5"/>
        <v>#REF!</v>
      </c>
      <c r="Q16" s="1" t="e">
        <f>#REF!</f>
        <v>#REF!</v>
      </c>
      <c r="R16" s="1" t="e">
        <f t="shared" si="6"/>
        <v>#REF!</v>
      </c>
      <c r="S16" s="1" t="e">
        <f>#REF!</f>
        <v>#REF!</v>
      </c>
      <c r="T16" s="1" t="e">
        <f t="shared" si="7"/>
        <v>#REF!</v>
      </c>
      <c r="U16" s="1" t="e">
        <f>#REF!</f>
        <v>#REF!</v>
      </c>
      <c r="V16" s="1" t="e">
        <f t="shared" si="8"/>
        <v>#REF!</v>
      </c>
      <c r="W16" s="1" t="e">
        <f>#REF!</f>
        <v>#REF!</v>
      </c>
      <c r="X16" s="1" t="e">
        <f t="shared" si="9"/>
        <v>#REF!</v>
      </c>
      <c r="Y16" s="1" t="e">
        <f>#REF!</f>
        <v>#REF!</v>
      </c>
      <c r="Z16" s="8" t="e">
        <f t="shared" si="10"/>
        <v>#REF!</v>
      </c>
      <c r="AA16" s="7" t="e">
        <f>#REF!</f>
        <v>#REF!</v>
      </c>
      <c r="AB16" s="1" t="e">
        <f t="shared" si="11"/>
        <v>#REF!</v>
      </c>
      <c r="AC16" s="1" t="e">
        <f>#REF!</f>
        <v>#REF!</v>
      </c>
      <c r="AD16" s="1" t="e">
        <f t="shared" si="12"/>
        <v>#REF!</v>
      </c>
      <c r="AE16" s="1" t="e">
        <f>#REF!</f>
        <v>#REF!</v>
      </c>
      <c r="AF16" s="1" t="e">
        <f t="shared" si="13"/>
        <v>#REF!</v>
      </c>
      <c r="AG16" s="1" t="e">
        <f>#REF!</f>
        <v>#REF!</v>
      </c>
      <c r="AH16" s="1" t="e">
        <f t="shared" si="14"/>
        <v>#REF!</v>
      </c>
      <c r="AI16" s="1" t="e">
        <f>#REF!</f>
        <v>#REF!</v>
      </c>
      <c r="AJ16" s="1" t="e">
        <f t="shared" si="15"/>
        <v>#REF!</v>
      </c>
      <c r="AK16" s="1" t="e">
        <f>#REF!</f>
        <v>#REF!</v>
      </c>
      <c r="AL16" s="1" t="e">
        <f t="shared" si="16"/>
        <v>#REF!</v>
      </c>
      <c r="AM16" s="1" t="e">
        <f>#REF!</f>
        <v>#REF!</v>
      </c>
      <c r="AN16" s="1" t="e">
        <f t="shared" si="17"/>
        <v>#REF!</v>
      </c>
      <c r="AO16" s="1" t="e">
        <f>#REF!</f>
        <v>#REF!</v>
      </c>
      <c r="AP16" s="8" t="e">
        <f t="shared" si="18"/>
        <v>#REF!</v>
      </c>
      <c r="AQ16" s="5" t="e">
        <f t="shared" si="19"/>
        <v>#REF!</v>
      </c>
      <c r="AR16" s="1" t="e">
        <f t="shared" si="20"/>
        <v>#REF!</v>
      </c>
    </row>
    <row r="17" spans="1:44" x14ac:dyDescent="0.25">
      <c r="A17" s="1">
        <f>список!A15</f>
        <v>14</v>
      </c>
      <c r="B17" s="1" t="str">
        <f>IF(список!B15="","",список!B15)</f>
        <v/>
      </c>
      <c r="C17" s="1">
        <f>IF(список!C15="","",список!C15)</f>
        <v>0</v>
      </c>
      <c r="D17" s="13" t="str">
        <f>IF(список!D15="","",список!D15)</f>
        <v>младшая группа</v>
      </c>
      <c r="E17" s="17" t="e">
        <f>#REF!</f>
        <v>#REF!</v>
      </c>
      <c r="F17" s="16" t="e">
        <f t="shared" si="0"/>
        <v>#REF!</v>
      </c>
      <c r="G17" s="16" t="e">
        <f>#REF!</f>
        <v>#REF!</v>
      </c>
      <c r="H17" s="16" t="e">
        <f t="shared" si="1"/>
        <v>#REF!</v>
      </c>
      <c r="I17" s="16" t="e">
        <f>#REF!</f>
        <v>#REF!</v>
      </c>
      <c r="J17" s="16" t="e">
        <f t="shared" si="2"/>
        <v>#REF!</v>
      </c>
      <c r="K17" s="1" t="e">
        <f>#REF!</f>
        <v>#REF!</v>
      </c>
      <c r="L17" s="1" t="e">
        <f t="shared" si="3"/>
        <v>#REF!</v>
      </c>
      <c r="M17" s="1" t="e">
        <f>#REF!</f>
        <v>#REF!</v>
      </c>
      <c r="N17" s="1" t="e">
        <f t="shared" si="4"/>
        <v>#REF!</v>
      </c>
      <c r="O17" s="1" t="e">
        <f>#REF!</f>
        <v>#REF!</v>
      </c>
      <c r="P17" s="1" t="e">
        <f t="shared" si="5"/>
        <v>#REF!</v>
      </c>
      <c r="Q17" s="1" t="e">
        <f>#REF!</f>
        <v>#REF!</v>
      </c>
      <c r="R17" s="1" t="e">
        <f t="shared" si="6"/>
        <v>#REF!</v>
      </c>
      <c r="S17" s="1" t="e">
        <f>#REF!</f>
        <v>#REF!</v>
      </c>
      <c r="T17" s="1" t="e">
        <f t="shared" si="7"/>
        <v>#REF!</v>
      </c>
      <c r="U17" s="1" t="e">
        <f>#REF!</f>
        <v>#REF!</v>
      </c>
      <c r="V17" s="1" t="e">
        <f t="shared" si="8"/>
        <v>#REF!</v>
      </c>
      <c r="W17" s="1" t="e">
        <f>#REF!</f>
        <v>#REF!</v>
      </c>
      <c r="X17" s="1" t="e">
        <f t="shared" si="9"/>
        <v>#REF!</v>
      </c>
      <c r="Y17" s="1" t="e">
        <f>#REF!</f>
        <v>#REF!</v>
      </c>
      <c r="Z17" s="8" t="e">
        <f t="shared" si="10"/>
        <v>#REF!</v>
      </c>
      <c r="AA17" s="7" t="e">
        <f>#REF!</f>
        <v>#REF!</v>
      </c>
      <c r="AB17" s="1" t="e">
        <f t="shared" si="11"/>
        <v>#REF!</v>
      </c>
      <c r="AC17" s="1" t="e">
        <f>#REF!</f>
        <v>#REF!</v>
      </c>
      <c r="AD17" s="1" t="e">
        <f t="shared" si="12"/>
        <v>#REF!</v>
      </c>
      <c r="AE17" s="1" t="e">
        <f>#REF!</f>
        <v>#REF!</v>
      </c>
      <c r="AF17" s="1" t="e">
        <f t="shared" si="13"/>
        <v>#REF!</v>
      </c>
      <c r="AG17" s="1" t="e">
        <f>#REF!</f>
        <v>#REF!</v>
      </c>
      <c r="AH17" s="1" t="e">
        <f t="shared" si="14"/>
        <v>#REF!</v>
      </c>
      <c r="AI17" s="1" t="e">
        <f>#REF!</f>
        <v>#REF!</v>
      </c>
      <c r="AJ17" s="1" t="e">
        <f t="shared" si="15"/>
        <v>#REF!</v>
      </c>
      <c r="AK17" s="1" t="e">
        <f>#REF!</f>
        <v>#REF!</v>
      </c>
      <c r="AL17" s="1" t="e">
        <f t="shared" si="16"/>
        <v>#REF!</v>
      </c>
      <c r="AM17" s="1" t="e">
        <f>#REF!</f>
        <v>#REF!</v>
      </c>
      <c r="AN17" s="1" t="e">
        <f t="shared" si="17"/>
        <v>#REF!</v>
      </c>
      <c r="AO17" s="1" t="e">
        <f>#REF!</f>
        <v>#REF!</v>
      </c>
      <c r="AP17" s="8" t="e">
        <f t="shared" si="18"/>
        <v>#REF!</v>
      </c>
      <c r="AQ17" s="5" t="e">
        <f t="shared" si="19"/>
        <v>#REF!</v>
      </c>
      <c r="AR17" s="1" t="e">
        <f t="shared" si="20"/>
        <v>#REF!</v>
      </c>
    </row>
    <row r="18" spans="1:44" x14ac:dyDescent="0.25">
      <c r="A18" s="1">
        <f>список!A16</f>
        <v>15</v>
      </c>
      <c r="B18" s="1" t="str">
        <f>IF(список!B16="","",список!B16)</f>
        <v/>
      </c>
      <c r="C18" s="1">
        <f>IF(список!C16="","",список!C16)</f>
        <v>0</v>
      </c>
      <c r="D18" s="13" t="str">
        <f>IF(список!D16="","",список!D16)</f>
        <v>младшая группа</v>
      </c>
      <c r="E18" s="17" t="e">
        <f>#REF!</f>
        <v>#REF!</v>
      </c>
      <c r="F18" s="16" t="e">
        <f t="shared" si="0"/>
        <v>#REF!</v>
      </c>
      <c r="G18" s="16" t="e">
        <f>#REF!</f>
        <v>#REF!</v>
      </c>
      <c r="H18" s="16" t="e">
        <f t="shared" si="1"/>
        <v>#REF!</v>
      </c>
      <c r="I18" s="16" t="e">
        <f>#REF!</f>
        <v>#REF!</v>
      </c>
      <c r="J18" s="16" t="e">
        <f t="shared" si="2"/>
        <v>#REF!</v>
      </c>
      <c r="K18" s="1" t="e">
        <f>#REF!</f>
        <v>#REF!</v>
      </c>
      <c r="L18" s="1" t="e">
        <f t="shared" si="3"/>
        <v>#REF!</v>
      </c>
      <c r="M18" s="1" t="e">
        <f>#REF!</f>
        <v>#REF!</v>
      </c>
      <c r="N18" s="1" t="e">
        <f t="shared" si="4"/>
        <v>#REF!</v>
      </c>
      <c r="O18" s="1" t="e">
        <f>#REF!</f>
        <v>#REF!</v>
      </c>
      <c r="P18" s="1" t="e">
        <f t="shared" si="5"/>
        <v>#REF!</v>
      </c>
      <c r="Q18" s="1" t="e">
        <f>#REF!</f>
        <v>#REF!</v>
      </c>
      <c r="R18" s="1" t="e">
        <f t="shared" si="6"/>
        <v>#REF!</v>
      </c>
      <c r="S18" s="1" t="e">
        <f>#REF!</f>
        <v>#REF!</v>
      </c>
      <c r="T18" s="1" t="e">
        <f t="shared" si="7"/>
        <v>#REF!</v>
      </c>
      <c r="U18" s="1" t="e">
        <f>#REF!</f>
        <v>#REF!</v>
      </c>
      <c r="V18" s="1" t="e">
        <f t="shared" si="8"/>
        <v>#REF!</v>
      </c>
      <c r="W18" s="1" t="e">
        <f>#REF!</f>
        <v>#REF!</v>
      </c>
      <c r="X18" s="1" t="e">
        <f t="shared" si="9"/>
        <v>#REF!</v>
      </c>
      <c r="Y18" s="1" t="e">
        <f>#REF!</f>
        <v>#REF!</v>
      </c>
      <c r="Z18" s="8" t="e">
        <f t="shared" si="10"/>
        <v>#REF!</v>
      </c>
      <c r="AA18" s="7" t="e">
        <f>#REF!</f>
        <v>#REF!</v>
      </c>
      <c r="AB18" s="1" t="e">
        <f t="shared" si="11"/>
        <v>#REF!</v>
      </c>
      <c r="AC18" s="1" t="e">
        <f>#REF!</f>
        <v>#REF!</v>
      </c>
      <c r="AD18" s="1" t="e">
        <f t="shared" si="12"/>
        <v>#REF!</v>
      </c>
      <c r="AE18" s="1" t="e">
        <f>#REF!</f>
        <v>#REF!</v>
      </c>
      <c r="AF18" s="1" t="e">
        <f t="shared" si="13"/>
        <v>#REF!</v>
      </c>
      <c r="AG18" s="1" t="e">
        <f>#REF!</f>
        <v>#REF!</v>
      </c>
      <c r="AH18" s="1" t="e">
        <f t="shared" si="14"/>
        <v>#REF!</v>
      </c>
      <c r="AI18" s="1" t="e">
        <f>#REF!</f>
        <v>#REF!</v>
      </c>
      <c r="AJ18" s="1" t="e">
        <f t="shared" si="15"/>
        <v>#REF!</v>
      </c>
      <c r="AK18" s="1" t="e">
        <f>#REF!</f>
        <v>#REF!</v>
      </c>
      <c r="AL18" s="1" t="e">
        <f t="shared" si="16"/>
        <v>#REF!</v>
      </c>
      <c r="AM18" s="1" t="e">
        <f>#REF!</f>
        <v>#REF!</v>
      </c>
      <c r="AN18" s="1" t="e">
        <f t="shared" si="17"/>
        <v>#REF!</v>
      </c>
      <c r="AO18" s="1" t="e">
        <f>#REF!</f>
        <v>#REF!</v>
      </c>
      <c r="AP18" s="8" t="e">
        <f t="shared" si="18"/>
        <v>#REF!</v>
      </c>
      <c r="AQ18" s="5" t="e">
        <f t="shared" si="19"/>
        <v>#REF!</v>
      </c>
      <c r="AR18" s="1" t="e">
        <f t="shared" si="20"/>
        <v>#REF!</v>
      </c>
    </row>
    <row r="19" spans="1:44" x14ac:dyDescent="0.25">
      <c r="A19" s="1">
        <f>список!A17</f>
        <v>16</v>
      </c>
      <c r="B19" s="1" t="str">
        <f>IF(список!B17="","",список!B17)</f>
        <v/>
      </c>
      <c r="C19" s="1">
        <f>IF(список!C17="","",список!C17)</f>
        <v>0</v>
      </c>
      <c r="D19" s="13" t="str">
        <f>IF(список!D17="","",список!D17)</f>
        <v>младшая группа</v>
      </c>
      <c r="E19" s="17" t="e">
        <f>#REF!</f>
        <v>#REF!</v>
      </c>
      <c r="F19" s="16" t="e">
        <f t="shared" si="0"/>
        <v>#REF!</v>
      </c>
      <c r="G19" s="16" t="e">
        <f>#REF!</f>
        <v>#REF!</v>
      </c>
      <c r="H19" s="16" t="e">
        <f t="shared" si="1"/>
        <v>#REF!</v>
      </c>
      <c r="I19" s="16" t="e">
        <f>#REF!</f>
        <v>#REF!</v>
      </c>
      <c r="J19" s="16" t="e">
        <f t="shared" si="2"/>
        <v>#REF!</v>
      </c>
      <c r="K19" s="1" t="e">
        <f>#REF!</f>
        <v>#REF!</v>
      </c>
      <c r="L19" s="1" t="e">
        <f t="shared" si="3"/>
        <v>#REF!</v>
      </c>
      <c r="M19" s="1" t="e">
        <f>#REF!</f>
        <v>#REF!</v>
      </c>
      <c r="N19" s="1" t="e">
        <f t="shared" si="4"/>
        <v>#REF!</v>
      </c>
      <c r="O19" s="1" t="e">
        <f>#REF!</f>
        <v>#REF!</v>
      </c>
      <c r="P19" s="1" t="e">
        <f t="shared" si="5"/>
        <v>#REF!</v>
      </c>
      <c r="Q19" s="1" t="e">
        <f>#REF!</f>
        <v>#REF!</v>
      </c>
      <c r="R19" s="1" t="e">
        <f t="shared" si="6"/>
        <v>#REF!</v>
      </c>
      <c r="S19" s="1" t="e">
        <f>#REF!</f>
        <v>#REF!</v>
      </c>
      <c r="T19" s="1" t="e">
        <f t="shared" si="7"/>
        <v>#REF!</v>
      </c>
      <c r="U19" s="1" t="e">
        <f>#REF!</f>
        <v>#REF!</v>
      </c>
      <c r="V19" s="1" t="e">
        <f t="shared" si="8"/>
        <v>#REF!</v>
      </c>
      <c r="W19" s="1" t="e">
        <f>#REF!</f>
        <v>#REF!</v>
      </c>
      <c r="X19" s="1" t="e">
        <f t="shared" si="9"/>
        <v>#REF!</v>
      </c>
      <c r="Y19" s="1" t="e">
        <f>#REF!</f>
        <v>#REF!</v>
      </c>
      <c r="Z19" s="8" t="e">
        <f t="shared" si="10"/>
        <v>#REF!</v>
      </c>
      <c r="AA19" s="7" t="e">
        <f>#REF!</f>
        <v>#REF!</v>
      </c>
      <c r="AB19" s="1" t="e">
        <f t="shared" si="11"/>
        <v>#REF!</v>
      </c>
      <c r="AC19" s="1" t="e">
        <f>#REF!</f>
        <v>#REF!</v>
      </c>
      <c r="AD19" s="1" t="e">
        <f t="shared" si="12"/>
        <v>#REF!</v>
      </c>
      <c r="AE19" s="1" t="e">
        <f>#REF!</f>
        <v>#REF!</v>
      </c>
      <c r="AF19" s="1" t="e">
        <f t="shared" si="13"/>
        <v>#REF!</v>
      </c>
      <c r="AG19" s="1" t="e">
        <f>#REF!</f>
        <v>#REF!</v>
      </c>
      <c r="AH19" s="1" t="e">
        <f t="shared" si="14"/>
        <v>#REF!</v>
      </c>
      <c r="AI19" s="1" t="e">
        <f>#REF!</f>
        <v>#REF!</v>
      </c>
      <c r="AJ19" s="1" t="e">
        <f t="shared" si="15"/>
        <v>#REF!</v>
      </c>
      <c r="AK19" s="1" t="e">
        <f>#REF!</f>
        <v>#REF!</v>
      </c>
      <c r="AL19" s="1" t="e">
        <f t="shared" si="16"/>
        <v>#REF!</v>
      </c>
      <c r="AM19" s="1" t="e">
        <f>#REF!</f>
        <v>#REF!</v>
      </c>
      <c r="AN19" s="1" t="e">
        <f t="shared" si="17"/>
        <v>#REF!</v>
      </c>
      <c r="AO19" s="1" t="e">
        <f>#REF!</f>
        <v>#REF!</v>
      </c>
      <c r="AP19" s="8" t="e">
        <f t="shared" si="18"/>
        <v>#REF!</v>
      </c>
      <c r="AQ19" s="5" t="e">
        <f t="shared" si="19"/>
        <v>#REF!</v>
      </c>
      <c r="AR19" s="1" t="e">
        <f t="shared" si="20"/>
        <v>#REF!</v>
      </c>
    </row>
    <row r="20" spans="1:44" x14ac:dyDescent="0.25">
      <c r="A20" s="1">
        <f>список!A18</f>
        <v>17</v>
      </c>
      <c r="B20" s="1" t="str">
        <f>IF(список!B18="","",список!B18)</f>
        <v/>
      </c>
      <c r="C20" s="1">
        <f>IF(список!C18="","",список!C18)</f>
        <v>0</v>
      </c>
      <c r="D20" s="13" t="str">
        <f>IF(список!D18="","",список!D18)</f>
        <v>младшая группа</v>
      </c>
      <c r="E20" s="17" t="e">
        <f>#REF!</f>
        <v>#REF!</v>
      </c>
      <c r="F20" s="16" t="e">
        <f t="shared" si="0"/>
        <v>#REF!</v>
      </c>
      <c r="G20" s="16" t="e">
        <f>#REF!</f>
        <v>#REF!</v>
      </c>
      <c r="H20" s="16" t="e">
        <f t="shared" si="1"/>
        <v>#REF!</v>
      </c>
      <c r="I20" s="16" t="e">
        <f>#REF!</f>
        <v>#REF!</v>
      </c>
      <c r="J20" s="16" t="e">
        <f t="shared" si="2"/>
        <v>#REF!</v>
      </c>
      <c r="K20" s="1" t="e">
        <f>#REF!</f>
        <v>#REF!</v>
      </c>
      <c r="L20" s="1" t="e">
        <f t="shared" si="3"/>
        <v>#REF!</v>
      </c>
      <c r="M20" s="1" t="e">
        <f>#REF!</f>
        <v>#REF!</v>
      </c>
      <c r="N20" s="1" t="e">
        <f t="shared" si="4"/>
        <v>#REF!</v>
      </c>
      <c r="O20" s="1" t="e">
        <f>#REF!</f>
        <v>#REF!</v>
      </c>
      <c r="P20" s="1" t="e">
        <f t="shared" si="5"/>
        <v>#REF!</v>
      </c>
      <c r="Q20" s="1" t="e">
        <f>#REF!</f>
        <v>#REF!</v>
      </c>
      <c r="R20" s="1" t="e">
        <f t="shared" si="6"/>
        <v>#REF!</v>
      </c>
      <c r="S20" s="1" t="e">
        <f>#REF!</f>
        <v>#REF!</v>
      </c>
      <c r="T20" s="1" t="e">
        <f t="shared" si="7"/>
        <v>#REF!</v>
      </c>
      <c r="U20" s="1" t="e">
        <f>#REF!</f>
        <v>#REF!</v>
      </c>
      <c r="V20" s="1" t="e">
        <f t="shared" si="8"/>
        <v>#REF!</v>
      </c>
      <c r="W20" s="1" t="e">
        <f>#REF!</f>
        <v>#REF!</v>
      </c>
      <c r="X20" s="1" t="e">
        <f t="shared" si="9"/>
        <v>#REF!</v>
      </c>
      <c r="Y20" s="1" t="e">
        <f>#REF!</f>
        <v>#REF!</v>
      </c>
      <c r="Z20" s="8" t="e">
        <f t="shared" si="10"/>
        <v>#REF!</v>
      </c>
      <c r="AA20" s="7" t="e">
        <f>#REF!</f>
        <v>#REF!</v>
      </c>
      <c r="AB20" s="1" t="e">
        <f t="shared" si="11"/>
        <v>#REF!</v>
      </c>
      <c r="AC20" s="1" t="e">
        <f>#REF!</f>
        <v>#REF!</v>
      </c>
      <c r="AD20" s="1" t="e">
        <f t="shared" si="12"/>
        <v>#REF!</v>
      </c>
      <c r="AE20" s="1" t="e">
        <f>#REF!</f>
        <v>#REF!</v>
      </c>
      <c r="AF20" s="1" t="e">
        <f t="shared" si="13"/>
        <v>#REF!</v>
      </c>
      <c r="AG20" s="1" t="e">
        <f>#REF!</f>
        <v>#REF!</v>
      </c>
      <c r="AH20" s="1" t="e">
        <f t="shared" si="14"/>
        <v>#REF!</v>
      </c>
      <c r="AI20" s="1" t="e">
        <f>#REF!</f>
        <v>#REF!</v>
      </c>
      <c r="AJ20" s="1" t="e">
        <f t="shared" si="15"/>
        <v>#REF!</v>
      </c>
      <c r="AK20" s="1" t="e">
        <f>#REF!</f>
        <v>#REF!</v>
      </c>
      <c r="AL20" s="1" t="e">
        <f t="shared" si="16"/>
        <v>#REF!</v>
      </c>
      <c r="AM20" s="1" t="e">
        <f>#REF!</f>
        <v>#REF!</v>
      </c>
      <c r="AN20" s="1" t="e">
        <f t="shared" si="17"/>
        <v>#REF!</v>
      </c>
      <c r="AO20" s="1" t="e">
        <f>#REF!</f>
        <v>#REF!</v>
      </c>
      <c r="AP20" s="8" t="e">
        <f t="shared" si="18"/>
        <v>#REF!</v>
      </c>
      <c r="AQ20" s="5" t="e">
        <f t="shared" si="19"/>
        <v>#REF!</v>
      </c>
      <c r="AR20" s="1" t="e">
        <f t="shared" si="20"/>
        <v>#REF!</v>
      </c>
    </row>
    <row r="21" spans="1:44" x14ac:dyDescent="0.25">
      <c r="A21" s="1">
        <f>список!A19</f>
        <v>18</v>
      </c>
      <c r="B21" s="1" t="str">
        <f>IF(список!B19="","",список!B19)</f>
        <v/>
      </c>
      <c r="C21" s="1">
        <f>IF(список!C19="","",список!C19)</f>
        <v>0</v>
      </c>
      <c r="D21" s="13" t="str">
        <f>IF(список!D19="","",список!D19)</f>
        <v>младшая группа</v>
      </c>
      <c r="E21" s="17" t="e">
        <f>#REF!</f>
        <v>#REF!</v>
      </c>
      <c r="F21" s="16" t="e">
        <f t="shared" si="0"/>
        <v>#REF!</v>
      </c>
      <c r="G21" s="16" t="e">
        <f>#REF!</f>
        <v>#REF!</v>
      </c>
      <c r="H21" s="16" t="e">
        <f t="shared" si="1"/>
        <v>#REF!</v>
      </c>
      <c r="I21" s="16" t="e">
        <f>#REF!</f>
        <v>#REF!</v>
      </c>
      <c r="J21" s="16" t="e">
        <f t="shared" si="2"/>
        <v>#REF!</v>
      </c>
      <c r="K21" s="1" t="e">
        <f>#REF!</f>
        <v>#REF!</v>
      </c>
      <c r="L21" s="1" t="e">
        <f t="shared" si="3"/>
        <v>#REF!</v>
      </c>
      <c r="M21" s="1" t="e">
        <f>#REF!</f>
        <v>#REF!</v>
      </c>
      <c r="N21" s="1" t="e">
        <f t="shared" si="4"/>
        <v>#REF!</v>
      </c>
      <c r="O21" s="1" t="e">
        <f>#REF!</f>
        <v>#REF!</v>
      </c>
      <c r="P21" s="1" t="e">
        <f t="shared" si="5"/>
        <v>#REF!</v>
      </c>
      <c r="Q21" s="1" t="e">
        <f>#REF!</f>
        <v>#REF!</v>
      </c>
      <c r="R21" s="1" t="e">
        <f t="shared" si="6"/>
        <v>#REF!</v>
      </c>
      <c r="S21" s="1" t="e">
        <f>#REF!</f>
        <v>#REF!</v>
      </c>
      <c r="T21" s="1" t="e">
        <f t="shared" si="7"/>
        <v>#REF!</v>
      </c>
      <c r="U21" s="1" t="e">
        <f>#REF!</f>
        <v>#REF!</v>
      </c>
      <c r="V21" s="1" t="e">
        <f t="shared" si="8"/>
        <v>#REF!</v>
      </c>
      <c r="W21" s="1" t="e">
        <f>#REF!</f>
        <v>#REF!</v>
      </c>
      <c r="X21" s="1" t="e">
        <f t="shared" si="9"/>
        <v>#REF!</v>
      </c>
      <c r="Y21" s="1" t="e">
        <f>#REF!</f>
        <v>#REF!</v>
      </c>
      <c r="Z21" s="8" t="e">
        <f t="shared" si="10"/>
        <v>#REF!</v>
      </c>
      <c r="AA21" s="7" t="e">
        <f>#REF!</f>
        <v>#REF!</v>
      </c>
      <c r="AB21" s="1" t="e">
        <f t="shared" si="11"/>
        <v>#REF!</v>
      </c>
      <c r="AC21" s="1" t="e">
        <f>#REF!</f>
        <v>#REF!</v>
      </c>
      <c r="AD21" s="1" t="e">
        <f t="shared" si="12"/>
        <v>#REF!</v>
      </c>
      <c r="AE21" s="1" t="e">
        <f>#REF!</f>
        <v>#REF!</v>
      </c>
      <c r="AF21" s="1" t="e">
        <f t="shared" si="13"/>
        <v>#REF!</v>
      </c>
      <c r="AG21" s="1" t="e">
        <f>#REF!</f>
        <v>#REF!</v>
      </c>
      <c r="AH21" s="1" t="e">
        <f t="shared" si="14"/>
        <v>#REF!</v>
      </c>
      <c r="AI21" s="1" t="e">
        <f>#REF!</f>
        <v>#REF!</v>
      </c>
      <c r="AJ21" s="1" t="e">
        <f t="shared" si="15"/>
        <v>#REF!</v>
      </c>
      <c r="AK21" s="1" t="e">
        <f>#REF!</f>
        <v>#REF!</v>
      </c>
      <c r="AL21" s="1" t="e">
        <f t="shared" si="16"/>
        <v>#REF!</v>
      </c>
      <c r="AM21" s="1" t="e">
        <f>#REF!</f>
        <v>#REF!</v>
      </c>
      <c r="AN21" s="1" t="e">
        <f t="shared" si="17"/>
        <v>#REF!</v>
      </c>
      <c r="AO21" s="1" t="e">
        <f>#REF!</f>
        <v>#REF!</v>
      </c>
      <c r="AP21" s="8" t="e">
        <f t="shared" si="18"/>
        <v>#REF!</v>
      </c>
      <c r="AQ21" s="5" t="e">
        <f t="shared" si="19"/>
        <v>#REF!</v>
      </c>
      <c r="AR21" s="1" t="e">
        <f t="shared" si="20"/>
        <v>#REF!</v>
      </c>
    </row>
    <row r="22" spans="1:44" x14ac:dyDescent="0.25">
      <c r="A22" s="1">
        <f>список!A20</f>
        <v>19</v>
      </c>
      <c r="B22" s="1" t="str">
        <f>IF(список!B20="","",список!B20)</f>
        <v/>
      </c>
      <c r="C22" s="1">
        <f>IF(список!C20="","",список!C20)</f>
        <v>0</v>
      </c>
      <c r="D22" s="13" t="str">
        <f>IF(список!D20="","",список!D20)</f>
        <v>младшая группа</v>
      </c>
      <c r="E22" s="17" t="e">
        <f>#REF!</f>
        <v>#REF!</v>
      </c>
      <c r="F22" s="16" t="e">
        <f t="shared" si="0"/>
        <v>#REF!</v>
      </c>
      <c r="G22" s="16" t="e">
        <f>#REF!</f>
        <v>#REF!</v>
      </c>
      <c r="H22" s="16" t="e">
        <f t="shared" si="1"/>
        <v>#REF!</v>
      </c>
      <c r="I22" s="16" t="e">
        <f>#REF!</f>
        <v>#REF!</v>
      </c>
      <c r="J22" s="16" t="e">
        <f t="shared" si="2"/>
        <v>#REF!</v>
      </c>
      <c r="K22" s="1" t="e">
        <f>#REF!</f>
        <v>#REF!</v>
      </c>
      <c r="L22" s="1" t="e">
        <f t="shared" si="3"/>
        <v>#REF!</v>
      </c>
      <c r="M22" s="1" t="e">
        <f>#REF!</f>
        <v>#REF!</v>
      </c>
      <c r="N22" s="1" t="e">
        <f t="shared" si="4"/>
        <v>#REF!</v>
      </c>
      <c r="O22" s="1" t="e">
        <f>#REF!</f>
        <v>#REF!</v>
      </c>
      <c r="P22" s="1" t="e">
        <f t="shared" si="5"/>
        <v>#REF!</v>
      </c>
      <c r="Q22" s="1" t="e">
        <f>#REF!</f>
        <v>#REF!</v>
      </c>
      <c r="R22" s="1" t="e">
        <f t="shared" si="6"/>
        <v>#REF!</v>
      </c>
      <c r="S22" s="1" t="e">
        <f>#REF!</f>
        <v>#REF!</v>
      </c>
      <c r="T22" s="1" t="e">
        <f t="shared" si="7"/>
        <v>#REF!</v>
      </c>
      <c r="U22" s="1" t="e">
        <f>#REF!</f>
        <v>#REF!</v>
      </c>
      <c r="V22" s="1" t="e">
        <f t="shared" si="8"/>
        <v>#REF!</v>
      </c>
      <c r="W22" s="1" t="e">
        <f>#REF!</f>
        <v>#REF!</v>
      </c>
      <c r="X22" s="1" t="e">
        <f t="shared" si="9"/>
        <v>#REF!</v>
      </c>
      <c r="Y22" s="1" t="e">
        <f>#REF!</f>
        <v>#REF!</v>
      </c>
      <c r="Z22" s="8" t="e">
        <f t="shared" si="10"/>
        <v>#REF!</v>
      </c>
      <c r="AA22" s="7" t="e">
        <f>#REF!</f>
        <v>#REF!</v>
      </c>
      <c r="AB22" s="1" t="e">
        <f t="shared" si="11"/>
        <v>#REF!</v>
      </c>
      <c r="AC22" s="1" t="e">
        <f>#REF!</f>
        <v>#REF!</v>
      </c>
      <c r="AD22" s="1" t="e">
        <f t="shared" si="12"/>
        <v>#REF!</v>
      </c>
      <c r="AE22" s="1" t="e">
        <f>#REF!</f>
        <v>#REF!</v>
      </c>
      <c r="AF22" s="1" t="e">
        <f t="shared" si="13"/>
        <v>#REF!</v>
      </c>
      <c r="AG22" s="1" t="e">
        <f>#REF!</f>
        <v>#REF!</v>
      </c>
      <c r="AH22" s="1" t="e">
        <f t="shared" si="14"/>
        <v>#REF!</v>
      </c>
      <c r="AI22" s="1" t="e">
        <f>#REF!</f>
        <v>#REF!</v>
      </c>
      <c r="AJ22" s="1" t="e">
        <f t="shared" si="15"/>
        <v>#REF!</v>
      </c>
      <c r="AK22" s="1" t="e">
        <f>#REF!</f>
        <v>#REF!</v>
      </c>
      <c r="AL22" s="1" t="e">
        <f t="shared" si="16"/>
        <v>#REF!</v>
      </c>
      <c r="AM22" s="1" t="e">
        <f>#REF!</f>
        <v>#REF!</v>
      </c>
      <c r="AN22" s="1" t="e">
        <f t="shared" si="17"/>
        <v>#REF!</v>
      </c>
      <c r="AO22" s="1" t="e">
        <f>#REF!</f>
        <v>#REF!</v>
      </c>
      <c r="AP22" s="8" t="e">
        <f t="shared" si="18"/>
        <v>#REF!</v>
      </c>
      <c r="AQ22" s="5" t="e">
        <f t="shared" si="19"/>
        <v>#REF!</v>
      </c>
      <c r="AR22" s="1" t="e">
        <f t="shared" si="20"/>
        <v>#REF!</v>
      </c>
    </row>
    <row r="23" spans="1:44" x14ac:dyDescent="0.25">
      <c r="A23" s="1">
        <f>список!A21</f>
        <v>20</v>
      </c>
      <c r="B23" s="1" t="str">
        <f>IF(список!B21="","",список!B21)</f>
        <v/>
      </c>
      <c r="C23" s="1">
        <f>IF(список!C21="","",список!C21)</f>
        <v>0</v>
      </c>
      <c r="D23" s="13" t="str">
        <f>IF(список!D21="","",список!D21)</f>
        <v>младшая группа</v>
      </c>
      <c r="E23" s="17" t="e">
        <f>#REF!</f>
        <v>#REF!</v>
      </c>
      <c r="F23" s="16" t="e">
        <f t="shared" si="0"/>
        <v>#REF!</v>
      </c>
      <c r="G23" s="16" t="e">
        <f>#REF!</f>
        <v>#REF!</v>
      </c>
      <c r="H23" s="16" t="e">
        <f t="shared" si="1"/>
        <v>#REF!</v>
      </c>
      <c r="I23" s="16" t="e">
        <f>#REF!</f>
        <v>#REF!</v>
      </c>
      <c r="J23" s="16" t="e">
        <f t="shared" si="2"/>
        <v>#REF!</v>
      </c>
      <c r="K23" s="1" t="e">
        <f>#REF!</f>
        <v>#REF!</v>
      </c>
      <c r="L23" s="1" t="e">
        <f t="shared" si="3"/>
        <v>#REF!</v>
      </c>
      <c r="M23" s="1" t="e">
        <f>#REF!</f>
        <v>#REF!</v>
      </c>
      <c r="N23" s="1" t="e">
        <f t="shared" si="4"/>
        <v>#REF!</v>
      </c>
      <c r="O23" s="1" t="e">
        <f>#REF!</f>
        <v>#REF!</v>
      </c>
      <c r="P23" s="1" t="e">
        <f t="shared" si="5"/>
        <v>#REF!</v>
      </c>
      <c r="Q23" s="1" t="e">
        <f>#REF!</f>
        <v>#REF!</v>
      </c>
      <c r="R23" s="1" t="e">
        <f t="shared" si="6"/>
        <v>#REF!</v>
      </c>
      <c r="S23" s="1" t="e">
        <f>#REF!</f>
        <v>#REF!</v>
      </c>
      <c r="T23" s="1" t="e">
        <f t="shared" si="7"/>
        <v>#REF!</v>
      </c>
      <c r="U23" s="1" t="e">
        <f>#REF!</f>
        <v>#REF!</v>
      </c>
      <c r="V23" s="1" t="e">
        <f t="shared" si="8"/>
        <v>#REF!</v>
      </c>
      <c r="W23" s="1" t="e">
        <f>#REF!</f>
        <v>#REF!</v>
      </c>
      <c r="X23" s="1" t="e">
        <f t="shared" si="9"/>
        <v>#REF!</v>
      </c>
      <c r="Y23" s="1" t="e">
        <f>#REF!</f>
        <v>#REF!</v>
      </c>
      <c r="Z23" s="8" t="e">
        <f t="shared" si="10"/>
        <v>#REF!</v>
      </c>
      <c r="AA23" s="7" t="e">
        <f>#REF!</f>
        <v>#REF!</v>
      </c>
      <c r="AB23" s="1" t="e">
        <f t="shared" si="11"/>
        <v>#REF!</v>
      </c>
      <c r="AC23" s="1" t="e">
        <f>#REF!</f>
        <v>#REF!</v>
      </c>
      <c r="AD23" s="1" t="e">
        <f t="shared" si="12"/>
        <v>#REF!</v>
      </c>
      <c r="AE23" s="1" t="e">
        <f>#REF!</f>
        <v>#REF!</v>
      </c>
      <c r="AF23" s="1" t="e">
        <f t="shared" si="13"/>
        <v>#REF!</v>
      </c>
      <c r="AG23" s="1" t="e">
        <f>#REF!</f>
        <v>#REF!</v>
      </c>
      <c r="AH23" s="1" t="e">
        <f t="shared" si="14"/>
        <v>#REF!</v>
      </c>
      <c r="AI23" s="1" t="e">
        <f>#REF!</f>
        <v>#REF!</v>
      </c>
      <c r="AJ23" s="1" t="e">
        <f t="shared" si="15"/>
        <v>#REF!</v>
      </c>
      <c r="AK23" s="1" t="e">
        <f>#REF!</f>
        <v>#REF!</v>
      </c>
      <c r="AL23" s="1" t="e">
        <f t="shared" si="16"/>
        <v>#REF!</v>
      </c>
      <c r="AM23" s="1" t="e">
        <f>#REF!</f>
        <v>#REF!</v>
      </c>
      <c r="AN23" s="1" t="e">
        <f t="shared" si="17"/>
        <v>#REF!</v>
      </c>
      <c r="AO23" s="1" t="e">
        <f>#REF!</f>
        <v>#REF!</v>
      </c>
      <c r="AP23" s="8" t="e">
        <f t="shared" si="18"/>
        <v>#REF!</v>
      </c>
      <c r="AQ23" s="5" t="e">
        <f t="shared" si="19"/>
        <v>#REF!</v>
      </c>
      <c r="AR23" s="1" t="e">
        <f t="shared" si="20"/>
        <v>#REF!</v>
      </c>
    </row>
    <row r="24" spans="1:44" x14ac:dyDescent="0.25">
      <c r="A24" s="1">
        <f>список!A22</f>
        <v>21</v>
      </c>
      <c r="B24" s="1" t="str">
        <f>IF(список!B22="","",список!B22)</f>
        <v/>
      </c>
      <c r="C24" s="1">
        <f>IF(список!C22="","",список!C22)</f>
        <v>0</v>
      </c>
      <c r="D24" s="13" t="str">
        <f>IF(список!D22="","",список!D22)</f>
        <v>младшая группа</v>
      </c>
      <c r="E24" s="17" t="e">
        <f>#REF!</f>
        <v>#REF!</v>
      </c>
      <c r="F24" s="16" t="e">
        <f t="shared" si="0"/>
        <v>#REF!</v>
      </c>
      <c r="G24" s="16" t="e">
        <f>#REF!</f>
        <v>#REF!</v>
      </c>
      <c r="H24" s="16" t="e">
        <f t="shared" si="1"/>
        <v>#REF!</v>
      </c>
      <c r="I24" s="16" t="e">
        <f>#REF!</f>
        <v>#REF!</v>
      </c>
      <c r="J24" s="16" t="e">
        <f t="shared" si="2"/>
        <v>#REF!</v>
      </c>
      <c r="K24" s="1" t="e">
        <f>#REF!</f>
        <v>#REF!</v>
      </c>
      <c r="L24" s="1" t="e">
        <f t="shared" si="3"/>
        <v>#REF!</v>
      </c>
      <c r="M24" s="1" t="e">
        <f>#REF!</f>
        <v>#REF!</v>
      </c>
      <c r="N24" s="1" t="e">
        <f t="shared" si="4"/>
        <v>#REF!</v>
      </c>
      <c r="O24" s="1" t="e">
        <f>#REF!</f>
        <v>#REF!</v>
      </c>
      <c r="P24" s="1" t="e">
        <f t="shared" si="5"/>
        <v>#REF!</v>
      </c>
      <c r="Q24" s="1" t="e">
        <f>#REF!</f>
        <v>#REF!</v>
      </c>
      <c r="R24" s="1" t="e">
        <f t="shared" si="6"/>
        <v>#REF!</v>
      </c>
      <c r="S24" s="1" t="e">
        <f>#REF!</f>
        <v>#REF!</v>
      </c>
      <c r="T24" s="1" t="e">
        <f t="shared" si="7"/>
        <v>#REF!</v>
      </c>
      <c r="U24" s="1" t="e">
        <f>#REF!</f>
        <v>#REF!</v>
      </c>
      <c r="V24" s="1" t="e">
        <f t="shared" si="8"/>
        <v>#REF!</v>
      </c>
      <c r="W24" s="1" t="e">
        <f>#REF!</f>
        <v>#REF!</v>
      </c>
      <c r="X24" s="1" t="e">
        <f t="shared" si="9"/>
        <v>#REF!</v>
      </c>
      <c r="Y24" s="1" t="e">
        <f>#REF!</f>
        <v>#REF!</v>
      </c>
      <c r="Z24" s="8" t="e">
        <f t="shared" si="10"/>
        <v>#REF!</v>
      </c>
      <c r="AA24" s="7" t="e">
        <f>#REF!</f>
        <v>#REF!</v>
      </c>
      <c r="AB24" s="1" t="e">
        <f t="shared" si="11"/>
        <v>#REF!</v>
      </c>
      <c r="AC24" s="1" t="e">
        <f>#REF!</f>
        <v>#REF!</v>
      </c>
      <c r="AD24" s="1" t="e">
        <f t="shared" si="12"/>
        <v>#REF!</v>
      </c>
      <c r="AE24" s="1" t="e">
        <f>#REF!</f>
        <v>#REF!</v>
      </c>
      <c r="AF24" s="1" t="e">
        <f t="shared" si="13"/>
        <v>#REF!</v>
      </c>
      <c r="AG24" s="1" t="e">
        <f>#REF!</f>
        <v>#REF!</v>
      </c>
      <c r="AH24" s="1" t="e">
        <f t="shared" si="14"/>
        <v>#REF!</v>
      </c>
      <c r="AI24" s="1" t="e">
        <f>#REF!</f>
        <v>#REF!</v>
      </c>
      <c r="AJ24" s="1" t="e">
        <f t="shared" si="15"/>
        <v>#REF!</v>
      </c>
      <c r="AK24" s="1" t="e">
        <f>#REF!</f>
        <v>#REF!</v>
      </c>
      <c r="AL24" s="1" t="e">
        <f t="shared" si="16"/>
        <v>#REF!</v>
      </c>
      <c r="AM24" s="1" t="e">
        <f>#REF!</f>
        <v>#REF!</v>
      </c>
      <c r="AN24" s="1" t="e">
        <f t="shared" si="17"/>
        <v>#REF!</v>
      </c>
      <c r="AO24" s="1" t="e">
        <f>#REF!</f>
        <v>#REF!</v>
      </c>
      <c r="AP24" s="8" t="e">
        <f t="shared" si="18"/>
        <v>#REF!</v>
      </c>
      <c r="AQ24" s="5" t="e">
        <f t="shared" si="19"/>
        <v>#REF!</v>
      </c>
      <c r="AR24" s="1" t="e">
        <f t="shared" si="20"/>
        <v>#REF!</v>
      </c>
    </row>
    <row r="25" spans="1:44" x14ac:dyDescent="0.25">
      <c r="A25" s="1">
        <f>список!A23</f>
        <v>22</v>
      </c>
      <c r="B25" s="1" t="str">
        <f>IF(список!B23="","",список!B23)</f>
        <v/>
      </c>
      <c r="C25" s="1">
        <f>IF(список!C23="","",список!C23)</f>
        <v>0</v>
      </c>
      <c r="D25" s="13" t="str">
        <f>IF(список!D23="","",список!D23)</f>
        <v>младшая группа</v>
      </c>
      <c r="E25" s="17" t="e">
        <f>#REF!</f>
        <v>#REF!</v>
      </c>
      <c r="F25" s="16" t="e">
        <f t="shared" si="0"/>
        <v>#REF!</v>
      </c>
      <c r="G25" s="16" t="e">
        <f>#REF!</f>
        <v>#REF!</v>
      </c>
      <c r="H25" s="16" t="e">
        <f t="shared" si="1"/>
        <v>#REF!</v>
      </c>
      <c r="I25" s="16" t="e">
        <f>#REF!</f>
        <v>#REF!</v>
      </c>
      <c r="J25" s="16" t="e">
        <f t="shared" si="2"/>
        <v>#REF!</v>
      </c>
      <c r="K25" s="1" t="e">
        <f>#REF!</f>
        <v>#REF!</v>
      </c>
      <c r="L25" s="1" t="e">
        <f t="shared" si="3"/>
        <v>#REF!</v>
      </c>
      <c r="M25" s="1" t="e">
        <f>#REF!</f>
        <v>#REF!</v>
      </c>
      <c r="N25" s="1" t="e">
        <f t="shared" si="4"/>
        <v>#REF!</v>
      </c>
      <c r="O25" s="1" t="e">
        <f>#REF!</f>
        <v>#REF!</v>
      </c>
      <c r="P25" s="1" t="e">
        <f t="shared" si="5"/>
        <v>#REF!</v>
      </c>
      <c r="Q25" s="1" t="e">
        <f>#REF!</f>
        <v>#REF!</v>
      </c>
      <c r="R25" s="1" t="e">
        <f t="shared" si="6"/>
        <v>#REF!</v>
      </c>
      <c r="S25" s="1" t="e">
        <f>#REF!</f>
        <v>#REF!</v>
      </c>
      <c r="T25" s="1" t="e">
        <f t="shared" si="7"/>
        <v>#REF!</v>
      </c>
      <c r="U25" s="1" t="e">
        <f>#REF!</f>
        <v>#REF!</v>
      </c>
      <c r="V25" s="1" t="e">
        <f t="shared" si="8"/>
        <v>#REF!</v>
      </c>
      <c r="W25" s="1" t="e">
        <f>#REF!</f>
        <v>#REF!</v>
      </c>
      <c r="X25" s="1" t="e">
        <f t="shared" si="9"/>
        <v>#REF!</v>
      </c>
      <c r="Y25" s="1" t="e">
        <f>#REF!</f>
        <v>#REF!</v>
      </c>
      <c r="Z25" s="8" t="e">
        <f t="shared" si="10"/>
        <v>#REF!</v>
      </c>
      <c r="AA25" s="7" t="e">
        <f>#REF!</f>
        <v>#REF!</v>
      </c>
      <c r="AB25" s="1" t="e">
        <f t="shared" si="11"/>
        <v>#REF!</v>
      </c>
      <c r="AC25" s="1" t="e">
        <f>#REF!</f>
        <v>#REF!</v>
      </c>
      <c r="AD25" s="1" t="e">
        <f t="shared" si="12"/>
        <v>#REF!</v>
      </c>
      <c r="AE25" s="1" t="e">
        <f>#REF!</f>
        <v>#REF!</v>
      </c>
      <c r="AF25" s="1" t="e">
        <f t="shared" si="13"/>
        <v>#REF!</v>
      </c>
      <c r="AG25" s="1" t="e">
        <f>#REF!</f>
        <v>#REF!</v>
      </c>
      <c r="AH25" s="1" t="e">
        <f t="shared" si="14"/>
        <v>#REF!</v>
      </c>
      <c r="AI25" s="1" t="e">
        <f>#REF!</f>
        <v>#REF!</v>
      </c>
      <c r="AJ25" s="1" t="e">
        <f t="shared" si="15"/>
        <v>#REF!</v>
      </c>
      <c r="AK25" s="1" t="e">
        <f>#REF!</f>
        <v>#REF!</v>
      </c>
      <c r="AL25" s="1" t="e">
        <f t="shared" si="16"/>
        <v>#REF!</v>
      </c>
      <c r="AM25" s="1" t="e">
        <f>#REF!</f>
        <v>#REF!</v>
      </c>
      <c r="AN25" s="1" t="e">
        <f t="shared" si="17"/>
        <v>#REF!</v>
      </c>
      <c r="AO25" s="1" t="e">
        <f>#REF!</f>
        <v>#REF!</v>
      </c>
      <c r="AP25" s="8" t="e">
        <f t="shared" si="18"/>
        <v>#REF!</v>
      </c>
      <c r="AQ25" s="5" t="e">
        <f t="shared" si="19"/>
        <v>#REF!</v>
      </c>
      <c r="AR25" s="1" t="e">
        <f t="shared" si="20"/>
        <v>#REF!</v>
      </c>
    </row>
    <row r="26" spans="1:44" x14ac:dyDescent="0.25">
      <c r="A26" s="1">
        <f>список!A24</f>
        <v>23</v>
      </c>
      <c r="B26" s="1" t="str">
        <f>IF(список!B24="","",список!B24)</f>
        <v/>
      </c>
      <c r="C26" s="1">
        <f>IF(список!C24="","",список!C24)</f>
        <v>0</v>
      </c>
      <c r="D26" s="13" t="str">
        <f>IF(список!D24="","",список!D24)</f>
        <v>младшая группа</v>
      </c>
      <c r="E26" s="17" t="e">
        <f>#REF!</f>
        <v>#REF!</v>
      </c>
      <c r="F26" s="16" t="e">
        <f t="shared" si="0"/>
        <v>#REF!</v>
      </c>
      <c r="G26" s="16" t="e">
        <f>#REF!</f>
        <v>#REF!</v>
      </c>
      <c r="H26" s="16" t="e">
        <f t="shared" si="1"/>
        <v>#REF!</v>
      </c>
      <c r="I26" s="16" t="e">
        <f>#REF!</f>
        <v>#REF!</v>
      </c>
      <c r="J26" s="16" t="e">
        <f t="shared" si="2"/>
        <v>#REF!</v>
      </c>
      <c r="K26" s="1" t="e">
        <f>#REF!</f>
        <v>#REF!</v>
      </c>
      <c r="L26" s="1" t="e">
        <f t="shared" si="3"/>
        <v>#REF!</v>
      </c>
      <c r="M26" s="1" t="e">
        <f>#REF!</f>
        <v>#REF!</v>
      </c>
      <c r="N26" s="1" t="e">
        <f t="shared" si="4"/>
        <v>#REF!</v>
      </c>
      <c r="O26" s="1" t="e">
        <f>#REF!</f>
        <v>#REF!</v>
      </c>
      <c r="P26" s="1" t="e">
        <f t="shared" si="5"/>
        <v>#REF!</v>
      </c>
      <c r="Q26" s="1" t="e">
        <f>#REF!</f>
        <v>#REF!</v>
      </c>
      <c r="R26" s="1" t="e">
        <f t="shared" si="6"/>
        <v>#REF!</v>
      </c>
      <c r="S26" s="1" t="e">
        <f>#REF!</f>
        <v>#REF!</v>
      </c>
      <c r="T26" s="1" t="e">
        <f t="shared" si="7"/>
        <v>#REF!</v>
      </c>
      <c r="U26" s="1" t="e">
        <f>#REF!</f>
        <v>#REF!</v>
      </c>
      <c r="V26" s="1" t="e">
        <f t="shared" si="8"/>
        <v>#REF!</v>
      </c>
      <c r="W26" s="1" t="e">
        <f>#REF!</f>
        <v>#REF!</v>
      </c>
      <c r="X26" s="1" t="e">
        <f t="shared" si="9"/>
        <v>#REF!</v>
      </c>
      <c r="Y26" s="1" t="e">
        <f>#REF!</f>
        <v>#REF!</v>
      </c>
      <c r="Z26" s="8" t="e">
        <f t="shared" si="10"/>
        <v>#REF!</v>
      </c>
      <c r="AA26" s="7" t="e">
        <f>#REF!</f>
        <v>#REF!</v>
      </c>
      <c r="AB26" s="1" t="e">
        <f t="shared" si="11"/>
        <v>#REF!</v>
      </c>
      <c r="AC26" s="1" t="e">
        <f>#REF!</f>
        <v>#REF!</v>
      </c>
      <c r="AD26" s="1" t="e">
        <f t="shared" si="12"/>
        <v>#REF!</v>
      </c>
      <c r="AE26" s="1" t="e">
        <f>#REF!</f>
        <v>#REF!</v>
      </c>
      <c r="AF26" s="1" t="e">
        <f t="shared" si="13"/>
        <v>#REF!</v>
      </c>
      <c r="AG26" s="1" t="e">
        <f>#REF!</f>
        <v>#REF!</v>
      </c>
      <c r="AH26" s="1" t="e">
        <f t="shared" si="14"/>
        <v>#REF!</v>
      </c>
      <c r="AI26" s="1" t="e">
        <f>#REF!</f>
        <v>#REF!</v>
      </c>
      <c r="AJ26" s="1" t="e">
        <f t="shared" si="15"/>
        <v>#REF!</v>
      </c>
      <c r="AK26" s="1" t="e">
        <f>#REF!</f>
        <v>#REF!</v>
      </c>
      <c r="AL26" s="1" t="e">
        <f t="shared" si="16"/>
        <v>#REF!</v>
      </c>
      <c r="AM26" s="1" t="e">
        <f>#REF!</f>
        <v>#REF!</v>
      </c>
      <c r="AN26" s="1" t="e">
        <f t="shared" si="17"/>
        <v>#REF!</v>
      </c>
      <c r="AO26" s="1" t="e">
        <f>#REF!</f>
        <v>#REF!</v>
      </c>
      <c r="AP26" s="8" t="e">
        <f t="shared" si="18"/>
        <v>#REF!</v>
      </c>
      <c r="AQ26" s="5" t="e">
        <f t="shared" si="19"/>
        <v>#REF!</v>
      </c>
      <c r="AR26" s="1" t="e">
        <f t="shared" si="20"/>
        <v>#REF!</v>
      </c>
    </row>
    <row r="27" spans="1:44" x14ac:dyDescent="0.25">
      <c r="A27" s="1">
        <f>список!A25</f>
        <v>24</v>
      </c>
      <c r="B27" s="1" t="str">
        <f>IF(список!B25="","",список!B25)</f>
        <v/>
      </c>
      <c r="C27" s="1">
        <f>IF(список!C25="","",список!C25)</f>
        <v>0</v>
      </c>
      <c r="D27" s="13" t="str">
        <f>IF(список!D25="","",список!D25)</f>
        <v>младшая группа</v>
      </c>
      <c r="E27" s="17" t="e">
        <f>#REF!</f>
        <v>#REF!</v>
      </c>
      <c r="F27" s="16" t="e">
        <f t="shared" si="0"/>
        <v>#REF!</v>
      </c>
      <c r="G27" s="16" t="e">
        <f>#REF!</f>
        <v>#REF!</v>
      </c>
      <c r="H27" s="16" t="e">
        <f t="shared" si="1"/>
        <v>#REF!</v>
      </c>
      <c r="I27" s="16" t="e">
        <f>#REF!</f>
        <v>#REF!</v>
      </c>
      <c r="J27" s="16" t="e">
        <f t="shared" si="2"/>
        <v>#REF!</v>
      </c>
      <c r="K27" s="1" t="e">
        <f>#REF!</f>
        <v>#REF!</v>
      </c>
      <c r="L27" s="1" t="e">
        <f t="shared" si="3"/>
        <v>#REF!</v>
      </c>
      <c r="M27" s="1" t="e">
        <f>#REF!</f>
        <v>#REF!</v>
      </c>
      <c r="N27" s="1" t="e">
        <f t="shared" si="4"/>
        <v>#REF!</v>
      </c>
      <c r="O27" s="1" t="e">
        <f>#REF!</f>
        <v>#REF!</v>
      </c>
      <c r="P27" s="1" t="e">
        <f t="shared" si="5"/>
        <v>#REF!</v>
      </c>
      <c r="Q27" s="1" t="e">
        <f>#REF!</f>
        <v>#REF!</v>
      </c>
      <c r="R27" s="1" t="e">
        <f t="shared" si="6"/>
        <v>#REF!</v>
      </c>
      <c r="S27" s="1" t="e">
        <f>#REF!</f>
        <v>#REF!</v>
      </c>
      <c r="T27" s="1" t="e">
        <f t="shared" si="7"/>
        <v>#REF!</v>
      </c>
      <c r="U27" s="1" t="e">
        <f>#REF!</f>
        <v>#REF!</v>
      </c>
      <c r="V27" s="1" t="e">
        <f t="shared" si="8"/>
        <v>#REF!</v>
      </c>
      <c r="W27" s="1" t="e">
        <f>#REF!</f>
        <v>#REF!</v>
      </c>
      <c r="X27" s="1" t="e">
        <f t="shared" si="9"/>
        <v>#REF!</v>
      </c>
      <c r="Y27" s="1" t="e">
        <f>#REF!</f>
        <v>#REF!</v>
      </c>
      <c r="Z27" s="8" t="e">
        <f t="shared" si="10"/>
        <v>#REF!</v>
      </c>
      <c r="AA27" s="7" t="e">
        <f>#REF!</f>
        <v>#REF!</v>
      </c>
      <c r="AB27" s="1" t="e">
        <f t="shared" si="11"/>
        <v>#REF!</v>
      </c>
      <c r="AC27" s="1" t="e">
        <f>#REF!</f>
        <v>#REF!</v>
      </c>
      <c r="AD27" s="1" t="e">
        <f t="shared" si="12"/>
        <v>#REF!</v>
      </c>
      <c r="AE27" s="1" t="e">
        <f>#REF!</f>
        <v>#REF!</v>
      </c>
      <c r="AF27" s="1" t="e">
        <f t="shared" si="13"/>
        <v>#REF!</v>
      </c>
      <c r="AG27" s="1" t="e">
        <f>#REF!</f>
        <v>#REF!</v>
      </c>
      <c r="AH27" s="1" t="e">
        <f t="shared" si="14"/>
        <v>#REF!</v>
      </c>
      <c r="AI27" s="1" t="e">
        <f>#REF!</f>
        <v>#REF!</v>
      </c>
      <c r="AJ27" s="1" t="e">
        <f t="shared" si="15"/>
        <v>#REF!</v>
      </c>
      <c r="AK27" s="1" t="e">
        <f>#REF!</f>
        <v>#REF!</v>
      </c>
      <c r="AL27" s="1" t="e">
        <f t="shared" si="16"/>
        <v>#REF!</v>
      </c>
      <c r="AM27" s="1" t="e">
        <f>#REF!</f>
        <v>#REF!</v>
      </c>
      <c r="AN27" s="1" t="e">
        <f t="shared" si="17"/>
        <v>#REF!</v>
      </c>
      <c r="AO27" s="1" t="e">
        <f>#REF!</f>
        <v>#REF!</v>
      </c>
      <c r="AP27" s="8" t="e">
        <f t="shared" si="18"/>
        <v>#REF!</v>
      </c>
      <c r="AQ27" s="5" t="e">
        <f t="shared" si="19"/>
        <v>#REF!</v>
      </c>
      <c r="AR27" s="1" t="e">
        <f t="shared" si="20"/>
        <v>#REF!</v>
      </c>
    </row>
    <row r="28" spans="1:44" x14ac:dyDescent="0.25">
      <c r="A28" s="1">
        <f>список!A26</f>
        <v>25</v>
      </c>
      <c r="B28" s="1" t="str">
        <f>IF(список!B26="","",список!B26)</f>
        <v/>
      </c>
      <c r="C28" s="1">
        <f>IF(список!C26="","",список!C26)</f>
        <v>0</v>
      </c>
      <c r="D28" s="13" t="str">
        <f>IF(список!D26="","",список!D26)</f>
        <v>младшая группа</v>
      </c>
      <c r="E28" s="17" t="e">
        <f>#REF!</f>
        <v>#REF!</v>
      </c>
      <c r="F28" s="16" t="e">
        <f t="shared" si="0"/>
        <v>#REF!</v>
      </c>
      <c r="G28" s="16" t="e">
        <f>#REF!</f>
        <v>#REF!</v>
      </c>
      <c r="H28" s="16" t="e">
        <f t="shared" si="1"/>
        <v>#REF!</v>
      </c>
      <c r="I28" s="16" t="e">
        <f>#REF!</f>
        <v>#REF!</v>
      </c>
      <c r="J28" s="16" t="e">
        <f t="shared" si="2"/>
        <v>#REF!</v>
      </c>
      <c r="K28" s="1" t="e">
        <f>#REF!</f>
        <v>#REF!</v>
      </c>
      <c r="L28" s="1" t="e">
        <f t="shared" si="3"/>
        <v>#REF!</v>
      </c>
      <c r="M28" s="1" t="e">
        <f>#REF!</f>
        <v>#REF!</v>
      </c>
      <c r="N28" s="1" t="e">
        <f t="shared" si="4"/>
        <v>#REF!</v>
      </c>
      <c r="O28" s="1" t="e">
        <f>#REF!</f>
        <v>#REF!</v>
      </c>
      <c r="P28" s="1" t="e">
        <f t="shared" si="5"/>
        <v>#REF!</v>
      </c>
      <c r="Q28" s="1" t="e">
        <f>#REF!</f>
        <v>#REF!</v>
      </c>
      <c r="R28" s="1" t="e">
        <f t="shared" si="6"/>
        <v>#REF!</v>
      </c>
      <c r="S28" s="1" t="e">
        <f>#REF!</f>
        <v>#REF!</v>
      </c>
      <c r="T28" s="1" t="e">
        <f t="shared" si="7"/>
        <v>#REF!</v>
      </c>
      <c r="U28" s="1" t="e">
        <f>#REF!</f>
        <v>#REF!</v>
      </c>
      <c r="V28" s="1" t="e">
        <f t="shared" si="8"/>
        <v>#REF!</v>
      </c>
      <c r="W28" s="1" t="e">
        <f>#REF!</f>
        <v>#REF!</v>
      </c>
      <c r="X28" s="1" t="e">
        <f t="shared" si="9"/>
        <v>#REF!</v>
      </c>
      <c r="Y28" s="1" t="e">
        <f>#REF!</f>
        <v>#REF!</v>
      </c>
      <c r="Z28" s="8" t="e">
        <f t="shared" si="10"/>
        <v>#REF!</v>
      </c>
      <c r="AA28" s="7" t="e">
        <f>#REF!</f>
        <v>#REF!</v>
      </c>
      <c r="AB28" s="1" t="e">
        <f t="shared" si="11"/>
        <v>#REF!</v>
      </c>
      <c r="AC28" s="1" t="e">
        <f>#REF!</f>
        <v>#REF!</v>
      </c>
      <c r="AD28" s="1" t="e">
        <f t="shared" si="12"/>
        <v>#REF!</v>
      </c>
      <c r="AE28" s="1" t="e">
        <f>#REF!</f>
        <v>#REF!</v>
      </c>
      <c r="AF28" s="1" t="e">
        <f t="shared" si="13"/>
        <v>#REF!</v>
      </c>
      <c r="AG28" s="1" t="e">
        <f>#REF!</f>
        <v>#REF!</v>
      </c>
      <c r="AH28" s="1" t="e">
        <f t="shared" si="14"/>
        <v>#REF!</v>
      </c>
      <c r="AI28" s="1" t="e">
        <f>#REF!</f>
        <v>#REF!</v>
      </c>
      <c r="AJ28" s="1" t="e">
        <f t="shared" si="15"/>
        <v>#REF!</v>
      </c>
      <c r="AK28" s="1" t="e">
        <f>#REF!</f>
        <v>#REF!</v>
      </c>
      <c r="AL28" s="1" t="e">
        <f t="shared" si="16"/>
        <v>#REF!</v>
      </c>
      <c r="AM28" s="1" t="e">
        <f>#REF!</f>
        <v>#REF!</v>
      </c>
      <c r="AN28" s="1" t="e">
        <f t="shared" si="17"/>
        <v>#REF!</v>
      </c>
      <c r="AO28" s="1" t="e">
        <f>#REF!</f>
        <v>#REF!</v>
      </c>
      <c r="AP28" s="8" t="e">
        <f t="shared" si="18"/>
        <v>#REF!</v>
      </c>
      <c r="AQ28" s="5" t="e">
        <f t="shared" si="19"/>
        <v>#REF!</v>
      </c>
      <c r="AR28" s="1" t="e">
        <f t="shared" si="20"/>
        <v>#REF!</v>
      </c>
    </row>
    <row r="29" spans="1:44" x14ac:dyDescent="0.25">
      <c r="A29" s="1">
        <f>список!A27</f>
        <v>26</v>
      </c>
      <c r="B29" s="1" t="str">
        <f>IF(список!B27="","",список!B27)</f>
        <v/>
      </c>
      <c r="C29" s="1">
        <f>IF(список!C27="","",список!C27)</f>
        <v>0</v>
      </c>
      <c r="D29" s="13" t="str">
        <f>IF(список!D27="","",список!D27)</f>
        <v>младшая группа</v>
      </c>
      <c r="E29" s="17" t="e">
        <f>#REF!</f>
        <v>#REF!</v>
      </c>
      <c r="F29" s="16" t="e">
        <f t="shared" si="0"/>
        <v>#REF!</v>
      </c>
      <c r="G29" s="16" t="e">
        <f>#REF!</f>
        <v>#REF!</v>
      </c>
      <c r="H29" s="16" t="e">
        <f t="shared" si="1"/>
        <v>#REF!</v>
      </c>
      <c r="I29" s="16" t="e">
        <f>#REF!</f>
        <v>#REF!</v>
      </c>
      <c r="J29" s="16" t="e">
        <f t="shared" si="2"/>
        <v>#REF!</v>
      </c>
      <c r="K29" s="1" t="e">
        <f>#REF!</f>
        <v>#REF!</v>
      </c>
      <c r="L29" s="1" t="e">
        <f t="shared" si="3"/>
        <v>#REF!</v>
      </c>
      <c r="M29" s="1" t="e">
        <f>#REF!</f>
        <v>#REF!</v>
      </c>
      <c r="N29" s="1" t="e">
        <f t="shared" si="4"/>
        <v>#REF!</v>
      </c>
      <c r="O29" s="1" t="e">
        <f>#REF!</f>
        <v>#REF!</v>
      </c>
      <c r="P29" s="1" t="e">
        <f t="shared" si="5"/>
        <v>#REF!</v>
      </c>
      <c r="Q29" s="1" t="e">
        <f>#REF!</f>
        <v>#REF!</v>
      </c>
      <c r="R29" s="1" t="e">
        <f t="shared" si="6"/>
        <v>#REF!</v>
      </c>
      <c r="S29" s="1" t="e">
        <f>#REF!</f>
        <v>#REF!</v>
      </c>
      <c r="T29" s="1" t="e">
        <f t="shared" si="7"/>
        <v>#REF!</v>
      </c>
      <c r="U29" s="1" t="e">
        <f>#REF!</f>
        <v>#REF!</v>
      </c>
      <c r="V29" s="1" t="e">
        <f t="shared" si="8"/>
        <v>#REF!</v>
      </c>
      <c r="W29" s="1" t="e">
        <f>#REF!</f>
        <v>#REF!</v>
      </c>
      <c r="X29" s="1" t="e">
        <f t="shared" si="9"/>
        <v>#REF!</v>
      </c>
      <c r="Y29" s="1" t="e">
        <f>#REF!</f>
        <v>#REF!</v>
      </c>
      <c r="Z29" s="8" t="e">
        <f t="shared" si="10"/>
        <v>#REF!</v>
      </c>
      <c r="AA29" s="7" t="e">
        <f>#REF!</f>
        <v>#REF!</v>
      </c>
      <c r="AB29" s="1" t="e">
        <f t="shared" si="11"/>
        <v>#REF!</v>
      </c>
      <c r="AC29" s="1" t="e">
        <f>#REF!</f>
        <v>#REF!</v>
      </c>
      <c r="AD29" s="1" t="e">
        <f t="shared" si="12"/>
        <v>#REF!</v>
      </c>
      <c r="AE29" s="1" t="e">
        <f>#REF!</f>
        <v>#REF!</v>
      </c>
      <c r="AF29" s="1" t="e">
        <f t="shared" si="13"/>
        <v>#REF!</v>
      </c>
      <c r="AG29" s="1" t="e">
        <f>#REF!</f>
        <v>#REF!</v>
      </c>
      <c r="AH29" s="1" t="e">
        <f t="shared" si="14"/>
        <v>#REF!</v>
      </c>
      <c r="AI29" s="1" t="e">
        <f>#REF!</f>
        <v>#REF!</v>
      </c>
      <c r="AJ29" s="1" t="e">
        <f t="shared" si="15"/>
        <v>#REF!</v>
      </c>
      <c r="AK29" s="1" t="e">
        <f>#REF!</f>
        <v>#REF!</v>
      </c>
      <c r="AL29" s="1" t="e">
        <f t="shared" si="16"/>
        <v>#REF!</v>
      </c>
      <c r="AM29" s="1" t="e">
        <f>#REF!</f>
        <v>#REF!</v>
      </c>
      <c r="AN29" s="1" t="e">
        <f t="shared" si="17"/>
        <v>#REF!</v>
      </c>
      <c r="AO29" s="1" t="e">
        <f>#REF!</f>
        <v>#REF!</v>
      </c>
      <c r="AP29" s="8" t="e">
        <f t="shared" si="18"/>
        <v>#REF!</v>
      </c>
      <c r="AQ29" s="5" t="e">
        <f t="shared" si="19"/>
        <v>#REF!</v>
      </c>
      <c r="AR29" s="1" t="e">
        <f t="shared" si="20"/>
        <v>#REF!</v>
      </c>
    </row>
    <row r="30" spans="1:44" x14ac:dyDescent="0.25">
      <c r="A30" s="1">
        <f>список!A28</f>
        <v>27</v>
      </c>
      <c r="B30" s="1" t="str">
        <f>IF(список!B28="","",список!B28)</f>
        <v/>
      </c>
      <c r="C30" s="1">
        <f>IF(список!C28="","",список!C28)</f>
        <v>0</v>
      </c>
      <c r="D30" s="13" t="str">
        <f>IF(список!D28="","",список!D28)</f>
        <v>младшая группа</v>
      </c>
      <c r="E30" s="17" t="e">
        <f>#REF!</f>
        <v>#REF!</v>
      </c>
      <c r="F30" s="16" t="e">
        <f t="shared" si="0"/>
        <v>#REF!</v>
      </c>
      <c r="G30" s="16" t="e">
        <f>#REF!</f>
        <v>#REF!</v>
      </c>
      <c r="H30" s="16" t="e">
        <f t="shared" si="1"/>
        <v>#REF!</v>
      </c>
      <c r="I30" s="16" t="e">
        <f>#REF!</f>
        <v>#REF!</v>
      </c>
      <c r="J30" s="16" t="e">
        <f t="shared" si="2"/>
        <v>#REF!</v>
      </c>
      <c r="K30" s="1" t="e">
        <f>#REF!</f>
        <v>#REF!</v>
      </c>
      <c r="L30" s="1" t="e">
        <f t="shared" si="3"/>
        <v>#REF!</v>
      </c>
      <c r="M30" s="1" t="e">
        <f>#REF!</f>
        <v>#REF!</v>
      </c>
      <c r="N30" s="1" t="e">
        <f t="shared" si="4"/>
        <v>#REF!</v>
      </c>
      <c r="O30" s="1" t="e">
        <f>#REF!</f>
        <v>#REF!</v>
      </c>
      <c r="P30" s="1" t="e">
        <f t="shared" si="5"/>
        <v>#REF!</v>
      </c>
      <c r="Q30" s="1" t="e">
        <f>#REF!</f>
        <v>#REF!</v>
      </c>
      <c r="R30" s="1" t="e">
        <f t="shared" si="6"/>
        <v>#REF!</v>
      </c>
      <c r="S30" s="1" t="e">
        <f>#REF!</f>
        <v>#REF!</v>
      </c>
      <c r="T30" s="1" t="e">
        <f t="shared" si="7"/>
        <v>#REF!</v>
      </c>
      <c r="U30" s="1" t="e">
        <f>#REF!</f>
        <v>#REF!</v>
      </c>
      <c r="V30" s="1" t="e">
        <f t="shared" si="8"/>
        <v>#REF!</v>
      </c>
      <c r="W30" s="1" t="e">
        <f>#REF!</f>
        <v>#REF!</v>
      </c>
      <c r="X30" s="1" t="e">
        <f t="shared" si="9"/>
        <v>#REF!</v>
      </c>
      <c r="Y30" s="1" t="e">
        <f>#REF!</f>
        <v>#REF!</v>
      </c>
      <c r="Z30" s="8" t="e">
        <f t="shared" si="10"/>
        <v>#REF!</v>
      </c>
      <c r="AA30" s="7" t="e">
        <f>#REF!</f>
        <v>#REF!</v>
      </c>
      <c r="AB30" s="1" t="e">
        <f t="shared" si="11"/>
        <v>#REF!</v>
      </c>
      <c r="AC30" s="1" t="e">
        <f>#REF!</f>
        <v>#REF!</v>
      </c>
      <c r="AD30" s="1" t="e">
        <f t="shared" si="12"/>
        <v>#REF!</v>
      </c>
      <c r="AE30" s="1" t="e">
        <f>#REF!</f>
        <v>#REF!</v>
      </c>
      <c r="AF30" s="1" t="e">
        <f t="shared" si="13"/>
        <v>#REF!</v>
      </c>
      <c r="AG30" s="1" t="e">
        <f>#REF!</f>
        <v>#REF!</v>
      </c>
      <c r="AH30" s="1" t="e">
        <f t="shared" si="14"/>
        <v>#REF!</v>
      </c>
      <c r="AI30" s="1" t="e">
        <f>#REF!</f>
        <v>#REF!</v>
      </c>
      <c r="AJ30" s="1" t="e">
        <f t="shared" si="15"/>
        <v>#REF!</v>
      </c>
      <c r="AK30" s="1" t="e">
        <f>#REF!</f>
        <v>#REF!</v>
      </c>
      <c r="AL30" s="1" t="e">
        <f t="shared" si="16"/>
        <v>#REF!</v>
      </c>
      <c r="AM30" s="1" t="e">
        <f>#REF!</f>
        <v>#REF!</v>
      </c>
      <c r="AN30" s="1" t="e">
        <f t="shared" si="17"/>
        <v>#REF!</v>
      </c>
      <c r="AO30" s="1" t="e">
        <f>#REF!</f>
        <v>#REF!</v>
      </c>
      <c r="AP30" s="8" t="e">
        <f t="shared" si="18"/>
        <v>#REF!</v>
      </c>
      <c r="AQ30" s="5" t="e">
        <f t="shared" si="19"/>
        <v>#REF!</v>
      </c>
      <c r="AR30" s="1" t="e">
        <f t="shared" si="20"/>
        <v>#REF!</v>
      </c>
    </row>
    <row r="31" spans="1:44" x14ac:dyDescent="0.25">
      <c r="A31" s="1">
        <f>список!A29</f>
        <v>28</v>
      </c>
      <c r="B31" s="1" t="str">
        <f>IF(список!B29="","",список!B29)</f>
        <v/>
      </c>
      <c r="C31" s="1">
        <f>IF(список!C29="","",список!C29)</f>
        <v>0</v>
      </c>
      <c r="D31" s="13" t="str">
        <f>IF(список!D29="","",список!D29)</f>
        <v>младшая группа</v>
      </c>
      <c r="E31" s="17" t="e">
        <f>#REF!</f>
        <v>#REF!</v>
      </c>
      <c r="F31" s="16" t="e">
        <f t="shared" si="0"/>
        <v>#REF!</v>
      </c>
      <c r="G31" s="16" t="e">
        <f>#REF!</f>
        <v>#REF!</v>
      </c>
      <c r="H31" s="16" t="e">
        <f t="shared" si="1"/>
        <v>#REF!</v>
      </c>
      <c r="I31" s="16" t="e">
        <f>#REF!</f>
        <v>#REF!</v>
      </c>
      <c r="J31" s="16" t="e">
        <f t="shared" si="2"/>
        <v>#REF!</v>
      </c>
      <c r="K31" s="1" t="e">
        <f>#REF!</f>
        <v>#REF!</v>
      </c>
      <c r="L31" s="1" t="e">
        <f t="shared" si="3"/>
        <v>#REF!</v>
      </c>
      <c r="M31" s="1" t="e">
        <f>#REF!</f>
        <v>#REF!</v>
      </c>
      <c r="N31" s="1" t="e">
        <f t="shared" si="4"/>
        <v>#REF!</v>
      </c>
      <c r="O31" s="1" t="e">
        <f>#REF!</f>
        <v>#REF!</v>
      </c>
      <c r="P31" s="1" t="e">
        <f t="shared" si="5"/>
        <v>#REF!</v>
      </c>
      <c r="Q31" s="1" t="e">
        <f>#REF!</f>
        <v>#REF!</v>
      </c>
      <c r="R31" s="1" t="e">
        <f t="shared" si="6"/>
        <v>#REF!</v>
      </c>
      <c r="S31" s="1" t="e">
        <f>#REF!</f>
        <v>#REF!</v>
      </c>
      <c r="T31" s="1" t="e">
        <f t="shared" si="7"/>
        <v>#REF!</v>
      </c>
      <c r="U31" s="1" t="e">
        <f>#REF!</f>
        <v>#REF!</v>
      </c>
      <c r="V31" s="1" t="e">
        <f t="shared" si="8"/>
        <v>#REF!</v>
      </c>
      <c r="W31" s="1" t="e">
        <f>#REF!</f>
        <v>#REF!</v>
      </c>
      <c r="X31" s="1" t="e">
        <f t="shared" si="9"/>
        <v>#REF!</v>
      </c>
      <c r="Y31" s="1" t="e">
        <f>#REF!</f>
        <v>#REF!</v>
      </c>
      <c r="Z31" s="8" t="e">
        <f t="shared" si="10"/>
        <v>#REF!</v>
      </c>
      <c r="AA31" s="7" t="e">
        <f>#REF!</f>
        <v>#REF!</v>
      </c>
      <c r="AB31" s="1" t="e">
        <f t="shared" si="11"/>
        <v>#REF!</v>
      </c>
      <c r="AC31" s="1" t="e">
        <f>#REF!</f>
        <v>#REF!</v>
      </c>
      <c r="AD31" s="1" t="e">
        <f t="shared" si="12"/>
        <v>#REF!</v>
      </c>
      <c r="AE31" s="1" t="e">
        <f>#REF!</f>
        <v>#REF!</v>
      </c>
      <c r="AF31" s="1" t="e">
        <f t="shared" si="13"/>
        <v>#REF!</v>
      </c>
      <c r="AG31" s="1" t="e">
        <f>#REF!</f>
        <v>#REF!</v>
      </c>
      <c r="AH31" s="1" t="e">
        <f t="shared" si="14"/>
        <v>#REF!</v>
      </c>
      <c r="AI31" s="1" t="e">
        <f>#REF!</f>
        <v>#REF!</v>
      </c>
      <c r="AJ31" s="1" t="e">
        <f t="shared" si="15"/>
        <v>#REF!</v>
      </c>
      <c r="AK31" s="1" t="e">
        <f>#REF!</f>
        <v>#REF!</v>
      </c>
      <c r="AL31" s="1" t="e">
        <f t="shared" si="16"/>
        <v>#REF!</v>
      </c>
      <c r="AM31" s="1" t="e">
        <f>#REF!</f>
        <v>#REF!</v>
      </c>
      <c r="AN31" s="1" t="e">
        <f t="shared" si="17"/>
        <v>#REF!</v>
      </c>
      <c r="AO31" s="1" t="e">
        <f>#REF!</f>
        <v>#REF!</v>
      </c>
      <c r="AP31" s="8" t="e">
        <f t="shared" si="18"/>
        <v>#REF!</v>
      </c>
      <c r="AQ31" s="5" t="e">
        <f t="shared" si="19"/>
        <v>#REF!</v>
      </c>
      <c r="AR31" s="1" t="e">
        <f t="shared" si="20"/>
        <v>#REF!</v>
      </c>
    </row>
    <row r="32" spans="1:44" x14ac:dyDescent="0.25">
      <c r="A32" s="1">
        <f>список!A30</f>
        <v>29</v>
      </c>
      <c r="B32" s="1">
        <f>IF(список!C8="","",список!C8)</f>
        <v>0</v>
      </c>
      <c r="C32" s="1">
        <f>IF(список!C30="","",список!C30)</f>
        <v>0</v>
      </c>
      <c r="D32" s="13" t="str">
        <f>IF(список!D30="","",список!D30)</f>
        <v>младшая группа</v>
      </c>
      <c r="E32" s="17" t="e">
        <f>#REF!</f>
        <v>#REF!</v>
      </c>
      <c r="F32" s="16" t="e">
        <f t="shared" si="0"/>
        <v>#REF!</v>
      </c>
      <c r="G32" s="16" t="e">
        <f>#REF!</f>
        <v>#REF!</v>
      </c>
      <c r="H32" s="16" t="e">
        <f t="shared" si="1"/>
        <v>#REF!</v>
      </c>
      <c r="I32" s="16" t="e">
        <f>#REF!</f>
        <v>#REF!</v>
      </c>
      <c r="J32" s="16" t="e">
        <f t="shared" si="2"/>
        <v>#REF!</v>
      </c>
      <c r="K32" s="1" t="e">
        <f>#REF!</f>
        <v>#REF!</v>
      </c>
      <c r="L32" s="1" t="e">
        <f t="shared" si="3"/>
        <v>#REF!</v>
      </c>
      <c r="M32" s="1" t="e">
        <f>#REF!</f>
        <v>#REF!</v>
      </c>
      <c r="N32" s="1" t="e">
        <f t="shared" si="4"/>
        <v>#REF!</v>
      </c>
      <c r="O32" s="1" t="e">
        <f>#REF!</f>
        <v>#REF!</v>
      </c>
      <c r="P32" s="1" t="e">
        <f t="shared" si="5"/>
        <v>#REF!</v>
      </c>
      <c r="Q32" s="1" t="e">
        <f>#REF!</f>
        <v>#REF!</v>
      </c>
      <c r="R32" s="1" t="e">
        <f t="shared" si="6"/>
        <v>#REF!</v>
      </c>
      <c r="S32" s="1" t="e">
        <f>#REF!</f>
        <v>#REF!</v>
      </c>
      <c r="T32" s="1" t="e">
        <f t="shared" si="7"/>
        <v>#REF!</v>
      </c>
      <c r="U32" s="1" t="e">
        <f>#REF!</f>
        <v>#REF!</v>
      </c>
      <c r="V32" s="1" t="e">
        <f t="shared" si="8"/>
        <v>#REF!</v>
      </c>
      <c r="W32" s="1" t="e">
        <f>#REF!</f>
        <v>#REF!</v>
      </c>
      <c r="X32" s="1" t="e">
        <f t="shared" si="9"/>
        <v>#REF!</v>
      </c>
      <c r="Y32" s="1" t="e">
        <f>#REF!</f>
        <v>#REF!</v>
      </c>
      <c r="Z32" s="8" t="e">
        <f t="shared" si="10"/>
        <v>#REF!</v>
      </c>
      <c r="AA32" s="7" t="e">
        <f>#REF!</f>
        <v>#REF!</v>
      </c>
      <c r="AB32" s="1" t="e">
        <f t="shared" si="11"/>
        <v>#REF!</v>
      </c>
      <c r="AC32" s="1" t="e">
        <f>#REF!</f>
        <v>#REF!</v>
      </c>
      <c r="AD32" s="1" t="e">
        <f t="shared" si="12"/>
        <v>#REF!</v>
      </c>
      <c r="AE32" s="1" t="e">
        <f>#REF!</f>
        <v>#REF!</v>
      </c>
      <c r="AF32" s="1" t="e">
        <f t="shared" si="13"/>
        <v>#REF!</v>
      </c>
      <c r="AG32" s="1" t="e">
        <f>#REF!</f>
        <v>#REF!</v>
      </c>
      <c r="AH32" s="1" t="e">
        <f t="shared" si="14"/>
        <v>#REF!</v>
      </c>
      <c r="AI32" s="1" t="e">
        <f>#REF!</f>
        <v>#REF!</v>
      </c>
      <c r="AJ32" s="1" t="e">
        <f t="shared" si="15"/>
        <v>#REF!</v>
      </c>
      <c r="AK32" s="1" t="e">
        <f>#REF!</f>
        <v>#REF!</v>
      </c>
      <c r="AL32" s="1" t="e">
        <f t="shared" si="16"/>
        <v>#REF!</v>
      </c>
      <c r="AM32" s="1" t="e">
        <f>#REF!</f>
        <v>#REF!</v>
      </c>
      <c r="AN32" s="1" t="e">
        <f t="shared" si="17"/>
        <v>#REF!</v>
      </c>
      <c r="AO32" s="1" t="e">
        <f>#REF!</f>
        <v>#REF!</v>
      </c>
      <c r="AP32" s="8" t="e">
        <f t="shared" si="18"/>
        <v>#REF!</v>
      </c>
      <c r="AQ32" s="5" t="e">
        <f t="shared" si="19"/>
        <v>#REF!</v>
      </c>
      <c r="AR32" s="1" t="e">
        <f t="shared" si="20"/>
        <v>#REF!</v>
      </c>
    </row>
    <row r="33" spans="1:44" x14ac:dyDescent="0.25">
      <c r="A33" s="1">
        <f>список!A31</f>
        <v>30</v>
      </c>
      <c r="B33" s="1" t="str">
        <f>IF(список!B31="","",список!B31)</f>
        <v/>
      </c>
      <c r="C33" s="1">
        <f>IF(список!C31="","",список!C31)</f>
        <v>0</v>
      </c>
      <c r="D33" s="13" t="str">
        <f>IF(список!D31="","",список!D31)</f>
        <v>младшая группа</v>
      </c>
      <c r="E33" s="17" t="e">
        <f>#REF!</f>
        <v>#REF!</v>
      </c>
      <c r="F33" s="16" t="e">
        <f t="shared" si="0"/>
        <v>#REF!</v>
      </c>
      <c r="G33" s="16" t="e">
        <f>#REF!</f>
        <v>#REF!</v>
      </c>
      <c r="H33" s="16" t="e">
        <f t="shared" si="1"/>
        <v>#REF!</v>
      </c>
      <c r="I33" s="16" t="e">
        <f>#REF!</f>
        <v>#REF!</v>
      </c>
      <c r="J33" s="16" t="e">
        <f t="shared" si="2"/>
        <v>#REF!</v>
      </c>
      <c r="K33" s="1" t="e">
        <f>#REF!</f>
        <v>#REF!</v>
      </c>
      <c r="L33" s="1" t="e">
        <f t="shared" si="3"/>
        <v>#REF!</v>
      </c>
      <c r="M33" s="1" t="e">
        <f>#REF!</f>
        <v>#REF!</v>
      </c>
      <c r="N33" s="1" t="e">
        <f t="shared" si="4"/>
        <v>#REF!</v>
      </c>
      <c r="O33" s="1" t="e">
        <f>#REF!</f>
        <v>#REF!</v>
      </c>
      <c r="P33" s="1" t="e">
        <f t="shared" si="5"/>
        <v>#REF!</v>
      </c>
      <c r="Q33" s="1" t="e">
        <f>#REF!</f>
        <v>#REF!</v>
      </c>
      <c r="R33" s="1" t="e">
        <f t="shared" si="6"/>
        <v>#REF!</v>
      </c>
      <c r="S33" s="1" t="e">
        <f>#REF!</f>
        <v>#REF!</v>
      </c>
      <c r="T33" s="1" t="e">
        <f t="shared" si="7"/>
        <v>#REF!</v>
      </c>
      <c r="U33" s="1" t="e">
        <f>#REF!</f>
        <v>#REF!</v>
      </c>
      <c r="V33" s="1" t="e">
        <f t="shared" si="8"/>
        <v>#REF!</v>
      </c>
      <c r="W33" s="1" t="e">
        <f>#REF!</f>
        <v>#REF!</v>
      </c>
      <c r="X33" s="1" t="e">
        <f t="shared" si="9"/>
        <v>#REF!</v>
      </c>
      <c r="Y33" s="1" t="e">
        <f>#REF!</f>
        <v>#REF!</v>
      </c>
      <c r="Z33" s="8" t="e">
        <f t="shared" si="10"/>
        <v>#REF!</v>
      </c>
      <c r="AA33" s="7" t="e">
        <f>#REF!</f>
        <v>#REF!</v>
      </c>
      <c r="AB33" s="1" t="e">
        <f t="shared" si="11"/>
        <v>#REF!</v>
      </c>
      <c r="AC33" s="1" t="e">
        <f>#REF!</f>
        <v>#REF!</v>
      </c>
      <c r="AD33" s="1" t="e">
        <f t="shared" si="12"/>
        <v>#REF!</v>
      </c>
      <c r="AE33" s="1" t="e">
        <f>#REF!</f>
        <v>#REF!</v>
      </c>
      <c r="AF33" s="1" t="e">
        <f t="shared" si="13"/>
        <v>#REF!</v>
      </c>
      <c r="AG33" s="1" t="e">
        <f>#REF!</f>
        <v>#REF!</v>
      </c>
      <c r="AH33" s="1" t="e">
        <f t="shared" si="14"/>
        <v>#REF!</v>
      </c>
      <c r="AI33" s="1" t="e">
        <f>#REF!</f>
        <v>#REF!</v>
      </c>
      <c r="AJ33" s="1" t="e">
        <f t="shared" si="15"/>
        <v>#REF!</v>
      </c>
      <c r="AK33" s="1" t="e">
        <f>#REF!</f>
        <v>#REF!</v>
      </c>
      <c r="AL33" s="1" t="e">
        <f t="shared" si="16"/>
        <v>#REF!</v>
      </c>
      <c r="AM33" s="1" t="e">
        <f>#REF!</f>
        <v>#REF!</v>
      </c>
      <c r="AN33" s="1" t="e">
        <f t="shared" si="17"/>
        <v>#REF!</v>
      </c>
      <c r="AO33" s="1" t="e">
        <f>#REF!</f>
        <v>#REF!</v>
      </c>
      <c r="AP33" s="8" t="e">
        <f t="shared" si="18"/>
        <v>#REF!</v>
      </c>
      <c r="AQ33" s="5" t="e">
        <f t="shared" si="19"/>
        <v>#REF!</v>
      </c>
      <c r="AR33" s="1" t="e">
        <f t="shared" si="20"/>
        <v>#REF!</v>
      </c>
    </row>
    <row r="34" spans="1:44" x14ac:dyDescent="0.25">
      <c r="A34" s="1">
        <f>'[1]сырые баллы'!A34:A35</f>
        <v>31</v>
      </c>
      <c r="B34" s="1" t="str">
        <f>IF(список!B32="","",список!B32)</f>
        <v/>
      </c>
      <c r="C34" s="1">
        <f>IF(список!C32="","",список!C32)</f>
        <v>0</v>
      </c>
      <c r="D34" s="13" t="str">
        <f>IF(список!D32="","",список!D32)</f>
        <v>младшая группа</v>
      </c>
      <c r="E34" s="17" t="e">
        <f>#REF!</f>
        <v>#REF!</v>
      </c>
      <c r="F34" s="16" t="e">
        <f t="shared" si="0"/>
        <v>#REF!</v>
      </c>
      <c r="G34" s="16" t="e">
        <f>#REF!</f>
        <v>#REF!</v>
      </c>
      <c r="H34" s="16" t="e">
        <f t="shared" si="1"/>
        <v>#REF!</v>
      </c>
      <c r="I34" s="16" t="e">
        <f>#REF!</f>
        <v>#REF!</v>
      </c>
      <c r="J34" s="16" t="e">
        <f t="shared" si="2"/>
        <v>#REF!</v>
      </c>
      <c r="K34" s="1" t="e">
        <f>#REF!</f>
        <v>#REF!</v>
      </c>
      <c r="L34" s="1" t="e">
        <f t="shared" si="3"/>
        <v>#REF!</v>
      </c>
      <c r="M34" s="1" t="e">
        <f>#REF!</f>
        <v>#REF!</v>
      </c>
      <c r="N34" s="1" t="e">
        <f t="shared" si="4"/>
        <v>#REF!</v>
      </c>
      <c r="O34" s="1" t="e">
        <f>#REF!</f>
        <v>#REF!</v>
      </c>
      <c r="P34" s="1" t="e">
        <f t="shared" si="5"/>
        <v>#REF!</v>
      </c>
      <c r="Q34" s="1" t="e">
        <f>#REF!</f>
        <v>#REF!</v>
      </c>
      <c r="R34" s="1" t="e">
        <f t="shared" si="6"/>
        <v>#REF!</v>
      </c>
      <c r="S34" s="1" t="e">
        <f>#REF!</f>
        <v>#REF!</v>
      </c>
      <c r="T34" s="1" t="e">
        <f t="shared" si="7"/>
        <v>#REF!</v>
      </c>
      <c r="U34" s="1" t="e">
        <f>#REF!</f>
        <v>#REF!</v>
      </c>
      <c r="V34" s="1" t="e">
        <f t="shared" si="8"/>
        <v>#REF!</v>
      </c>
      <c r="W34" s="1" t="e">
        <f>#REF!</f>
        <v>#REF!</v>
      </c>
      <c r="X34" s="1" t="e">
        <f t="shared" si="9"/>
        <v>#REF!</v>
      </c>
      <c r="Y34" s="1" t="e">
        <f>#REF!</f>
        <v>#REF!</v>
      </c>
      <c r="Z34" s="8" t="e">
        <f t="shared" si="10"/>
        <v>#REF!</v>
      </c>
      <c r="AA34" s="7" t="e">
        <f>#REF!</f>
        <v>#REF!</v>
      </c>
      <c r="AB34" s="1" t="e">
        <f t="shared" si="11"/>
        <v>#REF!</v>
      </c>
      <c r="AC34" s="1" t="e">
        <f>#REF!</f>
        <v>#REF!</v>
      </c>
      <c r="AD34" s="1" t="e">
        <f t="shared" si="12"/>
        <v>#REF!</v>
      </c>
      <c r="AE34" s="1" t="e">
        <f>#REF!</f>
        <v>#REF!</v>
      </c>
      <c r="AF34" s="1" t="e">
        <f t="shared" si="13"/>
        <v>#REF!</v>
      </c>
      <c r="AG34" s="1" t="e">
        <f>#REF!</f>
        <v>#REF!</v>
      </c>
      <c r="AH34" s="1" t="e">
        <f t="shared" si="14"/>
        <v>#REF!</v>
      </c>
      <c r="AI34" s="1" t="e">
        <f>#REF!</f>
        <v>#REF!</v>
      </c>
      <c r="AJ34" s="1" t="e">
        <f t="shared" si="15"/>
        <v>#REF!</v>
      </c>
      <c r="AK34" s="1" t="e">
        <f>#REF!</f>
        <v>#REF!</v>
      </c>
      <c r="AL34" s="1" t="e">
        <f t="shared" si="16"/>
        <v>#REF!</v>
      </c>
      <c r="AM34" s="1" t="e">
        <f>#REF!</f>
        <v>#REF!</v>
      </c>
      <c r="AN34" s="1" t="e">
        <f t="shared" si="17"/>
        <v>#REF!</v>
      </c>
      <c r="AO34" s="1" t="e">
        <f>#REF!</f>
        <v>#REF!</v>
      </c>
      <c r="AP34" s="8" t="e">
        <f t="shared" si="18"/>
        <v>#REF!</v>
      </c>
      <c r="AQ34" s="5" t="e">
        <f t="shared" si="19"/>
        <v>#REF!</v>
      </c>
      <c r="AR34" s="1" t="e">
        <f t="shared" si="20"/>
        <v>#REF!</v>
      </c>
    </row>
  </sheetData>
  <mergeCells count="26">
    <mergeCell ref="U3:V3"/>
    <mergeCell ref="O3:P3"/>
    <mergeCell ref="AM3:AN3"/>
    <mergeCell ref="AO3:AP3"/>
    <mergeCell ref="W3:X3"/>
    <mergeCell ref="Y3:Z3"/>
    <mergeCell ref="AA3:AB3"/>
    <mergeCell ref="AC3:AD3"/>
    <mergeCell ref="AE3:AF3"/>
    <mergeCell ref="AG3:AH3"/>
    <mergeCell ref="A1:AR1"/>
    <mergeCell ref="A2:A3"/>
    <mergeCell ref="B2:B3"/>
    <mergeCell ref="C2:C3"/>
    <mergeCell ref="D2:D3"/>
    <mergeCell ref="E2:Z2"/>
    <mergeCell ref="AA2:AP2"/>
    <mergeCell ref="I3:J3"/>
    <mergeCell ref="K3:L3"/>
    <mergeCell ref="M3:N3"/>
    <mergeCell ref="E3:F3"/>
    <mergeCell ref="G3:H3"/>
    <mergeCell ref="AI3:AJ3"/>
    <mergeCell ref="AK3:AL3"/>
    <mergeCell ref="Q3:R3"/>
    <mergeCell ref="S3:T3"/>
  </mergeCells>
  <phoneticPr fontId="0"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080949792F425948B7DAB055DA048CA3" ma:contentTypeVersion="1" ma:contentTypeDescription="Создание документа." ma:contentTypeScope="" ma:versionID="ca9f407b70107b49e8a79d685cd81fff">
  <xsd:schema xmlns:xsd="http://www.w3.org/2001/XMLSchema" xmlns:xs="http://www.w3.org/2001/XMLSchema" xmlns:p="http://schemas.microsoft.com/office/2006/metadata/properties" xmlns:ns2="6434c500-c195-4837-b047-5e71706d4cb2" targetNamespace="http://schemas.microsoft.com/office/2006/metadata/properties" ma:root="true" ma:fieldsID="499b5db816f3e0543885560e27e22f27" ns2:_="">
    <xsd:import namespace="6434c500-c195-4837-b047-5e71706d4cb2"/>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34c500-c195-4837-b047-5e71706d4cb2"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434c500-c195-4837-b047-5e71706d4cb2">S5QAU4VNKZPS-845-3508</_dlc_DocId>
    <_dlc_DocIdUrl xmlns="6434c500-c195-4837-b047-5e71706d4cb2">
      <Url>http://www.eduportal44.ru/Buy/Rodnik/_layouts/15/DocIdRedir.aspx?ID=S5QAU4VNKZPS-845-3508</Url>
      <Description>S5QAU4VNKZPS-845-3508</Description>
    </_dlc_DocIdUrl>
  </documentManagement>
</p:properties>
</file>

<file path=customXml/itemProps1.xml><?xml version="1.0" encoding="utf-8"?>
<ds:datastoreItem xmlns:ds="http://schemas.openxmlformats.org/officeDocument/2006/customXml" ds:itemID="{46E98AEB-451B-493D-A844-EA6921341F35}"/>
</file>

<file path=customXml/itemProps2.xml><?xml version="1.0" encoding="utf-8"?>
<ds:datastoreItem xmlns:ds="http://schemas.openxmlformats.org/officeDocument/2006/customXml" ds:itemID="{70B1A745-2BE8-4758-8F72-72988372A932}"/>
</file>

<file path=customXml/itemProps3.xml><?xml version="1.0" encoding="utf-8"?>
<ds:datastoreItem xmlns:ds="http://schemas.openxmlformats.org/officeDocument/2006/customXml" ds:itemID="{3F052AC5-7757-492A-AE17-8F7B1CE363F7}"/>
</file>

<file path=customXml/itemProps4.xml><?xml version="1.0" encoding="utf-8"?>
<ds:datastoreItem xmlns:ds="http://schemas.openxmlformats.org/officeDocument/2006/customXml" ds:itemID="{D82F79D5-AB18-487A-BA83-335776A735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список</vt:lpstr>
      <vt:lpstr>Социально-коммуникативное разви</vt:lpstr>
      <vt:lpstr>Познавательное развитие</vt:lpstr>
      <vt:lpstr>мотивация май</vt:lpstr>
      <vt:lpstr>учебно-позн. интерес октябрь</vt:lpstr>
      <vt:lpstr>целеполагание</vt:lpstr>
      <vt:lpstr>целеполагание май</vt:lpstr>
      <vt:lpstr>учебные действия</vt:lpstr>
      <vt:lpstr>учебные действия май </vt:lpstr>
      <vt:lpstr>действия контроля</vt:lpstr>
      <vt:lpstr>действие контроля май</vt:lpstr>
      <vt:lpstr>действия оценки</vt:lpstr>
      <vt:lpstr>действия оценки май</vt:lpstr>
      <vt:lpstr>Речевое развитие</vt:lpstr>
      <vt:lpstr>Художественно-эстетическое разв</vt:lpstr>
      <vt:lpstr>Физическое развитие</vt:lpstr>
      <vt:lpstr>сводная по группе</vt:lpstr>
      <vt:lpstr>Индивидуальная карта_1</vt:lpstr>
      <vt:lpstr>Целевые ориентиры</vt:lpstr>
      <vt:lpstr>Целевые ориентиры сводная</vt:lpstr>
      <vt:lpstr>Индивидуальная карта_2</vt:lpstr>
      <vt:lpstr>характ уровней</vt: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metodist</dc:creator>
  <cp:lastModifiedBy>Методист</cp:lastModifiedBy>
  <cp:lastPrinted>2016-11-15T08:42:35Z</cp:lastPrinted>
  <dcterms:created xsi:type="dcterms:W3CDTF">2011-08-30T11:41:57Z</dcterms:created>
  <dcterms:modified xsi:type="dcterms:W3CDTF">2016-12-09T10:15:23Z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5f29c84b-f426-4b09-9514-2f9e626571c2</vt:lpwstr>
  </property>
  <property fmtid="{D5CDD505-2E9C-101B-9397-08002B2CF9AE}" pid="3" name="ContentTypeId">
    <vt:lpwstr>0x010100080949792F425948B7DAB055DA048CA3</vt:lpwstr>
  </property>
</Properties>
</file>