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Caches/slicerCache1.xml" ContentType="application/vnd.ms-excel.slicerCache+xml"/>
  <Override PartName="/xl/theme/theme1.xml" ContentType="application/vnd.openxmlformats-officedocument.theme+xml"/>
  <Override PartName="/xl/slicers/slicer1.xml" ContentType="application/vnd.ms-excel.slicer+xml"/>
  <Override PartName="/xl/sharedStrings.xml" ContentType="application/vnd.openxmlformats-officedocument.spreadsheetml.sharedStrings+xml"/>
  <Override PartName="/xl/styles.xml" ContentType="application/vnd.openxmlformats-officedocument.spreadsheetml.styles+xml"/>
  <Override PartName="/xl/pivotTables/pivotTable1.xml" ContentType="application/vnd.openxmlformats-officedocument.spreadsheetml.pivotTable+xml"/>
  <Override PartName="/xl/tables/table1.xml" ContentType="application/vnd.openxmlformats-officedocument.spreadsheetml.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xl/connections.xml" ContentType="application/vnd.openxmlformats-officedocument.spreadsheetml.connections+xml"/>
  <Override PartName="/docProps/core.xml" ContentType="application/vnd.openxmlformats-package.core-properties+xml"/>
  <Override PartName="/docProps/app.xml" ContentType="application/vnd.openxmlformats-officedocument.extended-properties+xml"/>
  <Override PartName="/xl/queryTables/queryTable1.xml" ContentType="application/vnd.openxmlformats-officedocument.spreadsheetml.query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Администратор\Desktop\Мониторинг_ШНОР\"/>
    </mc:Choice>
  </mc:AlternateContent>
  <bookViews>
    <workbookView xWindow="0" yWindow="0" windowWidth="28800" windowHeight="11835" firstSheet="1" activeTab="1"/>
  </bookViews>
  <sheets>
    <sheet name="owssvr (2)" sheetId="1" state="hidden" r:id="rId1"/>
    <sheet name="Отчёт 1" sheetId="3" r:id="rId2"/>
    <sheet name="Отчёт 2.1" sheetId="5" r:id="rId3"/>
    <sheet name="Отчёт 2.2" sheetId="6" r:id="rId4"/>
  </sheets>
  <definedNames>
    <definedName name="owssvr__2" localSheetId="0" hidden="1">'owssvr (2)'!$A$1:$AX$55</definedName>
    <definedName name="Срез_Муниципалитет">#N/A</definedName>
  </definedNames>
  <calcPr calcId="152511"/>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Lst>
</workbook>
</file>

<file path=xl/calcChain.xml><?xml version="1.0" encoding="utf-8"?>
<calcChain xmlns="http://schemas.openxmlformats.org/spreadsheetml/2006/main">
  <c r="AY2" i="1" l="1"/>
  <c r="AY3" i="1"/>
  <c r="AY4" i="1"/>
  <c r="BE4" i="1" s="1"/>
  <c r="AY5" i="1"/>
  <c r="AY6" i="1"/>
  <c r="AY7" i="1"/>
  <c r="AY8" i="1"/>
  <c r="BE8" i="1" s="1"/>
  <c r="AY9" i="1"/>
  <c r="AY10" i="1"/>
  <c r="AY11" i="1"/>
  <c r="AY12" i="1"/>
  <c r="AY13" i="1"/>
  <c r="AY14" i="1"/>
  <c r="AY15" i="1"/>
  <c r="AY16" i="1"/>
  <c r="BE16" i="1" s="1"/>
  <c r="AY17" i="1"/>
  <c r="AY18" i="1"/>
  <c r="AY19" i="1"/>
  <c r="AY20" i="1"/>
  <c r="BE20" i="1" s="1"/>
  <c r="AY21" i="1"/>
  <c r="AY22" i="1"/>
  <c r="AY23" i="1"/>
  <c r="AY24" i="1"/>
  <c r="BE24" i="1" s="1"/>
  <c r="AY25" i="1"/>
  <c r="AY26" i="1"/>
  <c r="AY27" i="1"/>
  <c r="AY28" i="1"/>
  <c r="AY29" i="1"/>
  <c r="AY30" i="1"/>
  <c r="AY31" i="1"/>
  <c r="AY32" i="1"/>
  <c r="BE32" i="1" s="1"/>
  <c r="AY33" i="1"/>
  <c r="AY34" i="1"/>
  <c r="AY35" i="1"/>
  <c r="AY36" i="1"/>
  <c r="BE36" i="1" s="1"/>
  <c r="AY37" i="1"/>
  <c r="AY38" i="1"/>
  <c r="AY39" i="1"/>
  <c r="AY40" i="1"/>
  <c r="BE40" i="1" s="1"/>
  <c r="AY41" i="1"/>
  <c r="AY42" i="1"/>
  <c r="AY43" i="1"/>
  <c r="AY44" i="1"/>
  <c r="AY45" i="1"/>
  <c r="AY46" i="1"/>
  <c r="AY47" i="1"/>
  <c r="AY48" i="1"/>
  <c r="BE48" i="1" s="1"/>
  <c r="AY49" i="1"/>
  <c r="AY50" i="1"/>
  <c r="AY51" i="1"/>
  <c r="AY52" i="1"/>
  <c r="BE52" i="1" s="1"/>
  <c r="AY53" i="1"/>
  <c r="AY54" i="1"/>
  <c r="AY55" i="1"/>
  <c r="AZ2" i="1"/>
  <c r="BE2" i="1" s="1"/>
  <c r="AZ3" i="1"/>
  <c r="AZ4" i="1"/>
  <c r="AZ5" i="1"/>
  <c r="AZ6" i="1"/>
  <c r="BE6" i="1" s="1"/>
  <c r="BK6" i="1" s="1"/>
  <c r="AZ7" i="1"/>
  <c r="AZ8" i="1"/>
  <c r="AZ9" i="1"/>
  <c r="AZ10" i="1"/>
  <c r="BE10" i="1" s="1"/>
  <c r="AZ11" i="1"/>
  <c r="AZ12" i="1"/>
  <c r="AZ13" i="1"/>
  <c r="AZ14" i="1"/>
  <c r="BE14" i="1" s="1"/>
  <c r="AZ15" i="1"/>
  <c r="AZ16" i="1"/>
  <c r="AZ17" i="1"/>
  <c r="AZ18" i="1"/>
  <c r="BE18" i="1" s="1"/>
  <c r="AZ19" i="1"/>
  <c r="AZ20" i="1"/>
  <c r="AZ21" i="1"/>
  <c r="AZ22" i="1"/>
  <c r="AZ23" i="1"/>
  <c r="AZ24" i="1"/>
  <c r="AZ25" i="1"/>
  <c r="AZ26" i="1"/>
  <c r="BE26" i="1" s="1"/>
  <c r="AZ27" i="1"/>
  <c r="AZ28" i="1"/>
  <c r="AZ29" i="1"/>
  <c r="AZ30" i="1"/>
  <c r="BE30" i="1" s="1"/>
  <c r="AZ31" i="1"/>
  <c r="AZ32" i="1"/>
  <c r="AZ33" i="1"/>
  <c r="AZ34" i="1"/>
  <c r="BE34" i="1" s="1"/>
  <c r="AZ35" i="1"/>
  <c r="AZ36" i="1"/>
  <c r="AZ37" i="1"/>
  <c r="AZ38" i="1"/>
  <c r="AZ39" i="1"/>
  <c r="AZ40" i="1"/>
  <c r="AZ41" i="1"/>
  <c r="AZ42" i="1"/>
  <c r="BE42" i="1" s="1"/>
  <c r="AZ43" i="1"/>
  <c r="AZ44" i="1"/>
  <c r="AZ45" i="1"/>
  <c r="AZ46" i="1"/>
  <c r="BE46" i="1" s="1"/>
  <c r="AZ47" i="1"/>
  <c r="AZ48" i="1"/>
  <c r="AZ49" i="1"/>
  <c r="AZ50" i="1"/>
  <c r="BE50" i="1" s="1"/>
  <c r="AZ51" i="1"/>
  <c r="AZ52" i="1"/>
  <c r="AZ53" i="1"/>
  <c r="AZ54" i="1"/>
  <c r="AZ55" i="1"/>
  <c r="BA2" i="1"/>
  <c r="BA3" i="1"/>
  <c r="BA4" i="1"/>
  <c r="BA5" i="1"/>
  <c r="BA6" i="1"/>
  <c r="BA7" i="1"/>
  <c r="BA8" i="1"/>
  <c r="BA9"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B2" i="1"/>
  <c r="BB3" i="1"/>
  <c r="BB4" i="1"/>
  <c r="BB5" i="1"/>
  <c r="BB6" i="1"/>
  <c r="BB7" i="1"/>
  <c r="BB8" i="1"/>
  <c r="BB9" i="1"/>
  <c r="BB10" i="1"/>
  <c r="BB11" i="1"/>
  <c r="BB12" i="1"/>
  <c r="BB13" i="1"/>
  <c r="BB14" i="1"/>
  <c r="BB15" i="1"/>
  <c r="BB16" i="1"/>
  <c r="BB17" i="1"/>
  <c r="BB18" i="1"/>
  <c r="BK18" i="1" s="1"/>
  <c r="BB19" i="1"/>
  <c r="BB20" i="1"/>
  <c r="BB21" i="1"/>
  <c r="BB22" i="1"/>
  <c r="BB23" i="1"/>
  <c r="BB24" i="1"/>
  <c r="BB25" i="1"/>
  <c r="BB26" i="1"/>
  <c r="BB27" i="1"/>
  <c r="BB28" i="1"/>
  <c r="BB29" i="1"/>
  <c r="BB30" i="1"/>
  <c r="BB31" i="1"/>
  <c r="BB32" i="1"/>
  <c r="BB33" i="1"/>
  <c r="BB34" i="1"/>
  <c r="BK34" i="1" s="1"/>
  <c r="BB35" i="1"/>
  <c r="BB36" i="1"/>
  <c r="BB37" i="1"/>
  <c r="BB38" i="1"/>
  <c r="BB39" i="1"/>
  <c r="BB40" i="1"/>
  <c r="BB41" i="1"/>
  <c r="BB42" i="1"/>
  <c r="BB43" i="1"/>
  <c r="BB44" i="1"/>
  <c r="BB45" i="1"/>
  <c r="BB46" i="1"/>
  <c r="BB47" i="1"/>
  <c r="BB48" i="1"/>
  <c r="BB49" i="1"/>
  <c r="BB50" i="1"/>
  <c r="BK50" i="1" s="1"/>
  <c r="BB51" i="1"/>
  <c r="BB52" i="1"/>
  <c r="BB53" i="1"/>
  <c r="BB54" i="1"/>
  <c r="BB55" i="1"/>
  <c r="BC2" i="1"/>
  <c r="BC3" i="1"/>
  <c r="BC4" i="1"/>
  <c r="BC5" i="1"/>
  <c r="BC6" i="1"/>
  <c r="BC7" i="1"/>
  <c r="BC8" i="1"/>
  <c r="BC9" i="1"/>
  <c r="BC10" i="1"/>
  <c r="BC11" i="1"/>
  <c r="BC12" i="1"/>
  <c r="BC13" i="1"/>
  <c r="BC14" i="1"/>
  <c r="BC15" i="1"/>
  <c r="BC16" i="1"/>
  <c r="BC17" i="1"/>
  <c r="BC18" i="1"/>
  <c r="BC19" i="1"/>
  <c r="BC20" i="1"/>
  <c r="BC21" i="1"/>
  <c r="BC22" i="1"/>
  <c r="BC23" i="1"/>
  <c r="BC24" i="1"/>
  <c r="BK24" i="1" s="1"/>
  <c r="BC25" i="1"/>
  <c r="BC26" i="1"/>
  <c r="BC27" i="1"/>
  <c r="BC28" i="1"/>
  <c r="BC29" i="1"/>
  <c r="BC30" i="1"/>
  <c r="BC31" i="1"/>
  <c r="BC32" i="1"/>
  <c r="BC33" i="1"/>
  <c r="BC34" i="1"/>
  <c r="BC35" i="1"/>
  <c r="BC36" i="1"/>
  <c r="BC37" i="1"/>
  <c r="BC38" i="1"/>
  <c r="BC39" i="1"/>
  <c r="BC40" i="1"/>
  <c r="BK40" i="1" s="1"/>
  <c r="BC41" i="1"/>
  <c r="BC42" i="1"/>
  <c r="BC43" i="1"/>
  <c r="BC44" i="1"/>
  <c r="BC45" i="1"/>
  <c r="BC46" i="1"/>
  <c r="BC47" i="1"/>
  <c r="BC48" i="1"/>
  <c r="BC49" i="1"/>
  <c r="BC50" i="1"/>
  <c r="BC51" i="1"/>
  <c r="BC52" i="1"/>
  <c r="BC53" i="1"/>
  <c r="BC54" i="1"/>
  <c r="BC55" i="1"/>
  <c r="BD2" i="1"/>
  <c r="BD3" i="1"/>
  <c r="BD4" i="1"/>
  <c r="BD5" i="1"/>
  <c r="BD6" i="1"/>
  <c r="BD7" i="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E5" i="1"/>
  <c r="BK5" i="1" s="1"/>
  <c r="BE12" i="1"/>
  <c r="BE13" i="1"/>
  <c r="BE17" i="1"/>
  <c r="BK17" i="1" s="1"/>
  <c r="BE21" i="1"/>
  <c r="BE22" i="1"/>
  <c r="BE25" i="1"/>
  <c r="BE28" i="1"/>
  <c r="BE29" i="1"/>
  <c r="BE33" i="1"/>
  <c r="BE37" i="1"/>
  <c r="BE38" i="1"/>
  <c r="BE41" i="1"/>
  <c r="BE44" i="1"/>
  <c r="BE45" i="1"/>
  <c r="BE49" i="1"/>
  <c r="BK49" i="1" s="1"/>
  <c r="BE53" i="1"/>
  <c r="BE54" i="1"/>
  <c r="BF2" i="1"/>
  <c r="BF3" i="1"/>
  <c r="BF4" i="1"/>
  <c r="BF5" i="1"/>
  <c r="BF6" i="1"/>
  <c r="BF7" i="1"/>
  <c r="BF8" i="1"/>
  <c r="BF9" i="1"/>
  <c r="BF10" i="1"/>
  <c r="BF11" i="1"/>
  <c r="BF12" i="1"/>
  <c r="BF13" i="1"/>
  <c r="BK13" i="1" s="1"/>
  <c r="BF14" i="1"/>
  <c r="BF15" i="1"/>
  <c r="BF16" i="1"/>
  <c r="BF17" i="1"/>
  <c r="BF18" i="1"/>
  <c r="BF19" i="1"/>
  <c r="BF20" i="1"/>
  <c r="BF21" i="1"/>
  <c r="BF22" i="1"/>
  <c r="BF23" i="1"/>
  <c r="BF24" i="1"/>
  <c r="BF25" i="1"/>
  <c r="BK25" i="1" s="1"/>
  <c r="BF26" i="1"/>
  <c r="BF27" i="1"/>
  <c r="BF28" i="1"/>
  <c r="BF29" i="1"/>
  <c r="BK29" i="1" s="1"/>
  <c r="BF30" i="1"/>
  <c r="BF31" i="1"/>
  <c r="BF32" i="1"/>
  <c r="BF33" i="1"/>
  <c r="BF34" i="1"/>
  <c r="BF35" i="1"/>
  <c r="BF36" i="1"/>
  <c r="BF37" i="1"/>
  <c r="BK37" i="1" s="1"/>
  <c r="BF38" i="1"/>
  <c r="BF39" i="1"/>
  <c r="BF40" i="1"/>
  <c r="BF41" i="1"/>
  <c r="BF42" i="1"/>
  <c r="BF43" i="1"/>
  <c r="BF44" i="1"/>
  <c r="BF45" i="1"/>
  <c r="BK45" i="1" s="1"/>
  <c r="BF46" i="1"/>
  <c r="BF47" i="1"/>
  <c r="BF48" i="1"/>
  <c r="BF49" i="1"/>
  <c r="BF50" i="1"/>
  <c r="BF51" i="1"/>
  <c r="BF52" i="1"/>
  <c r="BF53" i="1"/>
  <c r="BF54" i="1"/>
  <c r="BF55" i="1"/>
  <c r="BG2" i="1"/>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H2" i="1"/>
  <c r="BH3" i="1"/>
  <c r="BH4" i="1"/>
  <c r="BH5"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I2" i="1"/>
  <c r="BI3" i="1"/>
  <c r="BI4" i="1"/>
  <c r="BI5" i="1"/>
  <c r="BI6" i="1"/>
  <c r="BI7" i="1"/>
  <c r="BI8" i="1"/>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J2" i="1"/>
  <c r="BJ3" i="1"/>
  <c r="BJ4" i="1"/>
  <c r="BJ5" i="1"/>
  <c r="BJ6" i="1"/>
  <c r="BJ7" i="1"/>
  <c r="BJ8" i="1"/>
  <c r="BJ9" i="1"/>
  <c r="BJ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K21" i="1"/>
  <c r="BK33" i="1"/>
  <c r="BK41" i="1"/>
  <c r="BK53" i="1"/>
  <c r="BL2" i="1"/>
  <c r="BL3" i="1"/>
  <c r="BL4" i="1"/>
  <c r="BL5" i="1"/>
  <c r="BL6" i="1"/>
  <c r="BL7" i="1"/>
  <c r="BL8" i="1"/>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K54" i="1" l="1"/>
  <c r="BK46" i="1"/>
  <c r="BK42" i="1"/>
  <c r="BK38" i="1"/>
  <c r="BK30" i="1"/>
  <c r="BK26" i="1"/>
  <c r="BK22" i="1"/>
  <c r="BK14" i="1"/>
  <c r="BK10" i="1"/>
  <c r="BK2" i="1"/>
  <c r="BK52" i="1"/>
  <c r="BK48" i="1"/>
  <c r="BK44" i="1"/>
  <c r="BK36" i="1"/>
  <c r="BK32" i="1"/>
  <c r="BK28" i="1"/>
  <c r="BK20" i="1"/>
  <c r="BK16" i="1"/>
  <c r="BK12" i="1"/>
  <c r="BK8" i="1"/>
  <c r="BE55" i="1"/>
  <c r="BK55" i="1" s="1"/>
  <c r="BE51" i="1"/>
  <c r="BK51" i="1" s="1"/>
  <c r="BE47" i="1"/>
  <c r="BK47" i="1" s="1"/>
  <c r="BE43" i="1"/>
  <c r="BK43" i="1" s="1"/>
  <c r="BE39" i="1"/>
  <c r="BK39" i="1" s="1"/>
  <c r="BE35" i="1"/>
  <c r="BK35" i="1" s="1"/>
  <c r="BE31" i="1"/>
  <c r="BK31" i="1" s="1"/>
  <c r="BE27" i="1"/>
  <c r="BK27" i="1" s="1"/>
  <c r="BE23" i="1"/>
  <c r="BK23" i="1" s="1"/>
  <c r="BE19" i="1"/>
  <c r="BK19" i="1" s="1"/>
  <c r="BE15" i="1"/>
  <c r="BK15" i="1" s="1"/>
  <c r="BE11" i="1"/>
  <c r="BK11" i="1" s="1"/>
  <c r="BE7" i="1"/>
  <c r="BK7" i="1" s="1"/>
  <c r="BE3" i="1"/>
  <c r="BK3" i="1" s="1"/>
  <c r="BE9" i="1"/>
  <c r="BK9" i="1" s="1"/>
  <c r="BK4" i="1"/>
  <c r="V7" i="5"/>
  <c r="W7" i="5"/>
  <c r="X7" i="5"/>
  <c r="Y7" i="5"/>
  <c r="Z7" i="5"/>
  <c r="AA7" i="5"/>
  <c r="AB7" i="5"/>
  <c r="AC7" i="5"/>
  <c r="AD7" i="5"/>
  <c r="AE7" i="5"/>
  <c r="V8" i="5"/>
  <c r="W8" i="5"/>
  <c r="X8" i="5"/>
  <c r="Y8" i="5"/>
  <c r="Z8" i="5"/>
  <c r="AA8" i="5"/>
  <c r="AB8" i="5"/>
  <c r="AC8" i="5"/>
  <c r="AD8" i="5"/>
  <c r="AE8" i="5"/>
  <c r="V9" i="5"/>
  <c r="W9" i="5"/>
  <c r="X9" i="5"/>
  <c r="Y9" i="5"/>
  <c r="Z9" i="5"/>
  <c r="AA9" i="5"/>
  <c r="AB9" i="5"/>
  <c r="AC9" i="5"/>
  <c r="AD9" i="5"/>
  <c r="AE9" i="5"/>
  <c r="V10" i="5"/>
  <c r="W10" i="5"/>
  <c r="X10" i="5"/>
  <c r="Y10" i="5"/>
  <c r="Z10" i="5"/>
  <c r="AA10" i="5"/>
  <c r="AB10" i="5"/>
  <c r="AC10" i="5"/>
  <c r="AD10" i="5"/>
  <c r="AE10" i="5"/>
  <c r="V11" i="5"/>
  <c r="W11" i="5"/>
  <c r="X11" i="5"/>
  <c r="Y11" i="5"/>
  <c r="Z11" i="5"/>
  <c r="AA11" i="5"/>
  <c r="AB11" i="5"/>
  <c r="AC11" i="5"/>
  <c r="AD11" i="5"/>
  <c r="AE11" i="5"/>
  <c r="V12" i="5"/>
  <c r="W12" i="5"/>
  <c r="X12" i="5"/>
  <c r="Y12" i="5"/>
  <c r="Z12" i="5"/>
  <c r="AA12" i="5"/>
  <c r="AB12" i="5"/>
  <c r="AC12" i="5"/>
  <c r="AD12" i="5"/>
  <c r="AE12" i="5"/>
  <c r="V13" i="5"/>
  <c r="W13" i="5"/>
  <c r="X13" i="5"/>
  <c r="Y13" i="5"/>
  <c r="Z13" i="5"/>
  <c r="AA13" i="5"/>
  <c r="AB13" i="5"/>
  <c r="AC13" i="5"/>
  <c r="AD13" i="5"/>
  <c r="AE13" i="5"/>
  <c r="V14" i="5"/>
  <c r="W14" i="5"/>
  <c r="X14" i="5"/>
  <c r="Y14" i="5"/>
  <c r="Z14" i="5"/>
  <c r="AA14" i="5"/>
  <c r="AB14" i="5"/>
  <c r="AC14" i="5"/>
  <c r="AD14" i="5"/>
  <c r="AE14" i="5"/>
  <c r="V15" i="5"/>
  <c r="W15" i="5"/>
  <c r="X15" i="5"/>
  <c r="Y15" i="5"/>
  <c r="Z15" i="5"/>
  <c r="AA15" i="5"/>
  <c r="AB15" i="5"/>
  <c r="AC15" i="5"/>
  <c r="AD15" i="5"/>
  <c r="AE15" i="5"/>
  <c r="V16" i="5"/>
  <c r="W16" i="5"/>
  <c r="X16" i="5"/>
  <c r="Y16" i="5"/>
  <c r="Z16" i="5"/>
  <c r="AA16" i="5"/>
  <c r="AB16" i="5"/>
  <c r="AC16" i="5"/>
  <c r="AD16" i="5"/>
  <c r="AE16" i="5"/>
  <c r="V17" i="5"/>
  <c r="W17" i="5"/>
  <c r="X17" i="5"/>
  <c r="Y17" i="5"/>
  <c r="Z17" i="5"/>
  <c r="AA17" i="5"/>
  <c r="AB17" i="5"/>
  <c r="AC17" i="5"/>
  <c r="AD17" i="5"/>
  <c r="AE17" i="5"/>
  <c r="V18" i="5"/>
  <c r="W18" i="5"/>
  <c r="X18" i="5"/>
  <c r="Y18" i="5"/>
  <c r="Z18" i="5"/>
  <c r="AA18" i="5"/>
  <c r="AB18" i="5"/>
  <c r="AC18" i="5"/>
  <c r="AD18" i="5"/>
  <c r="AE18" i="5"/>
  <c r="V19" i="5"/>
  <c r="W19" i="5"/>
  <c r="X19" i="5"/>
  <c r="Y19" i="5"/>
  <c r="Z19" i="5"/>
  <c r="AA19" i="5"/>
  <c r="AB19" i="5"/>
  <c r="AC19" i="5"/>
  <c r="AD19" i="5"/>
  <c r="AE19" i="5"/>
  <c r="V20" i="5"/>
  <c r="W20" i="5"/>
  <c r="X20" i="5"/>
  <c r="Y20" i="5"/>
  <c r="Z20" i="5"/>
  <c r="AA20" i="5"/>
  <c r="AB20" i="5"/>
  <c r="AC20" i="5"/>
  <c r="AD20" i="5"/>
  <c r="AE20" i="5"/>
  <c r="V21" i="5"/>
  <c r="W21" i="5"/>
  <c r="X21" i="5"/>
  <c r="Y21" i="5"/>
  <c r="Z21" i="5"/>
  <c r="AA21" i="5"/>
  <c r="AB21" i="5"/>
  <c r="AC21" i="5"/>
  <c r="AD21" i="5"/>
  <c r="AE21" i="5"/>
  <c r="V22" i="5"/>
  <c r="W22" i="5"/>
  <c r="X22" i="5"/>
  <c r="Y22" i="5"/>
  <c r="Z22" i="5"/>
  <c r="AA22" i="5"/>
  <c r="AB22" i="5"/>
  <c r="AC22" i="5"/>
  <c r="AD22" i="5"/>
  <c r="AE22" i="5"/>
  <c r="V23" i="5"/>
  <c r="W23" i="5"/>
  <c r="X23" i="5"/>
  <c r="Y23" i="5"/>
  <c r="Z23" i="5"/>
  <c r="AA23" i="5"/>
  <c r="AB23" i="5"/>
  <c r="AC23" i="5"/>
  <c r="AD23" i="5"/>
  <c r="AE23" i="5"/>
  <c r="V24" i="5"/>
  <c r="W24" i="5"/>
  <c r="X24" i="5"/>
  <c r="Y24" i="5"/>
  <c r="Z24" i="5"/>
  <c r="AA24" i="5"/>
  <c r="AB24" i="5"/>
  <c r="AC24" i="5"/>
  <c r="AD24" i="5"/>
  <c r="AE24" i="5"/>
  <c r="V25" i="5"/>
  <c r="W25" i="5"/>
  <c r="X25" i="5"/>
  <c r="Y25" i="5"/>
  <c r="Z25" i="5"/>
  <c r="AA25" i="5"/>
  <c r="AB25" i="5"/>
  <c r="AC25" i="5"/>
  <c r="AD25" i="5"/>
  <c r="AE25" i="5"/>
  <c r="V26" i="5"/>
  <c r="W26" i="5"/>
  <c r="X26" i="5"/>
  <c r="Y26" i="5"/>
  <c r="Z26" i="5"/>
  <c r="AA26" i="5"/>
  <c r="AB26" i="5"/>
  <c r="AC26" i="5"/>
  <c r="AD26" i="5"/>
  <c r="AE26" i="5"/>
  <c r="V27" i="5"/>
  <c r="W27" i="5"/>
  <c r="X27" i="5"/>
  <c r="Y27" i="5"/>
  <c r="Z27" i="5"/>
  <c r="AA27" i="5"/>
  <c r="AB27" i="5"/>
  <c r="AC27" i="5"/>
  <c r="AD27" i="5"/>
  <c r="AE27" i="5"/>
  <c r="V28" i="5"/>
  <c r="W28" i="5"/>
  <c r="X28" i="5"/>
  <c r="Y28" i="5"/>
  <c r="Z28" i="5"/>
  <c r="AA28" i="5"/>
  <c r="AB28" i="5"/>
  <c r="AC28" i="5"/>
  <c r="AD28" i="5"/>
  <c r="AE28" i="5"/>
  <c r="V29" i="5"/>
  <c r="W29" i="5"/>
  <c r="X29" i="5"/>
  <c r="Y29" i="5"/>
  <c r="Z29" i="5"/>
  <c r="AA29" i="5"/>
  <c r="AB29" i="5"/>
  <c r="AC29" i="5"/>
  <c r="AD29" i="5"/>
  <c r="AE29" i="5"/>
  <c r="V30" i="5"/>
  <c r="W30" i="5"/>
  <c r="X30" i="5"/>
  <c r="Y30" i="5"/>
  <c r="Z30" i="5"/>
  <c r="AA30" i="5"/>
  <c r="AB30" i="5"/>
  <c r="AC30" i="5"/>
  <c r="AD30" i="5"/>
  <c r="AE30" i="5"/>
  <c r="V31" i="5"/>
  <c r="W31" i="5"/>
  <c r="X31" i="5"/>
  <c r="Y31" i="5"/>
  <c r="Z31" i="5"/>
  <c r="AA31" i="5"/>
  <c r="AB31" i="5"/>
  <c r="AC31" i="5"/>
  <c r="AD31" i="5"/>
  <c r="AE31" i="5"/>
  <c r="V32" i="5"/>
  <c r="W32" i="5"/>
  <c r="X32" i="5"/>
  <c r="Y32" i="5"/>
  <c r="Z32" i="5"/>
  <c r="AA32" i="5"/>
  <c r="AB32" i="5"/>
  <c r="AC32" i="5"/>
  <c r="AD32" i="5"/>
  <c r="AE32" i="5"/>
  <c r="V33" i="5"/>
  <c r="W33" i="5"/>
  <c r="X33" i="5"/>
  <c r="Y33" i="5"/>
  <c r="Z33" i="5"/>
  <c r="AA33" i="5"/>
  <c r="AB33" i="5"/>
  <c r="AC33" i="5"/>
  <c r="AD33" i="5"/>
  <c r="AE33" i="5"/>
  <c r="AE6" i="5"/>
  <c r="AD6" i="5"/>
  <c r="AC6" i="5"/>
  <c r="AB6" i="5"/>
  <c r="AA6" i="5"/>
  <c r="Z6" i="5"/>
  <c r="Y6" i="5"/>
  <c r="X6" i="5"/>
  <c r="W6" i="5"/>
  <c r="V6" i="5"/>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 i="3"/>
  <c r="AH6" i="5" l="1"/>
  <c r="AG33" i="5"/>
  <c r="AF32" i="5"/>
  <c r="AG29" i="5"/>
  <c r="AF28" i="5"/>
  <c r="AH26" i="5"/>
  <c r="AF24" i="5"/>
  <c r="AH22" i="5"/>
  <c r="AF20" i="5"/>
  <c r="AH18" i="5"/>
  <c r="AF16" i="5"/>
  <c r="AG13" i="5"/>
  <c r="AF8" i="5"/>
  <c r="AH10" i="5"/>
  <c r="AG21" i="5"/>
  <c r="AG17" i="5"/>
  <c r="AG32" i="5"/>
  <c r="AG28" i="5"/>
  <c r="AF26" i="5"/>
  <c r="AF22" i="5"/>
  <c r="AG20" i="5"/>
  <c r="AF18" i="5"/>
  <c r="AG16" i="5"/>
  <c r="AF14" i="5"/>
  <c r="AG12" i="5"/>
  <c r="AF10" i="5"/>
  <c r="AG8" i="5"/>
  <c r="AH30" i="5"/>
  <c r="AG25" i="5"/>
  <c r="AH14" i="5"/>
  <c r="AF12" i="5"/>
  <c r="AG9" i="5"/>
  <c r="AF30" i="5"/>
  <c r="AG24" i="5"/>
  <c r="AH33" i="5"/>
  <c r="AF31" i="5"/>
  <c r="AH29" i="5"/>
  <c r="AF27" i="5"/>
  <c r="AH25" i="5"/>
  <c r="AF23" i="5"/>
  <c r="AH21" i="5"/>
  <c r="AF19" i="5"/>
  <c r="AH17" i="5"/>
  <c r="AF15" i="5"/>
  <c r="AH13" i="5"/>
  <c r="AF11" i="5"/>
  <c r="AH9" i="5"/>
  <c r="AF7" i="5"/>
  <c r="AF6" i="5"/>
  <c r="AG6" i="5"/>
  <c r="AF33" i="5"/>
  <c r="AH31" i="5"/>
  <c r="AG30" i="5"/>
  <c r="AF29" i="5"/>
  <c r="AH27" i="5"/>
  <c r="AG26" i="5"/>
  <c r="AF25" i="5"/>
  <c r="AH23" i="5"/>
  <c r="AG22" i="5"/>
  <c r="AF21" i="5"/>
  <c r="AH19" i="5"/>
  <c r="AG18" i="5"/>
  <c r="AF17" i="5"/>
  <c r="AH15" i="5"/>
  <c r="AG14" i="5"/>
  <c r="AF13" i="5"/>
  <c r="AH11" i="5"/>
  <c r="AG10" i="5"/>
  <c r="AF9" i="5"/>
  <c r="AH7" i="5"/>
  <c r="AH32" i="5"/>
  <c r="AG31" i="5"/>
  <c r="AH28" i="5"/>
  <c r="AG27" i="5"/>
  <c r="AH24" i="5"/>
  <c r="AG23" i="5"/>
  <c r="AH20" i="5"/>
  <c r="AG19" i="5"/>
  <c r="AH16" i="5"/>
  <c r="AG15" i="5"/>
  <c r="AH12" i="5"/>
  <c r="AG11" i="5"/>
  <c r="AH8" i="5"/>
  <c r="AG7" i="5"/>
</calcChain>
</file>

<file path=xl/connections.xml><?xml version="1.0" encoding="utf-8"?>
<connections xmlns="http://schemas.openxmlformats.org/spreadsheetml/2006/main">
  <connection id="1" odcFile="C:\Users\Михаил\AppData\Local\Microsoft\Windows\INetCache\IE\PBET1Z6B\owssvr (2).iqy" keepAlive="1" name="owssvr (2)" type="5" refreshedVersion="6" minRefreshableVersion="3" saveData="1">
    <dbPr connection="Provider=Microsoft.Office.List.OLEDB.2.0;Data Source=&quot;&quot;;ApplicationName=Excel;Version=12.0.0.0" command="&lt;LIST&gt;&lt;VIEWGUID&gt;{52C4E506-E839-47BF-B5AD-2F5C82F4D0A5}&lt;/VIEWGUID&gt;&lt;LISTNAME&gt;{DFD2A871-CBAB-40FF-AA6E-EDA5ADE67B46}&lt;/LISTNAME&gt;&lt;LISTWEB&gt;http://www.eduportal44.ru/koiro/opros/_vti_bin&lt;/LISTWEB&gt;&lt;LISTSUBWEB&gt;&lt;/LISTSUBWEB&gt;&lt;ROOTFOLDER&gt;/koiro/opros/Lists/Anketa&lt;/ROOTFOLDER&gt;&lt;/LIST&gt;" commandType="5"/>
  </connection>
</connections>
</file>

<file path=xl/sharedStrings.xml><?xml version="1.0" encoding="utf-8"?>
<sst xmlns="http://schemas.openxmlformats.org/spreadsheetml/2006/main" count="748" uniqueCount="251">
  <si>
    <t>1.1.</t>
  </si>
  <si>
    <t>1.2.</t>
  </si>
  <si>
    <t>1.3.</t>
  </si>
  <si>
    <t>1.4.</t>
  </si>
  <si>
    <t>2.1.</t>
  </si>
  <si>
    <t>2.2.</t>
  </si>
  <si>
    <t>2.3.</t>
  </si>
  <si>
    <t>2.4.</t>
  </si>
  <si>
    <t>3.1.</t>
  </si>
  <si>
    <t>3.2.</t>
  </si>
  <si>
    <t>3.3.</t>
  </si>
  <si>
    <t>3.4.</t>
  </si>
  <si>
    <t>3.5.</t>
  </si>
  <si>
    <t>3.6.</t>
  </si>
  <si>
    <t>3.7.</t>
  </si>
  <si>
    <t>4.1.</t>
  </si>
  <si>
    <t>4.2.</t>
  </si>
  <si>
    <t>4.3.</t>
  </si>
  <si>
    <t>5.1.</t>
  </si>
  <si>
    <t>5.2.</t>
  </si>
  <si>
    <t>5.3.</t>
  </si>
  <si>
    <t>5.4.</t>
  </si>
  <si>
    <t>5.5.</t>
  </si>
  <si>
    <t>5.6.</t>
  </si>
  <si>
    <t>6.1.</t>
  </si>
  <si>
    <t>6.2.</t>
  </si>
  <si>
    <t>6.3.</t>
  </si>
  <si>
    <t>6.4.</t>
  </si>
  <si>
    <t>6.5.</t>
  </si>
  <si>
    <t>6.6.</t>
  </si>
  <si>
    <t>7.1.</t>
  </si>
  <si>
    <t>7.2.</t>
  </si>
  <si>
    <t>7.3.</t>
  </si>
  <si>
    <t>7.4.</t>
  </si>
  <si>
    <t>8.1.</t>
  </si>
  <si>
    <t>8.2.</t>
  </si>
  <si>
    <t>8.3.</t>
  </si>
  <si>
    <t>8.4.</t>
  </si>
  <si>
    <t>8.5.</t>
  </si>
  <si>
    <t>8.6.</t>
  </si>
  <si>
    <t>8.7.</t>
  </si>
  <si>
    <t>9.1.</t>
  </si>
  <si>
    <t>Кем создано</t>
  </si>
  <si>
    <t>Создано</t>
  </si>
  <si>
    <t>Муниципалитет</t>
  </si>
  <si>
    <t>Эксперт</t>
  </si>
  <si>
    <t>Статус</t>
  </si>
  <si>
    <t>Представитель МОУО</t>
  </si>
  <si>
    <t>Путь</t>
  </si>
  <si>
    <t>Тип элемента</t>
  </si>
  <si>
    <t>с помощью традиционных форм</t>
  </si>
  <si>
    <t>Людмила В. Корсакова</t>
  </si>
  <si>
    <t>г. Кострома</t>
  </si>
  <si>
    <t>Бучина Ольга Борисовна, заместитель заведующего</t>
  </si>
  <si>
    <t>koiro/opros/Lists/Anketa</t>
  </si>
  <si>
    <t>Элемент</t>
  </si>
  <si>
    <t>посредством информационных систем и традиционных форм</t>
  </si>
  <si>
    <t>отсутствие методов сбора информации</t>
  </si>
  <si>
    <t>Любовь Н. Буракова</t>
  </si>
  <si>
    <t>г. Шарья</t>
  </si>
  <si>
    <t>Ченышова Ольга Владимировна, методист муниципальной методической службы</t>
  </si>
  <si>
    <t>Мария В. Гапонюк</t>
  </si>
  <si>
    <t>Пыщугский р-н</t>
  </si>
  <si>
    <t>заведующий отделом образования, Краева Наталья Валерьевна</t>
  </si>
  <si>
    <t>Елена Н. Лебедева</t>
  </si>
  <si>
    <t>Парфеньевский р-н</t>
  </si>
  <si>
    <t>Сотрудник МОУО - Ахарцова О.Б., заведующий РМЦ отдела образования</t>
  </si>
  <si>
    <t>Любовь А. Некипелова</t>
  </si>
  <si>
    <t>Красносельский р-н</t>
  </si>
  <si>
    <t>Патанина Ирина Николаевна</t>
  </si>
  <si>
    <t>Татьяна В. Смирнова</t>
  </si>
  <si>
    <t>Судиславский р-н</t>
  </si>
  <si>
    <t>Смирнова Т.В., заведующий Отделом образования</t>
  </si>
  <si>
    <t>Дарья А. Шибакова</t>
  </si>
  <si>
    <t>Поназыревский р-н</t>
  </si>
  <si>
    <t>-</t>
  </si>
  <si>
    <t>Наталья С. Сорокина</t>
  </si>
  <si>
    <t>Чухломский р-н</t>
  </si>
  <si>
    <t>Сорокина Н.С., старший методист  МКУ "Методический центр"</t>
  </si>
  <si>
    <t>Мадина Алевтина Н.</t>
  </si>
  <si>
    <t>Антроповский р-н</t>
  </si>
  <si>
    <t>Мадина Алевтина Николаевна, заведующий РМК</t>
  </si>
  <si>
    <t>Олеся А. Ершова</t>
  </si>
  <si>
    <t>Кадыйский р-н</t>
  </si>
  <si>
    <t>Крылова Мария Олеговна, заведующий РМК</t>
  </si>
  <si>
    <t>посредством информационных систем</t>
  </si>
  <si>
    <t>Елена А. Титова</t>
  </si>
  <si>
    <t>Островский р-н</t>
  </si>
  <si>
    <t>Маркова Лариса Анатольевна, заведующий методическим кабинетом</t>
  </si>
  <si>
    <t>Оксана А. Голубева</t>
  </si>
  <si>
    <t>Сусанинский р-н</t>
  </si>
  <si>
    <t>Куранова Елена Константиновна, заведующий РМК</t>
  </si>
  <si>
    <t>Светлана Н. Дунаева</t>
  </si>
  <si>
    <t>Макарьевский р-н</t>
  </si>
  <si>
    <t>Барова Светлана Юрьевна, заведующий РМК
Толмачева Екатерина Владимировна, заведующий сектором</t>
  </si>
  <si>
    <t>Татьяна Л. Миронова</t>
  </si>
  <si>
    <t>Вохомский р-н</t>
  </si>
  <si>
    <t>Миронова Татьяна Леонидовна, заведующий методическим кабинетом отдела образования</t>
  </si>
  <si>
    <t>Надежда Н. Ермилова</t>
  </si>
  <si>
    <t>г. Волгореченск</t>
  </si>
  <si>
    <t>Ермилова Надежда Николаевна, главный специалист отдела образования администрации городского округа город Волгореченск</t>
  </si>
  <si>
    <t>Любовь В. Бочагова</t>
  </si>
  <si>
    <t>г. Буй</t>
  </si>
  <si>
    <t>Бочагова Любовь Васильевна, заведующий ИМЦ отдела образования администрации городского округа город Буй</t>
  </si>
  <si>
    <t>Лариса Ю. Румянцева</t>
  </si>
  <si>
    <t>Буйский р-н</t>
  </si>
  <si>
    <t>Сотрудник МОУО Румянцева Лариса Юрьевна,заведующий РМК УО Администрации Буйского муниципального района</t>
  </si>
  <si>
    <t>Галина Н. Коржева</t>
  </si>
  <si>
    <t>Октябрьский р-н</t>
  </si>
  <si>
    <t>Рымина Анастасия Викторовна, заместитель заведующего отделом образования</t>
  </si>
  <si>
    <t>Любовь В. Малышева</t>
  </si>
  <si>
    <t>Шарьинский р-н</t>
  </si>
  <si>
    <t>Будеева В.В. гл. специалист комитета образования</t>
  </si>
  <si>
    <t>Надежда Н. Андреева</t>
  </si>
  <si>
    <t>Галичский р-н</t>
  </si>
  <si>
    <t>Шарова В.А., руководитель методической службы</t>
  </si>
  <si>
    <t>Татьяна В. Филатьева</t>
  </si>
  <si>
    <t>Кологривский р-н</t>
  </si>
  <si>
    <t>Ткаченко Константин Васильевич, начальник отдела образования</t>
  </si>
  <si>
    <t>Эдуард Ю. Сорока</t>
  </si>
  <si>
    <t>Костромской р-н</t>
  </si>
  <si>
    <t>методист Алексевнина Инна Олеговна</t>
  </si>
  <si>
    <t>Татьяна Ю. Гагарина</t>
  </si>
  <si>
    <t>Солигаличский р-н</t>
  </si>
  <si>
    <t>Гагарина Т.Ю., зав. МКУ "Методический центр"</t>
  </si>
  <si>
    <t>Елена Б. Соколова</t>
  </si>
  <si>
    <t>г. Галич</t>
  </si>
  <si>
    <t xml:space="preserve">Смирнова С.В., главный специалист отдела образования города Галич, Соколова Е.Б. и.о.директора МУ ИМЦ
</t>
  </si>
  <si>
    <t>Шалимова Наталья А.</t>
  </si>
  <si>
    <t>bfyk91</t>
  </si>
  <si>
    <t>Татьяна Б. Румянцева</t>
  </si>
  <si>
    <t>loar11</t>
  </si>
  <si>
    <t>Людмила А. Лошакова</t>
  </si>
  <si>
    <t>Татьяна В. Николаева</t>
  </si>
  <si>
    <t>ryje22</t>
  </si>
  <si>
    <t>Елена А. Бочарникова</t>
  </si>
  <si>
    <t>г. Нерехта и Нерехтский р-н</t>
  </si>
  <si>
    <t xml:space="preserve"> методист МКУ "Центр  поддержки системы образования"</t>
  </si>
  <si>
    <t>Евгения С. Шубина</t>
  </si>
  <si>
    <t>г. Нея и Нейский р-н</t>
  </si>
  <si>
    <t>Афанасов А.А. начальник методического отдела</t>
  </si>
  <si>
    <t>Алла А. Гольцова</t>
  </si>
  <si>
    <t>znhw04</t>
  </si>
  <si>
    <t>Любовь Г. Осипова</t>
  </si>
  <si>
    <t>kxlx32</t>
  </si>
  <si>
    <t>Сергей В. Олейник</t>
  </si>
  <si>
    <t>г. Мантурово</t>
  </si>
  <si>
    <t>Скородумова Н.Н., главный специалист</t>
  </si>
  <si>
    <t>Ирина В. Адоевцева</t>
  </si>
  <si>
    <t>sbbl50</t>
  </si>
  <si>
    <t>#1</t>
  </si>
  <si>
    <t>#2</t>
  </si>
  <si>
    <t>#3</t>
  </si>
  <si>
    <t>#4</t>
  </si>
  <si>
    <t>#5</t>
  </si>
  <si>
    <t>#6</t>
  </si>
  <si>
    <t>#7</t>
  </si>
  <si>
    <t>#8</t>
  </si>
  <si>
    <t>#9</t>
  </si>
  <si>
    <t>#4.1.</t>
  </si>
  <si>
    <t>#4.2.</t>
  </si>
  <si>
    <t>#4.3.</t>
  </si>
  <si>
    <t>Сумма баллов</t>
  </si>
  <si>
    <t>Названия столбцов</t>
  </si>
  <si>
    <t>1.1. в муниципальной программе поддержки данной группы школ</t>
  </si>
  <si>
    <t>1.2. в программе развития муниципальной системы образования</t>
  </si>
  <si>
    <t>1.3. в программе работы муниципальной методической службы</t>
  </si>
  <si>
    <t>1.4. в единичных тематических проектах</t>
  </si>
  <si>
    <t>Среднее по полю #1</t>
  </si>
  <si>
    <t>Среднее по полю Сумма баллов</t>
  </si>
  <si>
    <t>П1</t>
  </si>
  <si>
    <t>П2</t>
  </si>
  <si>
    <t>П3</t>
  </si>
  <si>
    <t>П4</t>
  </si>
  <si>
    <t>П5</t>
  </si>
  <si>
    <t>П6</t>
  </si>
  <si>
    <t>П7</t>
  </si>
  <si>
    <t>П8</t>
  </si>
  <si>
    <t>П9</t>
  </si>
  <si>
    <t>Статус 1</t>
  </si>
  <si>
    <t>Среднее по полю #2</t>
  </si>
  <si>
    <t>Среднее по полю #3</t>
  </si>
  <si>
    <t>Среднее по полю #4</t>
  </si>
  <si>
    <t>Среднее по полю #5</t>
  </si>
  <si>
    <t>Среднее по полю #6</t>
  </si>
  <si>
    <t>Среднее по полю #7</t>
  </si>
  <si>
    <t>Среднее по полю #8</t>
  </si>
  <si>
    <t>Среднее по полю #9</t>
  </si>
  <si>
    <t>Э</t>
  </si>
  <si>
    <t>Сумма</t>
  </si>
  <si>
    <t>В среднем</t>
  </si>
  <si>
    <t>Позиция/оценка</t>
  </si>
  <si>
    <t>Самооценка</t>
  </si>
  <si>
    <t>Экспертная оценка</t>
  </si>
  <si>
    <t>Среднее</t>
  </si>
  <si>
    <t>С</t>
  </si>
  <si>
    <t>2.1. соответствуют содержанию целевого блока региональной программы</t>
  </si>
  <si>
    <t>2.2. конкретизируют содержание целевого блока региональной программы с учетом муниципальных условий</t>
  </si>
  <si>
    <t>2.3. включают измеримый количественно результат</t>
  </si>
  <si>
    <t>2.4. описывают механизм оценки результата</t>
  </si>
  <si>
    <t>3.1. динамики образовательных результатов</t>
  </si>
  <si>
    <t>3.2. посещаемости уроков обучающимися</t>
  </si>
  <si>
    <t>3.3. работы с детьми "групп риска"</t>
  </si>
  <si>
    <t>3.4. оценки предметных компетенций педагогических работников</t>
  </si>
  <si>
    <t>3.5. оказанию методической помощи</t>
  </si>
  <si>
    <t>3.6. иных показателей по направлению, отражающих муниципальные условия</t>
  </si>
  <si>
    <t>3.7. не имеющих измеримой оценки (неэффективных) и/или  с негативными последствиями</t>
  </si>
  <si>
    <t>4.1. о выявлении динамики образовательных результатов обучающихся</t>
  </si>
  <si>
    <t>4.2. по учету посещаемости уроков обучающимися школ</t>
  </si>
  <si>
    <t>4.3. об иных данных по направлению</t>
  </si>
  <si>
    <t>5.1. динамики образовательных результатов</t>
  </si>
  <si>
    <t>5.2. посещаемости уроков обучающимися</t>
  </si>
  <si>
    <t>5.3. работы с детьми "групп риска</t>
  </si>
  <si>
    <t>5.4. оценки предметных компетенций педагогических работников</t>
  </si>
  <si>
    <t>5.5. оказанию методической помощи</t>
  </si>
  <si>
    <t>5.6. иных показателей по направлению, отражающих муниципальные условия</t>
  </si>
  <si>
    <t xml:space="preserve">6.1. динамики образовательных </t>
  </si>
  <si>
    <t>6.2. посещаемости уроков обучающимися</t>
  </si>
  <si>
    <t>6.3. работы с детьми "групп риска"</t>
  </si>
  <si>
    <t>6.4. оценки предметных компетенций педагогических работников</t>
  </si>
  <si>
    <t>6.5. оказанию методической помощи</t>
  </si>
  <si>
    <t>6.6. иных показателей по направлению, отражающих муниципальные условия</t>
  </si>
  <si>
    <t>7.1. рекомендации по использованию успешных практик по направлению для одной группы субъектов образовательного процесса</t>
  </si>
  <si>
    <t>7.2. рекомендации по использованию успешных практик по направлению для нескольких групп субъектов</t>
  </si>
  <si>
    <t>7.3. адресных рекомендаций по результатам проведенного анализа для одной группы субъектов образовательного процесса</t>
  </si>
  <si>
    <t>7.4. адресных рекомендаций по результатам проведенного анализа для нескольких групп субъектов</t>
  </si>
  <si>
    <t>8.1. дорожной карты по работе со школами с низкими результатами обучения и/или школами, функционирующими в неблагоприятных социальных условиях</t>
  </si>
  <si>
    <t>8.2. мер, направленных на работу с педагогическими работниками школ с низкими результатами обучения и/или школ, функционирующих в неблагоприятных социальных условиях</t>
  </si>
  <si>
    <t>8.3. мер, направленных на выявление и поддержку обучающихся "группы риска" в школах с низкими результатами обучения и/или школах, функционирующих в неблагоприятных социальных условиях</t>
  </si>
  <si>
    <t>8.4. мер, направленных на поддержку школ с низкими результатами обучения и/или школ, функционирующих в неблагоприятных социальных условиях</t>
  </si>
  <si>
    <t>8.5. муниципальной программы сетевого взаимодействия для помощи школам с низкими результатами обучения и/или школам, функционирующим в неблагоприятных социальных условиях</t>
  </si>
  <si>
    <t>8.6. иных мероприятий по поддержке школ с низкими результатами обучения и/или школ, функционирующих в неблагоприятных социальных условиях</t>
  </si>
  <si>
    <t>8.7. Принятие управленческих решений по результатам проведенного анализа</t>
  </si>
  <si>
    <t xml:space="preserve">9.1. Проведение анализа эффективности мер, принятых за три года, предшествующих проведению оценки </t>
  </si>
  <si>
    <t>Оценка</t>
  </si>
  <si>
    <t>Показатель</t>
  </si>
  <si>
    <t>П1. Цели работы со школами с низкими результатами обучения и/или школами, функционирующими в неблагоприятных социальных условиях сформулированы:</t>
  </si>
  <si>
    <t>П2. Формулировки целеполагающих документов работы со школами с низкими результатами обучения и/или школами, функционирующими в неблагоприятных социальных условиях, представленные на официальном сайте органа, осуществляющего управление в сфере образования</t>
  </si>
  <si>
    <t>П3. Оценка результата по программе мониторинга эффективности работы со школами с низкими результатами обучения и/или школами, функционирующими в неблагоприятных социальных условиях, представленной на официальном сайте органа, осуществляющего управление в</t>
  </si>
  <si>
    <t>П4. Сбор информации по программе мониторинга эффективности работы со школами с низкими результатами обучения и/или школами, функционирующими в неблагоприятных социальных условиях, представленным на официальном сайте органа, осуществляющего управление в с</t>
  </si>
  <si>
    <t>П5. Оценка результата по материалам мониторинга эффективности работы, со школами с низкими результатами обучения и/или школами, функционирующими в неблагоприятных социальных условиях, представленной на официальном сайте органа, осуществляющего управление</t>
  </si>
  <si>
    <t>П6. Анализ результатов мониторинга согласно аналитическим материалам, представленным на официальном сайте органа, осуществляющего управление в сфере образования, проводится по показателям:</t>
  </si>
  <si>
    <t>П7. Рекомендации и адресные рекомендации по результатам мониторинга согласно аналитическим материалам, представленным на официальном сайте органа, осуществляющего управление в сфере образования</t>
  </si>
  <si>
    <t>П8. Наличие мер, управленческих решений по направлению, представленных на официальном сайте органа, осуществляющего управление в сфере образования, в том числе:</t>
  </si>
  <si>
    <t>П9. Анализ эффективности принятых мер по материалам, представленным на официальном сайте органа, осуществляющего управление в сфере образования</t>
  </si>
  <si>
    <t>Разница</t>
  </si>
  <si>
    <t>Выше</t>
  </si>
  <si>
    <t>Подтв</t>
  </si>
  <si>
    <t>Ниже</t>
  </si>
  <si>
    <t>Разница (Э-С) по показателям и сумме</t>
  </si>
  <si>
    <t>Кол-во показателей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</si>
</sst>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79998168889431442"/>
        <bgColor theme="4" tint="0.7999816888943144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49" fontId="0" fillId="0" borderId="0" xfId="0" applyNumberFormat="1"/>
    <xf numFmtId="49" fontId="0" fillId="0" borderId="0" xfId="0" applyNumberFormat="1" applyAlignment="1"/>
    <xf numFmtId="0" fontId="0" fillId="0" borderId="0" xfId="0" applyAlignment="1">
      <alignment wrapText="1"/>
    </xf>
    <xf numFmtId="0" fontId="0" fillId="0" borderId="0" xfId="0" applyNumberFormat="1"/>
    <xf numFmtId="22" fontId="0" fillId="0" borderId="0" xfId="0" applyNumberFormat="1"/>
    <xf numFmtId="0" fontId="0" fillId="0" borderId="0" xfId="0" applyNumberFormat="1" applyAlignment="1"/>
    <xf numFmtId="0" fontId="0" fillId="0" borderId="10" xfId="0" applyBorder="1"/>
    <xf numFmtId="0" fontId="0" fillId="0" borderId="10" xfId="0" pivotButton="1" applyBorder="1"/>
    <xf numFmtId="0" fontId="0" fillId="0" borderId="10" xfId="0" applyBorder="1" applyAlignment="1">
      <alignment horizontal="center"/>
    </xf>
    <xf numFmtId="0" fontId="0" fillId="0" borderId="10" xfId="0" applyNumberFormat="1" applyBorder="1" applyAlignment="1">
      <alignment horizontal="center" vertical="top"/>
    </xf>
    <xf numFmtId="0" fontId="16" fillId="0" borderId="10" xfId="0" applyFont="1" applyBorder="1" applyAlignment="1">
      <alignment horizontal="left" vertical="top" wrapText="1"/>
    </xf>
    <xf numFmtId="164" fontId="0" fillId="0" borderId="10" xfId="0" applyNumberFormat="1" applyBorder="1" applyAlignment="1">
      <alignment horizontal="center" vertical="top"/>
    </xf>
    <xf numFmtId="164" fontId="16" fillId="0" borderId="10" xfId="0" applyNumberFormat="1" applyFont="1" applyBorder="1" applyAlignment="1">
      <alignment horizontal="center" vertical="top"/>
    </xf>
    <xf numFmtId="0" fontId="0" fillId="33" borderId="10" xfId="0" applyFill="1" applyBorder="1"/>
    <xf numFmtId="0" fontId="0" fillId="0" borderId="10" xfId="0" pivotButton="1" applyBorder="1" applyAlignment="1">
      <alignment horizontal="center"/>
    </xf>
    <xf numFmtId="0" fontId="0" fillId="0" borderId="10" xfId="0" applyBorder="1" applyAlignment="1">
      <alignment horizontal="left"/>
    </xf>
    <xf numFmtId="0" fontId="0" fillId="0" borderId="10" xfId="0" applyBorder="1" applyAlignment="1">
      <alignment horizontal="justify" vertical="top" wrapText="1"/>
    </xf>
    <xf numFmtId="0" fontId="16" fillId="0" borderId="10" xfId="0" applyFont="1" applyBorder="1" applyAlignment="1">
      <alignment horizontal="justify" vertical="top" wrapText="1"/>
    </xf>
    <xf numFmtId="0" fontId="0" fillId="33" borderId="10" xfId="0" applyFill="1" applyBorder="1" applyAlignment="1">
      <alignment horizontal="center"/>
    </xf>
    <xf numFmtId="0" fontId="16" fillId="34" borderId="10" xfId="0" applyFont="1" applyFill="1" applyBorder="1" applyAlignment="1">
      <alignment horizontal="center"/>
    </xf>
    <xf numFmtId="0" fontId="0" fillId="0" borderId="0" xfId="0" applyAlignment="1">
      <alignment horizontal="center"/>
    </xf>
    <xf numFmtId="164" fontId="0" fillId="0" borderId="10" xfId="0" applyNumberFormat="1" applyBorder="1" applyAlignment="1">
      <alignment horizontal="center"/>
    </xf>
    <xf numFmtId="0" fontId="16" fillId="33" borderId="11" xfId="0" applyFont="1" applyFill="1" applyBorder="1" applyAlignment="1">
      <alignment horizontal="center"/>
    </xf>
    <xf numFmtId="0" fontId="16" fillId="33" borderId="12" xfId="0" applyFont="1" applyFill="1" applyBorder="1" applyAlignment="1">
      <alignment horizontal="center"/>
    </xf>
    <xf numFmtId="0" fontId="16" fillId="33" borderId="10" xfId="0" applyFont="1" applyFill="1" applyBorder="1" applyAlignment="1">
      <alignment horizontal="center"/>
    </xf>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238">
    <dxf>
      <alignment wrapText="1"/>
    </dxf>
    <dxf>
      <alignment horizontal="center"/>
    </dxf>
    <dxf>
      <alignment wrapText="1"/>
    </dxf>
    <dxf>
      <alignment vertical="top"/>
    </dxf>
    <dxf>
      <alignment vertical="top"/>
    </dxf>
    <dxf>
      <alignment vertical="top"/>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font>
        <b/>
      </font>
    </dxf>
    <dxf>
      <numFmt numFmtId="164" formatCode="0.0"/>
    </dxf>
    <dxf>
      <alignment horizontal="cent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dxf>
    <dxf>
      <alignment horizontal="justify"/>
    </dxf>
    <dxf>
      <alignment horizontal="justify"/>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border>
        <right style="thin">
          <color indexed="64"/>
        </right>
        <bottom style="thin">
          <color indexed="64"/>
        </bottom>
      </bord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top"/>
    </dxf>
    <dxf>
      <alignment horizontal="center"/>
    </dxf>
    <dxf>
      <border>
        <vertical style="thin">
          <color indexed="64"/>
        </vertical>
      </border>
    </dxf>
    <dxf>
      <border>
        <vertical style="thin">
          <color indexed="64"/>
        </vertical>
      </border>
    </dxf>
    <dxf>
      <fill>
        <patternFill patternType="solid">
          <bgColor theme="4" tint="0.79998168889431442"/>
        </patternFill>
      </fill>
    </dxf>
    <dxf>
      <fill>
        <patternFill patternType="solid">
          <bgColor theme="4" tint="0.79998168889431442"/>
        </patternFill>
      </fill>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dxf>
    <dxf>
      <alignment horizontal="center"/>
    </dxf>
    <dxf>
      <alignment horizontal="center"/>
    </dxf>
    <dxf>
      <alignment horizontal="center"/>
    </dxf>
    <dxf>
      <alignment vertical="top"/>
    </dxf>
    <dxf>
      <font>
        <color rgb="FF006100"/>
      </font>
      <fill>
        <patternFill>
          <bgColor rgb="FFC6EFCE"/>
        </patternFill>
      </fill>
    </dxf>
    <dxf>
      <font>
        <color rgb="FF9C0006"/>
      </font>
      <fill>
        <patternFill>
          <bgColor rgb="FFFFC7CE"/>
        </patternFill>
      </fill>
    </dxf>
    <dxf>
      <border>
        <right style="thin">
          <color indexed="64"/>
        </right>
        <bottom style="thin">
          <color indexed="64"/>
        </bottom>
      </border>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alignment horizontal="justify"/>
    </dxf>
    <dxf>
      <alignment horizontal="justify"/>
    </dxf>
    <dxf>
      <alignment horizontal="cent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dxf>
    <dxf>
      <numFmt numFmtId="164" formatCode="0.0"/>
    </dxf>
    <dxf>
      <font>
        <b/>
      </font>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top"/>
    </dxf>
    <dxf>
      <alignment vertical="top"/>
    </dxf>
    <dxf>
      <alignment vertical="top"/>
    </dxf>
    <dxf>
      <alignment wrapText="1"/>
    </dxf>
    <dxf>
      <alignment horizontal="center"/>
    </dxf>
    <dxf>
      <alignment wrapText="1"/>
    </dxf>
    <dxf>
      <font>
        <color rgb="FF9C0006"/>
      </font>
      <fill>
        <patternFill>
          <bgColor rgb="FFFFC7CE"/>
        </patternFill>
      </fill>
    </dxf>
    <dxf>
      <font>
        <color rgb="FF006100"/>
      </font>
      <fill>
        <patternFill>
          <bgColor rgb="FFC6EFCE"/>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27" formatCode="dd/mm/yyyy\ h:mm"/>
    </dxf>
    <dxf>
      <numFmt numFmtId="30" formatCode="@"/>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30" formatCode="@"/>
    </dxf>
    <dxf>
      <numFmt numFmtId="30" formatCode="@"/>
    </dxf>
    <dxf>
      <numFmt numFmtId="30" formatCode="@"/>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general" vertical="bottom" textRotation="0" wrapText="1" indent="0" justifyLastLine="0" shrinkToFit="0" readingOrder="0"/>
    </dxf>
    <dxf>
      <numFmt numFmtId="30" formatCode="@"/>
      <alignment horizontal="general" vertical="bottom" textRotation="0" wrapText="0" indent="0" justifyLastLine="0" shrinkToFit="0" readingOrder="0"/>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3</xdr:row>
      <xdr:rowOff>123825</xdr:rowOff>
    </xdr:from>
    <xdr:to>
      <xdr:col>13</xdr:col>
      <xdr:colOff>495301</xdr:colOff>
      <xdr:row>11</xdr:row>
      <xdr:rowOff>57150</xdr:rowOff>
    </xdr:to>
    <mc:AlternateContent xmlns:mc="http://schemas.openxmlformats.org/markup-compatibility/2006" xmlns:a14="http://schemas.microsoft.com/office/drawing/2010/main">
      <mc:Choice Requires="a14">
        <xdr:graphicFrame macro="">
          <xdr:nvGraphicFramePr>
            <xdr:cNvPr id="2" name="Муниципалитет">
              <a:extLst>
                <a:ext uri="{FF2B5EF4-FFF2-40B4-BE49-F238E27FC236}">
                  <a16:creationId xmlns:a16="http://schemas.microsoft.com/office/drawing/2014/main" xmlns="" id="{B7CEC50C-B978-4DA9-81DD-47CFDF20A6AD}"/>
                </a:ext>
              </a:extLst>
            </xdr:cNvPr>
            <xdr:cNvGraphicFramePr/>
          </xdr:nvGraphicFramePr>
          <xdr:xfrm>
            <a:off x="0" y="0"/>
            <a:ext cx="0" cy="0"/>
          </xdr:xfrm>
          <a:graphic>
            <a:graphicData uri="http://schemas.microsoft.com/office/drawing/2010/slicer">
              <sle:slicer xmlns:sle="http://schemas.microsoft.com/office/drawing/2010/slicer" name="Муниципалитет"/>
            </a:graphicData>
          </a:graphic>
        </xdr:graphicFrame>
      </mc:Choice>
      <mc:Fallback xmlns="">
        <xdr:sp macro="" textlink="">
          <xdr:nvSpPr>
            <xdr:cNvPr id="0" name=""/>
            <xdr:cNvSpPr>
              <a:spLocks noTextEdit="1"/>
            </xdr:cNvSpPr>
          </xdr:nvSpPr>
          <xdr:spPr>
            <a:xfrm>
              <a:off x="7814982" y="314325"/>
              <a:ext cx="5903260" cy="2790825"/>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Михаил" refreshedDate="44281.528981249998" createdVersion="6" refreshedVersion="6" minRefreshableVersion="3" recordCount="54">
  <cacheSource type="worksheet">
    <worksheetSource name="Таблица_owssvr__2"/>
  </cacheSource>
  <cacheFields count="65">
    <cacheField name="Муниципалитет" numFmtId="49">
      <sharedItems count="27">
        <s v="г. Кострома"/>
        <s v="г. Шарья"/>
        <s v="Пыщугский р-н"/>
        <s v="Парфеньевский р-н"/>
        <s v="Красносельский р-н"/>
        <s v="Судиславский р-н"/>
        <s v="Поназыревский р-н"/>
        <s v="Чухломский р-н"/>
        <s v="Антроповский р-н"/>
        <s v="Кадыйский р-н"/>
        <s v="Островский р-н"/>
        <s v="Сусанинский р-н"/>
        <s v="Макарьевский р-н"/>
        <s v="Вохомский р-н"/>
        <s v="г. Волгореченск"/>
        <s v="г. Буй"/>
        <s v="Буйский р-н"/>
        <s v="Октябрьский р-н"/>
        <s v="Шарьинский р-н"/>
        <s v="Галичский р-н"/>
        <s v="Кологривский р-н"/>
        <s v="Костромской р-н"/>
        <s v="Солигаличский р-н"/>
        <s v="г. Галич"/>
        <s v="г. Нерехта и Нерехтский р-н"/>
        <s v="г. Нея и Нейский р-н"/>
        <s v="г. Мантурово"/>
      </sharedItems>
    </cacheField>
    <cacheField name="Статус" numFmtId="49">
      <sharedItems count="2">
        <s v="Представитель МОУО"/>
        <s v="Эксперт"/>
      </sharedItems>
    </cacheField>
    <cacheField name="Эксперт" numFmtId="49">
      <sharedItems containsBlank="1"/>
    </cacheField>
    <cacheField name="Представитель МОУО" numFmtId="0">
      <sharedItems containsBlank="1"/>
    </cacheField>
    <cacheField name="1.1." numFmtId="0">
      <sharedItems containsSemiMixedTypes="0" containsString="0" containsNumber="1" containsInteger="1" minValue="0" maxValue="1"/>
    </cacheField>
    <cacheField name="1.2." numFmtId="0">
      <sharedItems containsSemiMixedTypes="0" containsString="0" containsNumber="1" containsInteger="1" minValue="0" maxValue="1"/>
    </cacheField>
    <cacheField name="1.3." numFmtId="0">
      <sharedItems containsSemiMixedTypes="0" containsString="0" containsNumber="1" containsInteger="1" minValue="0" maxValue="1"/>
    </cacheField>
    <cacheField name="1.4." numFmtId="0">
      <sharedItems containsSemiMixedTypes="0" containsString="0" containsNumber="1" containsInteger="1" minValue="0" maxValue="1"/>
    </cacheField>
    <cacheField name="2.1." numFmtId="0">
      <sharedItems containsSemiMixedTypes="0" containsString="0" containsNumber="1" containsInteger="1" minValue="0" maxValue="1"/>
    </cacheField>
    <cacheField name="2.2." numFmtId="0">
      <sharedItems containsSemiMixedTypes="0" containsString="0" containsNumber="1" containsInteger="1" minValue="0" maxValue="1"/>
    </cacheField>
    <cacheField name="2.3." numFmtId="0">
      <sharedItems containsSemiMixedTypes="0" containsString="0" containsNumber="1" containsInteger="1" minValue="0" maxValue="1"/>
    </cacheField>
    <cacheField name="2.4." numFmtId="0">
      <sharedItems containsSemiMixedTypes="0" containsString="0" containsNumber="1" containsInteger="1" minValue="0" maxValue="1"/>
    </cacheField>
    <cacheField name="3.1." numFmtId="0">
      <sharedItems containsSemiMixedTypes="0" containsString="0" containsNumber="1" containsInteger="1" minValue="0" maxValue="1"/>
    </cacheField>
    <cacheField name="3.2." numFmtId="0">
      <sharedItems containsSemiMixedTypes="0" containsString="0" containsNumber="1" containsInteger="1" minValue="0" maxValue="1"/>
    </cacheField>
    <cacheField name="3.3." numFmtId="0">
      <sharedItems containsSemiMixedTypes="0" containsString="0" containsNumber="1" containsInteger="1" minValue="0" maxValue="1"/>
    </cacheField>
    <cacheField name="3.4." numFmtId="0">
      <sharedItems containsSemiMixedTypes="0" containsString="0" containsNumber="1" containsInteger="1" minValue="0" maxValue="1"/>
    </cacheField>
    <cacheField name="3.5." numFmtId="0">
      <sharedItems containsSemiMixedTypes="0" containsString="0" containsNumber="1" containsInteger="1" minValue="0" maxValue="1"/>
    </cacheField>
    <cacheField name="3.6." numFmtId="0">
      <sharedItems containsSemiMixedTypes="0" containsString="0" containsNumber="1" containsInteger="1" minValue="0" maxValue="1"/>
    </cacheField>
    <cacheField name="3.7." numFmtId="0">
      <sharedItems containsSemiMixedTypes="0" containsString="0" containsNumber="1" containsInteger="1" minValue="0" maxValue="1"/>
    </cacheField>
    <cacheField name="4.1." numFmtId="49">
      <sharedItems/>
    </cacheField>
    <cacheField name="4.2." numFmtId="49">
      <sharedItems/>
    </cacheField>
    <cacheField name="4.3." numFmtId="49">
      <sharedItems/>
    </cacheField>
    <cacheField name="5.1." numFmtId="0">
      <sharedItems containsSemiMixedTypes="0" containsString="0" containsNumber="1" containsInteger="1" minValue="0" maxValue="1"/>
    </cacheField>
    <cacheField name="5.2." numFmtId="0">
      <sharedItems containsSemiMixedTypes="0" containsString="0" containsNumber="1" containsInteger="1" minValue="0" maxValue="1"/>
    </cacheField>
    <cacheField name="5.3." numFmtId="0">
      <sharedItems containsSemiMixedTypes="0" containsString="0" containsNumber="1" containsInteger="1" minValue="0" maxValue="1"/>
    </cacheField>
    <cacheField name="5.4." numFmtId="0">
      <sharedItems containsSemiMixedTypes="0" containsString="0" containsNumber="1" containsInteger="1" minValue="0" maxValue="1"/>
    </cacheField>
    <cacheField name="5.5." numFmtId="0">
      <sharedItems containsSemiMixedTypes="0" containsString="0" containsNumber="1" containsInteger="1" minValue="0" maxValue="1"/>
    </cacheField>
    <cacheField name="5.6." numFmtId="0">
      <sharedItems containsSemiMixedTypes="0" containsString="0" containsNumber="1" containsInteger="1" minValue="0" maxValue="1"/>
    </cacheField>
    <cacheField name="6.1." numFmtId="0">
      <sharedItems containsSemiMixedTypes="0" containsString="0" containsNumber="1" containsInteger="1" minValue="0" maxValue="1"/>
    </cacheField>
    <cacheField name="6.2." numFmtId="0">
      <sharedItems containsSemiMixedTypes="0" containsString="0" containsNumber="1" containsInteger="1" minValue="0" maxValue="1"/>
    </cacheField>
    <cacheField name="6.3." numFmtId="0">
      <sharedItems containsSemiMixedTypes="0" containsString="0" containsNumber="1" containsInteger="1" minValue="0" maxValue="1"/>
    </cacheField>
    <cacheField name="6.4." numFmtId="0">
      <sharedItems containsSemiMixedTypes="0" containsString="0" containsNumber="1" containsInteger="1" minValue="0" maxValue="1"/>
    </cacheField>
    <cacheField name="6.5." numFmtId="0">
      <sharedItems containsSemiMixedTypes="0" containsString="0" containsNumber="1" containsInteger="1" minValue="0" maxValue="1"/>
    </cacheField>
    <cacheField name="6.6." numFmtId="0">
      <sharedItems containsSemiMixedTypes="0" containsString="0" containsNumber="1" containsInteger="1" minValue="0" maxValue="1"/>
    </cacheField>
    <cacheField name="7.1." numFmtId="0">
      <sharedItems containsSemiMixedTypes="0" containsString="0" containsNumber="1" containsInteger="1" minValue="0" maxValue="1"/>
    </cacheField>
    <cacheField name="7.2." numFmtId="0">
      <sharedItems containsSemiMixedTypes="0" containsString="0" containsNumber="1" containsInteger="1" minValue="0" maxValue="1"/>
    </cacheField>
    <cacheField name="7.3." numFmtId="0">
      <sharedItems containsSemiMixedTypes="0" containsString="0" containsNumber="1" containsInteger="1" minValue="0" maxValue="1"/>
    </cacheField>
    <cacheField name="7.4." numFmtId="0">
      <sharedItems containsSemiMixedTypes="0" containsString="0" containsNumber="1" containsInteger="1" minValue="0" maxValue="1"/>
    </cacheField>
    <cacheField name="8.1." numFmtId="0">
      <sharedItems containsSemiMixedTypes="0" containsString="0" containsNumber="1" containsInteger="1" minValue="0" maxValue="1"/>
    </cacheField>
    <cacheField name="8.2." numFmtId="0">
      <sharedItems containsSemiMixedTypes="0" containsString="0" containsNumber="1" containsInteger="1" minValue="0" maxValue="1"/>
    </cacheField>
    <cacheField name="8.3." numFmtId="0">
      <sharedItems containsSemiMixedTypes="0" containsString="0" containsNumber="1" containsInteger="1" minValue="0" maxValue="1"/>
    </cacheField>
    <cacheField name="8.4." numFmtId="0">
      <sharedItems containsSemiMixedTypes="0" containsString="0" containsNumber="1" containsInteger="1" minValue="0" maxValue="1"/>
    </cacheField>
    <cacheField name="8.5." numFmtId="0">
      <sharedItems containsSemiMixedTypes="0" containsString="0" containsNumber="1" containsInteger="1" minValue="0" maxValue="1"/>
    </cacheField>
    <cacheField name="8.6." numFmtId="0">
      <sharedItems containsSemiMixedTypes="0" containsString="0" containsNumber="1" containsInteger="1" minValue="0" maxValue="1"/>
    </cacheField>
    <cacheField name="8.7." numFmtId="0">
      <sharedItems containsSemiMixedTypes="0" containsString="0" containsNumber="1" containsInteger="1" minValue="0" maxValue="1"/>
    </cacheField>
    <cacheField name="9.1." numFmtId="0">
      <sharedItems containsSemiMixedTypes="0" containsString="0" containsNumber="1" containsInteger="1" minValue="0" maxValue="1"/>
    </cacheField>
    <cacheField name="Кем создано" numFmtId="49">
      <sharedItems/>
    </cacheField>
    <cacheField name="Создано" numFmtId="22">
      <sharedItems containsSemiMixedTypes="0" containsNonDate="0" containsDate="1" containsString="0" minDate="2021-02-08T15:49:27" maxDate="2021-03-14T11:57:18"/>
    </cacheField>
    <cacheField name="Тип элемента" numFmtId="49">
      <sharedItems/>
    </cacheField>
    <cacheField name="Путь" numFmtId="49">
      <sharedItems/>
    </cacheField>
    <cacheField name="Выводы и рекомендации" numFmtId="49">
      <sharedItems containsBlank="1" count="28" longText="1">
        <m/>
        <s v="Рекомендуется конкретизировать задачи реализации мероприятия в контексте характеристики планируемых результатов. Разработать программу мониторинга реализации муниципального проекта, представить результаты реализации мероприятий &quot;дорожной карты&quot;. На основе проведенного анализа представить адресные рекомендации субъектам образовательного процесса. "/>
        <s v="Среди документов и материалов, размещенных на официальном сайте отдела образования городского _x000a_округа город Галич, не обнаружены ссылки и файлы, содержащие информацию, запрашиваемую в анкете._x000a_Единственным доступным ресурсом является сама программа, также имеющая серъезные пробелы в содержании_x000a_"/>
        <s v="деятельность по направлению имеет комплексный характер, мобильна, ориентирована на методические рекомендации министерства и КОИРО, содержит полный управленческий цикл от сбора информации до принятия решений. Вместе с тем, не подкреплена реальными результатами в образовательной деятельностий_x000a__x000a__x000a__x000a__x000a_ме"/>
        <s v="Для экспертизы представлены документы и материалы текущего периода (январь-март 2021 года). что дает возможность анализировать планы, но не позволяет оценить аналитические материалы и содержание управленческих решений "/>
        <s v="Работа проводится, но не системно, реализуются муниципальный проект и проекты школ. Работа с педагогическими работниками выстраивается на уровне муниципалитета (организация участия в региональных мероприятиях и постоянно-действующие семинары на муниципальном уровне). Программа мониторинга эффективности работы со школами соответствует целям и включает необходимые показатели. На сайте не представлены результаты проведённых мониторингов и рекомендации по итогам их проведения. Рекомендуется представить не только инструментарий, но и анализ проведённого мониторинга. Продумать управленческие решения    _x000a_"/>
        <s v="Работа со школами проводится системно. Программа мониторинга эффективности работы со школами соответствует обоснованной цели и содержит все необходимые показатели. Проводится анализ результатов мониторинговых исследований. Рекомендации и адресные рекомендации по итогам анализа результатов мониторинговых  исследований ориентированы на всех субъектов образовательного процесса. Принимаются необходимые меры и управленческие решения по направлениям проекта.  "/>
        <s v="Ссылка дана на страницу отдела, материалов по системе работы со ШНОР нет"/>
        <s v="Программный блок работы со школами разработан хорошо, но без учета муниципальных условий. Необходимо включить в деятельность со школами с низкими образовательными результатами муниципальные условия (сельские школы, малочисленность сельских школ и другие условия, отражающие особенности муниципальной системы образования. Например, наличие  резильентных школ в муниципалитете  для организации сетевого взаимодействия). Необходимо организовывать аналитическую деятельность.   )._x000a__x000a__x000a__x000a_"/>
        <s v="Представленные материалы не соотнесены с показателями, ориентироваться в них сложно"/>
        <s v="В представленных документах (программа развития  системы образования, проект развития ММС, аналитические документы) не выделены ШНОР, имеются общие мероприятия, аналитика по всей системе образования района."/>
        <s v="муниципальной программы мониторинга нет, представлены анализы работы школ"/>
        <s v="Муниципальной программы мониторинга нет, аналитические документы не представлены"/>
        <s v="Система работы со школами с низкими образовательными результатами и школами, работающими в сложных социальных условиях частично выстроена. При анализе эффективности принятых мер, выполненных управлением образования, определены факторы, которые не позволили изменить образовательные результаты обучающихся. Необходимо определить (найти) четкие, реальные для школ и муниципалитета, механизмы, которые могут обеспечить поддержку обучающихся &quot;группы риска&quot; (&quot;сложного контингента учащихся&quot;)"/>
        <s v="Работа МОУО по данному направлению не выявлена. Ссылка на Приказ по утверждению дорожной карты есть, но самой дорожной карты нет. "/>
        <s v="Система работы с данными школами не выстроена, имеются отдельные элементы. различные мониторинги проводятся в муниципальной системе образования, но отдельной оценки и анализа результатов работы по данным школам не ведется. Сложно определить, есть результаты работы, эффективна ли работа с данными школами или нет."/>
        <s v="На сайте органа управления образования размещены только региональные документы 2017 года. По ссылке найден Комплекс мер по улучшению  образовательных результатов в школах с низкими результатами обучения  и в школах, функционирующих в неблагоприятных социальных условиях, в котором целей и задач нет. "/>
        <s v="Нет рабочей ссылки на проект, документы. Нет возможности провести экспертизу"/>
        <s v="Не представлена результаты работы по реализации дорожной карты. В качестве показателя образовательных результатов определен показатель с негативными последствиями &quot;средний балл&quot;. Другие показатели не представлены. В муниципальном проекте заявлена неактуальные нормативные прововые документы"/>
        <s v="Представлен только план мероприятий по направлению. Не представлены результаты реализации плана мероприятий за 2020 год., аналитические материалы, управленческие решения. Не разработана система мониторинга."/>
        <s v=" На сайте муниципального органа управления образованием по указанной ссылке материалы не размещены"/>
        <s v=" В целом работа представлена качественно. По критерию 3. В аналитической справке по итогам мониторинга выделены следующие показатели: 1.Анализ динамики образовательных результатов (по результатам оценочных процедур ЕГЭ, ОГЭ, ВПР). 2.Дифференциация образовательной ситуации по социальному контексту.3. Методическое сопровождение школ с НР и школ, находящихся в сложных социальных условиях. Часть документов, касающихся аналитической деятельности относится к закрытой для служебного пользования"/>
        <s v="Для анализа  эффективности реализации муниципальных механизмов поддержки школ с низкими результатами обучения и школ, функционирующих в неблагоприятных социальных условиях предоставлены следующие документы: Анализ ВПР по 2-м школам. Приказ о проведении мониторинга. Справка по участию в ВсОШ. План реализации муниц проекта  ШНОР до 2022 г. Справка всеобуч 1 полугодие.  В Плане (документ и есть описание проекта &quot;Повышение качества образования   в ШНОР....до 2022 г&quot;, описание проблем, выявленных в муниципалитете,  не согласовано с ведущими задачами и направлениями деятельности проекта. Например, &quot;по-прежнему заметными остаются различия в качестве образования, предоставляемого школами&quot;. При этом задачи сформулированы следующим образом: &quot;Продолжить формирование механизмов _x000a_Улучшать условия, Контролировать работу&quot; и т.д. Очевидно, что принятые формы и технологии не являются эффективными. ОДнако отметим, что конкретизация цели проекта находит отражение в направлениях деятельности школ. В представленном приказе &quot;О проведении мониторинга деятельности МОУ Номженская СОШ и Кужбальская СОШ за первое полугодие 2020-2021уч.г по направлениям (от 23.12.2020, №151/1). Результаты мониторинга  представлены не в полном объеме . Все документы за текущий 2020-2021 год. нет возможности проследить динамику результатов. Работа с детьми группы риска не прослеживается, однако  по итогам мониторинга дана рекомендация Проводить диагностическую и профилактическую работу с учащимися льготных категорий и учащихся «группы риска». Таким образом, представленный пакет не отражает в полной мере работу по проекту ШНОР"/>
        <s v="Система работы со школами не выстроена. На сайте проекта представлены документы и ссылки на ресурсы, которые не имеют прямого отношения к проекту, но позиционируются как мероприятия в рамках проекта ШНОР (программы семинаров в рамках проекта Поезд мастеров, список учителей отправленных на КПК, информационные письма о проведении КПК и семинаров, справки по различным направлениям и т.п.). Есть план работы ИМЦСО в котором описывается текущая состояние системы образования на уровне муниципалитета и выделяется группа школ, которые демонстрируют низкие образовательные результаты.  Необходимо выстроить систему работы по проведению мониторингов и оценке их результатов для подготовки адресных рекомендаций и принятия управленческих решений.    "/>
        <s v="Система работы не выстроена. На сайте проекта представлены анализ реализации проекта за 3 года, проект и план мероприятий. Необходимо систематизировать работу по сбору информации в рамках мониторинговых исследований. Организовать работу по анализу результатов мониторингов, подготовке адресных рекомендаций и мер, направленных на работу со школами. "/>
        <s v="Проводится системная работа со ШНОР.  Проводится мониторинг эффективности работы, качественно представлен анализ  результатов, адресные рекомендации. Представлена система мер и мероприятий, которые направлены на работу со школами и педагогами.  "/>
        <s v="Для анализа представлена программа (с изменениями и дополнениями 2017, 2019, 2020-2022 г) и Комплексный анализ реализации муниц проекта поддержки ШНОР … от 10.07.2020 г.  Проект содержит согласованные цели, задачи проекта, механизмы оценки результатов, включает дорожную карту реализации проекта. Аналитическая деятельность представлена слабо. Аналитическая справка по результатам мониторинга эффективности работы со ШНОР муниципалитета  не дает сведений  по  показателям: динамики образовательных результатов, посещаемости уроков обучающимися, работы с детьми &quot;групп риска».  Анализ текста проекта  поддержки ШНОР и аналитическая справка по итогам мониторинга реализации муниципального проекта показали  выявленные проблемы  в формировании системы учительского роста,  анализ кадрового потенциала включает описание учителей по категориям и уровню образования. В аналитических документах нет  оценки предметных компетенций педагогических работников.  Выводы по результатам комплексного  анализа эффективности реализации проекта  содержат описание выявленных проблем, «перспективные направления развития, которые могут обеспечить улучшение образовательных результатов обучающихся»,  «внутренние  и внешние ресурсы, которые могут быть использованы для развития этих направлений и решения проблем». НО не прописаны управленческие решения, механизмы  вовлечения этих ресурсов в решение "/>
        <s v="ДЛя экспертизы представлены программные документы: 1.Муниц проект ШНОР, 2. Программа развития муниц системы образования (только приказ о ее утверждении). 3. Программа развития муниц метод. службы. Аналитическая  составляющая в данных документах описывает выявленные проблемы на момент разработки программы. Аналитические справки, результаты мониторинга хода реализации программы не предоставленыВ программе поддержки ШНОР дана оценка результатов  по  некоторым  показателям: динамики образовательных результатов,  работы с детьми &quot;групп риска». Среди экспортируемых документов представлен проект поддержки ШНОР  от 2017 г, анализа  эффективности проекта нет.Согласно текста программы поддержки ШНОР, Школы, включенные в реализацию плана мероприятий, были отобраны на основе комплексного анализа реализации региональной программы и муниципальных проектов поддержки школ данной категории за 2017-2019 годы с использованием материалов регионального мониторинга. Муниц мониторинговых исследований не провидится.  Наличие мер, управленческих решений представлено в дорожной карте проекта  до 2022 года, анализа реализованных мер и управленческих решений не представлено.   "/>
      </sharedItems>
    </cacheField>
    <cacheField name="#4.1." numFmtId="0">
      <sharedItems containsSemiMixedTypes="0" containsString="0" containsNumber="1" containsInteger="1" minValue="0" maxValue="3"/>
    </cacheField>
    <cacheField name="#4.2." numFmtId="0">
      <sharedItems containsSemiMixedTypes="0" containsString="0" containsNumber="1" containsInteger="1" minValue="0" maxValue="3"/>
    </cacheField>
    <cacheField name="#4.3." numFmtId="0">
      <sharedItems containsSemiMixedTypes="0" containsString="0" containsNumber="1" containsInteger="1" minValue="0" maxValue="2"/>
    </cacheField>
    <cacheField name="#1" numFmtId="0">
      <sharedItems containsSemiMixedTypes="0" containsString="0" containsNumber="1" containsInteger="1" minValue="0" maxValue="4"/>
    </cacheField>
    <cacheField name="#2" numFmtId="0">
      <sharedItems containsSemiMixedTypes="0" containsString="0" containsNumber="1" containsInteger="1" minValue="0" maxValue="4"/>
    </cacheField>
    <cacheField name="#3" numFmtId="0">
      <sharedItems containsSemiMixedTypes="0" containsString="0" containsNumber="1" containsInteger="1" minValue="0" maxValue="12"/>
    </cacheField>
    <cacheField name="#4" numFmtId="0">
      <sharedItems containsSemiMixedTypes="0" containsString="0" containsNumber="1" containsInteger="1" minValue="0" maxValue="8"/>
    </cacheField>
    <cacheField name="#5" numFmtId="0">
      <sharedItems containsSemiMixedTypes="0" containsString="0" containsNumber="1" containsInteger="1" minValue="0" maxValue="6"/>
    </cacheField>
    <cacheField name="#6" numFmtId="0">
      <sharedItems containsSemiMixedTypes="0" containsString="0" containsNumber="1" containsInteger="1" minValue="0" maxValue="6"/>
    </cacheField>
    <cacheField name="#7" numFmtId="0">
      <sharedItems containsSemiMixedTypes="0" containsString="0" containsNumber="1" containsInteger="1" minValue="0" maxValue="4"/>
    </cacheField>
    <cacheField name="#8" numFmtId="0">
      <sharedItems containsSemiMixedTypes="0" containsString="0" containsNumber="1" containsInteger="1" minValue="0" maxValue="7"/>
    </cacheField>
    <cacheField name="#9" numFmtId="0">
      <sharedItems containsSemiMixedTypes="0" containsString="0" containsNumber="1" containsInteger="1" minValue="0" maxValue="1"/>
    </cacheField>
    <cacheField name="Сумма баллов" numFmtId="0">
      <sharedItems containsSemiMixedTypes="0" containsString="0" containsNumber="1" containsInteger="1" minValue="0" maxValue="50"/>
    </cacheField>
    <cacheField name="Статус 1" numFmtId="0">
      <sharedItems count="3">
        <s v="С"/>
        <s v="Э"/>
        <s v="М" u="1"/>
      </sharedItems>
    </cacheField>
  </cacheFields>
  <extLst>
    <ext xmlns:x14="http://schemas.microsoft.com/office/spreadsheetml/2009/9/main" uri="{725AE2AE-9491-48be-B2B4-4EB974FC3084}">
      <x14:pivotCacheDefinition pivotCacheId="200637213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4">
  <r>
    <x v="0"/>
    <x v="0"/>
    <m/>
    <s v="Бучина Ольга Борисовна, заместитель заведующего"/>
    <n v="1"/>
    <n v="1"/>
    <n v="1"/>
    <n v="1"/>
    <n v="1"/>
    <n v="1"/>
    <n v="0"/>
    <n v="1"/>
    <n v="1"/>
    <n v="1"/>
    <n v="1"/>
    <n v="1"/>
    <n v="1"/>
    <n v="1"/>
    <n v="1"/>
    <s v="с помощью традиционных форм"/>
    <s v="с помощью традиционных форм"/>
    <s v="с помощью традиционных форм"/>
    <n v="1"/>
    <n v="1"/>
    <n v="1"/>
    <n v="1"/>
    <n v="1"/>
    <n v="1"/>
    <n v="1"/>
    <n v="1"/>
    <n v="1"/>
    <n v="1"/>
    <n v="1"/>
    <n v="1"/>
    <n v="1"/>
    <n v="1"/>
    <n v="1"/>
    <n v="1"/>
    <n v="1"/>
    <n v="1"/>
    <n v="1"/>
    <n v="1"/>
    <n v="1"/>
    <n v="1"/>
    <n v="1"/>
    <n v="1"/>
    <s v="Людмила В. Корсакова"/>
    <d v="2021-02-08T15:49:27"/>
    <s v="Элемент"/>
    <s v="koiro/opros/Lists/Anketa"/>
    <x v="0"/>
    <n v="1"/>
    <n v="1"/>
    <n v="1"/>
    <n v="4"/>
    <n v="3"/>
    <n v="6"/>
    <n v="3"/>
    <n v="6"/>
    <n v="6"/>
    <n v="4"/>
    <n v="7"/>
    <n v="1"/>
    <n v="40"/>
    <x v="0"/>
  </r>
  <r>
    <x v="1"/>
    <x v="0"/>
    <m/>
    <s v="Ченышова Ольга Владимировна, методист муниципальной методической службы"/>
    <n v="0"/>
    <n v="0"/>
    <n v="0"/>
    <n v="1"/>
    <n v="0"/>
    <n v="0"/>
    <n v="0"/>
    <n v="1"/>
    <n v="1"/>
    <n v="0"/>
    <n v="0"/>
    <n v="0"/>
    <n v="1"/>
    <n v="0"/>
    <n v="0"/>
    <s v="посредством информационных систем и традиционных форм"/>
    <s v="посредством информационных систем и традиционных форм"/>
    <s v="отсутствие методов сбора информации"/>
    <n v="1"/>
    <n v="0"/>
    <n v="0"/>
    <n v="0"/>
    <n v="1"/>
    <n v="0"/>
    <n v="1"/>
    <n v="0"/>
    <n v="0"/>
    <n v="0"/>
    <n v="1"/>
    <n v="0"/>
    <n v="0"/>
    <n v="0"/>
    <n v="1"/>
    <n v="0"/>
    <n v="1"/>
    <n v="0"/>
    <n v="0"/>
    <n v="1"/>
    <n v="0"/>
    <n v="0"/>
    <n v="0"/>
    <n v="0"/>
    <s v="Любовь Н. Буракова"/>
    <d v="2021-02-10T11:26:14"/>
    <s v="Элемент"/>
    <s v="koiro/opros/Lists/Anketa"/>
    <x v="0"/>
    <n v="2"/>
    <n v="2"/>
    <n v="0"/>
    <n v="1"/>
    <n v="1"/>
    <n v="4"/>
    <n v="4"/>
    <n v="2"/>
    <n v="2"/>
    <n v="1"/>
    <n v="2"/>
    <n v="0"/>
    <n v="17"/>
    <x v="0"/>
  </r>
  <r>
    <x v="2"/>
    <x v="0"/>
    <m/>
    <s v="заведующий отделом образования, Краева Наталья Валерьевна"/>
    <n v="0"/>
    <n v="1"/>
    <n v="1"/>
    <n v="0"/>
    <n v="1"/>
    <n v="0"/>
    <n v="0"/>
    <n v="0"/>
    <n v="1"/>
    <n v="0"/>
    <n v="0"/>
    <n v="1"/>
    <n v="1"/>
    <n v="0"/>
    <n v="0"/>
    <s v="посредством информационных систем и традиционных форм"/>
    <s v="с помощью традиционных форм"/>
    <s v="посредством информационных систем и традиционных форм"/>
    <n v="1"/>
    <n v="0"/>
    <n v="0"/>
    <n v="1"/>
    <n v="1"/>
    <n v="0"/>
    <n v="0"/>
    <n v="0"/>
    <n v="0"/>
    <n v="0"/>
    <n v="0"/>
    <n v="0"/>
    <n v="0"/>
    <n v="0"/>
    <n v="0"/>
    <n v="0"/>
    <n v="0"/>
    <n v="0"/>
    <n v="0"/>
    <n v="0"/>
    <n v="0"/>
    <n v="0"/>
    <n v="0"/>
    <n v="0"/>
    <s v="Мария В. Гапонюк"/>
    <d v="2021-02-11T19:25:25"/>
    <s v="Элемент"/>
    <s v="koiro/opros/Lists/Anketa"/>
    <x v="0"/>
    <n v="2"/>
    <n v="1"/>
    <n v="2"/>
    <n v="2"/>
    <n v="1"/>
    <n v="6"/>
    <n v="5"/>
    <n v="3"/>
    <n v="0"/>
    <n v="0"/>
    <n v="0"/>
    <n v="0"/>
    <n v="17"/>
    <x v="0"/>
  </r>
  <r>
    <x v="3"/>
    <x v="0"/>
    <m/>
    <s v="Сотрудник МОУО - Ахарцова О.Б., заведующий РМЦ отдела образования"/>
    <n v="1"/>
    <n v="0"/>
    <n v="1"/>
    <n v="0"/>
    <n v="1"/>
    <n v="1"/>
    <n v="0"/>
    <n v="1"/>
    <n v="1"/>
    <n v="0"/>
    <n v="1"/>
    <n v="1"/>
    <n v="1"/>
    <n v="0"/>
    <n v="0"/>
    <s v="с помощью традиционных форм"/>
    <s v="отсутствие методов сбора информации"/>
    <s v="с помощью традиционных форм"/>
    <n v="1"/>
    <n v="0"/>
    <n v="1"/>
    <n v="1"/>
    <n v="1"/>
    <n v="0"/>
    <n v="1"/>
    <n v="0"/>
    <n v="1"/>
    <n v="1"/>
    <n v="1"/>
    <n v="0"/>
    <n v="0"/>
    <n v="0"/>
    <n v="0"/>
    <n v="1"/>
    <n v="1"/>
    <n v="1"/>
    <n v="1"/>
    <n v="1"/>
    <n v="1"/>
    <n v="0"/>
    <n v="1"/>
    <n v="1"/>
    <s v="Елена Н. Лебедева"/>
    <d v="2021-02-15T12:17:49"/>
    <s v="Элемент"/>
    <s v="koiro/opros/Lists/Anketa"/>
    <x v="0"/>
    <n v="1"/>
    <n v="0"/>
    <n v="1"/>
    <n v="2"/>
    <n v="3"/>
    <n v="8"/>
    <n v="2"/>
    <n v="4"/>
    <n v="4"/>
    <n v="1"/>
    <n v="6"/>
    <n v="1"/>
    <n v="31"/>
    <x v="0"/>
  </r>
  <r>
    <x v="4"/>
    <x v="0"/>
    <m/>
    <s v="Патанина Ирина Николаевна"/>
    <n v="1"/>
    <n v="1"/>
    <n v="1"/>
    <n v="1"/>
    <n v="1"/>
    <n v="1"/>
    <n v="1"/>
    <n v="1"/>
    <n v="1"/>
    <n v="1"/>
    <n v="1"/>
    <n v="1"/>
    <n v="1"/>
    <n v="1"/>
    <n v="0"/>
    <s v="с помощью традиционных форм"/>
    <s v="с помощью традиционных форм"/>
    <s v="с помощью традиционных форм"/>
    <n v="1"/>
    <n v="1"/>
    <n v="1"/>
    <n v="1"/>
    <n v="1"/>
    <n v="1"/>
    <n v="1"/>
    <n v="1"/>
    <n v="1"/>
    <n v="1"/>
    <n v="1"/>
    <n v="1"/>
    <n v="1"/>
    <n v="0"/>
    <n v="1"/>
    <n v="1"/>
    <n v="1"/>
    <n v="1"/>
    <n v="1"/>
    <n v="1"/>
    <n v="1"/>
    <n v="1"/>
    <n v="1"/>
    <n v="1"/>
    <s v="Любовь А. Некипелова"/>
    <d v="2021-02-20T14:12:50"/>
    <s v="Элемент"/>
    <s v="koiro/opros/Lists/Anketa"/>
    <x v="0"/>
    <n v="1"/>
    <n v="1"/>
    <n v="1"/>
    <n v="4"/>
    <n v="4"/>
    <n v="12"/>
    <n v="3"/>
    <n v="6"/>
    <n v="6"/>
    <n v="3"/>
    <n v="7"/>
    <n v="1"/>
    <n v="46"/>
    <x v="0"/>
  </r>
  <r>
    <x v="5"/>
    <x v="0"/>
    <m/>
    <s v="Смирнова Т.В., заведующий Отделом образования"/>
    <n v="1"/>
    <n v="0"/>
    <n v="1"/>
    <n v="0"/>
    <n v="1"/>
    <n v="1"/>
    <n v="1"/>
    <n v="1"/>
    <n v="1"/>
    <n v="1"/>
    <n v="1"/>
    <n v="1"/>
    <n v="1"/>
    <n v="0"/>
    <n v="0"/>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1"/>
    <n v="1"/>
    <n v="1"/>
    <n v="1"/>
    <n v="1"/>
    <n v="0"/>
    <n v="1"/>
    <n v="0"/>
    <n v="0"/>
    <n v="1"/>
    <n v="1"/>
    <n v="0"/>
    <n v="0"/>
    <n v="1"/>
    <n v="0"/>
    <n v="1"/>
    <n v="1"/>
    <n v="1"/>
    <n v="0"/>
    <n v="1"/>
    <n v="0"/>
    <n v="0"/>
    <n v="1"/>
    <n v="1"/>
    <s v="Татьяна В. Смирнова"/>
    <d v="2021-02-24T13:54:26"/>
    <s v="Элемент"/>
    <s v="koiro/opros/Lists/Anketa"/>
    <x v="0"/>
    <n v="2"/>
    <n v="2"/>
    <n v="2"/>
    <n v="2"/>
    <n v="4"/>
    <n v="10"/>
    <n v="6"/>
    <n v="5"/>
    <n v="3"/>
    <n v="2"/>
    <n v="4"/>
    <n v="1"/>
    <n v="37"/>
    <x v="0"/>
  </r>
  <r>
    <x v="6"/>
    <x v="0"/>
    <m/>
    <s v="-"/>
    <n v="1"/>
    <n v="0"/>
    <n v="1"/>
    <n v="1"/>
    <n v="1"/>
    <n v="0"/>
    <n v="1"/>
    <n v="1"/>
    <n v="1"/>
    <n v="0"/>
    <n v="1"/>
    <n v="0"/>
    <n v="1"/>
    <n v="0"/>
    <n v="0"/>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0"/>
    <n v="0"/>
    <n v="1"/>
    <n v="0"/>
    <n v="0"/>
    <n v="1"/>
    <n v="1"/>
    <n v="0"/>
    <n v="1"/>
    <n v="0"/>
    <n v="1"/>
    <n v="0"/>
    <n v="0"/>
    <n v="0"/>
    <n v="1"/>
    <n v="0"/>
    <n v="1"/>
    <n v="1"/>
    <n v="1"/>
    <n v="1"/>
    <n v="0"/>
    <n v="1"/>
    <n v="1"/>
    <n v="0"/>
    <s v="Дарья А. Шибакова"/>
    <d v="2021-02-26T08:56:03"/>
    <s v="Элемент"/>
    <s v="koiro/opros/Lists/Anketa"/>
    <x v="0"/>
    <n v="2"/>
    <n v="2"/>
    <n v="2"/>
    <n v="3"/>
    <n v="3"/>
    <n v="6"/>
    <n v="6"/>
    <n v="2"/>
    <n v="3"/>
    <n v="1"/>
    <n v="6"/>
    <n v="0"/>
    <n v="30"/>
    <x v="0"/>
  </r>
  <r>
    <x v="7"/>
    <x v="0"/>
    <m/>
    <s v="Сорокина Н.С., старший методист  МКУ &quot;Методический центр&quot;"/>
    <n v="1"/>
    <n v="1"/>
    <n v="1"/>
    <n v="1"/>
    <n v="1"/>
    <n v="1"/>
    <n v="1"/>
    <n v="1"/>
    <n v="1"/>
    <n v="1"/>
    <n v="1"/>
    <n v="1"/>
    <n v="1"/>
    <n v="0"/>
    <n v="0"/>
    <s v="посредством информационных систем и традиционных форм"/>
    <s v="посредством информационных систем и традиционных форм"/>
    <s v="с помощью традиционных форм"/>
    <n v="1"/>
    <n v="1"/>
    <n v="1"/>
    <n v="1"/>
    <n v="1"/>
    <n v="0"/>
    <n v="1"/>
    <n v="1"/>
    <n v="1"/>
    <n v="1"/>
    <n v="1"/>
    <n v="1"/>
    <n v="1"/>
    <n v="1"/>
    <n v="1"/>
    <n v="1"/>
    <n v="1"/>
    <n v="1"/>
    <n v="1"/>
    <n v="1"/>
    <n v="1"/>
    <n v="1"/>
    <n v="1"/>
    <n v="1"/>
    <s v="Наталья С. Сорокина"/>
    <d v="2021-02-26T09:16:07"/>
    <s v="Элемент"/>
    <s v="koiro/opros/Lists/Anketa"/>
    <x v="0"/>
    <n v="2"/>
    <n v="2"/>
    <n v="1"/>
    <n v="4"/>
    <n v="4"/>
    <n v="10"/>
    <n v="5"/>
    <n v="5"/>
    <n v="6"/>
    <n v="4"/>
    <n v="7"/>
    <n v="1"/>
    <n v="46"/>
    <x v="0"/>
  </r>
  <r>
    <x v="8"/>
    <x v="0"/>
    <m/>
    <s v="Мадина Алевтина Николаевна, заведующий РМК"/>
    <n v="0"/>
    <n v="0"/>
    <n v="0"/>
    <n v="1"/>
    <n v="1"/>
    <n v="0"/>
    <n v="0"/>
    <n v="1"/>
    <n v="1"/>
    <n v="1"/>
    <n v="1"/>
    <n v="1"/>
    <n v="1"/>
    <n v="0"/>
    <n v="0"/>
    <s v="с помощью традиционных форм"/>
    <s v="с помощью традиционных форм"/>
    <s v="с помощью традиционных форм"/>
    <n v="1"/>
    <n v="1"/>
    <n v="1"/>
    <n v="1"/>
    <n v="0"/>
    <n v="0"/>
    <n v="1"/>
    <n v="1"/>
    <n v="1"/>
    <n v="1"/>
    <n v="0"/>
    <n v="0"/>
    <n v="0"/>
    <n v="0"/>
    <n v="1"/>
    <n v="0"/>
    <n v="1"/>
    <n v="1"/>
    <n v="1"/>
    <n v="0"/>
    <n v="0"/>
    <n v="0"/>
    <n v="1"/>
    <n v="1"/>
    <s v="Мадина Алевтина Н."/>
    <d v="2021-02-26T10:45:51"/>
    <s v="Элемент"/>
    <s v="koiro/opros/Lists/Anketa"/>
    <x v="0"/>
    <n v="1"/>
    <n v="1"/>
    <n v="1"/>
    <n v="1"/>
    <n v="2"/>
    <n v="10"/>
    <n v="3"/>
    <n v="4"/>
    <n v="4"/>
    <n v="1"/>
    <n v="4"/>
    <n v="1"/>
    <n v="30"/>
    <x v="0"/>
  </r>
  <r>
    <x v="9"/>
    <x v="0"/>
    <m/>
    <s v="Крылова Мария Олеговна, заведующий РМК"/>
    <n v="1"/>
    <n v="1"/>
    <n v="1"/>
    <n v="0"/>
    <n v="1"/>
    <n v="1"/>
    <n v="0"/>
    <n v="0"/>
    <n v="1"/>
    <n v="1"/>
    <n v="0"/>
    <n v="0"/>
    <n v="1"/>
    <n v="0"/>
    <n v="0"/>
    <s v="с помощью традиционных форм"/>
    <s v="с помощью традиционных форм"/>
    <s v="с помощью традиционных форм"/>
    <n v="1"/>
    <n v="0"/>
    <n v="0"/>
    <n v="0"/>
    <n v="0"/>
    <n v="0"/>
    <n v="1"/>
    <n v="0"/>
    <n v="0"/>
    <n v="0"/>
    <n v="0"/>
    <n v="0"/>
    <n v="0"/>
    <n v="0"/>
    <n v="0"/>
    <n v="0"/>
    <n v="0"/>
    <n v="0"/>
    <n v="0"/>
    <n v="0"/>
    <n v="0"/>
    <n v="0"/>
    <n v="0"/>
    <n v="0"/>
    <s v="Олеся А. Ершова"/>
    <d v="2021-02-26T13:32:20"/>
    <s v="Элемент"/>
    <s v="koiro/opros/Lists/Anketa"/>
    <x v="0"/>
    <n v="1"/>
    <n v="1"/>
    <n v="1"/>
    <n v="3"/>
    <n v="2"/>
    <n v="6"/>
    <n v="3"/>
    <n v="1"/>
    <n v="1"/>
    <n v="0"/>
    <n v="0"/>
    <n v="0"/>
    <n v="16"/>
    <x v="0"/>
  </r>
  <r>
    <x v="10"/>
    <x v="0"/>
    <m/>
    <s v="Маркова Лариса Анатольевна, заведующий методическим кабинетом"/>
    <n v="1"/>
    <n v="1"/>
    <n v="1"/>
    <n v="0"/>
    <n v="1"/>
    <n v="1"/>
    <n v="1"/>
    <n v="1"/>
    <n v="1"/>
    <n v="1"/>
    <n v="0"/>
    <n v="1"/>
    <n v="0"/>
    <n v="0"/>
    <n v="0"/>
    <s v="посредством информационных систем и традиционных форм"/>
    <s v="посредством информационных систем"/>
    <s v="посредством информационных систем и традиционных форм"/>
    <n v="1"/>
    <n v="1"/>
    <n v="1"/>
    <n v="1"/>
    <n v="0"/>
    <n v="0"/>
    <n v="1"/>
    <n v="1"/>
    <n v="1"/>
    <n v="1"/>
    <n v="0"/>
    <n v="0"/>
    <n v="0"/>
    <n v="1"/>
    <n v="1"/>
    <n v="1"/>
    <n v="1"/>
    <n v="1"/>
    <n v="0"/>
    <n v="1"/>
    <n v="0"/>
    <n v="1"/>
    <n v="1"/>
    <n v="1"/>
    <s v="Елена А. Титова"/>
    <d v="2021-02-26T13:50:17"/>
    <s v="Элемент"/>
    <s v="koiro/opros/Lists/Anketa"/>
    <x v="0"/>
    <n v="2"/>
    <n v="3"/>
    <n v="2"/>
    <n v="3"/>
    <n v="4"/>
    <n v="6"/>
    <n v="7"/>
    <n v="4"/>
    <n v="4"/>
    <n v="3"/>
    <n v="5"/>
    <n v="1"/>
    <n v="37"/>
    <x v="0"/>
  </r>
  <r>
    <x v="11"/>
    <x v="0"/>
    <m/>
    <s v="Куранова Елена Константиновна, заведующий РМК"/>
    <n v="1"/>
    <n v="1"/>
    <n v="1"/>
    <n v="0"/>
    <n v="1"/>
    <n v="1"/>
    <n v="1"/>
    <n v="1"/>
    <n v="1"/>
    <n v="1"/>
    <n v="1"/>
    <n v="1"/>
    <n v="1"/>
    <n v="1"/>
    <n v="0"/>
    <s v="посредством информационных систем и традиционных форм"/>
    <s v="с помощью традиционных форм"/>
    <s v="посредством информационных систем и традиционных форм"/>
    <n v="1"/>
    <n v="1"/>
    <n v="1"/>
    <n v="1"/>
    <n v="1"/>
    <n v="1"/>
    <n v="1"/>
    <n v="1"/>
    <n v="1"/>
    <n v="1"/>
    <n v="1"/>
    <n v="1"/>
    <n v="1"/>
    <n v="1"/>
    <n v="1"/>
    <n v="1"/>
    <n v="1"/>
    <n v="1"/>
    <n v="1"/>
    <n v="1"/>
    <n v="1"/>
    <n v="0"/>
    <n v="1"/>
    <n v="1"/>
    <s v="Оксана А. Голубева"/>
    <d v="2021-02-26T15:57:01"/>
    <s v="Элемент"/>
    <s v="koiro/opros/Lists/Anketa"/>
    <x v="0"/>
    <n v="2"/>
    <n v="1"/>
    <n v="2"/>
    <n v="3"/>
    <n v="4"/>
    <n v="12"/>
    <n v="5"/>
    <n v="6"/>
    <n v="6"/>
    <n v="4"/>
    <n v="6"/>
    <n v="1"/>
    <n v="47"/>
    <x v="0"/>
  </r>
  <r>
    <x v="12"/>
    <x v="0"/>
    <m/>
    <s v="Барова Светлана Юрьевна, заведующий РМК_x000a_Толмачева Екатерина Владимировна, заведующий сектором"/>
    <n v="1"/>
    <n v="1"/>
    <n v="1"/>
    <n v="1"/>
    <n v="1"/>
    <n v="1"/>
    <n v="1"/>
    <n v="1"/>
    <n v="1"/>
    <n v="1"/>
    <n v="1"/>
    <n v="1"/>
    <n v="1"/>
    <n v="1"/>
    <n v="0"/>
    <s v="с помощью традиционных форм"/>
    <s v="посредством информационных систем и традиционных форм"/>
    <s v="посредством информационных систем и традиционных форм"/>
    <n v="1"/>
    <n v="1"/>
    <n v="1"/>
    <n v="1"/>
    <n v="1"/>
    <n v="0"/>
    <n v="1"/>
    <n v="1"/>
    <n v="1"/>
    <n v="1"/>
    <n v="1"/>
    <n v="1"/>
    <n v="1"/>
    <n v="1"/>
    <n v="1"/>
    <n v="1"/>
    <n v="1"/>
    <n v="1"/>
    <n v="1"/>
    <n v="1"/>
    <n v="1"/>
    <n v="1"/>
    <n v="1"/>
    <n v="1"/>
    <s v="Светлана Н. Дунаева"/>
    <d v="2021-02-26T16:03:51"/>
    <s v="Элемент"/>
    <s v="koiro/opros/Lists/Anketa"/>
    <x v="0"/>
    <n v="1"/>
    <n v="2"/>
    <n v="2"/>
    <n v="4"/>
    <n v="4"/>
    <n v="12"/>
    <n v="5"/>
    <n v="5"/>
    <n v="6"/>
    <n v="4"/>
    <n v="7"/>
    <n v="1"/>
    <n v="48"/>
    <x v="0"/>
  </r>
  <r>
    <x v="13"/>
    <x v="0"/>
    <m/>
    <s v="Миронова Татьяна Леонидовна, заведующий методическим кабинетом отдела образования"/>
    <n v="1"/>
    <n v="0"/>
    <n v="1"/>
    <n v="0"/>
    <n v="1"/>
    <n v="1"/>
    <n v="1"/>
    <n v="1"/>
    <n v="1"/>
    <n v="1"/>
    <n v="1"/>
    <n v="1"/>
    <n v="1"/>
    <n v="1"/>
    <n v="0"/>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1"/>
    <n v="1"/>
    <n v="1"/>
    <n v="1"/>
    <n v="1"/>
    <n v="1"/>
    <n v="1"/>
    <n v="1"/>
    <n v="1"/>
    <n v="1"/>
    <n v="1"/>
    <n v="1"/>
    <n v="0"/>
    <n v="1"/>
    <n v="0"/>
    <n v="1"/>
    <n v="1"/>
    <n v="1"/>
    <n v="1"/>
    <n v="1"/>
    <n v="1"/>
    <n v="1"/>
    <n v="1"/>
    <n v="1"/>
    <s v="Татьяна Л. Миронова"/>
    <d v="2021-02-26T16:14:32"/>
    <s v="Элемент"/>
    <s v="koiro/opros/Lists/Anketa"/>
    <x v="0"/>
    <n v="2"/>
    <n v="2"/>
    <n v="2"/>
    <n v="2"/>
    <n v="4"/>
    <n v="12"/>
    <n v="6"/>
    <n v="6"/>
    <n v="6"/>
    <n v="2"/>
    <n v="7"/>
    <n v="1"/>
    <n v="46"/>
    <x v="0"/>
  </r>
  <r>
    <x v="14"/>
    <x v="0"/>
    <m/>
    <s v="Ермилова Надежда Николаевна, главный специалист отдела образования администрации городского округа город Волгореченск"/>
    <n v="0"/>
    <n v="1"/>
    <n v="0"/>
    <n v="0"/>
    <n v="1"/>
    <n v="1"/>
    <n v="1"/>
    <n v="1"/>
    <n v="1"/>
    <n v="0"/>
    <n v="0"/>
    <n v="1"/>
    <n v="1"/>
    <n v="0"/>
    <n v="0"/>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1"/>
    <n v="0"/>
    <n v="0"/>
    <n v="1"/>
    <n v="1"/>
    <n v="0"/>
    <n v="1"/>
    <n v="0"/>
    <n v="0"/>
    <n v="1"/>
    <n v="1"/>
    <n v="1"/>
    <n v="1"/>
    <n v="1"/>
    <n v="0"/>
    <n v="0"/>
    <n v="0"/>
    <n v="1"/>
    <n v="0"/>
    <n v="0"/>
    <n v="0"/>
    <n v="0"/>
    <n v="1"/>
    <n v="1"/>
    <s v="Надежда Н. Ермилова"/>
    <d v="2021-02-26T17:07:38"/>
    <s v="Элемент"/>
    <s v="koiro/opros/Lists/Anketa"/>
    <x v="0"/>
    <n v="2"/>
    <n v="2"/>
    <n v="2"/>
    <n v="1"/>
    <n v="4"/>
    <n v="6"/>
    <n v="6"/>
    <n v="3"/>
    <n v="4"/>
    <n v="2"/>
    <n v="2"/>
    <n v="1"/>
    <n v="29"/>
    <x v="0"/>
  </r>
  <r>
    <x v="15"/>
    <x v="0"/>
    <m/>
    <s v="Бочагова Любовь Васильевна, заведующий ИМЦ отдела образования администрации городского округа город Буй"/>
    <n v="1"/>
    <n v="1"/>
    <n v="1"/>
    <n v="1"/>
    <n v="1"/>
    <n v="1"/>
    <n v="1"/>
    <n v="1"/>
    <n v="1"/>
    <n v="1"/>
    <n v="1"/>
    <n v="1"/>
    <n v="1"/>
    <n v="1"/>
    <n v="1"/>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1"/>
    <n v="1"/>
    <n v="1"/>
    <n v="1"/>
    <n v="1"/>
    <n v="1"/>
    <n v="1"/>
    <n v="1"/>
    <n v="1"/>
    <n v="1"/>
    <n v="1"/>
    <n v="1"/>
    <n v="1"/>
    <n v="1"/>
    <n v="1"/>
    <n v="1"/>
    <n v="1"/>
    <n v="1"/>
    <n v="1"/>
    <n v="1"/>
    <n v="1"/>
    <n v="1"/>
    <n v="1"/>
    <n v="1"/>
    <s v="Любовь В. Бочагова"/>
    <d v="2021-02-28T20:53:56"/>
    <s v="Элемент"/>
    <s v="koiro/opros/Lists/Anketa"/>
    <x v="0"/>
    <n v="2"/>
    <n v="2"/>
    <n v="2"/>
    <n v="4"/>
    <n v="4"/>
    <n v="6"/>
    <n v="6"/>
    <n v="6"/>
    <n v="6"/>
    <n v="4"/>
    <n v="7"/>
    <n v="1"/>
    <n v="44"/>
    <x v="0"/>
  </r>
  <r>
    <x v="16"/>
    <x v="0"/>
    <m/>
    <s v="Сотрудник МОУО Румянцева Лариса Юрьевна,заведующий РМК УО Администрации Буйского муниципального района"/>
    <n v="1"/>
    <n v="1"/>
    <n v="1"/>
    <n v="1"/>
    <n v="1"/>
    <n v="1"/>
    <n v="1"/>
    <n v="1"/>
    <n v="1"/>
    <n v="1"/>
    <n v="1"/>
    <n v="1"/>
    <n v="1"/>
    <n v="1"/>
    <n v="0"/>
    <s v="посредством информационных систем и традиционных форм"/>
    <s v="посредством информационных систем"/>
    <s v="посредством информационных систем и традиционных форм"/>
    <n v="1"/>
    <n v="1"/>
    <n v="1"/>
    <n v="1"/>
    <n v="1"/>
    <n v="1"/>
    <n v="1"/>
    <n v="1"/>
    <n v="1"/>
    <n v="1"/>
    <n v="1"/>
    <n v="1"/>
    <n v="1"/>
    <n v="1"/>
    <n v="1"/>
    <n v="0"/>
    <n v="1"/>
    <n v="1"/>
    <n v="1"/>
    <n v="1"/>
    <n v="1"/>
    <n v="1"/>
    <n v="1"/>
    <n v="1"/>
    <s v="Лариса Ю. Румянцева"/>
    <d v="2021-02-28T21:46:16"/>
    <s v="Элемент"/>
    <s v="koiro/opros/Lists/Anketa"/>
    <x v="0"/>
    <n v="2"/>
    <n v="3"/>
    <n v="2"/>
    <n v="4"/>
    <n v="4"/>
    <n v="12"/>
    <n v="7"/>
    <n v="6"/>
    <n v="6"/>
    <n v="3"/>
    <n v="7"/>
    <n v="1"/>
    <n v="50"/>
    <x v="0"/>
  </r>
  <r>
    <x v="17"/>
    <x v="0"/>
    <m/>
    <s v="Рымина Анастасия Викторовна, заместитель заведующего отделом образования"/>
    <n v="0"/>
    <n v="0"/>
    <n v="0"/>
    <n v="0"/>
    <n v="0"/>
    <n v="0"/>
    <n v="0"/>
    <n v="0"/>
    <n v="0"/>
    <n v="0"/>
    <n v="0"/>
    <n v="0"/>
    <n v="0"/>
    <n v="0"/>
    <n v="0"/>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0"/>
    <n v="0"/>
    <n v="0"/>
    <n v="0"/>
    <n v="0"/>
    <n v="0"/>
    <n v="0"/>
    <n v="0"/>
    <n v="0"/>
    <n v="0"/>
    <n v="0"/>
    <n v="0"/>
    <n v="0"/>
    <n v="0"/>
    <n v="0"/>
    <n v="0"/>
    <n v="0"/>
    <n v="0"/>
    <n v="0"/>
    <n v="0"/>
    <n v="0"/>
    <n v="0"/>
    <n v="0"/>
    <n v="0"/>
    <s v="Галина Н. Коржева"/>
    <d v="2021-03-01T13:41:40"/>
    <s v="Элемент"/>
    <s v="koiro/opros/Lists/Anketa"/>
    <x v="0"/>
    <n v="2"/>
    <n v="2"/>
    <n v="2"/>
    <n v="0"/>
    <n v="0"/>
    <n v="0"/>
    <n v="6"/>
    <n v="0"/>
    <n v="0"/>
    <n v="0"/>
    <n v="0"/>
    <n v="0"/>
    <n v="6"/>
    <x v="0"/>
  </r>
  <r>
    <x v="18"/>
    <x v="0"/>
    <m/>
    <s v="Будеева В.В. гл. специалист комитета образования"/>
    <n v="1"/>
    <n v="1"/>
    <n v="0"/>
    <n v="1"/>
    <n v="1"/>
    <n v="1"/>
    <n v="0"/>
    <n v="1"/>
    <n v="0"/>
    <n v="0"/>
    <n v="0"/>
    <n v="1"/>
    <n v="1"/>
    <n v="1"/>
    <n v="0"/>
    <s v="с помощью традиционных форм"/>
    <s v="с помощью традиционных форм"/>
    <s v="с помощью традиционных форм"/>
    <n v="1"/>
    <n v="1"/>
    <n v="0"/>
    <n v="1"/>
    <n v="1"/>
    <n v="0"/>
    <n v="1"/>
    <n v="0"/>
    <n v="0"/>
    <n v="1"/>
    <n v="1"/>
    <n v="0"/>
    <n v="1"/>
    <n v="0"/>
    <n v="0"/>
    <n v="0"/>
    <n v="1"/>
    <n v="1"/>
    <n v="0"/>
    <n v="0"/>
    <n v="0"/>
    <n v="0"/>
    <n v="1"/>
    <n v="1"/>
    <s v="Любовь В. Малышева"/>
    <d v="2021-03-01T14:24:35"/>
    <s v="Элемент"/>
    <s v="koiro/opros/Lists/Anketa"/>
    <x v="0"/>
    <n v="1"/>
    <n v="1"/>
    <n v="1"/>
    <n v="3"/>
    <n v="3"/>
    <n v="6"/>
    <n v="3"/>
    <n v="4"/>
    <n v="3"/>
    <n v="1"/>
    <n v="3"/>
    <n v="1"/>
    <n v="27"/>
    <x v="0"/>
  </r>
  <r>
    <x v="19"/>
    <x v="0"/>
    <m/>
    <s v="Шарова В.А., руководитель методической службы"/>
    <n v="1"/>
    <n v="1"/>
    <n v="1"/>
    <n v="1"/>
    <n v="1"/>
    <n v="1"/>
    <n v="0"/>
    <n v="1"/>
    <n v="1"/>
    <n v="0"/>
    <n v="0"/>
    <n v="0"/>
    <n v="1"/>
    <n v="0"/>
    <n v="0"/>
    <s v="с помощью традиционных форм"/>
    <s v="с помощью традиционных форм"/>
    <s v="с помощью традиционных форм"/>
    <n v="1"/>
    <n v="0"/>
    <n v="0"/>
    <n v="0"/>
    <n v="1"/>
    <n v="0"/>
    <n v="1"/>
    <n v="0"/>
    <n v="0"/>
    <n v="0"/>
    <n v="1"/>
    <n v="0"/>
    <n v="0"/>
    <n v="0"/>
    <n v="0"/>
    <n v="1"/>
    <n v="1"/>
    <n v="1"/>
    <n v="0"/>
    <n v="0"/>
    <n v="0"/>
    <n v="1"/>
    <n v="1"/>
    <n v="0"/>
    <s v="Надежда Н. Андреева"/>
    <d v="2021-03-01T16:07:39"/>
    <s v="Элемент"/>
    <s v="koiro/opros/Lists/Anketa"/>
    <x v="0"/>
    <n v="1"/>
    <n v="1"/>
    <n v="1"/>
    <n v="4"/>
    <n v="3"/>
    <n v="4"/>
    <n v="3"/>
    <n v="2"/>
    <n v="2"/>
    <n v="1"/>
    <n v="4"/>
    <n v="0"/>
    <n v="23"/>
    <x v="0"/>
  </r>
  <r>
    <x v="20"/>
    <x v="0"/>
    <m/>
    <s v="Ткаченко Константин Васильевич, начальник отдела образования"/>
    <n v="1"/>
    <n v="0"/>
    <n v="1"/>
    <n v="1"/>
    <n v="1"/>
    <n v="1"/>
    <n v="0"/>
    <n v="0"/>
    <n v="1"/>
    <n v="1"/>
    <n v="1"/>
    <n v="1"/>
    <n v="1"/>
    <n v="1"/>
    <n v="0"/>
    <s v="посредством информационных систем и традиционных форм"/>
    <s v="с помощью традиционных форм"/>
    <s v="посредством информационных систем и традиционных форм"/>
    <n v="1"/>
    <n v="1"/>
    <n v="1"/>
    <n v="1"/>
    <n v="1"/>
    <n v="0"/>
    <n v="1"/>
    <n v="1"/>
    <n v="1"/>
    <n v="1"/>
    <n v="1"/>
    <n v="1"/>
    <n v="1"/>
    <n v="0"/>
    <n v="0"/>
    <n v="1"/>
    <n v="1"/>
    <n v="1"/>
    <n v="1"/>
    <n v="1"/>
    <n v="0"/>
    <n v="0"/>
    <n v="1"/>
    <n v="1"/>
    <s v="Татьяна В. Филатьева"/>
    <d v="2021-03-01T16:09:07"/>
    <s v="Элемент"/>
    <s v="koiro/opros/Lists/Anketa"/>
    <x v="0"/>
    <n v="2"/>
    <n v="1"/>
    <n v="2"/>
    <n v="3"/>
    <n v="2"/>
    <n v="12"/>
    <n v="5"/>
    <n v="5"/>
    <n v="6"/>
    <n v="2"/>
    <n v="5"/>
    <n v="1"/>
    <n v="41"/>
    <x v="0"/>
  </r>
  <r>
    <x v="21"/>
    <x v="0"/>
    <m/>
    <s v="методист Алексевнина Инна Олеговна"/>
    <n v="1"/>
    <n v="0"/>
    <n v="1"/>
    <n v="1"/>
    <n v="1"/>
    <n v="1"/>
    <n v="1"/>
    <n v="1"/>
    <n v="1"/>
    <n v="0"/>
    <n v="1"/>
    <n v="1"/>
    <n v="1"/>
    <n v="0"/>
    <n v="0"/>
    <s v="посредством информационных систем и традиционных форм"/>
    <s v="посредством информационных систем"/>
    <s v="с помощью традиционных форм"/>
    <n v="1"/>
    <n v="1"/>
    <n v="1"/>
    <n v="1"/>
    <n v="1"/>
    <n v="0"/>
    <n v="1"/>
    <n v="1"/>
    <n v="1"/>
    <n v="1"/>
    <n v="1"/>
    <n v="0"/>
    <n v="0"/>
    <n v="1"/>
    <n v="0"/>
    <n v="0"/>
    <n v="1"/>
    <n v="1"/>
    <n v="1"/>
    <n v="0"/>
    <n v="0"/>
    <n v="0"/>
    <n v="1"/>
    <n v="1"/>
    <s v="Эдуард Ю. Сорока"/>
    <d v="2021-03-01T17:43:32"/>
    <s v="Элемент"/>
    <s v="koiro/opros/Lists/Anketa"/>
    <x v="0"/>
    <n v="2"/>
    <n v="3"/>
    <n v="1"/>
    <n v="3"/>
    <n v="4"/>
    <n v="8"/>
    <n v="6"/>
    <n v="5"/>
    <n v="5"/>
    <n v="1"/>
    <n v="4"/>
    <n v="1"/>
    <n v="37"/>
    <x v="0"/>
  </r>
  <r>
    <x v="22"/>
    <x v="0"/>
    <m/>
    <s v="Гагарина Т.Ю., зав. МКУ &quot;Методический центр&quot;"/>
    <n v="1"/>
    <n v="0"/>
    <n v="0"/>
    <n v="0"/>
    <n v="1"/>
    <n v="1"/>
    <n v="0"/>
    <n v="1"/>
    <n v="0"/>
    <n v="0"/>
    <n v="0"/>
    <n v="0"/>
    <n v="0"/>
    <n v="0"/>
    <n v="0"/>
    <s v="отсутствие методов сбора информации"/>
    <s v="отсутствие методов сбора информации"/>
    <s v="отсутствие методов сбора информации"/>
    <n v="0"/>
    <n v="0"/>
    <n v="0"/>
    <n v="0"/>
    <n v="0"/>
    <n v="0"/>
    <n v="0"/>
    <n v="0"/>
    <n v="0"/>
    <n v="0"/>
    <n v="0"/>
    <n v="0"/>
    <n v="0"/>
    <n v="0"/>
    <n v="0"/>
    <n v="0"/>
    <n v="0"/>
    <n v="0"/>
    <n v="0"/>
    <n v="0"/>
    <n v="0"/>
    <n v="0"/>
    <n v="0"/>
    <n v="1"/>
    <s v="Татьяна Ю. Гагарина"/>
    <d v="2021-03-02T09:14:28"/>
    <s v="Элемент"/>
    <s v="koiro/opros/Lists/Anketa"/>
    <x v="0"/>
    <n v="0"/>
    <n v="0"/>
    <n v="0"/>
    <n v="1"/>
    <n v="3"/>
    <n v="0"/>
    <n v="0"/>
    <n v="0"/>
    <n v="0"/>
    <n v="0"/>
    <n v="0"/>
    <n v="1"/>
    <n v="5"/>
    <x v="0"/>
  </r>
  <r>
    <x v="23"/>
    <x v="0"/>
    <m/>
    <s v="Смирнова С.В., главный специалист отдела образования города Галич, Соколова Е.Б. и.о.директора МУ ИМЦ_x000a_"/>
    <n v="1"/>
    <n v="1"/>
    <n v="1"/>
    <n v="0"/>
    <n v="1"/>
    <n v="1"/>
    <n v="0"/>
    <n v="1"/>
    <n v="1"/>
    <n v="1"/>
    <n v="1"/>
    <n v="1"/>
    <n v="1"/>
    <n v="1"/>
    <n v="1"/>
    <s v="посредством информационных систем"/>
    <s v="с помощью традиционных форм"/>
    <s v="с помощью традиционных форм"/>
    <n v="1"/>
    <n v="1"/>
    <n v="1"/>
    <n v="1"/>
    <n v="1"/>
    <n v="1"/>
    <n v="1"/>
    <n v="1"/>
    <n v="1"/>
    <n v="1"/>
    <n v="1"/>
    <n v="0"/>
    <n v="1"/>
    <n v="1"/>
    <n v="1"/>
    <n v="1"/>
    <n v="1"/>
    <n v="1"/>
    <n v="1"/>
    <n v="1"/>
    <n v="1"/>
    <n v="1"/>
    <n v="1"/>
    <n v="1"/>
    <s v="Елена Б. Соколова"/>
    <d v="2021-03-04T10:55:38"/>
    <s v="Элемент"/>
    <s v="koiro/opros/Lists/Anketa"/>
    <x v="0"/>
    <n v="3"/>
    <n v="1"/>
    <n v="1"/>
    <n v="3"/>
    <n v="3"/>
    <n v="6"/>
    <n v="5"/>
    <n v="6"/>
    <n v="5"/>
    <n v="4"/>
    <n v="7"/>
    <n v="1"/>
    <n v="40"/>
    <x v="0"/>
  </r>
  <r>
    <x v="18"/>
    <x v="1"/>
    <s v="bfyk91"/>
    <m/>
    <n v="1"/>
    <n v="0"/>
    <n v="0"/>
    <n v="0"/>
    <n v="0"/>
    <n v="1"/>
    <n v="1"/>
    <n v="0"/>
    <n v="0"/>
    <n v="0"/>
    <n v="0"/>
    <n v="0"/>
    <n v="0"/>
    <n v="0"/>
    <n v="0"/>
    <s v="посредством информационных систем и традиционных форм"/>
    <s v="отсутствие методов сбора информации"/>
    <s v="с помощью традиционных форм"/>
    <n v="1"/>
    <n v="0"/>
    <n v="1"/>
    <n v="1"/>
    <n v="1"/>
    <n v="0"/>
    <n v="1"/>
    <n v="0"/>
    <n v="1"/>
    <n v="1"/>
    <n v="1"/>
    <n v="1"/>
    <n v="0"/>
    <n v="0"/>
    <n v="0"/>
    <n v="0"/>
    <n v="1"/>
    <n v="1"/>
    <n v="0"/>
    <n v="1"/>
    <n v="0"/>
    <n v="1"/>
    <n v="0"/>
    <n v="1"/>
    <s v="Шалимова Наталья А."/>
    <d v="2021-03-04T15:18:35"/>
    <s v="Элемент"/>
    <s v="koiro/opros/Lists/Anketa"/>
    <x v="1"/>
    <n v="2"/>
    <n v="0"/>
    <n v="1"/>
    <n v="1"/>
    <n v="2"/>
    <n v="0"/>
    <n v="3"/>
    <n v="4"/>
    <n v="5"/>
    <n v="0"/>
    <n v="4"/>
    <n v="1"/>
    <n v="20"/>
    <x v="1"/>
  </r>
  <r>
    <x v="23"/>
    <x v="1"/>
    <s v="loar11"/>
    <m/>
    <n v="1"/>
    <n v="1"/>
    <n v="0"/>
    <n v="0"/>
    <n v="1"/>
    <n v="1"/>
    <n v="0"/>
    <n v="0"/>
    <n v="0"/>
    <n v="0"/>
    <n v="0"/>
    <n v="0"/>
    <n v="0"/>
    <n v="0"/>
    <n v="0"/>
    <s v="отсутствие методов сбора информации"/>
    <s v="отсутствие методов сбора информации"/>
    <s v="отсутствие методов сбора информации"/>
    <n v="0"/>
    <n v="0"/>
    <n v="0"/>
    <n v="0"/>
    <n v="0"/>
    <n v="0"/>
    <n v="0"/>
    <n v="0"/>
    <n v="0"/>
    <n v="0"/>
    <n v="0"/>
    <n v="0"/>
    <n v="0"/>
    <n v="0"/>
    <n v="0"/>
    <n v="0"/>
    <n v="0"/>
    <n v="0"/>
    <n v="0"/>
    <n v="0"/>
    <n v="0"/>
    <n v="0"/>
    <n v="0"/>
    <n v="0"/>
    <s v="Татьяна Б. Румянцева"/>
    <d v="2021-03-04T17:47:27"/>
    <s v="Элемент"/>
    <s v="koiro/opros/Lists/Anketa"/>
    <x v="2"/>
    <n v="0"/>
    <n v="0"/>
    <n v="0"/>
    <n v="2"/>
    <n v="2"/>
    <n v="0"/>
    <n v="0"/>
    <n v="0"/>
    <n v="0"/>
    <n v="0"/>
    <n v="0"/>
    <n v="0"/>
    <n v="4"/>
    <x v="1"/>
  </r>
  <r>
    <x v="8"/>
    <x v="1"/>
    <s v="loar11"/>
    <m/>
    <n v="1"/>
    <n v="0"/>
    <n v="1"/>
    <n v="0"/>
    <n v="1"/>
    <n v="1"/>
    <n v="0"/>
    <n v="1"/>
    <n v="1"/>
    <n v="0"/>
    <n v="1"/>
    <n v="1"/>
    <n v="1"/>
    <n v="1"/>
    <n v="0"/>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1"/>
    <n v="1"/>
    <n v="1"/>
    <n v="1"/>
    <n v="0"/>
    <n v="0"/>
    <n v="1"/>
    <n v="1"/>
    <n v="1"/>
    <n v="1"/>
    <n v="1"/>
    <n v="0"/>
    <n v="0"/>
    <n v="0"/>
    <n v="1"/>
    <n v="0"/>
    <n v="1"/>
    <n v="1"/>
    <n v="0"/>
    <n v="1"/>
    <n v="0"/>
    <n v="0"/>
    <n v="0"/>
    <n v="1"/>
    <s v="Людмила А. Лошакова"/>
    <d v="2021-03-05T10:02:42"/>
    <s v="Элемент"/>
    <s v="koiro/opros/Lists/Anketa"/>
    <x v="3"/>
    <n v="2"/>
    <n v="2"/>
    <n v="2"/>
    <n v="2"/>
    <n v="3"/>
    <n v="10"/>
    <n v="6"/>
    <n v="4"/>
    <n v="5"/>
    <n v="1"/>
    <n v="3"/>
    <n v="1"/>
    <n v="35"/>
    <x v="1"/>
  </r>
  <r>
    <x v="21"/>
    <x v="1"/>
    <s v="loar11"/>
    <m/>
    <n v="0"/>
    <n v="0"/>
    <n v="0"/>
    <n v="0"/>
    <n v="0"/>
    <n v="0"/>
    <n v="0"/>
    <n v="0"/>
    <n v="1"/>
    <n v="0"/>
    <n v="0"/>
    <n v="1"/>
    <n v="1"/>
    <n v="1"/>
    <n v="0"/>
    <s v="отсутствие методов сбора информации"/>
    <s v="отсутствие методов сбора информации"/>
    <s v="отсутствие методов сбора информации"/>
    <n v="1"/>
    <n v="0"/>
    <n v="0"/>
    <n v="1"/>
    <n v="1"/>
    <n v="1"/>
    <n v="0"/>
    <n v="0"/>
    <n v="0"/>
    <n v="0"/>
    <n v="0"/>
    <n v="0"/>
    <n v="0"/>
    <n v="0"/>
    <n v="0"/>
    <n v="0"/>
    <n v="1"/>
    <n v="1"/>
    <n v="0"/>
    <n v="1"/>
    <n v="0"/>
    <n v="0"/>
    <n v="0"/>
    <n v="0"/>
    <s v="Людмила А. Лошакова"/>
    <d v="2021-03-06T13:20:48"/>
    <s v="Элемент"/>
    <s v="koiro/opros/Lists/Anketa"/>
    <x v="4"/>
    <n v="0"/>
    <n v="0"/>
    <n v="0"/>
    <n v="0"/>
    <n v="0"/>
    <n v="8"/>
    <n v="0"/>
    <n v="4"/>
    <n v="0"/>
    <n v="0"/>
    <n v="3"/>
    <n v="0"/>
    <n v="15"/>
    <x v="1"/>
  </r>
  <r>
    <x v="0"/>
    <x v="1"/>
    <s v="ryje22"/>
    <m/>
    <n v="1"/>
    <n v="1"/>
    <n v="1"/>
    <n v="1"/>
    <n v="1"/>
    <n v="1"/>
    <n v="1"/>
    <n v="1"/>
    <n v="1"/>
    <n v="0"/>
    <n v="1"/>
    <n v="1"/>
    <n v="1"/>
    <n v="1"/>
    <n v="0"/>
    <s v="посредством информационных систем"/>
    <s v="отсутствие методов сбора информации"/>
    <s v="посредством информационных систем и традиционных форм"/>
    <n v="0"/>
    <n v="0"/>
    <n v="0"/>
    <n v="0"/>
    <n v="0"/>
    <n v="0"/>
    <n v="0"/>
    <n v="0"/>
    <n v="0"/>
    <n v="0"/>
    <n v="0"/>
    <n v="0"/>
    <n v="0"/>
    <n v="0"/>
    <n v="0"/>
    <n v="0"/>
    <n v="1"/>
    <n v="1"/>
    <n v="0"/>
    <n v="0"/>
    <n v="1"/>
    <n v="0"/>
    <n v="0"/>
    <n v="1"/>
    <s v="Татьяна В. Николаева"/>
    <d v="2021-03-08T20:21:11"/>
    <s v="Элемент"/>
    <s v="koiro/opros/Lists/Anketa"/>
    <x v="5"/>
    <n v="3"/>
    <n v="0"/>
    <n v="2"/>
    <n v="4"/>
    <n v="4"/>
    <n v="10"/>
    <n v="5"/>
    <n v="0"/>
    <n v="0"/>
    <n v="0"/>
    <n v="3"/>
    <n v="1"/>
    <n v="27"/>
    <x v="1"/>
  </r>
  <r>
    <x v="16"/>
    <x v="1"/>
    <s v="ryje22"/>
    <m/>
    <n v="1"/>
    <n v="0"/>
    <n v="0"/>
    <n v="1"/>
    <n v="1"/>
    <n v="1"/>
    <n v="1"/>
    <n v="1"/>
    <n v="1"/>
    <n v="1"/>
    <n v="1"/>
    <n v="1"/>
    <n v="1"/>
    <n v="1"/>
    <n v="0"/>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1"/>
    <n v="1"/>
    <n v="1"/>
    <n v="1"/>
    <n v="1"/>
    <n v="1"/>
    <n v="1"/>
    <n v="1"/>
    <n v="1"/>
    <n v="1"/>
    <n v="1"/>
    <n v="1"/>
    <n v="1"/>
    <n v="1"/>
    <n v="1"/>
    <n v="1"/>
    <n v="1"/>
    <n v="1"/>
    <n v="1"/>
    <n v="1"/>
    <n v="1"/>
    <n v="0"/>
    <n v="1"/>
    <n v="1"/>
    <s v="Татьяна В. Николаева"/>
    <d v="2021-03-08T22:32:43"/>
    <s v="Элемент"/>
    <s v="koiro/opros/Lists/Anketa"/>
    <x v="6"/>
    <n v="2"/>
    <n v="2"/>
    <n v="2"/>
    <n v="2"/>
    <n v="4"/>
    <n v="12"/>
    <n v="6"/>
    <n v="6"/>
    <n v="6"/>
    <n v="4"/>
    <n v="6"/>
    <n v="1"/>
    <n v="47"/>
    <x v="1"/>
  </r>
  <r>
    <x v="24"/>
    <x v="0"/>
    <m/>
    <s v=" методист МКУ &quot;Центр  поддержки системы образования&quot;"/>
    <n v="1"/>
    <n v="0"/>
    <n v="0"/>
    <n v="0"/>
    <n v="1"/>
    <n v="0"/>
    <n v="0"/>
    <n v="0"/>
    <n v="0"/>
    <n v="0"/>
    <n v="0"/>
    <n v="0"/>
    <n v="0"/>
    <n v="1"/>
    <n v="0"/>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0"/>
    <n v="0"/>
    <n v="0"/>
    <n v="0"/>
    <n v="0"/>
    <n v="1"/>
    <n v="0"/>
    <n v="0"/>
    <n v="0"/>
    <n v="0"/>
    <n v="0"/>
    <n v="1"/>
    <n v="0"/>
    <n v="0"/>
    <n v="0"/>
    <n v="0"/>
    <n v="0"/>
    <n v="0"/>
    <n v="0"/>
    <n v="0"/>
    <n v="0"/>
    <n v="1"/>
    <n v="0"/>
    <n v="0"/>
    <s v="Елена А. Бочарникова"/>
    <d v="2021-03-09T08:54:53"/>
    <s v="Элемент"/>
    <s v="koiro/opros/Lists/Anketa"/>
    <x v="0"/>
    <n v="2"/>
    <n v="2"/>
    <n v="2"/>
    <n v="1"/>
    <n v="1"/>
    <n v="2"/>
    <n v="6"/>
    <n v="1"/>
    <n v="1"/>
    <n v="0"/>
    <n v="1"/>
    <n v="0"/>
    <n v="13"/>
    <x v="0"/>
  </r>
  <r>
    <x v="25"/>
    <x v="0"/>
    <m/>
    <s v="Афанасов А.А. начальник методического отдела"/>
    <n v="1"/>
    <n v="0"/>
    <n v="0"/>
    <n v="0"/>
    <n v="1"/>
    <n v="0"/>
    <n v="1"/>
    <n v="1"/>
    <n v="1"/>
    <n v="1"/>
    <n v="1"/>
    <n v="0"/>
    <n v="0"/>
    <n v="0"/>
    <n v="0"/>
    <s v="с помощью традиционных форм"/>
    <s v="с помощью традиционных форм"/>
    <s v="с помощью традиционных форм"/>
    <n v="1"/>
    <n v="1"/>
    <n v="1"/>
    <n v="0"/>
    <n v="0"/>
    <n v="0"/>
    <n v="1"/>
    <n v="1"/>
    <n v="1"/>
    <n v="0"/>
    <n v="0"/>
    <n v="0"/>
    <n v="0"/>
    <n v="0"/>
    <n v="1"/>
    <n v="1"/>
    <n v="0"/>
    <n v="0"/>
    <n v="0"/>
    <n v="0"/>
    <n v="0"/>
    <n v="0"/>
    <n v="0"/>
    <n v="0"/>
    <s v="Евгения С. Шубина"/>
    <d v="2021-03-09T13:37:46"/>
    <s v="Элемент"/>
    <s v="koiro/opros/Lists/Anketa"/>
    <x v="0"/>
    <n v="1"/>
    <n v="1"/>
    <n v="1"/>
    <n v="1"/>
    <n v="3"/>
    <n v="6"/>
    <n v="3"/>
    <n v="3"/>
    <n v="3"/>
    <n v="2"/>
    <n v="0"/>
    <n v="0"/>
    <n v="21"/>
    <x v="0"/>
  </r>
  <r>
    <x v="14"/>
    <x v="1"/>
    <s v="znhw04"/>
    <m/>
    <n v="0"/>
    <n v="0"/>
    <n v="0"/>
    <n v="0"/>
    <n v="0"/>
    <n v="0"/>
    <n v="0"/>
    <n v="0"/>
    <n v="0"/>
    <n v="0"/>
    <n v="0"/>
    <n v="0"/>
    <n v="0"/>
    <n v="0"/>
    <n v="0"/>
    <s v="отсутствие методов сбора информации"/>
    <s v="отсутствие методов сбора информации"/>
    <s v="отсутствие методов сбора информации"/>
    <n v="0"/>
    <n v="0"/>
    <n v="0"/>
    <n v="0"/>
    <n v="0"/>
    <n v="0"/>
    <n v="0"/>
    <n v="0"/>
    <n v="0"/>
    <n v="0"/>
    <n v="0"/>
    <n v="0"/>
    <n v="0"/>
    <n v="0"/>
    <n v="0"/>
    <n v="0"/>
    <n v="0"/>
    <n v="0"/>
    <n v="0"/>
    <n v="0"/>
    <n v="0"/>
    <n v="0"/>
    <n v="0"/>
    <n v="0"/>
    <s v="Алла А. Гольцова"/>
    <d v="2021-03-09T16:33:08"/>
    <s v="Элемент"/>
    <s v="koiro/opros/Lists/Anketa"/>
    <x v="7"/>
    <n v="0"/>
    <n v="0"/>
    <n v="0"/>
    <n v="0"/>
    <n v="0"/>
    <n v="0"/>
    <n v="0"/>
    <n v="0"/>
    <n v="0"/>
    <n v="0"/>
    <n v="0"/>
    <n v="0"/>
    <n v="0"/>
    <x v="1"/>
  </r>
  <r>
    <x v="7"/>
    <x v="1"/>
    <s v="kxlx32"/>
    <m/>
    <n v="1"/>
    <n v="0"/>
    <n v="1"/>
    <n v="1"/>
    <n v="1"/>
    <n v="0"/>
    <n v="1"/>
    <n v="1"/>
    <n v="1"/>
    <n v="1"/>
    <n v="1"/>
    <n v="0"/>
    <n v="1"/>
    <n v="1"/>
    <n v="0"/>
    <s v="посредством информационных систем"/>
    <s v="посредством информационных систем"/>
    <s v="посредством информационных систем и традиционных форм"/>
    <n v="1"/>
    <n v="1"/>
    <n v="1"/>
    <n v="1"/>
    <n v="1"/>
    <n v="0"/>
    <n v="0"/>
    <n v="0"/>
    <n v="0"/>
    <n v="0"/>
    <n v="0"/>
    <n v="0"/>
    <n v="0"/>
    <n v="0"/>
    <n v="0"/>
    <n v="0"/>
    <n v="1"/>
    <n v="0"/>
    <n v="0"/>
    <n v="0"/>
    <n v="0"/>
    <n v="1"/>
    <n v="0"/>
    <n v="0"/>
    <s v="Любовь Г. Осипова"/>
    <d v="2021-03-10T14:37:48"/>
    <s v="Элемент"/>
    <s v="koiro/opros/Lists/Anketa"/>
    <x v="8"/>
    <n v="3"/>
    <n v="3"/>
    <n v="2"/>
    <n v="3"/>
    <n v="3"/>
    <n v="10"/>
    <n v="8"/>
    <n v="5"/>
    <n v="0"/>
    <n v="0"/>
    <n v="2"/>
    <n v="0"/>
    <n v="31"/>
    <x v="1"/>
  </r>
  <r>
    <x v="5"/>
    <x v="1"/>
    <s v="znhw04"/>
    <m/>
    <n v="1"/>
    <n v="0"/>
    <n v="0"/>
    <n v="0"/>
    <n v="1"/>
    <n v="0"/>
    <n v="0"/>
    <n v="1"/>
    <n v="1"/>
    <n v="1"/>
    <n v="1"/>
    <n v="0"/>
    <n v="0"/>
    <n v="1"/>
    <n v="0"/>
    <s v="с помощью традиционных форм"/>
    <s v="с помощью традиционных форм"/>
    <s v="посредством информационных систем и традиционных форм"/>
    <n v="1"/>
    <n v="1"/>
    <n v="1"/>
    <n v="0"/>
    <n v="0"/>
    <n v="1"/>
    <n v="0"/>
    <n v="0"/>
    <n v="0"/>
    <n v="0"/>
    <n v="0"/>
    <n v="0"/>
    <n v="0"/>
    <n v="0"/>
    <n v="0"/>
    <n v="0"/>
    <n v="0"/>
    <n v="0"/>
    <n v="0"/>
    <n v="0"/>
    <n v="0"/>
    <n v="0"/>
    <n v="0"/>
    <n v="0"/>
    <s v="Алла А. Гольцова"/>
    <d v="2021-03-11T14:25:07"/>
    <s v="Элемент"/>
    <s v="koiro/opros/Lists/Anketa"/>
    <x v="9"/>
    <n v="1"/>
    <n v="1"/>
    <n v="2"/>
    <n v="1"/>
    <n v="2"/>
    <n v="8"/>
    <n v="4"/>
    <n v="4"/>
    <n v="0"/>
    <n v="0"/>
    <n v="0"/>
    <n v="0"/>
    <n v="19"/>
    <x v="1"/>
  </r>
  <r>
    <x v="10"/>
    <x v="1"/>
    <s v="znhw04"/>
    <m/>
    <n v="1"/>
    <n v="0"/>
    <n v="0"/>
    <n v="0"/>
    <n v="1"/>
    <n v="1"/>
    <n v="1"/>
    <n v="1"/>
    <n v="0"/>
    <n v="1"/>
    <n v="1"/>
    <n v="0"/>
    <n v="0"/>
    <n v="1"/>
    <n v="0"/>
    <s v="отсутствие методов сбора информации"/>
    <s v="с помощью традиционных форм"/>
    <s v="с помощью традиционных форм"/>
    <n v="0"/>
    <n v="0"/>
    <n v="0"/>
    <n v="0"/>
    <n v="0"/>
    <n v="0"/>
    <n v="0"/>
    <n v="0"/>
    <n v="0"/>
    <n v="0"/>
    <n v="0"/>
    <n v="0"/>
    <n v="0"/>
    <n v="0"/>
    <n v="0"/>
    <n v="0"/>
    <n v="1"/>
    <n v="1"/>
    <n v="0"/>
    <n v="0"/>
    <n v="0"/>
    <n v="0"/>
    <n v="0"/>
    <n v="0"/>
    <s v="Алла А. Гольцова"/>
    <d v="2021-03-11T14:52:30"/>
    <s v="Элемент"/>
    <s v="koiro/opros/Lists/Anketa"/>
    <x v="10"/>
    <n v="0"/>
    <n v="1"/>
    <n v="1"/>
    <n v="1"/>
    <n v="4"/>
    <n v="6"/>
    <n v="2"/>
    <n v="0"/>
    <n v="0"/>
    <n v="0"/>
    <n v="2"/>
    <n v="0"/>
    <n v="15"/>
    <x v="1"/>
  </r>
  <r>
    <x v="20"/>
    <x v="1"/>
    <s v="znhw04"/>
    <m/>
    <n v="1"/>
    <n v="0"/>
    <n v="0"/>
    <n v="0"/>
    <n v="1"/>
    <n v="0"/>
    <n v="0"/>
    <n v="0"/>
    <n v="0"/>
    <n v="0"/>
    <n v="0"/>
    <n v="0"/>
    <n v="0"/>
    <n v="0"/>
    <n v="0"/>
    <s v="отсутствие методов сбора информации"/>
    <s v="отсутствие методов сбора информации"/>
    <s v="отсутствие методов сбора информации"/>
    <n v="0"/>
    <n v="0"/>
    <n v="0"/>
    <n v="0"/>
    <n v="0"/>
    <n v="0"/>
    <n v="0"/>
    <n v="0"/>
    <n v="0"/>
    <n v="0"/>
    <n v="0"/>
    <n v="0"/>
    <n v="0"/>
    <n v="0"/>
    <n v="0"/>
    <n v="0"/>
    <n v="1"/>
    <n v="1"/>
    <n v="0"/>
    <n v="0"/>
    <n v="0"/>
    <n v="0"/>
    <n v="0"/>
    <n v="0"/>
    <s v="Алла А. Гольцова"/>
    <d v="2021-03-11T14:59:08"/>
    <s v="Элемент"/>
    <s v="koiro/opros/Lists/Anketa"/>
    <x v="11"/>
    <n v="0"/>
    <n v="0"/>
    <n v="0"/>
    <n v="1"/>
    <n v="1"/>
    <n v="0"/>
    <n v="0"/>
    <n v="0"/>
    <n v="0"/>
    <n v="0"/>
    <n v="2"/>
    <n v="0"/>
    <n v="4"/>
    <x v="1"/>
  </r>
  <r>
    <x v="1"/>
    <x v="1"/>
    <s v="znhw04"/>
    <m/>
    <n v="1"/>
    <n v="0"/>
    <n v="0"/>
    <n v="0"/>
    <n v="1"/>
    <n v="0"/>
    <n v="1"/>
    <n v="1"/>
    <n v="0"/>
    <n v="0"/>
    <n v="0"/>
    <n v="0"/>
    <n v="0"/>
    <n v="0"/>
    <n v="0"/>
    <s v="отсутствие методов сбора информации"/>
    <s v="отсутствие методов сбора информации"/>
    <s v="отсутствие методов сбора информации"/>
    <n v="0"/>
    <n v="0"/>
    <n v="0"/>
    <n v="0"/>
    <n v="0"/>
    <n v="0"/>
    <n v="0"/>
    <n v="0"/>
    <n v="0"/>
    <n v="0"/>
    <n v="0"/>
    <n v="0"/>
    <n v="0"/>
    <n v="0"/>
    <n v="0"/>
    <n v="0"/>
    <n v="0"/>
    <n v="0"/>
    <n v="0"/>
    <n v="0"/>
    <n v="0"/>
    <n v="0"/>
    <n v="0"/>
    <n v="0"/>
    <s v="Алла А. Гольцова"/>
    <d v="2021-03-11T15:03:36"/>
    <s v="Элемент"/>
    <s v="koiro/opros/Lists/Anketa"/>
    <x v="12"/>
    <n v="0"/>
    <n v="0"/>
    <n v="0"/>
    <n v="1"/>
    <n v="3"/>
    <n v="0"/>
    <n v="0"/>
    <n v="0"/>
    <n v="0"/>
    <n v="0"/>
    <n v="0"/>
    <n v="0"/>
    <n v="4"/>
    <x v="1"/>
  </r>
  <r>
    <x v="26"/>
    <x v="0"/>
    <m/>
    <s v="Скородумова Н.Н., главный специалист"/>
    <n v="0"/>
    <n v="0"/>
    <n v="0"/>
    <n v="1"/>
    <n v="0"/>
    <n v="0"/>
    <n v="0"/>
    <n v="0"/>
    <n v="1"/>
    <n v="0"/>
    <n v="0"/>
    <n v="0"/>
    <n v="0"/>
    <n v="0"/>
    <n v="0"/>
    <s v="с помощью традиционных форм"/>
    <s v="посредством информационных систем и традиционных форм"/>
    <s v="отсутствие методов сбора информации"/>
    <n v="1"/>
    <n v="0"/>
    <n v="0"/>
    <n v="0"/>
    <n v="0"/>
    <n v="0"/>
    <n v="1"/>
    <n v="0"/>
    <n v="0"/>
    <n v="0"/>
    <n v="0"/>
    <n v="0"/>
    <n v="1"/>
    <n v="0"/>
    <n v="0"/>
    <n v="0"/>
    <n v="1"/>
    <n v="0"/>
    <n v="0"/>
    <n v="0"/>
    <n v="0"/>
    <n v="0"/>
    <n v="0"/>
    <n v="1"/>
    <s v="Сергей В. Олейник"/>
    <d v="2021-03-11T15:38:53"/>
    <s v="Элемент"/>
    <s v="koiro/opros/Lists/Anketa"/>
    <x v="0"/>
    <n v="1"/>
    <n v="2"/>
    <n v="0"/>
    <n v="1"/>
    <n v="0"/>
    <n v="2"/>
    <n v="3"/>
    <n v="1"/>
    <n v="1"/>
    <n v="1"/>
    <n v="1"/>
    <n v="1"/>
    <n v="11"/>
    <x v="0"/>
  </r>
  <r>
    <x v="13"/>
    <x v="1"/>
    <s v="kxlx32"/>
    <m/>
    <n v="1"/>
    <n v="1"/>
    <n v="1"/>
    <n v="1"/>
    <n v="1"/>
    <n v="1"/>
    <n v="1"/>
    <n v="0"/>
    <n v="1"/>
    <n v="1"/>
    <n v="1"/>
    <n v="0"/>
    <n v="1"/>
    <n v="1"/>
    <n v="0"/>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1"/>
    <n v="1"/>
    <n v="1"/>
    <n v="0"/>
    <n v="1"/>
    <n v="1"/>
    <n v="0"/>
    <n v="1"/>
    <n v="1"/>
    <n v="0"/>
    <n v="1"/>
    <n v="1"/>
    <n v="0"/>
    <n v="0"/>
    <n v="1"/>
    <n v="1"/>
    <n v="1"/>
    <n v="1"/>
    <n v="1"/>
    <n v="1"/>
    <n v="1"/>
    <n v="1"/>
    <n v="0"/>
    <n v="1"/>
    <s v="Любовь Г. Осипова"/>
    <d v="2021-03-11T17:09:26"/>
    <s v="Элемент"/>
    <s v="koiro/opros/Lists/Anketa"/>
    <x v="13"/>
    <n v="2"/>
    <n v="2"/>
    <n v="2"/>
    <n v="4"/>
    <n v="3"/>
    <n v="10"/>
    <n v="6"/>
    <n v="5"/>
    <n v="4"/>
    <n v="2"/>
    <n v="6"/>
    <n v="1"/>
    <n v="41"/>
    <x v="1"/>
  </r>
  <r>
    <x v="26"/>
    <x v="1"/>
    <s v="kxlx32"/>
    <m/>
    <n v="0"/>
    <n v="0"/>
    <n v="0"/>
    <n v="0"/>
    <n v="0"/>
    <n v="0"/>
    <n v="0"/>
    <n v="0"/>
    <n v="0"/>
    <n v="0"/>
    <n v="0"/>
    <n v="0"/>
    <n v="0"/>
    <n v="0"/>
    <n v="0"/>
    <s v="отсутствие методов сбора информации"/>
    <s v="отсутствие методов сбора информации"/>
    <s v="отсутствие методов сбора информации"/>
    <n v="0"/>
    <n v="0"/>
    <n v="0"/>
    <n v="0"/>
    <n v="0"/>
    <n v="0"/>
    <n v="0"/>
    <n v="0"/>
    <n v="0"/>
    <n v="0"/>
    <n v="1"/>
    <n v="0"/>
    <n v="0"/>
    <n v="0"/>
    <n v="0"/>
    <n v="0"/>
    <n v="0"/>
    <n v="0"/>
    <n v="0"/>
    <n v="0"/>
    <n v="0"/>
    <n v="0"/>
    <n v="0"/>
    <n v="0"/>
    <s v="Любовь Г. Осипова"/>
    <d v="2021-03-11T17:21:07"/>
    <s v="Элемент"/>
    <s v="koiro/opros/Lists/Anketa"/>
    <x v="14"/>
    <n v="0"/>
    <n v="0"/>
    <n v="0"/>
    <n v="0"/>
    <n v="0"/>
    <n v="0"/>
    <n v="0"/>
    <n v="0"/>
    <n v="1"/>
    <n v="0"/>
    <n v="0"/>
    <n v="0"/>
    <n v="1"/>
    <x v="1"/>
  </r>
  <r>
    <x v="12"/>
    <x v="1"/>
    <s v="kxlx32"/>
    <m/>
    <n v="1"/>
    <n v="0"/>
    <n v="1"/>
    <n v="0"/>
    <n v="1"/>
    <n v="1"/>
    <n v="1"/>
    <n v="0"/>
    <n v="1"/>
    <n v="1"/>
    <n v="1"/>
    <n v="0"/>
    <n v="1"/>
    <n v="0"/>
    <n v="0"/>
    <s v="с помощью традиционных форм"/>
    <s v="отсутствие методов сбора информации"/>
    <s v="отсутствие методов сбора информации"/>
    <n v="1"/>
    <n v="0"/>
    <n v="0"/>
    <n v="0"/>
    <n v="0"/>
    <n v="0"/>
    <n v="0"/>
    <n v="0"/>
    <n v="0"/>
    <n v="0"/>
    <n v="0"/>
    <n v="0"/>
    <n v="0"/>
    <n v="0"/>
    <n v="0"/>
    <n v="0"/>
    <n v="1"/>
    <n v="0"/>
    <n v="0"/>
    <n v="0"/>
    <n v="0"/>
    <n v="0"/>
    <n v="0"/>
    <n v="1"/>
    <s v="Любовь Г. Осипова"/>
    <d v="2021-03-11T18:07:15"/>
    <s v="Элемент"/>
    <s v="koiro/opros/Lists/Anketa"/>
    <x v="15"/>
    <n v="1"/>
    <n v="0"/>
    <n v="0"/>
    <n v="2"/>
    <n v="3"/>
    <n v="8"/>
    <n v="1"/>
    <n v="1"/>
    <n v="0"/>
    <n v="0"/>
    <n v="1"/>
    <n v="1"/>
    <n v="17"/>
    <x v="1"/>
  </r>
  <r>
    <x v="6"/>
    <x v="1"/>
    <s v="kxlx32"/>
    <m/>
    <n v="0"/>
    <n v="1"/>
    <n v="0"/>
    <n v="0"/>
    <n v="0"/>
    <n v="0"/>
    <n v="0"/>
    <n v="0"/>
    <n v="0"/>
    <n v="0"/>
    <n v="0"/>
    <n v="0"/>
    <n v="0"/>
    <n v="0"/>
    <n v="0"/>
    <s v="отсутствие методов сбора информации"/>
    <s v="отсутствие методов сбора информации"/>
    <s v="отсутствие методов сбора информации"/>
    <n v="0"/>
    <n v="0"/>
    <n v="0"/>
    <n v="0"/>
    <n v="0"/>
    <n v="0"/>
    <n v="0"/>
    <n v="0"/>
    <n v="0"/>
    <n v="0"/>
    <n v="0"/>
    <n v="0"/>
    <n v="0"/>
    <n v="0"/>
    <n v="0"/>
    <n v="0"/>
    <n v="0"/>
    <n v="0"/>
    <n v="0"/>
    <n v="0"/>
    <n v="0"/>
    <n v="0"/>
    <n v="0"/>
    <n v="0"/>
    <s v="Любовь Г. Осипова"/>
    <d v="2021-03-12T10:11:38"/>
    <s v="Элемент"/>
    <s v="koiro/opros/Lists/Anketa"/>
    <x v="16"/>
    <n v="0"/>
    <n v="0"/>
    <n v="0"/>
    <n v="1"/>
    <n v="0"/>
    <n v="0"/>
    <n v="0"/>
    <n v="0"/>
    <n v="0"/>
    <n v="0"/>
    <n v="0"/>
    <n v="0"/>
    <n v="1"/>
    <x v="1"/>
  </r>
  <r>
    <x v="17"/>
    <x v="1"/>
    <s v="sbbl50"/>
    <m/>
    <n v="0"/>
    <n v="0"/>
    <n v="0"/>
    <n v="0"/>
    <n v="0"/>
    <n v="0"/>
    <n v="0"/>
    <n v="0"/>
    <n v="0"/>
    <n v="0"/>
    <n v="0"/>
    <n v="0"/>
    <n v="0"/>
    <n v="0"/>
    <n v="0"/>
    <s v="отсутствие методов сбора информации"/>
    <s v="отсутствие методов сбора информации"/>
    <s v="отсутствие методов сбора информации"/>
    <n v="0"/>
    <n v="0"/>
    <n v="0"/>
    <n v="0"/>
    <n v="0"/>
    <n v="0"/>
    <n v="0"/>
    <n v="0"/>
    <n v="0"/>
    <n v="0"/>
    <n v="0"/>
    <n v="0"/>
    <n v="0"/>
    <n v="0"/>
    <n v="0"/>
    <n v="0"/>
    <n v="0"/>
    <n v="0"/>
    <n v="0"/>
    <n v="0"/>
    <n v="0"/>
    <n v="0"/>
    <n v="0"/>
    <n v="0"/>
    <s v="Ирина В. Адоевцева"/>
    <d v="2021-03-12T14:25:41"/>
    <s v="Элемент"/>
    <s v="koiro/opros/Lists/Anketa"/>
    <x v="17"/>
    <n v="0"/>
    <n v="0"/>
    <n v="0"/>
    <n v="0"/>
    <n v="0"/>
    <n v="0"/>
    <n v="0"/>
    <n v="0"/>
    <n v="0"/>
    <n v="0"/>
    <n v="0"/>
    <n v="0"/>
    <n v="0"/>
    <x v="1"/>
  </r>
  <r>
    <x v="19"/>
    <x v="1"/>
    <s v="bfyk91"/>
    <m/>
    <n v="1"/>
    <n v="0"/>
    <n v="0"/>
    <n v="0"/>
    <n v="0"/>
    <n v="1"/>
    <n v="0"/>
    <n v="0"/>
    <n v="1"/>
    <n v="0"/>
    <n v="0"/>
    <n v="0"/>
    <n v="0"/>
    <n v="0"/>
    <n v="0"/>
    <s v="посредством информационных систем и традиционных форм"/>
    <s v="отсутствие методов сбора информации"/>
    <s v="с помощью традиционных форм"/>
    <n v="1"/>
    <n v="0"/>
    <n v="0"/>
    <n v="0"/>
    <n v="0"/>
    <n v="0"/>
    <n v="1"/>
    <n v="0"/>
    <n v="0"/>
    <n v="0"/>
    <n v="0"/>
    <n v="0"/>
    <n v="0"/>
    <n v="0"/>
    <n v="1"/>
    <n v="1"/>
    <n v="1"/>
    <n v="0"/>
    <n v="0"/>
    <n v="0"/>
    <n v="0"/>
    <n v="0"/>
    <n v="0"/>
    <n v="0"/>
    <s v="Шалимова Наталья А."/>
    <d v="2021-03-12T15:09:28"/>
    <s v="Элемент"/>
    <s v="koiro/opros/Lists/Anketa"/>
    <x v="18"/>
    <n v="2"/>
    <n v="0"/>
    <n v="1"/>
    <n v="1"/>
    <n v="1"/>
    <n v="2"/>
    <n v="3"/>
    <n v="1"/>
    <n v="1"/>
    <n v="2"/>
    <n v="1"/>
    <n v="0"/>
    <n v="12"/>
    <x v="1"/>
  </r>
  <r>
    <x v="24"/>
    <x v="1"/>
    <s v="bfyk91"/>
    <m/>
    <n v="0"/>
    <n v="0"/>
    <n v="0"/>
    <n v="1"/>
    <n v="0"/>
    <n v="1"/>
    <n v="0"/>
    <n v="0"/>
    <n v="0"/>
    <n v="0"/>
    <n v="0"/>
    <n v="0"/>
    <n v="0"/>
    <n v="0"/>
    <n v="0"/>
    <s v="посредством информационных систем и традиционных форм"/>
    <s v="отсутствие методов сбора информации"/>
    <s v="отсутствие методов сбора информации"/>
    <n v="0"/>
    <n v="0"/>
    <n v="0"/>
    <n v="0"/>
    <n v="0"/>
    <n v="0"/>
    <n v="0"/>
    <n v="0"/>
    <n v="0"/>
    <n v="0"/>
    <n v="0"/>
    <n v="0"/>
    <n v="0"/>
    <n v="0"/>
    <n v="0"/>
    <n v="0"/>
    <n v="1"/>
    <n v="0"/>
    <n v="0"/>
    <n v="0"/>
    <n v="0"/>
    <n v="0"/>
    <n v="0"/>
    <n v="0"/>
    <s v="Шалимова Наталья А."/>
    <d v="2021-03-12T15:20:25"/>
    <s v="Элемент"/>
    <s v="koiro/opros/Lists/Anketa"/>
    <x v="19"/>
    <n v="2"/>
    <n v="0"/>
    <n v="0"/>
    <n v="1"/>
    <n v="1"/>
    <n v="0"/>
    <n v="2"/>
    <n v="0"/>
    <n v="0"/>
    <n v="0"/>
    <n v="1"/>
    <n v="0"/>
    <n v="5"/>
    <x v="1"/>
  </r>
  <r>
    <x v="2"/>
    <x v="1"/>
    <s v="bfyk91"/>
    <m/>
    <n v="0"/>
    <n v="0"/>
    <n v="0"/>
    <n v="0"/>
    <n v="0"/>
    <n v="0"/>
    <n v="0"/>
    <n v="0"/>
    <n v="0"/>
    <n v="0"/>
    <n v="0"/>
    <n v="0"/>
    <n v="0"/>
    <n v="0"/>
    <n v="0"/>
    <s v="отсутствие методов сбора информации"/>
    <s v="отсутствие методов сбора информации"/>
    <s v="отсутствие методов сбора информации"/>
    <n v="0"/>
    <n v="0"/>
    <n v="0"/>
    <n v="0"/>
    <n v="0"/>
    <n v="0"/>
    <n v="0"/>
    <n v="0"/>
    <n v="0"/>
    <n v="0"/>
    <n v="0"/>
    <n v="0"/>
    <n v="0"/>
    <n v="0"/>
    <n v="0"/>
    <n v="0"/>
    <n v="0"/>
    <n v="0"/>
    <n v="0"/>
    <n v="0"/>
    <n v="0"/>
    <n v="0"/>
    <n v="0"/>
    <n v="0"/>
    <s v="Шалимова Наталья А."/>
    <d v="2021-03-12T15:43:48"/>
    <s v="Элемент"/>
    <s v="koiro/opros/Lists/Anketa"/>
    <x v="20"/>
    <n v="0"/>
    <n v="0"/>
    <n v="0"/>
    <n v="0"/>
    <n v="0"/>
    <n v="0"/>
    <n v="0"/>
    <n v="0"/>
    <n v="0"/>
    <n v="0"/>
    <n v="0"/>
    <n v="0"/>
    <n v="0"/>
    <x v="1"/>
  </r>
  <r>
    <x v="15"/>
    <x v="1"/>
    <s v="sbbl50"/>
    <m/>
    <n v="1"/>
    <n v="1"/>
    <n v="1"/>
    <n v="1"/>
    <n v="1"/>
    <n v="1"/>
    <n v="1"/>
    <n v="1"/>
    <n v="1"/>
    <n v="1"/>
    <n v="1"/>
    <n v="1"/>
    <n v="1"/>
    <n v="1"/>
    <n v="1"/>
    <s v="посредством информационных систем и традиционных форм"/>
    <s v="посредством информационных систем и традиционных форм"/>
    <s v="посредством информационных систем и традиционных форм"/>
    <n v="1"/>
    <n v="1"/>
    <n v="1"/>
    <n v="1"/>
    <n v="1"/>
    <n v="1"/>
    <n v="1"/>
    <n v="1"/>
    <n v="1"/>
    <n v="1"/>
    <n v="1"/>
    <n v="1"/>
    <n v="1"/>
    <n v="1"/>
    <n v="1"/>
    <n v="1"/>
    <n v="1"/>
    <n v="1"/>
    <n v="1"/>
    <n v="1"/>
    <n v="1"/>
    <n v="1"/>
    <n v="1"/>
    <n v="1"/>
    <s v="Ирина В. Адоевцева"/>
    <d v="2021-03-12T16:21:51"/>
    <s v="Элемент"/>
    <s v="koiro/opros/Lists/Anketa"/>
    <x v="21"/>
    <n v="2"/>
    <n v="2"/>
    <n v="2"/>
    <n v="4"/>
    <n v="4"/>
    <n v="6"/>
    <n v="6"/>
    <n v="6"/>
    <n v="6"/>
    <n v="4"/>
    <n v="7"/>
    <n v="1"/>
    <n v="44"/>
    <x v="1"/>
  </r>
  <r>
    <x v="25"/>
    <x v="1"/>
    <s v="sbbl50"/>
    <m/>
    <n v="1"/>
    <n v="0"/>
    <n v="0"/>
    <n v="0"/>
    <n v="1"/>
    <n v="1"/>
    <n v="1"/>
    <n v="1"/>
    <n v="0"/>
    <n v="1"/>
    <n v="0"/>
    <n v="0"/>
    <n v="0"/>
    <n v="0"/>
    <n v="0"/>
    <s v="с помощью традиционных форм"/>
    <s v="с помощью традиционных форм"/>
    <s v="с помощью традиционных форм"/>
    <n v="0"/>
    <n v="1"/>
    <n v="1"/>
    <n v="0"/>
    <n v="1"/>
    <n v="0"/>
    <n v="0"/>
    <n v="1"/>
    <n v="1"/>
    <n v="0"/>
    <n v="1"/>
    <n v="0"/>
    <n v="0"/>
    <n v="0"/>
    <n v="1"/>
    <n v="0"/>
    <n v="0"/>
    <n v="1"/>
    <n v="0"/>
    <n v="1"/>
    <n v="0"/>
    <n v="0"/>
    <n v="1"/>
    <n v="0"/>
    <s v="Ирина В. Адоевцева"/>
    <d v="2021-03-13T11:58:07"/>
    <s v="Элемент"/>
    <s v="koiro/opros/Lists/Anketa"/>
    <x v="22"/>
    <n v="1"/>
    <n v="1"/>
    <n v="1"/>
    <n v="1"/>
    <n v="4"/>
    <n v="2"/>
    <n v="3"/>
    <n v="3"/>
    <n v="3"/>
    <n v="1"/>
    <n v="3"/>
    <n v="0"/>
    <n v="20"/>
    <x v="1"/>
  </r>
  <r>
    <x v="4"/>
    <x v="1"/>
    <s v="ryje22"/>
    <m/>
    <n v="1"/>
    <n v="1"/>
    <n v="0"/>
    <n v="1"/>
    <n v="1"/>
    <n v="1"/>
    <n v="1"/>
    <n v="1"/>
    <n v="1"/>
    <n v="0"/>
    <n v="0"/>
    <n v="0"/>
    <n v="1"/>
    <n v="1"/>
    <n v="0"/>
    <s v="посредством информационных систем и традиционных форм"/>
    <s v="с помощью традиционных форм"/>
    <s v="с помощью традиционных форм"/>
    <n v="1"/>
    <n v="0"/>
    <n v="0"/>
    <n v="0"/>
    <n v="1"/>
    <n v="1"/>
    <n v="1"/>
    <n v="0"/>
    <n v="0"/>
    <n v="0"/>
    <n v="1"/>
    <n v="1"/>
    <n v="0"/>
    <n v="0"/>
    <n v="0"/>
    <n v="0"/>
    <n v="1"/>
    <n v="1"/>
    <n v="0"/>
    <n v="1"/>
    <n v="0"/>
    <n v="1"/>
    <n v="0"/>
    <n v="0"/>
    <s v="Татьяна В. Николаева"/>
    <d v="2021-03-13T22:24:27"/>
    <s v="Элемент"/>
    <s v="koiro/opros/Lists/Anketa"/>
    <x v="23"/>
    <n v="2"/>
    <n v="1"/>
    <n v="1"/>
    <n v="3"/>
    <n v="4"/>
    <n v="6"/>
    <n v="4"/>
    <n v="3"/>
    <n v="3"/>
    <n v="0"/>
    <n v="4"/>
    <n v="0"/>
    <n v="27"/>
    <x v="1"/>
  </r>
  <r>
    <x v="3"/>
    <x v="1"/>
    <s v="ryje22"/>
    <m/>
    <n v="1"/>
    <n v="1"/>
    <n v="1"/>
    <n v="1"/>
    <n v="1"/>
    <n v="1"/>
    <n v="1"/>
    <n v="1"/>
    <n v="1"/>
    <n v="0"/>
    <n v="0"/>
    <n v="0"/>
    <n v="1"/>
    <n v="1"/>
    <n v="0"/>
    <s v="посредством информационных систем и традиционных форм"/>
    <s v="отсутствие методов сбора информации"/>
    <s v="с помощью традиционных форм"/>
    <n v="1"/>
    <n v="0"/>
    <n v="0"/>
    <n v="0"/>
    <n v="1"/>
    <n v="1"/>
    <n v="1"/>
    <n v="0"/>
    <n v="0"/>
    <n v="0"/>
    <n v="1"/>
    <n v="1"/>
    <n v="0"/>
    <n v="0"/>
    <n v="0"/>
    <n v="0"/>
    <n v="1"/>
    <n v="1"/>
    <n v="0"/>
    <n v="0"/>
    <n v="0"/>
    <n v="0"/>
    <n v="0"/>
    <n v="1"/>
    <s v="Татьяна В. Николаева"/>
    <d v="2021-03-13T22:52:24"/>
    <s v="Элемент"/>
    <s v="koiro/opros/Lists/Anketa"/>
    <x v="24"/>
    <n v="2"/>
    <n v="0"/>
    <n v="1"/>
    <n v="4"/>
    <n v="4"/>
    <n v="6"/>
    <n v="3"/>
    <n v="3"/>
    <n v="3"/>
    <n v="0"/>
    <n v="2"/>
    <n v="1"/>
    <n v="26"/>
    <x v="1"/>
  </r>
  <r>
    <x v="11"/>
    <x v="1"/>
    <s v="ryje22"/>
    <m/>
    <n v="1"/>
    <n v="1"/>
    <n v="1"/>
    <n v="0"/>
    <n v="1"/>
    <n v="1"/>
    <n v="1"/>
    <n v="1"/>
    <n v="1"/>
    <n v="1"/>
    <n v="1"/>
    <n v="1"/>
    <n v="1"/>
    <n v="1"/>
    <n v="0"/>
    <s v="посредством информационных систем и традиционных форм"/>
    <s v="посредством информационных систем и традиционных форм"/>
    <s v="с помощью традиционных форм"/>
    <n v="1"/>
    <n v="1"/>
    <n v="1"/>
    <n v="1"/>
    <n v="1"/>
    <n v="1"/>
    <n v="1"/>
    <n v="1"/>
    <n v="1"/>
    <n v="1"/>
    <n v="1"/>
    <n v="1"/>
    <n v="1"/>
    <n v="1"/>
    <n v="1"/>
    <n v="1"/>
    <n v="1"/>
    <n v="1"/>
    <n v="1"/>
    <n v="1"/>
    <n v="1"/>
    <n v="0"/>
    <n v="1"/>
    <n v="1"/>
    <s v="Татьяна В. Николаева"/>
    <d v="2021-03-13T23:25:39"/>
    <s v="Элемент"/>
    <s v="koiro/opros/Lists/Anketa"/>
    <x v="25"/>
    <n v="2"/>
    <n v="2"/>
    <n v="1"/>
    <n v="3"/>
    <n v="4"/>
    <n v="12"/>
    <n v="5"/>
    <n v="6"/>
    <n v="6"/>
    <n v="4"/>
    <n v="6"/>
    <n v="1"/>
    <n v="47"/>
    <x v="1"/>
  </r>
  <r>
    <x v="22"/>
    <x v="1"/>
    <s v="sbbl50"/>
    <m/>
    <n v="1"/>
    <n v="0"/>
    <n v="0"/>
    <n v="0"/>
    <n v="1"/>
    <n v="1"/>
    <n v="0"/>
    <n v="1"/>
    <n v="0"/>
    <n v="0"/>
    <n v="0"/>
    <n v="0"/>
    <n v="0"/>
    <n v="0"/>
    <n v="0"/>
    <s v="отсутствие методов сбора информации"/>
    <s v="отсутствие методов сбора информации"/>
    <s v="с помощью традиционных форм"/>
    <n v="0"/>
    <n v="0"/>
    <n v="0"/>
    <n v="1"/>
    <n v="1"/>
    <n v="0"/>
    <n v="0"/>
    <n v="0"/>
    <n v="0"/>
    <n v="0"/>
    <n v="0"/>
    <n v="0"/>
    <n v="0"/>
    <n v="0"/>
    <n v="0"/>
    <n v="0"/>
    <n v="0"/>
    <n v="0"/>
    <n v="0"/>
    <n v="0"/>
    <n v="0"/>
    <n v="0"/>
    <n v="0"/>
    <n v="1"/>
    <s v="Ирина В. Адоевцева"/>
    <d v="2021-03-14T10:51:45"/>
    <s v="Элемент"/>
    <s v="koiro/opros/Lists/Anketa"/>
    <x v="26"/>
    <n v="0"/>
    <n v="0"/>
    <n v="1"/>
    <n v="1"/>
    <n v="3"/>
    <n v="0"/>
    <n v="1"/>
    <n v="2"/>
    <n v="0"/>
    <n v="0"/>
    <n v="0"/>
    <n v="1"/>
    <n v="8"/>
    <x v="1"/>
  </r>
  <r>
    <x v="9"/>
    <x v="1"/>
    <s v="sbbl50"/>
    <m/>
    <n v="1"/>
    <n v="0"/>
    <n v="0"/>
    <n v="0"/>
    <n v="1"/>
    <n v="1"/>
    <n v="0"/>
    <n v="0"/>
    <n v="1"/>
    <n v="0"/>
    <n v="1"/>
    <n v="0"/>
    <n v="0"/>
    <n v="0"/>
    <n v="0"/>
    <s v="отсутствие методов сбора информации"/>
    <s v="отсутствие методов сбора информации"/>
    <s v="отсутствие методов сбора информации"/>
    <n v="1"/>
    <n v="0"/>
    <n v="1"/>
    <n v="0"/>
    <n v="0"/>
    <n v="0"/>
    <n v="0"/>
    <n v="0"/>
    <n v="0"/>
    <n v="0"/>
    <n v="0"/>
    <n v="0"/>
    <n v="0"/>
    <n v="0"/>
    <n v="0"/>
    <n v="0"/>
    <n v="1"/>
    <n v="1"/>
    <n v="0"/>
    <n v="0"/>
    <n v="0"/>
    <n v="0"/>
    <n v="0"/>
    <n v="0"/>
    <s v="Ирина В. Адоевцева"/>
    <d v="2021-03-14T11:57:18"/>
    <s v="Элемент"/>
    <s v="koiro/opros/Lists/Anketa"/>
    <x v="27"/>
    <n v="0"/>
    <n v="0"/>
    <n v="0"/>
    <n v="1"/>
    <n v="2"/>
    <n v="4"/>
    <n v="0"/>
    <n v="2"/>
    <n v="0"/>
    <n v="0"/>
    <n v="2"/>
    <n v="0"/>
    <n v="1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 таблица2" cacheId="0" dataOnRows="1" applyNumberFormats="0" applyBorderFormats="0" applyFontFormats="0" applyPatternFormats="0" applyAlignmentFormats="0" applyWidthHeightFormats="1" dataCaption="Показатель" updatedVersion="5" minRefreshableVersion="3" rowGrandTotals="0" colGrandTotals="0" itemPrintTitles="1" createdVersion="6" indent="0" outline="1" outlineData="1" multipleFieldFilters="0" chartFormat="4">
  <location ref="A3:C56" firstHeaderRow="1" firstDataRow="2" firstDataCol="1"/>
  <pivotFields count="65">
    <pivotField showAll="0">
      <items count="28">
        <item x="15"/>
        <item x="14"/>
        <item x="23"/>
        <item x="0"/>
        <item x="26"/>
        <item x="24"/>
        <item x="25"/>
        <item x="1"/>
        <item x="8"/>
        <item x="16"/>
        <item x="13"/>
        <item x="19"/>
        <item x="9"/>
        <item x="20"/>
        <item x="21"/>
        <item x="4"/>
        <item x="12"/>
        <item x="17"/>
        <item x="10"/>
        <item x="3"/>
        <item x="6"/>
        <item x="2"/>
        <item x="22"/>
        <item x="5"/>
        <item x="11"/>
        <item x="7"/>
        <item x="18"/>
        <item t="default"/>
      </items>
    </pivotField>
    <pivotField showAll="0">
      <items count="3">
        <item x="0"/>
        <item x="1"/>
        <item t="default"/>
      </items>
    </pivotField>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numFmtId="22" showAll="0"/>
    <pivotField showAll="0"/>
    <pivotField showAll="0"/>
    <pivotField showAll="0" defaultSubtota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axis="axisCol" showAll="0">
      <items count="4">
        <item m="1" x="2"/>
        <item n="Самооценка" x="0"/>
        <item n="Экспертная оценка" x="1"/>
        <item t="default"/>
      </items>
    </pivotField>
  </pivotFields>
  <rowFields count="1">
    <field x="-2"/>
  </rowFields>
  <rowItems count="52">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i i="24">
      <x v="24"/>
    </i>
    <i i="25">
      <x v="25"/>
    </i>
    <i i="26">
      <x v="26"/>
    </i>
    <i i="27">
      <x v="27"/>
    </i>
    <i i="28">
      <x v="28"/>
    </i>
    <i i="29">
      <x v="29"/>
    </i>
    <i i="30">
      <x v="30"/>
    </i>
    <i i="31">
      <x v="31"/>
    </i>
    <i i="32">
      <x v="32"/>
    </i>
    <i i="33">
      <x v="33"/>
    </i>
    <i i="34">
      <x v="34"/>
    </i>
    <i i="35">
      <x v="35"/>
    </i>
    <i i="36">
      <x v="36"/>
    </i>
    <i i="37">
      <x v="37"/>
    </i>
    <i i="38">
      <x v="38"/>
    </i>
    <i i="39">
      <x v="39"/>
    </i>
    <i i="40">
      <x v="40"/>
    </i>
    <i i="41">
      <x v="41"/>
    </i>
    <i i="42">
      <x v="42"/>
    </i>
    <i i="43">
      <x v="43"/>
    </i>
    <i i="44">
      <x v="44"/>
    </i>
    <i i="45">
      <x v="45"/>
    </i>
    <i i="46">
      <x v="46"/>
    </i>
    <i i="47">
      <x v="47"/>
    </i>
    <i i="48">
      <x v="48"/>
    </i>
    <i i="49">
      <x v="49"/>
    </i>
    <i i="50">
      <x v="50"/>
    </i>
    <i i="51">
      <x v="51"/>
    </i>
  </rowItems>
  <colFields count="1">
    <field x="64"/>
  </colFields>
  <colItems count="2">
    <i>
      <x v="1"/>
    </i>
    <i>
      <x v="2"/>
    </i>
  </colItems>
  <dataFields count="52">
    <dataField name="П1. Цели работы со школами с низкими результатами обучения и/или школами, функционирующими в неблагоприятных социальных условиях сформулированы:" fld="54" subtotal="average" baseField="0" baseItem="0"/>
    <dataField name="1.1. в муниципальной программе поддержки данной группы школ" fld="4" subtotal="average" baseField="0" baseItem="0"/>
    <dataField name="1.2. в программе развития муниципальной системы образования" fld="5" subtotal="average" baseField="0" baseItem="0"/>
    <dataField name="1.3. в программе работы муниципальной методической службы" fld="6" subtotal="average" baseField="0" baseItem="0"/>
    <dataField name="1.4. в единичных тематических проектах" fld="7" subtotal="average" baseField="0" baseItem="0"/>
    <dataField name="П2. Формулировки целеполагающих документов работы со школами с низкими результатами обучения и/или школами, функционирующими в неблагоприятных социальных условиях, представленные на официальном сайте органа, осуществляющего управление в сфере образования" fld="55" subtotal="average" baseField="0" baseItem="0"/>
    <dataField name="2.1. соответствуют содержанию целевого блока региональной программы" fld="8" subtotal="average" baseField="0" baseItem="0"/>
    <dataField name="2.2. конкретизируют содержание целевого блока региональной программы с учетом муниципальных условий" fld="9" subtotal="average" baseField="0" baseItem="0"/>
    <dataField name="2.3. включают измеримый количественно результат" fld="10" subtotal="average" baseField="0" baseItem="0"/>
    <dataField name="2.4. описывают механизм оценки результата" fld="11" subtotal="average" baseField="0" baseItem="0"/>
    <dataField name="П3. Оценка результата по программе мониторинга эффективности работы со школами с низкими результатами обучения и/или школами, функционирующими в неблагоприятных социальных условиях, представленной на официальном сайте органа, осуществляющего управление в" fld="56" subtotal="average" baseField="0" baseItem="0"/>
    <dataField name="3.1. динамики образовательных результатов" fld="12" subtotal="average" baseField="0" baseItem="0"/>
    <dataField name="3.2. посещаемости уроков обучающимися" fld="13" subtotal="average" baseField="0" baseItem="0"/>
    <dataField name="3.3. работы с детьми &quot;групп риска&quot;" fld="14" subtotal="average" baseField="0" baseItem="0"/>
    <dataField name="3.4. оценки предметных компетенций педагогических работников" fld="15" subtotal="average" baseField="0" baseItem="0"/>
    <dataField name="3.5. оказанию методической помощи" fld="16" subtotal="average" baseField="0" baseItem="0"/>
    <dataField name="3.6. иных показателей по направлению, отражающих муниципальные условия" fld="17" subtotal="average" baseField="0" baseItem="0"/>
    <dataField name="3.7. не имеющих измеримой оценки (неэффективных) и/или  с негативными последствиями" fld="18" subtotal="average" baseField="0" baseItem="0"/>
    <dataField name="П4. Сбор информации по программе мониторинга эффективности работы со школами с низкими результатами обучения и/или школами, функционирующими в неблагоприятных социальных условиях, представленным на официальном сайте органа, осуществляющего управление в с" fld="57" subtotal="average" baseField="0" baseItem="0"/>
    <dataField name="4.1. о выявлении динамики образовательных результатов обучающихся" fld="51" subtotal="average" baseField="0" baseItem="0"/>
    <dataField name="4.2. по учету посещаемости уроков обучающимися школ" fld="52" subtotal="average" baseField="0" baseItem="0"/>
    <dataField name="4.3. об иных данных по направлению" fld="53" subtotal="average" baseField="0" baseItem="0"/>
    <dataField name="П5. Оценка результата по материалам мониторинга эффективности работы, со школами с низкими результатами обучения и/или школами, функционирующими в неблагоприятных социальных условиях, представленной на официальном сайте органа, осуществляющего управление" fld="58" subtotal="average" baseField="0" baseItem="0"/>
    <dataField name="5.1. динамики образовательных результатов" fld="22" subtotal="average" baseField="0" baseItem="0"/>
    <dataField name="5.2. посещаемости уроков обучающимися" fld="23" subtotal="average" baseField="0" baseItem="0"/>
    <dataField name="5.3. работы с детьми &quot;групп риска" fld="24" subtotal="average" baseField="0" baseItem="0"/>
    <dataField name="5.4. оценки предметных компетенций педагогических работников" fld="25" subtotal="average" baseField="0" baseItem="0"/>
    <dataField name="5.5. оказанию методической помощи" fld="26" subtotal="average" baseField="0" baseItem="0"/>
    <dataField name="5.6. иных показателей по направлению, отражающих муниципальные условия" fld="27" subtotal="average" baseField="0" baseItem="0"/>
    <dataField name="П6. Анализ результатов мониторинга согласно аналитическим материалам, представленным на официальном сайте органа, осуществляющего управление в сфере образования, проводится по показателям:" fld="59" subtotal="average" baseField="0" baseItem="0"/>
    <dataField name="6.1. динамики образовательных " fld="28" subtotal="average" baseField="0" baseItem="0"/>
    <dataField name="6.2. посещаемости уроков обучающимися" fld="29" subtotal="average" baseField="0" baseItem="0"/>
    <dataField name="6.3. работы с детьми &quot;групп риска&quot;" fld="30" subtotal="average" baseField="0" baseItem="0"/>
    <dataField name="6.4. оценки предметных компетенций педагогических работников" fld="31" subtotal="average" baseField="0" baseItem="0"/>
    <dataField name="6.5. оказанию методической помощи" fld="32" subtotal="average" baseField="0" baseItem="0"/>
    <dataField name="6.6. иных показателей по направлению, отражающих муниципальные условия" fld="33" subtotal="average" baseField="0" baseItem="0"/>
    <dataField name="П7. Рекомендации и адресные рекомендации по результатам мониторинга согласно аналитическим материалам, представленным на официальном сайте органа, осуществляющего управление в сфере образования" fld="60" subtotal="average" baseField="0" baseItem="0"/>
    <dataField name="7.1. рекомендации по использованию успешных практик по направлению для одной группы субъектов образовательного процесса" fld="34" subtotal="average" baseField="0" baseItem="0"/>
    <dataField name="7.2. рекомендации по использованию успешных практик по направлению для нескольких групп субъектов" fld="35" subtotal="average" baseField="0" baseItem="0"/>
    <dataField name="7.3. адресных рекомендаций по результатам проведенного анализа для одной группы субъектов образовательного процесса" fld="36" subtotal="average" baseField="0" baseItem="0"/>
    <dataField name="7.4. адресных рекомендаций по результатам проведенного анализа для нескольких групп субъектов" fld="37" subtotal="average" baseField="0" baseItem="0"/>
    <dataField name="П8. Наличие мер, управленческих решений по направлению, представленных на официальном сайте органа, осуществляющего управление в сфере образования, в том числе:" fld="61" subtotal="average" baseField="0" baseItem="0"/>
    <dataField name="8.1. дорожной карты по работе со школами с низкими результатами обучения и/или школами, функционирующими в неблагоприятных социальных условиях" fld="38" subtotal="average" baseField="0" baseItem="0"/>
    <dataField name="8.2. мер, направленных на работу с педагогическими работниками школ с низкими результатами обучения и/или школ, функционирующих в неблагоприятных социальных условиях" fld="39" subtotal="average" baseField="0" baseItem="0"/>
    <dataField name="8.3. мер, направленных на выявление и поддержку обучающихся &quot;группы риска&quot; в школах с низкими результатами обучения и/или школах, функционирующих в неблагоприятных социальных условиях" fld="40" subtotal="average" baseField="0" baseItem="0"/>
    <dataField name="8.4. мер, направленных на поддержку школ с низкими результатами обучения и/или школ, функционирующих в неблагоприятных социальных условиях" fld="41" subtotal="average" baseField="0" baseItem="0"/>
    <dataField name="8.5. муниципальной программы сетевого взаимодействия для помощи школам с низкими результатами обучения и/или школам, функционирующим в неблагоприятных социальных условиях" fld="42" subtotal="average" baseField="0" baseItem="0"/>
    <dataField name="8.6. иных мероприятий по поддержке школ с низкими результатами обучения и/или школ, функционирующих в неблагоприятных социальных условиях" fld="43" subtotal="average" baseField="0" baseItem="0"/>
    <dataField name="8.7. Принятие управленческих решений по результатам проведенного анализа" fld="44" subtotal="average" baseField="0" baseItem="0"/>
    <dataField name="П9. Анализ эффективности принятых мер по материалам, представленным на официальном сайте органа, осуществляющего управление в сфере образования" fld="62" subtotal="average" baseField="0" baseItem="0"/>
    <dataField name="9.1. Проведение анализа эффективности мер, принятых за три года, предшествующих проведению оценки " fld="45" subtotal="average" baseField="0" baseItem="0"/>
    <dataField name="Сумма" fld="63" subtotal="average" baseField="0" baseItem="0"/>
  </dataFields>
  <formats count="49">
    <format dxfId="171">
      <pivotArea dataOnly="0" labelOnly="1" outline="0" fieldPosition="0">
        <references count="1">
          <reference field="4294967294" count="1">
            <x v="0"/>
          </reference>
        </references>
      </pivotArea>
    </format>
    <format dxfId="170">
      <pivotArea outline="0" collapsedLevelsAreSubtotals="1" fieldPosition="0"/>
    </format>
    <format dxfId="169">
      <pivotArea dataOnly="0" labelOnly="1" fieldPosition="0">
        <references count="1">
          <reference field="4294967294" count="0"/>
        </references>
      </pivotArea>
    </format>
    <format dxfId="168">
      <pivotArea dataOnly="0" labelOnly="1" outline="0" fieldPosition="0">
        <references count="1">
          <reference field="4294967294"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67">
      <pivotArea dataOnly="0" labelOnly="1" outline="0" fieldPosition="0">
        <references count="1">
          <reference field="4294967294" count="2">
            <x v="50"/>
            <x v="51"/>
          </reference>
        </references>
      </pivotArea>
    </format>
    <format dxfId="166">
      <pivotArea outline="0" collapsedLevelsAreSubtotals="1" fieldPosition="0"/>
    </format>
    <format dxfId="165">
      <pivotArea type="all" dataOnly="0" outline="0" fieldPosition="0"/>
    </format>
    <format dxfId="164">
      <pivotArea outline="0" collapsedLevelsAreSubtotals="1" fieldPosition="0"/>
    </format>
    <format dxfId="163">
      <pivotArea type="origin" dataOnly="0" labelOnly="1" outline="0" fieldPosition="0"/>
    </format>
    <format dxfId="162">
      <pivotArea field="1" type="button" dataOnly="0" labelOnly="1" outline="0"/>
    </format>
    <format dxfId="161">
      <pivotArea type="topRight" dataOnly="0" labelOnly="1" outline="0" fieldPosition="0"/>
    </format>
    <format dxfId="160">
      <pivotArea field="-2" type="button" dataOnly="0" labelOnly="1" outline="0" axis="axisRow" fieldPosition="0"/>
    </format>
    <format dxfId="159">
      <pivotArea dataOnly="0" labelOnly="1" outline="0" fieldPosition="0">
        <references count="1">
          <reference field="4294967294"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58">
      <pivotArea dataOnly="0" labelOnly="1" outline="0" fieldPosition="0">
        <references count="1">
          <reference field="4294967294" count="2">
            <x v="50"/>
            <x v="51"/>
          </reference>
        </references>
      </pivotArea>
    </format>
    <format dxfId="157">
      <pivotArea collapsedLevelsAreSubtotals="1" fieldPosition="0">
        <references count="1">
          <reference field="4294967294" count="1">
            <x v="51"/>
          </reference>
        </references>
      </pivotArea>
    </format>
    <format dxfId="156">
      <pivotArea dataOnly="0" labelOnly="1" outline="0" fieldPosition="0">
        <references count="1">
          <reference field="4294967294" count="1">
            <x v="51"/>
          </reference>
        </references>
      </pivotArea>
    </format>
    <format dxfId="155">
      <pivotArea outline="0" collapsedLevelsAreSubtotals="1" fieldPosition="0"/>
    </format>
    <format dxfId="154">
      <pivotArea dataOnly="0" labelOnly="1" fieldPosition="0">
        <references count="1">
          <reference field="64" count="0"/>
        </references>
      </pivotArea>
    </format>
    <format dxfId="153">
      <pivotArea type="all" dataOnly="0" outline="0" fieldPosition="0"/>
    </format>
    <format dxfId="152">
      <pivotArea outline="0" collapsedLevelsAreSubtotals="1" fieldPosition="0"/>
    </format>
    <format dxfId="151">
      <pivotArea type="origin" dataOnly="0" labelOnly="1" outline="0" fieldPosition="0"/>
    </format>
    <format dxfId="150">
      <pivotArea field="64" type="button" dataOnly="0" labelOnly="1" outline="0" axis="axisCol" fieldPosition="0"/>
    </format>
    <format dxfId="149">
      <pivotArea type="topRight" dataOnly="0" labelOnly="1" outline="0" fieldPosition="0"/>
    </format>
    <format dxfId="148">
      <pivotArea field="-2" type="button" dataOnly="0" labelOnly="1" outline="0" axis="axisRow" fieldPosition="0"/>
    </format>
    <format dxfId="147">
      <pivotArea dataOnly="0" labelOnly="1" outline="0" fieldPosition="0">
        <references count="1">
          <reference field="4294967294"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46">
      <pivotArea dataOnly="0" labelOnly="1" outline="0" fieldPosition="0">
        <references count="1">
          <reference field="4294967294" count="2">
            <x v="50"/>
            <x v="51"/>
          </reference>
        </references>
      </pivotArea>
    </format>
    <format dxfId="145">
      <pivotArea dataOnly="0" labelOnly="1" fieldPosition="0">
        <references count="1">
          <reference field="64" count="0"/>
        </references>
      </pivotArea>
    </format>
    <format dxfId="144">
      <pivotArea field="-2" type="button" dataOnly="0" labelOnly="1" outline="0" axis="axisRow" fieldPosition="0"/>
    </format>
    <format dxfId="143">
      <pivotArea dataOnly="0" labelOnly="1" outline="0" fieldPosition="0">
        <references count="1">
          <reference field="4294967294"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42">
      <pivotArea dataOnly="0" labelOnly="1" outline="0" fieldPosition="0">
        <references count="1">
          <reference field="4294967294" count="1">
            <x v="50"/>
          </reference>
        </references>
      </pivotArea>
    </format>
    <format dxfId="141">
      <pivotArea collapsedLevelsAreSubtotals="1" fieldPosition="0">
        <references count="1">
          <reference field="4294967294" count="1">
            <x v="0"/>
          </reference>
        </references>
      </pivotArea>
    </format>
    <format dxfId="140">
      <pivotArea dataOnly="0" labelOnly="1" outline="0" fieldPosition="0">
        <references count="1">
          <reference field="4294967294" count="1">
            <x v="0"/>
          </reference>
        </references>
      </pivotArea>
    </format>
    <format dxfId="139">
      <pivotArea collapsedLevelsAreSubtotals="1" fieldPosition="0">
        <references count="1">
          <reference field="4294967294" count="1">
            <x v="5"/>
          </reference>
        </references>
      </pivotArea>
    </format>
    <format dxfId="138">
      <pivotArea dataOnly="0" labelOnly="1" outline="0" fieldPosition="0">
        <references count="1">
          <reference field="4294967294" count="1">
            <x v="5"/>
          </reference>
        </references>
      </pivotArea>
    </format>
    <format dxfId="137">
      <pivotArea collapsedLevelsAreSubtotals="1" fieldPosition="0">
        <references count="1">
          <reference field="4294967294" count="1">
            <x v="10"/>
          </reference>
        </references>
      </pivotArea>
    </format>
    <format dxfId="136">
      <pivotArea dataOnly="0" labelOnly="1" outline="0" fieldPosition="0">
        <references count="1">
          <reference field="4294967294" count="1">
            <x v="10"/>
          </reference>
        </references>
      </pivotArea>
    </format>
    <format dxfId="135">
      <pivotArea collapsedLevelsAreSubtotals="1" fieldPosition="0">
        <references count="1">
          <reference field="4294967294" count="1">
            <x v="18"/>
          </reference>
        </references>
      </pivotArea>
    </format>
    <format dxfId="134">
      <pivotArea dataOnly="0" labelOnly="1" outline="0" fieldPosition="0">
        <references count="1">
          <reference field="4294967294" count="1">
            <x v="18"/>
          </reference>
        </references>
      </pivotArea>
    </format>
    <format dxfId="133">
      <pivotArea collapsedLevelsAreSubtotals="1" fieldPosition="0">
        <references count="1">
          <reference field="4294967294" count="1">
            <x v="22"/>
          </reference>
        </references>
      </pivotArea>
    </format>
    <format dxfId="132">
      <pivotArea dataOnly="0" labelOnly="1" outline="0" fieldPosition="0">
        <references count="1">
          <reference field="4294967294" count="1">
            <x v="22"/>
          </reference>
        </references>
      </pivotArea>
    </format>
    <format dxfId="131">
      <pivotArea collapsedLevelsAreSubtotals="1" fieldPosition="0">
        <references count="1">
          <reference field="4294967294" count="1">
            <x v="29"/>
          </reference>
        </references>
      </pivotArea>
    </format>
    <format dxfId="130">
      <pivotArea dataOnly="0" labelOnly="1" outline="0" fieldPosition="0">
        <references count="1">
          <reference field="4294967294" count="1">
            <x v="29"/>
          </reference>
        </references>
      </pivotArea>
    </format>
    <format dxfId="129">
      <pivotArea collapsedLevelsAreSubtotals="1" fieldPosition="0">
        <references count="1">
          <reference field="4294967294" count="1">
            <x v="36"/>
          </reference>
        </references>
      </pivotArea>
    </format>
    <format dxfId="128">
      <pivotArea dataOnly="0" labelOnly="1" outline="0" fieldPosition="0">
        <references count="1">
          <reference field="4294967294" count="1">
            <x v="36"/>
          </reference>
        </references>
      </pivotArea>
    </format>
    <format dxfId="127">
      <pivotArea collapsedLevelsAreSubtotals="1" fieldPosition="0">
        <references count="1">
          <reference field="4294967294" count="1">
            <x v="41"/>
          </reference>
        </references>
      </pivotArea>
    </format>
    <format dxfId="126">
      <pivotArea dataOnly="0" labelOnly="1" outline="0" fieldPosition="0">
        <references count="1">
          <reference field="4294967294" count="1">
            <x v="41"/>
          </reference>
        </references>
      </pivotArea>
    </format>
    <format dxfId="125">
      <pivotArea collapsedLevelsAreSubtotals="1" fieldPosition="0">
        <references count="1">
          <reference field="4294967294" count="1">
            <x v="49"/>
          </reference>
        </references>
      </pivotArea>
    </format>
    <format dxfId="124">
      <pivotArea dataOnly="0" labelOnly="1" outline="0" fieldPosition="0">
        <references count="1">
          <reference field="4294967294" count="1">
            <x v="49"/>
          </reference>
        </references>
      </pivotArea>
    </format>
    <format dxfId="12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Сводная таблица2" cacheId="0" applyNumberFormats="0" applyBorderFormats="0" applyFontFormats="0" applyPatternFormats="0" applyAlignmentFormats="0" applyWidthHeightFormats="1" dataCaption="Значения" grandTotalCaption="Среднее" updatedVersion="6" minRefreshableVersion="3" colGrandTotals="0" itemPrintTitles="1" createdVersion="6" indent="0" outline="1" outlineData="1" multipleFieldFilters="0" rowHeaderCaption="Муниципалитет">
  <location ref="A3:U33" firstHeaderRow="1" firstDataRow="3" firstDataCol="1"/>
  <pivotFields count="65">
    <pivotField axis="axisRow" subtotalTop="0" showAll="0" defaultSubtotal="0">
      <items count="27">
        <item x="15"/>
        <item x="14"/>
        <item x="23"/>
        <item x="0"/>
        <item x="26"/>
        <item x="24"/>
        <item x="25"/>
        <item x="1"/>
        <item x="8"/>
        <item x="16"/>
        <item x="13"/>
        <item x="19"/>
        <item x="9"/>
        <item x="20"/>
        <item x="21"/>
        <item x="4"/>
        <item x="12"/>
        <item x="17"/>
        <item x="10"/>
        <item x="3"/>
        <item x="6"/>
        <item x="2"/>
        <item x="22"/>
        <item x="5"/>
        <item x="11"/>
        <item x="7"/>
        <item x="18"/>
      </items>
    </pivotField>
    <pivotField axis="axisCol" subtotalTop="0" showAll="0" defaultSubtotal="0">
      <items count="2">
        <item x="0"/>
        <item x="1"/>
      </items>
    </pivotField>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numFmtId="22" subtotalTop="0" showAll="0" defaultSubtotal="0"/>
    <pivotField subtotalTop="0" showAll="0" defaultSubtotal="0"/>
    <pivotField subtotalTop="0" showAll="0" defaultSubtotal="0"/>
    <pivotField showAll="0" defaultSubtotal="0"/>
    <pivotField subtotalTop="0" showAll="0" defaultSubtotal="0"/>
    <pivotField subtotalTop="0" showAll="0" defaultSubtotal="0"/>
    <pivotField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subtotalTop="0" showAll="0" defaultSubtotal="0"/>
  </pivotFields>
  <rowFields count="1">
    <field x="0"/>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Fields count="2">
    <field x="1"/>
    <field x="-2"/>
  </colFields>
  <colItems count="20">
    <i>
      <x/>
      <x/>
    </i>
    <i r="1" i="1">
      <x v="1"/>
    </i>
    <i r="1" i="2">
      <x v="2"/>
    </i>
    <i r="1" i="3">
      <x v="3"/>
    </i>
    <i r="1" i="4">
      <x v="4"/>
    </i>
    <i r="1" i="5">
      <x v="5"/>
    </i>
    <i r="1" i="6">
      <x v="6"/>
    </i>
    <i r="1" i="7">
      <x v="7"/>
    </i>
    <i r="1" i="8">
      <x v="8"/>
    </i>
    <i r="1" i="9">
      <x v="9"/>
    </i>
    <i>
      <x v="1"/>
      <x/>
    </i>
    <i r="1" i="1">
      <x v="1"/>
    </i>
    <i r="1" i="2">
      <x v="2"/>
    </i>
    <i r="1" i="3">
      <x v="3"/>
    </i>
    <i r="1" i="4">
      <x v="4"/>
    </i>
    <i r="1" i="5">
      <x v="5"/>
    </i>
    <i r="1" i="6">
      <x v="6"/>
    </i>
    <i r="1" i="7">
      <x v="7"/>
    </i>
    <i r="1" i="8">
      <x v="8"/>
    </i>
    <i r="1" i="9">
      <x v="9"/>
    </i>
  </colItems>
  <dataFields count="10">
    <dataField name="П1" fld="54" subtotal="average" baseField="0" baseItem="0"/>
    <dataField name="П2" fld="55" subtotal="average" baseField="0" baseItem="0"/>
    <dataField name="П3" fld="56" subtotal="average" baseField="0" baseItem="0"/>
    <dataField name="П4" fld="57" subtotal="average" baseField="0" baseItem="0"/>
    <dataField name="П5" fld="58" subtotal="average" baseField="0" baseItem="0"/>
    <dataField name="П6" fld="59" subtotal="average" baseField="0" baseItem="0"/>
    <dataField name="П7" fld="60" subtotal="average" baseField="0" baseItem="0"/>
    <dataField name="П8" fld="61" subtotal="average" baseField="0" baseItem="0"/>
    <dataField name="П9" fld="62" subtotal="average" baseField="0" baseItem="0"/>
    <dataField name="Сумма" fld="63" subtotal="average" baseField="0" baseItem="0"/>
  </dataFields>
  <formats count="34">
    <format dxfId="120">
      <pivotArea outline="0" collapsedLevelsAreSubtotals="1" fieldPosition="0"/>
    </format>
    <format dxfId="119">
      <pivotArea outline="0" collapsedLevelsAreSubtotals="1" fieldPosition="0"/>
    </format>
    <format dxfId="118">
      <pivotArea dataOnly="0" labelOnly="1" outline="0" fieldPosition="0">
        <references count="2">
          <reference field="4294967294" count="10">
            <x v="0"/>
            <x v="1"/>
            <x v="2"/>
            <x v="3"/>
            <x v="4"/>
            <x v="5"/>
            <x v="6"/>
            <x v="7"/>
            <x v="8"/>
            <x v="9"/>
          </reference>
          <reference field="1" count="1" selected="0">
            <x v="0"/>
          </reference>
        </references>
      </pivotArea>
    </format>
    <format dxfId="117">
      <pivotArea dataOnly="0" labelOnly="1" outline="0" fieldPosition="0">
        <references count="2">
          <reference field="4294967294" count="10">
            <x v="0"/>
            <x v="1"/>
            <x v="2"/>
            <x v="3"/>
            <x v="4"/>
            <x v="5"/>
            <x v="6"/>
            <x v="7"/>
            <x v="8"/>
            <x v="9"/>
          </reference>
          <reference field="1" count="1" selected="0">
            <x v="1"/>
          </reference>
        </references>
      </pivotArea>
    </format>
    <format dxfId="116">
      <pivotArea grandRow="1" outline="0" collapsedLevelsAreSubtotals="1" fieldPosition="0"/>
    </format>
    <format dxfId="115">
      <pivotArea outline="0" collapsedLevelsAreSubtotals="1" fieldPosition="0"/>
    </format>
    <format dxfId="114">
      <pivotArea type="origin" dataOnly="0" labelOnly="1" outline="0" offset="A2" fieldPosition="0"/>
    </format>
    <format dxfId="113">
      <pivotArea field="0" type="button" dataOnly="0" labelOnly="1" outline="0" axis="axisRow" fieldPosition="0"/>
    </format>
    <format dxfId="112">
      <pivotArea dataOnly="0" labelOnly="1" fieldPosition="0">
        <references count="1">
          <reference field="0" count="0"/>
        </references>
      </pivotArea>
    </format>
    <format dxfId="111">
      <pivotArea dataOnly="0" labelOnly="1" grandRow="1" outline="0" fieldPosition="0"/>
    </format>
    <format dxfId="110">
      <pivotArea dataOnly="0" labelOnly="1" fieldPosition="0">
        <references count="1">
          <reference field="1" count="0"/>
        </references>
      </pivotArea>
    </format>
    <format dxfId="109">
      <pivotArea dataOnly="0" labelOnly="1" outline="0" fieldPosition="0">
        <references count="2">
          <reference field="4294967294" count="10">
            <x v="0"/>
            <x v="1"/>
            <x v="2"/>
            <x v="3"/>
            <x v="4"/>
            <x v="5"/>
            <x v="6"/>
            <x v="7"/>
            <x v="8"/>
            <x v="9"/>
          </reference>
          <reference field="1" count="1" selected="0">
            <x v="0"/>
          </reference>
        </references>
      </pivotArea>
    </format>
    <format dxfId="108">
      <pivotArea dataOnly="0" labelOnly="1" outline="0" fieldPosition="0">
        <references count="2">
          <reference field="4294967294" count="10">
            <x v="0"/>
            <x v="1"/>
            <x v="2"/>
            <x v="3"/>
            <x v="4"/>
            <x v="5"/>
            <x v="6"/>
            <x v="7"/>
            <x v="8"/>
            <x v="9"/>
          </reference>
          <reference field="1" count="1" selected="0">
            <x v="1"/>
          </reference>
        </references>
      </pivotArea>
    </format>
    <format dxfId="107">
      <pivotArea outline="0" collapsedLevelsAreSubtotals="1" fieldPosition="0"/>
    </format>
    <format dxfId="106">
      <pivotArea dataOnly="0" labelOnly="1" fieldPosition="0">
        <references count="1">
          <reference field="1" count="0"/>
        </references>
      </pivotArea>
    </format>
    <format dxfId="105">
      <pivotArea dataOnly="0" labelOnly="1" outline="0" fieldPosition="0">
        <references count="2">
          <reference field="4294967294" count="10">
            <x v="0"/>
            <x v="1"/>
            <x v="2"/>
            <x v="3"/>
            <x v="4"/>
            <x v="5"/>
            <x v="6"/>
            <x v="7"/>
            <x v="8"/>
            <x v="9"/>
          </reference>
          <reference field="1" count="1" selected="0">
            <x v="0"/>
          </reference>
        </references>
      </pivotArea>
    </format>
    <format dxfId="104">
      <pivotArea dataOnly="0" labelOnly="1" outline="0" fieldPosition="0">
        <references count="2">
          <reference field="4294967294" count="10">
            <x v="0"/>
            <x v="1"/>
            <x v="2"/>
            <x v="3"/>
            <x v="4"/>
            <x v="5"/>
            <x v="6"/>
            <x v="7"/>
            <x v="8"/>
            <x v="9"/>
          </reference>
          <reference field="1" count="1" selected="0">
            <x v="1"/>
          </reference>
        </references>
      </pivotArea>
    </format>
    <format dxfId="103">
      <pivotArea type="all" dataOnly="0" outline="0" fieldPosition="0"/>
    </format>
    <format dxfId="102">
      <pivotArea outline="0" collapsedLevelsAreSubtotals="1" fieldPosition="0"/>
    </format>
    <format dxfId="101">
      <pivotArea type="origin" dataOnly="0" labelOnly="1" outline="0" fieldPosition="0"/>
    </format>
    <format dxfId="100">
      <pivotArea field="1" type="button" dataOnly="0" labelOnly="1" outline="0" axis="axisCol" fieldPosition="0"/>
    </format>
    <format dxfId="99">
      <pivotArea field="-2" type="button" dataOnly="0" labelOnly="1" outline="0" axis="axisCol" fieldPosition="1"/>
    </format>
    <format dxfId="98">
      <pivotArea type="topRight" dataOnly="0" labelOnly="1" outline="0" fieldPosition="0"/>
    </format>
    <format dxfId="97">
      <pivotArea field="0" type="button" dataOnly="0" labelOnly="1" outline="0" axis="axisRow" fieldPosition="0"/>
    </format>
    <format dxfId="96">
      <pivotArea dataOnly="0" labelOnly="1" fieldPosition="0">
        <references count="1">
          <reference field="0" count="0"/>
        </references>
      </pivotArea>
    </format>
    <format dxfId="95">
      <pivotArea dataOnly="0" labelOnly="1" grandRow="1" outline="0" fieldPosition="0"/>
    </format>
    <format dxfId="94">
      <pivotArea dataOnly="0" labelOnly="1" fieldPosition="0">
        <references count="1">
          <reference field="1" count="0"/>
        </references>
      </pivotArea>
    </format>
    <format dxfId="93">
      <pivotArea dataOnly="0" labelOnly="1" outline="0" fieldPosition="0">
        <references count="2">
          <reference field="4294967294" count="10">
            <x v="0"/>
            <x v="1"/>
            <x v="2"/>
            <x v="3"/>
            <x v="4"/>
            <x v="5"/>
            <x v="6"/>
            <x v="7"/>
            <x v="8"/>
            <x v="9"/>
          </reference>
          <reference field="1" count="1" selected="0">
            <x v="0"/>
          </reference>
        </references>
      </pivotArea>
    </format>
    <format dxfId="92">
      <pivotArea dataOnly="0" labelOnly="1" outline="0" fieldPosition="0">
        <references count="2">
          <reference field="4294967294" count="10">
            <x v="0"/>
            <x v="1"/>
            <x v="2"/>
            <x v="3"/>
            <x v="4"/>
            <x v="5"/>
            <x v="6"/>
            <x v="7"/>
            <x v="8"/>
            <x v="9"/>
          </reference>
          <reference field="1" count="1" selected="0">
            <x v="1"/>
          </reference>
        </references>
      </pivotArea>
    </format>
    <format dxfId="91">
      <pivotArea type="origin" dataOnly="0" labelOnly="1" outline="0" fieldPosition="0"/>
    </format>
    <format dxfId="90">
      <pivotArea field="0" type="button" dataOnly="0" labelOnly="1" outline="0" axis="axisRow" fieldPosition="0"/>
    </format>
    <format dxfId="89">
      <pivotArea type="origin" dataOnly="0" labelOnly="1" outline="0" fieldPosition="0"/>
    </format>
    <format dxfId="88">
      <pivotArea field="0" type="button" dataOnly="0" labelOnly="1" outline="0" axis="axisRow" fieldPosition="0"/>
    </format>
    <format dxfId="87">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name="Сводная таблица2" cacheId="0" applyNumberFormats="0" applyBorderFormats="0" applyFontFormats="0" applyPatternFormats="0" applyAlignmentFormats="0" applyWidthHeightFormats="1" dataCaption="Значения" grandTotalCaption="В среднем" updatedVersion="6" minRefreshableVersion="3" colGrandTotals="0" itemPrintTitles="1" createdVersion="6" indent="0" outline="1" outlineData="1" multipleFieldFilters="0" rowHeaderCaption="Муниципалитет">
  <location ref="A3:U33" firstHeaderRow="1" firstDataRow="3" firstDataCol="1"/>
  <pivotFields count="65">
    <pivotField axis="axisRow" subtotalTop="0" showAll="0" defaultSubtotal="0">
      <items count="27">
        <item x="15"/>
        <item x="14"/>
        <item x="23"/>
        <item x="0"/>
        <item x="26"/>
        <item x="24"/>
        <item x="25"/>
        <item x="1"/>
        <item x="8"/>
        <item x="16"/>
        <item x="13"/>
        <item x="19"/>
        <item x="9"/>
        <item x="20"/>
        <item x="21"/>
        <item x="4"/>
        <item x="12"/>
        <item x="17"/>
        <item x="10"/>
        <item x="3"/>
        <item x="6"/>
        <item x="2"/>
        <item x="22"/>
        <item x="5"/>
        <item x="11"/>
        <item x="7"/>
        <item x="18"/>
      </items>
    </pivotField>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subtotalTop="0" showAll="0" defaultSubtotal="0"/>
    <pivotField numFmtId="22" subtotalTop="0" showAll="0" defaultSubtotal="0"/>
    <pivotField subtotalTop="0" showAll="0" defaultSubtotal="0"/>
    <pivotField subtotalTop="0" showAll="0" defaultSubtotal="0"/>
    <pivotField showAll="0" defaultSubtotal="0"/>
    <pivotField subtotalTop="0" showAll="0" defaultSubtotal="0"/>
    <pivotField subtotalTop="0" showAll="0" defaultSubtotal="0"/>
    <pivotField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axis="axisCol" subtotalTop="0" showAll="0" defaultSubtotal="0">
      <items count="3">
        <item m="1" x="2"/>
        <item x="0"/>
        <item x="1"/>
      </items>
    </pivotField>
  </pivotFields>
  <rowFields count="1">
    <field x="0"/>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Fields count="2">
    <field x="-2"/>
    <field x="64"/>
  </colFields>
  <colItems count="20">
    <i>
      <x/>
      <x v="1"/>
    </i>
    <i r="1">
      <x v="2"/>
    </i>
    <i i="1">
      <x v="1"/>
      <x v="1"/>
    </i>
    <i r="1" i="1">
      <x v="2"/>
    </i>
    <i i="2">
      <x v="2"/>
      <x v="1"/>
    </i>
    <i r="1" i="2">
      <x v="2"/>
    </i>
    <i i="3">
      <x v="3"/>
      <x v="1"/>
    </i>
    <i r="1" i="3">
      <x v="2"/>
    </i>
    <i i="4">
      <x v="4"/>
      <x v="1"/>
    </i>
    <i r="1" i="4">
      <x v="2"/>
    </i>
    <i i="5">
      <x v="5"/>
      <x v="1"/>
    </i>
    <i r="1" i="5">
      <x v="2"/>
    </i>
    <i i="6">
      <x v="6"/>
      <x v="1"/>
    </i>
    <i r="1" i="6">
      <x v="2"/>
    </i>
    <i i="7">
      <x v="7"/>
      <x v="1"/>
    </i>
    <i r="1" i="7">
      <x v="2"/>
    </i>
    <i i="8">
      <x v="8"/>
      <x v="1"/>
    </i>
    <i r="1" i="8">
      <x v="2"/>
    </i>
    <i i="9">
      <x v="9"/>
      <x v="1"/>
    </i>
    <i r="1" i="9">
      <x v="2"/>
    </i>
  </colItems>
  <dataFields count="10">
    <dataField name="Среднее по полю #1" fld="54" subtotal="average" baseField="0" baseItem="0"/>
    <dataField name="Среднее по полю #2" fld="55" subtotal="average" baseField="0" baseItem="0"/>
    <dataField name="Среднее по полю #3" fld="56" subtotal="average" baseField="0" baseItem="0"/>
    <dataField name="Среднее по полю #4" fld="57" subtotal="average" baseField="0" baseItem="0"/>
    <dataField name="Среднее по полю #5" fld="58" subtotal="average" baseField="0" baseItem="0"/>
    <dataField name="Среднее по полю #6" fld="59" subtotal="average" baseField="0" baseItem="0"/>
    <dataField name="Среднее по полю #7" fld="60" subtotal="average" baseField="0" baseItem="0"/>
    <dataField name="Среднее по полю #8" fld="61" subtotal="average" baseField="0" baseItem="0"/>
    <dataField name="Среднее по полю #9" fld="62" subtotal="average" baseField="0" baseItem="0"/>
    <dataField name="Среднее по полю Сумма баллов" fld="63" subtotal="average" baseField="0" baseItem="0"/>
  </dataFields>
  <formats count="38">
    <format dxfId="86">
      <pivotArea outline="0" collapsedLevelsAreSubtotals="1" fieldPosition="0"/>
    </format>
    <format dxfId="85">
      <pivotArea outline="0" collapsedLevelsAreSubtotals="1" fieldPosition="0"/>
    </format>
    <format dxfId="84">
      <pivotArea field="-2" type="button" dataOnly="0" labelOnly="1" outline="0" axis="axisCol" fieldPosition="0"/>
    </format>
    <format dxfId="83">
      <pivotArea field="64" type="button" dataOnly="0" labelOnly="1" outline="0" axis="axisCol" fieldPosition="1"/>
    </format>
    <format dxfId="82">
      <pivotArea type="topRight" dataOnly="0" labelOnly="1" outline="0" fieldPosition="0"/>
    </format>
    <format dxfId="81">
      <pivotArea dataOnly="0" labelOnly="1" outline="0" fieldPosition="0">
        <references count="1">
          <reference field="4294967294" count="10">
            <x v="0"/>
            <x v="1"/>
            <x v="2"/>
            <x v="3"/>
            <x v="4"/>
            <x v="5"/>
            <x v="6"/>
            <x v="7"/>
            <x v="8"/>
            <x v="9"/>
          </reference>
        </references>
      </pivotArea>
    </format>
    <format dxfId="80">
      <pivotArea dataOnly="0" labelOnly="1" fieldPosition="0">
        <references count="2">
          <reference field="4294967294" count="1" selected="0">
            <x v="0"/>
          </reference>
          <reference field="64" count="0"/>
        </references>
      </pivotArea>
    </format>
    <format dxfId="79">
      <pivotArea dataOnly="0" labelOnly="1" fieldPosition="0">
        <references count="2">
          <reference field="4294967294" count="1" selected="0">
            <x v="1"/>
          </reference>
          <reference field="64" count="0"/>
        </references>
      </pivotArea>
    </format>
    <format dxfId="78">
      <pivotArea dataOnly="0" labelOnly="1" fieldPosition="0">
        <references count="2">
          <reference field="4294967294" count="1" selected="0">
            <x v="2"/>
          </reference>
          <reference field="64" count="0"/>
        </references>
      </pivotArea>
    </format>
    <format dxfId="77">
      <pivotArea dataOnly="0" labelOnly="1" fieldPosition="0">
        <references count="2">
          <reference field="4294967294" count="1" selected="0">
            <x v="3"/>
          </reference>
          <reference field="64" count="0"/>
        </references>
      </pivotArea>
    </format>
    <format dxfId="76">
      <pivotArea dataOnly="0" labelOnly="1" fieldPosition="0">
        <references count="2">
          <reference field="4294967294" count="1" selected="0">
            <x v="4"/>
          </reference>
          <reference field="64" count="0"/>
        </references>
      </pivotArea>
    </format>
    <format dxfId="75">
      <pivotArea dataOnly="0" labelOnly="1" fieldPosition="0">
        <references count="2">
          <reference field="4294967294" count="1" selected="0">
            <x v="5"/>
          </reference>
          <reference field="64" count="0"/>
        </references>
      </pivotArea>
    </format>
    <format dxfId="74">
      <pivotArea dataOnly="0" labelOnly="1" fieldPosition="0">
        <references count="2">
          <reference field="4294967294" count="1" selected="0">
            <x v="6"/>
          </reference>
          <reference field="64" count="0"/>
        </references>
      </pivotArea>
    </format>
    <format dxfId="73">
      <pivotArea dataOnly="0" labelOnly="1" fieldPosition="0">
        <references count="2">
          <reference field="4294967294" count="1" selected="0">
            <x v="7"/>
          </reference>
          <reference field="64" count="0"/>
        </references>
      </pivotArea>
    </format>
    <format dxfId="72">
      <pivotArea dataOnly="0" labelOnly="1" fieldPosition="0">
        <references count="2">
          <reference field="4294967294" count="1" selected="0">
            <x v="8"/>
          </reference>
          <reference field="64" count="0"/>
        </references>
      </pivotArea>
    </format>
    <format dxfId="71">
      <pivotArea dataOnly="0" labelOnly="1" fieldPosition="0">
        <references count="2">
          <reference field="4294967294" count="1" selected="0">
            <x v="9"/>
          </reference>
          <reference field="64" count="0"/>
        </references>
      </pivotArea>
    </format>
    <format dxfId="70">
      <pivotArea grandRow="1" outline="0" collapsedLevelsAreSubtotals="1" fieldPosition="0"/>
    </format>
    <format dxfId="69">
      <pivotArea type="all" dataOnly="0" outline="0" fieldPosition="0"/>
    </format>
    <format dxfId="68">
      <pivotArea outline="0" collapsedLevelsAreSubtotals="1" fieldPosition="0"/>
    </format>
    <format dxfId="67">
      <pivotArea type="origin" dataOnly="0" labelOnly="1" outline="0" fieldPosition="0"/>
    </format>
    <format dxfId="66">
      <pivotArea field="-2" type="button" dataOnly="0" labelOnly="1" outline="0" axis="axisCol" fieldPosition="0"/>
    </format>
    <format dxfId="65">
      <pivotArea field="64" type="button" dataOnly="0" labelOnly="1" outline="0" axis="axisCol" fieldPosition="1"/>
    </format>
    <format dxfId="64">
      <pivotArea type="topRight" dataOnly="0" labelOnly="1" outline="0" fieldPosition="0"/>
    </format>
    <format dxfId="63">
      <pivotArea field="0" type="button" dataOnly="0" labelOnly="1" outline="0" axis="axisRow" fieldPosition="0"/>
    </format>
    <format dxfId="62">
      <pivotArea dataOnly="0" labelOnly="1" fieldPosition="0">
        <references count="1">
          <reference field="0" count="0"/>
        </references>
      </pivotArea>
    </format>
    <format dxfId="61">
      <pivotArea dataOnly="0" labelOnly="1" grandRow="1" outline="0" fieldPosition="0"/>
    </format>
    <format dxfId="60">
      <pivotArea dataOnly="0" labelOnly="1" outline="0" fieldPosition="0">
        <references count="1">
          <reference field="4294967294" count="10">
            <x v="0"/>
            <x v="1"/>
            <x v="2"/>
            <x v="3"/>
            <x v="4"/>
            <x v="5"/>
            <x v="6"/>
            <x v="7"/>
            <x v="8"/>
            <x v="9"/>
          </reference>
        </references>
      </pivotArea>
    </format>
    <format dxfId="59">
      <pivotArea dataOnly="0" labelOnly="1" fieldPosition="0">
        <references count="2">
          <reference field="4294967294" count="1" selected="0">
            <x v="0"/>
          </reference>
          <reference field="64" count="0"/>
        </references>
      </pivotArea>
    </format>
    <format dxfId="58">
      <pivotArea dataOnly="0" labelOnly="1" fieldPosition="0">
        <references count="2">
          <reference field="4294967294" count="1" selected="0">
            <x v="1"/>
          </reference>
          <reference field="64" count="0"/>
        </references>
      </pivotArea>
    </format>
    <format dxfId="57">
      <pivotArea dataOnly="0" labelOnly="1" fieldPosition="0">
        <references count="2">
          <reference field="4294967294" count="1" selected="0">
            <x v="2"/>
          </reference>
          <reference field="64" count="0"/>
        </references>
      </pivotArea>
    </format>
    <format dxfId="56">
      <pivotArea dataOnly="0" labelOnly="1" fieldPosition="0">
        <references count="2">
          <reference field="4294967294" count="1" selected="0">
            <x v="3"/>
          </reference>
          <reference field="64" count="0"/>
        </references>
      </pivotArea>
    </format>
    <format dxfId="55">
      <pivotArea dataOnly="0" labelOnly="1" fieldPosition="0">
        <references count="2">
          <reference field="4294967294" count="1" selected="0">
            <x v="4"/>
          </reference>
          <reference field="64" count="0"/>
        </references>
      </pivotArea>
    </format>
    <format dxfId="54">
      <pivotArea dataOnly="0" labelOnly="1" fieldPosition="0">
        <references count="2">
          <reference field="4294967294" count="1" selected="0">
            <x v="5"/>
          </reference>
          <reference field="64" count="0"/>
        </references>
      </pivotArea>
    </format>
    <format dxfId="53">
      <pivotArea dataOnly="0" labelOnly="1" fieldPosition="0">
        <references count="2">
          <reference field="4294967294" count="1" selected="0">
            <x v="6"/>
          </reference>
          <reference field="64" count="0"/>
        </references>
      </pivotArea>
    </format>
    <format dxfId="52">
      <pivotArea dataOnly="0" labelOnly="1" fieldPosition="0">
        <references count="2">
          <reference field="4294967294" count="1" selected="0">
            <x v="7"/>
          </reference>
          <reference field="64" count="0"/>
        </references>
      </pivotArea>
    </format>
    <format dxfId="51">
      <pivotArea dataOnly="0" labelOnly="1" fieldPosition="0">
        <references count="2">
          <reference field="4294967294" count="1" selected="0">
            <x v="8"/>
          </reference>
          <reference field="64" count="0"/>
        </references>
      </pivotArea>
    </format>
    <format dxfId="50">
      <pivotArea dataOnly="0" labelOnly="1" fieldPosition="0">
        <references count="2">
          <reference field="4294967294" count="1" selected="0">
            <x v="9"/>
          </reference>
          <reference field="64" count="0"/>
        </references>
      </pivotArea>
    </format>
    <format dxfId="49">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name="owssvr (2)" backgroundRefresh="0" connectionId="1" autoFormatId="16" applyNumberFormats="0" applyBorderFormats="0" applyFontFormats="0" applyPatternFormats="0" applyAlignmentFormats="0" applyWidthHeightFormats="0">
  <queryTableRefresh nextId="66" unboundColumnsRight="14">
    <queryTableFields count="64">
      <queryTableField id="45" name="Муниципалитет" tableColumnId="1"/>
      <queryTableField id="47" name="Статус" tableColumnId="2"/>
      <queryTableField id="46" name="Эксперт" tableColumnId="3"/>
      <queryTableField id="48" name="Представитель МОУО" tableColumnId="4"/>
      <queryTableField id="1" name="1.1." tableColumnId="5"/>
      <queryTableField id="2" name="1.2." tableColumnId="6"/>
      <queryTableField id="3" name="1.3." tableColumnId="7"/>
      <queryTableField id="4" name="1.4." tableColumnId="8"/>
      <queryTableField id="5" name="2.1." tableColumnId="9"/>
      <queryTableField id="6" name="2.2." tableColumnId="10"/>
      <queryTableField id="7" name="2.3." tableColumnId="11"/>
      <queryTableField id="8" name="2.4." tableColumnId="12"/>
      <queryTableField id="9" name="3.1." tableColumnId="13"/>
      <queryTableField id="10" name="3.2." tableColumnId="14"/>
      <queryTableField id="11" name="3.3." tableColumnId="15"/>
      <queryTableField id="12" name="3.4." tableColumnId="16"/>
      <queryTableField id="13" name="3.5." tableColumnId="17"/>
      <queryTableField id="14" name="3.6." tableColumnId="18"/>
      <queryTableField id="15" name="3.7." tableColumnId="19"/>
      <queryTableField id="16" name="4.1." tableColumnId="20"/>
      <queryTableField id="17" name="4.2." tableColumnId="21"/>
      <queryTableField id="18" name="4.3." tableColumnId="22"/>
      <queryTableField id="19" name="5.1." tableColumnId="23"/>
      <queryTableField id="20" name="5.2." tableColumnId="24"/>
      <queryTableField id="21" name="5.3." tableColumnId="25"/>
      <queryTableField id="22" name="5.4." tableColumnId="26"/>
      <queryTableField id="23" name="5.5." tableColumnId="27"/>
      <queryTableField id="24" name="5.6." tableColumnId="28"/>
      <queryTableField id="25" name="6.1." tableColumnId="29"/>
      <queryTableField id="26" name="6.2." tableColumnId="30"/>
      <queryTableField id="27" name="6.3." tableColumnId="31"/>
      <queryTableField id="28" name="6.4." tableColumnId="32"/>
      <queryTableField id="29" name="6.5." tableColumnId="33"/>
      <queryTableField id="30" name="6.6." tableColumnId="34"/>
      <queryTableField id="31" name="7.1." tableColumnId="35"/>
      <queryTableField id="32" name="7.2." tableColumnId="36"/>
      <queryTableField id="33" name="7.3." tableColumnId="37"/>
      <queryTableField id="34" name="7.4." tableColumnId="38"/>
      <queryTableField id="35" name="8.1." tableColumnId="39"/>
      <queryTableField id="36" name="8.2." tableColumnId="40"/>
      <queryTableField id="37" name="8.3." tableColumnId="41"/>
      <queryTableField id="38" name="8.4." tableColumnId="42"/>
      <queryTableField id="39" name="8.5." tableColumnId="43"/>
      <queryTableField id="40" name="8.6." tableColumnId="44"/>
      <queryTableField id="41" name="8.7." tableColumnId="45"/>
      <queryTableField id="42" name="9.1." tableColumnId="46"/>
      <queryTableField id="43" name="Кем создано" tableColumnId="47"/>
      <queryTableField id="44" name="Создано" tableColumnId="48"/>
      <queryTableField id="50" name="Тип элемента" tableColumnId="49"/>
      <queryTableField id="49" name="Путь" tableColumnId="50"/>
      <queryTableField id="62" dataBound="0" tableColumnId="62"/>
      <queryTableField id="61" dataBound="0" tableColumnId="61"/>
      <queryTableField id="60" dataBound="0" tableColumnId="60"/>
      <queryTableField id="51" dataBound="0" tableColumnId="51"/>
      <queryTableField id="52" dataBound="0" tableColumnId="52"/>
      <queryTableField id="53" dataBound="0" tableColumnId="53"/>
      <queryTableField id="54" dataBound="0" tableColumnId="54"/>
      <queryTableField id="55" dataBound="0" tableColumnId="55"/>
      <queryTableField id="56" dataBound="0" tableColumnId="56"/>
      <queryTableField id="57" dataBound="0" tableColumnId="57"/>
      <queryTableField id="58" dataBound="0" tableColumnId="58"/>
      <queryTableField id="59" dataBound="0" tableColumnId="59"/>
      <queryTableField id="63" dataBound="0" tableColumnId="63"/>
      <queryTableField id="64" dataBound="0" tableColumnId="64"/>
    </queryTableFields>
    <queryTableDeletedFields count="1">
      <deletedField name="Выводы и рекомендации"/>
    </queryTableDeleted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Срез_Муниципалитет" sourceName="Муниципалитет">
  <pivotTables>
    <pivotTable tabId="3" name="Сводная таблица2"/>
  </pivotTables>
  <data>
    <tabular pivotCacheId="2006372136">
      <items count="27">
        <i x="15" s="1"/>
        <i x="14" s="1"/>
        <i x="23" s="1"/>
        <i x="0" s="1"/>
        <i x="26" s="1"/>
        <i x="24" s="1"/>
        <i x="25" s="1"/>
        <i x="1" s="1"/>
        <i x="8" s="1"/>
        <i x="16" s="1"/>
        <i x="13" s="1"/>
        <i x="19" s="1"/>
        <i x="9" s="1"/>
        <i x="20" s="1"/>
        <i x="21" s="1"/>
        <i x="4" s="1"/>
        <i x="12" s="1"/>
        <i x="17" s="1"/>
        <i x="10" s="1"/>
        <i x="3" s="1"/>
        <i x="6" s="1"/>
        <i x="2" s="1"/>
        <i x="22" s="1"/>
        <i x="5" s="1"/>
        <i x="11" s="1"/>
        <i x="7" s="1"/>
        <i x="18"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Муниципалитет" cache="Срез_Муниципалитет" caption="Муниципалитет" columnCount="3"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Таблица_owssvr__2" displayName="Таблица_owssvr__2" ref="A1:BL55" tableType="queryTable" totalsRowShown="0">
  <autoFilter ref="A1:BL55"/>
  <tableColumns count="64">
    <tableColumn id="1" uniqueName="_x005f_x041c__x005f_x0443__x005f_x043d__x005f_x0438__x04" name="Муниципалитет" queryTableFieldId="45" dataDxfId="237"/>
    <tableColumn id="2" uniqueName="_x005f_x0421__x005f_x0442__x005f_x0430__x005f_x0442__x04" name="Статус" queryTableFieldId="47" dataDxfId="236"/>
    <tableColumn id="3" uniqueName="_x005f_x042d__x005f_x043a__x005f_x0441__x005f_x043f__x04" name="Эксперт" queryTableFieldId="46" dataDxfId="235"/>
    <tableColumn id="4" uniqueName="_x005f_x041f__x005f_x0440__x005f_x0435__x005f_x0434__x04" name="Представитель МОУО" queryTableFieldId="48" dataDxfId="234"/>
    <tableColumn id="5" uniqueName="_x005f_x0031__x005f_x002e_1_x005f_x002e_" name="1.1." queryTableFieldId="1" dataDxfId="233"/>
    <tableColumn id="6" uniqueName="_x005f_x0031__x005f_x002e_2_x005f_x002e_" name="1.2." queryTableFieldId="2" dataDxfId="232"/>
    <tableColumn id="7" uniqueName="_x005f_x0031__x005f_x002e_3_x005f_x002e_" name="1.3." queryTableFieldId="3" dataDxfId="231"/>
    <tableColumn id="8" uniqueName="_x005f_x0031__x005f_x002e_4_x005f_x002e_" name="1.4." queryTableFieldId="4" dataDxfId="230"/>
    <tableColumn id="9" uniqueName="_x005f_x0032__x005f_x002e_1_x005f_x002e_" name="2.1." queryTableFieldId="5" dataDxfId="229"/>
    <tableColumn id="10" uniqueName="_x005f_x0032__x005f_x002e_2_x005f_x002e_" name="2.2." queryTableFieldId="6" dataDxfId="228"/>
    <tableColumn id="11" uniqueName="_x005f_x0032__x005f_x002e_3_x005f_x002e_" name="2.3." queryTableFieldId="7" dataDxfId="227"/>
    <tableColumn id="12" uniqueName="_x005f_x0032__x005f_x002e_4_x005f_x002e_" name="2.4." queryTableFieldId="8" dataDxfId="226"/>
    <tableColumn id="13" uniqueName="_x005f_x0033__x005f_x002e_1_x005f_x002e_" name="3.1." queryTableFieldId="9" dataDxfId="225"/>
    <tableColumn id="14" uniqueName="_x005f_x0033__x005f_x002e_2_x005f_x002e_" name="3.2." queryTableFieldId="10" dataDxfId="224"/>
    <tableColumn id="15" uniqueName="_x005f_x0033__x005f_x002e_3_x005f_x002e_" name="3.3." queryTableFieldId="11" dataDxfId="223"/>
    <tableColumn id="16" uniqueName="_x005f_x0033__x005f_x002e_4_x005f_x002e_" name="3.4." queryTableFieldId="12" dataDxfId="222"/>
    <tableColumn id="17" uniqueName="_x005f_x0033__x005f_x002e_5_x005f_x002e_" name="3.5." queryTableFieldId="13" dataDxfId="221"/>
    <tableColumn id="18" uniqueName="_x005f_x0033__x005f_x002e_6_x005f_x002e_" name="3.6." queryTableFieldId="14" dataDxfId="220"/>
    <tableColumn id="19" uniqueName="_x005f_x0033__x005f_x002e_7_x005f_x002e_" name="3.7." queryTableFieldId="15" dataDxfId="219"/>
    <tableColumn id="20" uniqueName="_x005f_x0034__x005f_x002e_1_x005f_x002e_" name="4.1." queryTableFieldId="16" dataDxfId="218"/>
    <tableColumn id="21" uniqueName="_x005f_x0034__x005f_x002e_2_x005f_x002e_" name="4.2." queryTableFieldId="17" dataDxfId="217"/>
    <tableColumn id="22" uniqueName="_x005f_x0034__x005f_x002e_3_x005f_x002e_" name="4.3." queryTableFieldId="18" dataDxfId="216"/>
    <tableColumn id="23" uniqueName="_x005f_x0035__x005f_x002e_1_x005f_x002e_" name="5.1." queryTableFieldId="19" dataDxfId="215"/>
    <tableColumn id="24" uniqueName="_x005f_x0035__x005f_x002e_2_x005f_x002e_" name="5.2." queryTableFieldId="20" dataDxfId="214"/>
    <tableColumn id="25" uniqueName="_x005f_x0035__x005f_x002e_3_x005f_x002e_" name="5.3." queryTableFieldId="21" dataDxfId="213"/>
    <tableColumn id="26" uniqueName="_x005f_x0035__x005f_x002e_4_x005f_x002e_" name="5.4." queryTableFieldId="22" dataDxfId="212"/>
    <tableColumn id="27" uniqueName="_x005f_x0035__x005f_x002e_5_x005f_x002e_" name="5.5." queryTableFieldId="23" dataDxfId="211"/>
    <tableColumn id="28" uniqueName="_x005f_x0035__x005f_x002e_6_x005f_x002e_" name="5.6." queryTableFieldId="24" dataDxfId="210"/>
    <tableColumn id="29" uniqueName="_x005f_x0036__x005f_x002e_1_x005f_x002e_" name="6.1." queryTableFieldId="25" dataDxfId="209"/>
    <tableColumn id="30" uniqueName="_x005f_x0036__x005f_x002e_2_x005f_x002e_" name="6.2." queryTableFieldId="26" dataDxfId="208"/>
    <tableColumn id="31" uniqueName="_x005f_x0036__x005f_x002e_3_x005f_x002e_" name="6.3." queryTableFieldId="27" dataDxfId="207"/>
    <tableColumn id="32" uniqueName="_x005f_x0036__x005f_x002e_4_x005f_x002e_" name="6.4." queryTableFieldId="28" dataDxfId="206"/>
    <tableColumn id="33" uniqueName="_x005f_x0036__x005f_x002e_5_x005f_x002e_" name="6.5." queryTableFieldId="29" dataDxfId="205"/>
    <tableColumn id="34" uniqueName="_x005f_x0036__x005f_x002e_6_x005f_x002e_" name="6.6." queryTableFieldId="30" dataDxfId="204"/>
    <tableColumn id="35" uniqueName="_x005f_x0037__x005f_x002e_1_x005f_x002e_" name="7.1." queryTableFieldId="31" dataDxfId="203"/>
    <tableColumn id="36" uniqueName="_x005f_x0037__x005f_x002e_2_x005f_x002e_" name="7.2." queryTableFieldId="32" dataDxfId="202"/>
    <tableColumn id="37" uniqueName="_x005f_x0037__x005f_x002e_3_x005f_x002e_" name="7.3." queryTableFieldId="33" dataDxfId="201"/>
    <tableColumn id="38" uniqueName="_x005f_x0037__x005f_x002e_4_x005f_x002e_" name="7.4." queryTableFieldId="34" dataDxfId="200"/>
    <tableColumn id="39" uniqueName="_x005f_x0038__x005f_x002e_1_x005f_x002e_" name="8.1." queryTableFieldId="35" dataDxfId="199"/>
    <tableColumn id="40" uniqueName="_x005f_x0038__x005f_x002e_2_x005f_x002e_" name="8.2." queryTableFieldId="36" dataDxfId="198"/>
    <tableColumn id="41" uniqueName="_x005f_x0038__x005f_x002e_3_x005f_x002e_" name="8.3." queryTableFieldId="37" dataDxfId="197"/>
    <tableColumn id="42" uniqueName="_x005f_x0038__x005f_x002e_4_x005f_x002e_" name="8.4." queryTableFieldId="38" dataDxfId="196"/>
    <tableColumn id="43" uniqueName="_x005f_x0038__x005f_x002e_5_x005f_x002e_" name="8.5." queryTableFieldId="39" dataDxfId="195"/>
    <tableColumn id="44" uniqueName="_x005f_x0038__x005f_x002e_6_x005f_x002e_" name="8.6." queryTableFieldId="40" dataDxfId="194"/>
    <tableColumn id="45" uniqueName="_x005f_x0038__x005f_x002e_7_x005f_x002e_" name="8.7." queryTableFieldId="41" dataDxfId="193"/>
    <tableColumn id="46" uniqueName="_x005f_x0039__x005f_x002e_1_x005f_x002e_" name="9.1." queryTableFieldId="42" dataDxfId="192"/>
    <tableColumn id="47" uniqueName="Author" name="Кем создано" queryTableFieldId="43" dataDxfId="191"/>
    <tableColumn id="48" uniqueName="Created" name="Создано" queryTableFieldId="44" dataDxfId="190"/>
    <tableColumn id="49" uniqueName="FSObjType" name="Тип элемента" queryTableFieldId="50" dataDxfId="189"/>
    <tableColumn id="50" uniqueName="FileDirRef" name="Путь" queryTableFieldId="49" dataDxfId="188"/>
    <tableColumn id="62" uniqueName="62" name="#4.1." queryTableFieldId="62" dataDxfId="187">
      <calculatedColumnFormula>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calculatedColumnFormula>
    </tableColumn>
    <tableColumn id="61" uniqueName="61" name="#4.2." queryTableFieldId="61" dataDxfId="186">
      <calculatedColumnFormula>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calculatedColumnFormula>
    </tableColumn>
    <tableColumn id="60" uniqueName="60" name="#4.3." queryTableFieldId="60" dataDxfId="185">
      <calculatedColumnFormula>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calculatedColumnFormula>
    </tableColumn>
    <tableColumn id="51" uniqueName="51" name="#1" queryTableFieldId="51" dataDxfId="184">
      <calculatedColumnFormula>Таблица_owssvr__2[[#This Row],[1.1.]]+Таблица_owssvr__2[[#This Row],[1.2.]]+Таблица_owssvr__2[[#This Row],[1.3.]]+Таблица_owssvr__2[[#This Row],[1.4.]]</calculatedColumnFormula>
    </tableColumn>
    <tableColumn id="52" uniqueName="52" name="#2" queryTableFieldId="52" dataDxfId="183">
      <calculatedColumnFormula>Таблица_owssvr__2[[#This Row],[2.1.]]+Таблица_owssvr__2[[#This Row],[2.2.]]+Таблица_owssvr__2[[#This Row],[2.3.]]+Таблица_owssvr__2[[#This Row],[2.4.]]</calculatedColumnFormula>
    </tableColumn>
    <tableColumn id="53" uniqueName="53" name="#3" queryTableFieldId="53" dataDxfId="182">
      <calculatedColumnFormula>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calculatedColumnFormula>
    </tableColumn>
    <tableColumn id="54" uniqueName="54" name="#4" queryTableFieldId="54" dataDxfId="181">
      <calculatedColumnFormula>Таблица_owssvr__2[[#This Row],['#4.1.]]+Таблица_owssvr__2[[#This Row],['#4.2.]]+Таблица_owssvr__2[[#This Row],['#4.3.]]</calculatedColumnFormula>
    </tableColumn>
    <tableColumn id="55" uniqueName="55" name="#5" queryTableFieldId="55" dataDxfId="180">
      <calculatedColumnFormula>Таблица_owssvr__2[[#This Row],[5.1.]]+Таблица_owssvr__2[[#This Row],[5.2.]]+Таблица_owssvr__2[[#This Row],[5.3.]]+Таблица_owssvr__2[[#This Row],[5.4.]]+Таблица_owssvr__2[[#This Row],[5.5.]]+Таблица_owssvr__2[[#This Row],[5.6.]]</calculatedColumnFormula>
    </tableColumn>
    <tableColumn id="56" uniqueName="56" name="#6" queryTableFieldId="56" dataDxfId="179">
      <calculatedColumnFormula>Таблица_owssvr__2[[#This Row],[6.1.]]+Таблица_owssvr__2[[#This Row],[6.2.]]+Таблица_owssvr__2[[#This Row],[6.3.]]+Таблица_owssvr__2[[#This Row],[6.4.]]+Таблица_owssvr__2[[#This Row],[6.5.]]+Таблица_owssvr__2[[#This Row],[6.6.]]</calculatedColumnFormula>
    </tableColumn>
    <tableColumn id="57" uniqueName="57" name="#7" queryTableFieldId="57" dataDxfId="178">
      <calculatedColumnFormula>Таблица_owssvr__2[[#This Row],[7.1.]]+Таблица_owssvr__2[[#This Row],[7.2.]]+Таблица_owssvr__2[[#This Row],[7.3.]]+Таблица_owssvr__2[[#This Row],[7.4.]]</calculatedColumnFormula>
    </tableColumn>
    <tableColumn id="58" uniqueName="58" name="#8" queryTableFieldId="58" dataDxfId="177">
      <calculatedColumnFormula>Таблица_owssvr__2[[#This Row],[8.1.]]+Таблица_owssvr__2[[#This Row],[8.2.]]+Таблица_owssvr__2[[#This Row],[8.3.]]+Таблица_owssvr__2[[#This Row],[8.4.]]+Таблица_owssvr__2[[#This Row],[8.5.]]+Таблица_owssvr__2[[#This Row],[8.6.]]+Таблица_owssvr__2[[#This Row],[8.7.]]</calculatedColumnFormula>
    </tableColumn>
    <tableColumn id="59" uniqueName="59" name="#9" queryTableFieldId="59" dataDxfId="176">
      <calculatedColumnFormula>Таблица_owssvr__2[[#This Row],[9.1.]]</calculatedColumnFormula>
    </tableColumn>
    <tableColumn id="63" uniqueName="63" name="Сумма баллов" queryTableFieldId="63" dataDxfId="175">
      <calculatedColumnFormula>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calculatedColumnFormula>
    </tableColumn>
    <tableColumn id="64" uniqueName="64" name="Статус 1" queryTableFieldId="64" dataDxfId="174">
      <calculatedColumnFormula>IF(Таблица_owssvr__2[[#This Row],[Статус]]="Эксперт","Э","С")</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5"/>
  <sheetViews>
    <sheetView topLeftCell="AJ1" workbookViewId="0">
      <selection activeCell="AY2" sqref="AY2:AY55"/>
    </sheetView>
  </sheetViews>
  <sheetFormatPr defaultRowHeight="15" x14ac:dyDescent="0.25"/>
  <cols>
    <col min="1" max="1" width="27" bestFit="1" customWidth="1"/>
    <col min="2" max="2" width="21.140625" bestFit="1" customWidth="1"/>
    <col min="3" max="3" width="10.5703125" bestFit="1" customWidth="1"/>
    <col min="4" max="4" width="80.5703125" bestFit="1" customWidth="1"/>
    <col min="5" max="19" width="6.42578125" bestFit="1" customWidth="1"/>
    <col min="20" max="22" width="59" bestFit="1" customWidth="1"/>
    <col min="23" max="46" width="6.42578125" customWidth="1"/>
    <col min="47" max="47" width="22.42578125" customWidth="1"/>
    <col min="48" max="48" width="15.28515625" customWidth="1"/>
    <col min="49" max="49" width="16.140625" customWidth="1"/>
    <col min="50" max="50" width="23.7109375" customWidth="1"/>
    <col min="51" max="51" width="81.140625" bestFit="1" customWidth="1"/>
    <col min="52" max="54" width="7.42578125" bestFit="1" customWidth="1"/>
    <col min="55" max="63" width="5.28515625" bestFit="1" customWidth="1"/>
    <col min="64" max="64" width="16.7109375" bestFit="1" customWidth="1"/>
    <col min="65" max="65" width="10.42578125" bestFit="1" customWidth="1"/>
  </cols>
  <sheetData>
    <row r="1" spans="1:64" x14ac:dyDescent="0.25">
      <c r="A1" t="s">
        <v>44</v>
      </c>
      <c r="B1" t="s">
        <v>46</v>
      </c>
      <c r="C1" t="s">
        <v>45</v>
      </c>
      <c r="D1" t="s">
        <v>47</v>
      </c>
      <c r="E1" t="s">
        <v>0</v>
      </c>
      <c r="F1" t="s">
        <v>1</v>
      </c>
      <c r="G1" t="s">
        <v>2</v>
      </c>
      <c r="H1" t="s">
        <v>3</v>
      </c>
      <c r="I1" t="s">
        <v>4</v>
      </c>
      <c r="J1" t="s">
        <v>5</v>
      </c>
      <c r="K1" t="s">
        <v>6</v>
      </c>
      <c r="L1" t="s">
        <v>7</v>
      </c>
      <c r="M1" t="s">
        <v>8</v>
      </c>
      <c r="N1" t="s">
        <v>9</v>
      </c>
      <c r="O1" t="s">
        <v>10</v>
      </c>
      <c r="P1" t="s">
        <v>11</v>
      </c>
      <c r="Q1" t="s">
        <v>12</v>
      </c>
      <c r="R1" t="s">
        <v>13</v>
      </c>
      <c r="S1" t="s">
        <v>14</v>
      </c>
      <c r="T1" t="s">
        <v>15</v>
      </c>
      <c r="U1" t="s">
        <v>16</v>
      </c>
      <c r="V1" t="s">
        <v>17</v>
      </c>
      <c r="W1" t="s">
        <v>18</v>
      </c>
      <c r="X1" t="s">
        <v>19</v>
      </c>
      <c r="Y1" t="s">
        <v>20</v>
      </c>
      <c r="Z1" t="s">
        <v>21</v>
      </c>
      <c r="AA1" t="s">
        <v>22</v>
      </c>
      <c r="AB1" t="s">
        <v>23</v>
      </c>
      <c r="AC1" t="s">
        <v>24</v>
      </c>
      <c r="AD1" t="s">
        <v>25</v>
      </c>
      <c r="AE1" t="s">
        <v>26</v>
      </c>
      <c r="AF1" t="s">
        <v>27</v>
      </c>
      <c r="AG1" t="s">
        <v>28</v>
      </c>
      <c r="AH1" t="s">
        <v>29</v>
      </c>
      <c r="AI1" t="s">
        <v>30</v>
      </c>
      <c r="AJ1" t="s">
        <v>31</v>
      </c>
      <c r="AK1" t="s">
        <v>32</v>
      </c>
      <c r="AL1" t="s">
        <v>33</v>
      </c>
      <c r="AM1" t="s">
        <v>34</v>
      </c>
      <c r="AN1" t="s">
        <v>35</v>
      </c>
      <c r="AO1" t="s">
        <v>36</v>
      </c>
      <c r="AP1" t="s">
        <v>37</v>
      </c>
      <c r="AQ1" t="s">
        <v>38</v>
      </c>
      <c r="AR1" t="s">
        <v>39</v>
      </c>
      <c r="AS1" t="s">
        <v>40</v>
      </c>
      <c r="AT1" t="s">
        <v>41</v>
      </c>
      <c r="AU1" t="s">
        <v>42</v>
      </c>
      <c r="AV1" t="s">
        <v>43</v>
      </c>
      <c r="AW1" t="s">
        <v>49</v>
      </c>
      <c r="AX1" t="s">
        <v>48</v>
      </c>
      <c r="AY1" t="s">
        <v>159</v>
      </c>
      <c r="AZ1" t="s">
        <v>160</v>
      </c>
      <c r="BA1" t="s">
        <v>161</v>
      </c>
      <c r="BB1" t="s">
        <v>150</v>
      </c>
      <c r="BC1" t="s">
        <v>151</v>
      </c>
      <c r="BD1" t="s">
        <v>152</v>
      </c>
      <c r="BE1" t="s">
        <v>153</v>
      </c>
      <c r="BF1" t="s">
        <v>154</v>
      </c>
      <c r="BG1" t="s">
        <v>155</v>
      </c>
      <c r="BH1" t="s">
        <v>156</v>
      </c>
      <c r="BI1" t="s">
        <v>157</v>
      </c>
      <c r="BJ1" t="s">
        <v>158</v>
      </c>
      <c r="BK1" t="s">
        <v>162</v>
      </c>
      <c r="BL1" t="s">
        <v>179</v>
      </c>
    </row>
    <row r="2" spans="1:64" x14ac:dyDescent="0.25">
      <c r="A2" s="1" t="s">
        <v>52</v>
      </c>
      <c r="B2" s="1" t="s">
        <v>47</v>
      </c>
      <c r="C2" s="2"/>
      <c r="D2" s="3" t="s">
        <v>53</v>
      </c>
      <c r="E2" s="4">
        <v>1</v>
      </c>
      <c r="F2" s="4">
        <v>1</v>
      </c>
      <c r="G2" s="4">
        <v>1</v>
      </c>
      <c r="H2" s="4">
        <v>1</v>
      </c>
      <c r="I2" s="4">
        <v>1</v>
      </c>
      <c r="J2" s="4">
        <v>1</v>
      </c>
      <c r="K2" s="4">
        <v>0</v>
      </c>
      <c r="L2" s="4">
        <v>1</v>
      </c>
      <c r="M2" s="4">
        <v>1</v>
      </c>
      <c r="N2" s="4">
        <v>1</v>
      </c>
      <c r="O2" s="4">
        <v>1</v>
      </c>
      <c r="P2" s="4">
        <v>1</v>
      </c>
      <c r="Q2" s="4">
        <v>1</v>
      </c>
      <c r="R2" s="4">
        <v>1</v>
      </c>
      <c r="S2" s="4">
        <v>1</v>
      </c>
      <c r="T2" s="1" t="s">
        <v>50</v>
      </c>
      <c r="U2" s="1" t="s">
        <v>50</v>
      </c>
      <c r="V2" s="1" t="s">
        <v>50</v>
      </c>
      <c r="W2" s="4">
        <v>1</v>
      </c>
      <c r="X2" s="4">
        <v>1</v>
      </c>
      <c r="Y2" s="4">
        <v>1</v>
      </c>
      <c r="Z2" s="4">
        <v>1</v>
      </c>
      <c r="AA2" s="4">
        <v>1</v>
      </c>
      <c r="AB2" s="4">
        <v>1</v>
      </c>
      <c r="AC2" s="4">
        <v>1</v>
      </c>
      <c r="AD2" s="4">
        <v>1</v>
      </c>
      <c r="AE2" s="4">
        <v>1</v>
      </c>
      <c r="AF2" s="4">
        <v>1</v>
      </c>
      <c r="AG2" s="4">
        <v>1</v>
      </c>
      <c r="AH2" s="4">
        <v>1</v>
      </c>
      <c r="AI2" s="4">
        <v>1</v>
      </c>
      <c r="AJ2" s="4">
        <v>1</v>
      </c>
      <c r="AK2" s="4">
        <v>1</v>
      </c>
      <c r="AL2" s="4">
        <v>1</v>
      </c>
      <c r="AM2" s="4">
        <v>1</v>
      </c>
      <c r="AN2" s="4">
        <v>1</v>
      </c>
      <c r="AO2" s="4">
        <v>1</v>
      </c>
      <c r="AP2" s="4">
        <v>1</v>
      </c>
      <c r="AQ2" s="4">
        <v>1</v>
      </c>
      <c r="AR2" s="4">
        <v>1</v>
      </c>
      <c r="AS2" s="4">
        <v>1</v>
      </c>
      <c r="AT2" s="4">
        <v>1</v>
      </c>
      <c r="AU2" s="1" t="s">
        <v>51</v>
      </c>
      <c r="AV2" s="5">
        <v>44235.65934027778</v>
      </c>
      <c r="AW2" s="2" t="s">
        <v>55</v>
      </c>
      <c r="AX2" s="2" t="s">
        <v>54</v>
      </c>
      <c r="AY2"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2"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2"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2">
        <f>Таблица_owssvr__2[[#This Row],[1.1.]]+Таблица_owssvr__2[[#This Row],[1.2.]]+Таблица_owssvr__2[[#This Row],[1.3.]]+Таблица_owssvr__2[[#This Row],[1.4.]]</f>
        <v>4</v>
      </c>
      <c r="BC2">
        <f>Таблица_owssvr__2[[#This Row],[2.1.]]+Таблица_owssvr__2[[#This Row],[2.2.]]+Таблица_owssvr__2[[#This Row],[2.3.]]+Таблица_owssvr__2[[#This Row],[2.4.]]</f>
        <v>3</v>
      </c>
      <c r="BD2">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2">
        <f>Таблица_owssvr__2[[#This Row],['#4.1.]]+Таблица_owssvr__2[[#This Row],['#4.2.]]+Таблица_owssvr__2[[#This Row],['#4.3.]]</f>
        <v>3</v>
      </c>
      <c r="BF2">
        <f>Таблица_owssvr__2[[#This Row],[5.1.]]+Таблица_owssvr__2[[#This Row],[5.2.]]+Таблица_owssvr__2[[#This Row],[5.3.]]+Таблица_owssvr__2[[#This Row],[5.4.]]+Таблица_owssvr__2[[#This Row],[5.5.]]+Таблица_owssvr__2[[#This Row],[5.6.]]</f>
        <v>6</v>
      </c>
      <c r="BG2">
        <f>Таблица_owssvr__2[[#This Row],[6.1.]]+Таблица_owssvr__2[[#This Row],[6.2.]]+Таблица_owssvr__2[[#This Row],[6.3.]]+Таблица_owssvr__2[[#This Row],[6.4.]]+Таблица_owssvr__2[[#This Row],[6.5.]]+Таблица_owssvr__2[[#This Row],[6.6.]]</f>
        <v>6</v>
      </c>
      <c r="BH2">
        <f>Таблица_owssvr__2[[#This Row],[7.1.]]+Таблица_owssvr__2[[#This Row],[7.2.]]+Таблица_owssvr__2[[#This Row],[7.3.]]+Таблица_owssvr__2[[#This Row],[7.4.]]</f>
        <v>4</v>
      </c>
      <c r="BI2">
        <f>Таблица_owssvr__2[[#This Row],[8.1.]]+Таблица_owssvr__2[[#This Row],[8.2.]]+Таблица_owssvr__2[[#This Row],[8.3.]]+Таблица_owssvr__2[[#This Row],[8.4.]]+Таблица_owssvr__2[[#This Row],[8.5.]]+Таблица_owssvr__2[[#This Row],[8.6.]]+Таблица_owssvr__2[[#This Row],[8.7.]]</f>
        <v>7</v>
      </c>
      <c r="BJ2">
        <f>Таблица_owssvr__2[[#This Row],[9.1.]]</f>
        <v>1</v>
      </c>
      <c r="BK2"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40</v>
      </c>
      <c r="BL2" s="4" t="str">
        <f>IF(Таблица_owssvr__2[[#This Row],[Статус]]="Эксперт","Э","С")</f>
        <v>С</v>
      </c>
    </row>
    <row r="3" spans="1:64" x14ac:dyDescent="0.25">
      <c r="A3" s="1" t="s">
        <v>59</v>
      </c>
      <c r="B3" s="1" t="s">
        <v>47</v>
      </c>
      <c r="C3" s="2"/>
      <c r="D3" s="3" t="s">
        <v>60</v>
      </c>
      <c r="E3" s="4">
        <v>0</v>
      </c>
      <c r="F3" s="4">
        <v>0</v>
      </c>
      <c r="G3" s="4">
        <v>0</v>
      </c>
      <c r="H3" s="4">
        <v>1</v>
      </c>
      <c r="I3" s="4">
        <v>0</v>
      </c>
      <c r="J3" s="4">
        <v>0</v>
      </c>
      <c r="K3" s="4">
        <v>0</v>
      </c>
      <c r="L3" s="4">
        <v>1</v>
      </c>
      <c r="M3" s="4">
        <v>1</v>
      </c>
      <c r="N3" s="4">
        <v>0</v>
      </c>
      <c r="O3" s="4">
        <v>0</v>
      </c>
      <c r="P3" s="4">
        <v>0</v>
      </c>
      <c r="Q3" s="4">
        <v>1</v>
      </c>
      <c r="R3" s="4">
        <v>0</v>
      </c>
      <c r="S3" s="4">
        <v>0</v>
      </c>
      <c r="T3" s="1" t="s">
        <v>56</v>
      </c>
      <c r="U3" s="1" t="s">
        <v>56</v>
      </c>
      <c r="V3" s="1" t="s">
        <v>57</v>
      </c>
      <c r="W3" s="4">
        <v>1</v>
      </c>
      <c r="X3" s="4">
        <v>0</v>
      </c>
      <c r="Y3" s="4">
        <v>0</v>
      </c>
      <c r="Z3" s="4">
        <v>0</v>
      </c>
      <c r="AA3" s="4">
        <v>1</v>
      </c>
      <c r="AB3" s="4">
        <v>0</v>
      </c>
      <c r="AC3" s="4">
        <v>1</v>
      </c>
      <c r="AD3" s="4">
        <v>0</v>
      </c>
      <c r="AE3" s="4">
        <v>0</v>
      </c>
      <c r="AF3" s="4">
        <v>0</v>
      </c>
      <c r="AG3" s="4">
        <v>1</v>
      </c>
      <c r="AH3" s="4">
        <v>0</v>
      </c>
      <c r="AI3" s="4">
        <v>0</v>
      </c>
      <c r="AJ3" s="4">
        <v>0</v>
      </c>
      <c r="AK3" s="4">
        <v>1</v>
      </c>
      <c r="AL3" s="4">
        <v>0</v>
      </c>
      <c r="AM3" s="4">
        <v>1</v>
      </c>
      <c r="AN3" s="4">
        <v>0</v>
      </c>
      <c r="AO3" s="4">
        <v>0</v>
      </c>
      <c r="AP3" s="4">
        <v>1</v>
      </c>
      <c r="AQ3" s="4">
        <v>0</v>
      </c>
      <c r="AR3" s="4">
        <v>0</v>
      </c>
      <c r="AS3" s="4">
        <v>0</v>
      </c>
      <c r="AT3" s="4">
        <v>0</v>
      </c>
      <c r="AU3" s="1" t="s">
        <v>58</v>
      </c>
      <c r="AV3" s="5">
        <v>44237.476550925923</v>
      </c>
      <c r="AW3" s="2" t="s">
        <v>55</v>
      </c>
      <c r="AX3" s="2" t="s">
        <v>54</v>
      </c>
      <c r="AY3"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3"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3"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3">
        <f>Таблица_owssvr__2[[#This Row],[1.1.]]+Таблица_owssvr__2[[#This Row],[1.2.]]+Таблица_owssvr__2[[#This Row],[1.3.]]+Таблица_owssvr__2[[#This Row],[1.4.]]</f>
        <v>1</v>
      </c>
      <c r="BC3">
        <f>Таблица_owssvr__2[[#This Row],[2.1.]]+Таблица_owssvr__2[[#This Row],[2.2.]]+Таблица_owssvr__2[[#This Row],[2.3.]]+Таблица_owssvr__2[[#This Row],[2.4.]]</f>
        <v>1</v>
      </c>
      <c r="BD3">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4</v>
      </c>
      <c r="BE3">
        <f>Таблица_owssvr__2[[#This Row],['#4.1.]]+Таблица_owssvr__2[[#This Row],['#4.2.]]+Таблица_owssvr__2[[#This Row],['#4.3.]]</f>
        <v>4</v>
      </c>
      <c r="BF3">
        <f>Таблица_owssvr__2[[#This Row],[5.1.]]+Таблица_owssvr__2[[#This Row],[5.2.]]+Таблица_owssvr__2[[#This Row],[5.3.]]+Таблица_owssvr__2[[#This Row],[5.4.]]+Таблица_owssvr__2[[#This Row],[5.5.]]+Таблица_owssvr__2[[#This Row],[5.6.]]</f>
        <v>2</v>
      </c>
      <c r="BG3">
        <f>Таблица_owssvr__2[[#This Row],[6.1.]]+Таблица_owssvr__2[[#This Row],[6.2.]]+Таблица_owssvr__2[[#This Row],[6.3.]]+Таблица_owssvr__2[[#This Row],[6.4.]]+Таблица_owssvr__2[[#This Row],[6.5.]]+Таблица_owssvr__2[[#This Row],[6.6.]]</f>
        <v>2</v>
      </c>
      <c r="BH3">
        <f>Таблица_owssvr__2[[#This Row],[7.1.]]+Таблица_owssvr__2[[#This Row],[7.2.]]+Таблица_owssvr__2[[#This Row],[7.3.]]+Таблица_owssvr__2[[#This Row],[7.4.]]</f>
        <v>1</v>
      </c>
      <c r="BI3">
        <f>Таблица_owssvr__2[[#This Row],[8.1.]]+Таблица_owssvr__2[[#This Row],[8.2.]]+Таблица_owssvr__2[[#This Row],[8.3.]]+Таблица_owssvr__2[[#This Row],[8.4.]]+Таблица_owssvr__2[[#This Row],[8.5.]]+Таблица_owssvr__2[[#This Row],[8.6.]]+Таблица_owssvr__2[[#This Row],[8.7.]]</f>
        <v>2</v>
      </c>
      <c r="BJ3">
        <f>Таблица_owssvr__2[[#This Row],[9.1.]]</f>
        <v>0</v>
      </c>
      <c r="BK3"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17</v>
      </c>
      <c r="BL3" s="4" t="str">
        <f>IF(Таблица_owssvr__2[[#This Row],[Статус]]="Эксперт","Э","С")</f>
        <v>С</v>
      </c>
    </row>
    <row r="4" spans="1:64" x14ac:dyDescent="0.25">
      <c r="A4" s="1" t="s">
        <v>62</v>
      </c>
      <c r="B4" s="1" t="s">
        <v>47</v>
      </c>
      <c r="C4" s="2"/>
      <c r="D4" s="3" t="s">
        <v>63</v>
      </c>
      <c r="E4" s="4">
        <v>0</v>
      </c>
      <c r="F4" s="4">
        <v>1</v>
      </c>
      <c r="G4" s="4">
        <v>1</v>
      </c>
      <c r="H4" s="4">
        <v>0</v>
      </c>
      <c r="I4" s="4">
        <v>1</v>
      </c>
      <c r="J4" s="4">
        <v>0</v>
      </c>
      <c r="K4" s="4">
        <v>0</v>
      </c>
      <c r="L4" s="4">
        <v>0</v>
      </c>
      <c r="M4" s="4">
        <v>1</v>
      </c>
      <c r="N4" s="4">
        <v>0</v>
      </c>
      <c r="O4" s="4">
        <v>0</v>
      </c>
      <c r="P4" s="4">
        <v>1</v>
      </c>
      <c r="Q4" s="4">
        <v>1</v>
      </c>
      <c r="R4" s="4">
        <v>0</v>
      </c>
      <c r="S4" s="4">
        <v>0</v>
      </c>
      <c r="T4" s="1" t="s">
        <v>56</v>
      </c>
      <c r="U4" s="1" t="s">
        <v>50</v>
      </c>
      <c r="V4" s="1" t="s">
        <v>56</v>
      </c>
      <c r="W4" s="4">
        <v>1</v>
      </c>
      <c r="X4" s="4">
        <v>0</v>
      </c>
      <c r="Y4" s="4">
        <v>0</v>
      </c>
      <c r="Z4" s="4">
        <v>1</v>
      </c>
      <c r="AA4" s="4">
        <v>1</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1" t="s">
        <v>61</v>
      </c>
      <c r="AV4" s="5">
        <v>44238.809317129628</v>
      </c>
      <c r="AW4" s="2" t="s">
        <v>55</v>
      </c>
      <c r="AX4" s="2" t="s">
        <v>54</v>
      </c>
      <c r="AY4"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4"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4"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4">
        <f>Таблица_owssvr__2[[#This Row],[1.1.]]+Таблица_owssvr__2[[#This Row],[1.2.]]+Таблица_owssvr__2[[#This Row],[1.3.]]+Таблица_owssvr__2[[#This Row],[1.4.]]</f>
        <v>2</v>
      </c>
      <c r="BC4">
        <f>Таблица_owssvr__2[[#This Row],[2.1.]]+Таблица_owssvr__2[[#This Row],[2.2.]]+Таблица_owssvr__2[[#This Row],[2.3.]]+Таблица_owssvr__2[[#This Row],[2.4.]]</f>
        <v>1</v>
      </c>
      <c r="BD4">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4">
        <f>Таблица_owssvr__2[[#This Row],['#4.1.]]+Таблица_owssvr__2[[#This Row],['#4.2.]]+Таблица_owssvr__2[[#This Row],['#4.3.]]</f>
        <v>5</v>
      </c>
      <c r="BF4">
        <f>Таблица_owssvr__2[[#This Row],[5.1.]]+Таблица_owssvr__2[[#This Row],[5.2.]]+Таблица_owssvr__2[[#This Row],[5.3.]]+Таблица_owssvr__2[[#This Row],[5.4.]]+Таблица_owssvr__2[[#This Row],[5.5.]]+Таблица_owssvr__2[[#This Row],[5.6.]]</f>
        <v>3</v>
      </c>
      <c r="BG4">
        <f>Таблица_owssvr__2[[#This Row],[6.1.]]+Таблица_owssvr__2[[#This Row],[6.2.]]+Таблица_owssvr__2[[#This Row],[6.3.]]+Таблица_owssvr__2[[#This Row],[6.4.]]+Таблица_owssvr__2[[#This Row],[6.5.]]+Таблица_owssvr__2[[#This Row],[6.6.]]</f>
        <v>0</v>
      </c>
      <c r="BH4">
        <f>Таблица_owssvr__2[[#This Row],[7.1.]]+Таблица_owssvr__2[[#This Row],[7.2.]]+Таблица_owssvr__2[[#This Row],[7.3.]]+Таблица_owssvr__2[[#This Row],[7.4.]]</f>
        <v>0</v>
      </c>
      <c r="BI4">
        <f>Таблица_owssvr__2[[#This Row],[8.1.]]+Таблица_owssvr__2[[#This Row],[8.2.]]+Таблица_owssvr__2[[#This Row],[8.3.]]+Таблица_owssvr__2[[#This Row],[8.4.]]+Таблица_owssvr__2[[#This Row],[8.5.]]+Таблица_owssvr__2[[#This Row],[8.6.]]+Таблица_owssvr__2[[#This Row],[8.7.]]</f>
        <v>0</v>
      </c>
      <c r="BJ4">
        <f>Таблица_owssvr__2[[#This Row],[9.1.]]</f>
        <v>0</v>
      </c>
      <c r="BK4"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17</v>
      </c>
      <c r="BL4" s="4" t="str">
        <f>IF(Таблица_owssvr__2[[#This Row],[Статус]]="Эксперт","Э","С")</f>
        <v>С</v>
      </c>
    </row>
    <row r="5" spans="1:64" x14ac:dyDescent="0.25">
      <c r="A5" s="1" t="s">
        <v>65</v>
      </c>
      <c r="B5" s="1" t="s">
        <v>47</v>
      </c>
      <c r="C5" s="2"/>
      <c r="D5" s="3" t="s">
        <v>66</v>
      </c>
      <c r="E5" s="4">
        <v>1</v>
      </c>
      <c r="F5" s="4">
        <v>0</v>
      </c>
      <c r="G5" s="4">
        <v>1</v>
      </c>
      <c r="H5" s="4">
        <v>0</v>
      </c>
      <c r="I5" s="4">
        <v>1</v>
      </c>
      <c r="J5" s="4">
        <v>1</v>
      </c>
      <c r="K5" s="4">
        <v>0</v>
      </c>
      <c r="L5" s="4">
        <v>1</v>
      </c>
      <c r="M5" s="4">
        <v>1</v>
      </c>
      <c r="N5" s="4">
        <v>0</v>
      </c>
      <c r="O5" s="4">
        <v>1</v>
      </c>
      <c r="P5" s="4">
        <v>1</v>
      </c>
      <c r="Q5" s="4">
        <v>1</v>
      </c>
      <c r="R5" s="4">
        <v>0</v>
      </c>
      <c r="S5" s="4">
        <v>0</v>
      </c>
      <c r="T5" s="1" t="s">
        <v>50</v>
      </c>
      <c r="U5" s="1" t="s">
        <v>57</v>
      </c>
      <c r="V5" s="1" t="s">
        <v>50</v>
      </c>
      <c r="W5" s="4">
        <v>1</v>
      </c>
      <c r="X5" s="4">
        <v>0</v>
      </c>
      <c r="Y5" s="4">
        <v>1</v>
      </c>
      <c r="Z5" s="4">
        <v>1</v>
      </c>
      <c r="AA5" s="4">
        <v>1</v>
      </c>
      <c r="AB5" s="4">
        <v>0</v>
      </c>
      <c r="AC5" s="4">
        <v>1</v>
      </c>
      <c r="AD5" s="4">
        <v>0</v>
      </c>
      <c r="AE5" s="4">
        <v>1</v>
      </c>
      <c r="AF5" s="4">
        <v>1</v>
      </c>
      <c r="AG5" s="4">
        <v>1</v>
      </c>
      <c r="AH5" s="4">
        <v>0</v>
      </c>
      <c r="AI5" s="4">
        <v>0</v>
      </c>
      <c r="AJ5" s="4">
        <v>0</v>
      </c>
      <c r="AK5" s="4">
        <v>0</v>
      </c>
      <c r="AL5" s="4">
        <v>1</v>
      </c>
      <c r="AM5" s="4">
        <v>1</v>
      </c>
      <c r="AN5" s="4">
        <v>1</v>
      </c>
      <c r="AO5" s="4">
        <v>1</v>
      </c>
      <c r="AP5" s="4">
        <v>1</v>
      </c>
      <c r="AQ5" s="4">
        <v>1</v>
      </c>
      <c r="AR5" s="4">
        <v>0</v>
      </c>
      <c r="AS5" s="4">
        <v>1</v>
      </c>
      <c r="AT5" s="4">
        <v>1</v>
      </c>
      <c r="AU5" s="1" t="s">
        <v>64</v>
      </c>
      <c r="AV5" s="5">
        <v>44242.512372685182</v>
      </c>
      <c r="AW5" s="2" t="s">
        <v>55</v>
      </c>
      <c r="AX5" s="2" t="s">
        <v>54</v>
      </c>
      <c r="AY5"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5"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5"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5">
        <f>Таблица_owssvr__2[[#This Row],[1.1.]]+Таблица_owssvr__2[[#This Row],[1.2.]]+Таблица_owssvr__2[[#This Row],[1.3.]]+Таблица_owssvr__2[[#This Row],[1.4.]]</f>
        <v>2</v>
      </c>
      <c r="BC5">
        <f>Таблица_owssvr__2[[#This Row],[2.1.]]+Таблица_owssvr__2[[#This Row],[2.2.]]+Таблица_owssvr__2[[#This Row],[2.3.]]+Таблица_owssvr__2[[#This Row],[2.4.]]</f>
        <v>3</v>
      </c>
      <c r="BD5">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8</v>
      </c>
      <c r="BE5">
        <f>Таблица_owssvr__2[[#This Row],['#4.1.]]+Таблица_owssvr__2[[#This Row],['#4.2.]]+Таблица_owssvr__2[[#This Row],['#4.3.]]</f>
        <v>2</v>
      </c>
      <c r="BF5">
        <f>Таблица_owssvr__2[[#This Row],[5.1.]]+Таблица_owssvr__2[[#This Row],[5.2.]]+Таблица_owssvr__2[[#This Row],[5.3.]]+Таблица_owssvr__2[[#This Row],[5.4.]]+Таблица_owssvr__2[[#This Row],[5.5.]]+Таблица_owssvr__2[[#This Row],[5.6.]]</f>
        <v>4</v>
      </c>
      <c r="BG5">
        <f>Таблица_owssvr__2[[#This Row],[6.1.]]+Таблица_owssvr__2[[#This Row],[6.2.]]+Таблица_owssvr__2[[#This Row],[6.3.]]+Таблица_owssvr__2[[#This Row],[6.4.]]+Таблица_owssvr__2[[#This Row],[6.5.]]+Таблица_owssvr__2[[#This Row],[6.6.]]</f>
        <v>4</v>
      </c>
      <c r="BH5">
        <f>Таблица_owssvr__2[[#This Row],[7.1.]]+Таблица_owssvr__2[[#This Row],[7.2.]]+Таблица_owssvr__2[[#This Row],[7.3.]]+Таблица_owssvr__2[[#This Row],[7.4.]]</f>
        <v>1</v>
      </c>
      <c r="BI5">
        <f>Таблица_owssvr__2[[#This Row],[8.1.]]+Таблица_owssvr__2[[#This Row],[8.2.]]+Таблица_owssvr__2[[#This Row],[8.3.]]+Таблица_owssvr__2[[#This Row],[8.4.]]+Таблица_owssvr__2[[#This Row],[8.5.]]+Таблица_owssvr__2[[#This Row],[8.6.]]+Таблица_owssvr__2[[#This Row],[8.7.]]</f>
        <v>6</v>
      </c>
      <c r="BJ5">
        <f>Таблица_owssvr__2[[#This Row],[9.1.]]</f>
        <v>1</v>
      </c>
      <c r="BK5"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31</v>
      </c>
      <c r="BL5" s="4" t="str">
        <f>IF(Таблица_owssvr__2[[#This Row],[Статус]]="Эксперт","Э","С")</f>
        <v>С</v>
      </c>
    </row>
    <row r="6" spans="1:64" x14ac:dyDescent="0.25">
      <c r="A6" s="1" t="s">
        <v>68</v>
      </c>
      <c r="B6" s="1" t="s">
        <v>47</v>
      </c>
      <c r="C6" s="2"/>
      <c r="D6" s="3" t="s">
        <v>69</v>
      </c>
      <c r="E6" s="4">
        <v>1</v>
      </c>
      <c r="F6" s="4">
        <v>1</v>
      </c>
      <c r="G6" s="4">
        <v>1</v>
      </c>
      <c r="H6" s="4">
        <v>1</v>
      </c>
      <c r="I6" s="4">
        <v>1</v>
      </c>
      <c r="J6" s="4">
        <v>1</v>
      </c>
      <c r="K6" s="4">
        <v>1</v>
      </c>
      <c r="L6" s="4">
        <v>1</v>
      </c>
      <c r="M6" s="4">
        <v>1</v>
      </c>
      <c r="N6" s="4">
        <v>1</v>
      </c>
      <c r="O6" s="4">
        <v>1</v>
      </c>
      <c r="P6" s="4">
        <v>1</v>
      </c>
      <c r="Q6" s="4">
        <v>1</v>
      </c>
      <c r="R6" s="4">
        <v>1</v>
      </c>
      <c r="S6" s="4">
        <v>0</v>
      </c>
      <c r="T6" s="1" t="s">
        <v>50</v>
      </c>
      <c r="U6" s="1" t="s">
        <v>50</v>
      </c>
      <c r="V6" s="1" t="s">
        <v>50</v>
      </c>
      <c r="W6" s="4">
        <v>1</v>
      </c>
      <c r="X6" s="4">
        <v>1</v>
      </c>
      <c r="Y6" s="4">
        <v>1</v>
      </c>
      <c r="Z6" s="4">
        <v>1</v>
      </c>
      <c r="AA6" s="4">
        <v>1</v>
      </c>
      <c r="AB6" s="4">
        <v>1</v>
      </c>
      <c r="AC6" s="4">
        <v>1</v>
      </c>
      <c r="AD6" s="4">
        <v>1</v>
      </c>
      <c r="AE6" s="4">
        <v>1</v>
      </c>
      <c r="AF6" s="4">
        <v>1</v>
      </c>
      <c r="AG6" s="4">
        <v>1</v>
      </c>
      <c r="AH6" s="4">
        <v>1</v>
      </c>
      <c r="AI6" s="4">
        <v>1</v>
      </c>
      <c r="AJ6" s="4">
        <v>0</v>
      </c>
      <c r="AK6" s="4">
        <v>1</v>
      </c>
      <c r="AL6" s="4">
        <v>1</v>
      </c>
      <c r="AM6" s="4">
        <v>1</v>
      </c>
      <c r="AN6" s="4">
        <v>1</v>
      </c>
      <c r="AO6" s="4">
        <v>1</v>
      </c>
      <c r="AP6" s="4">
        <v>1</v>
      </c>
      <c r="AQ6" s="4">
        <v>1</v>
      </c>
      <c r="AR6" s="4">
        <v>1</v>
      </c>
      <c r="AS6" s="4">
        <v>1</v>
      </c>
      <c r="AT6" s="4">
        <v>1</v>
      </c>
      <c r="AU6" s="1" t="s">
        <v>67</v>
      </c>
      <c r="AV6" s="5">
        <v>44247.592245370368</v>
      </c>
      <c r="AW6" s="2" t="s">
        <v>55</v>
      </c>
      <c r="AX6" s="2" t="s">
        <v>54</v>
      </c>
      <c r="AY6"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6"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6"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6">
        <f>Таблица_owssvr__2[[#This Row],[1.1.]]+Таблица_owssvr__2[[#This Row],[1.2.]]+Таблица_owssvr__2[[#This Row],[1.3.]]+Таблица_owssvr__2[[#This Row],[1.4.]]</f>
        <v>4</v>
      </c>
      <c r="BC6">
        <f>Таблица_owssvr__2[[#This Row],[2.1.]]+Таблица_owssvr__2[[#This Row],[2.2.]]+Таблица_owssvr__2[[#This Row],[2.3.]]+Таблица_owssvr__2[[#This Row],[2.4.]]</f>
        <v>4</v>
      </c>
      <c r="BD6">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12</v>
      </c>
      <c r="BE6">
        <f>Таблица_owssvr__2[[#This Row],['#4.1.]]+Таблица_owssvr__2[[#This Row],['#4.2.]]+Таблица_owssvr__2[[#This Row],['#4.3.]]</f>
        <v>3</v>
      </c>
      <c r="BF6">
        <f>Таблица_owssvr__2[[#This Row],[5.1.]]+Таблица_owssvr__2[[#This Row],[5.2.]]+Таблица_owssvr__2[[#This Row],[5.3.]]+Таблица_owssvr__2[[#This Row],[5.4.]]+Таблица_owssvr__2[[#This Row],[5.5.]]+Таблица_owssvr__2[[#This Row],[5.6.]]</f>
        <v>6</v>
      </c>
      <c r="BG6">
        <f>Таблица_owssvr__2[[#This Row],[6.1.]]+Таблица_owssvr__2[[#This Row],[6.2.]]+Таблица_owssvr__2[[#This Row],[6.3.]]+Таблица_owssvr__2[[#This Row],[6.4.]]+Таблица_owssvr__2[[#This Row],[6.5.]]+Таблица_owssvr__2[[#This Row],[6.6.]]</f>
        <v>6</v>
      </c>
      <c r="BH6">
        <f>Таблица_owssvr__2[[#This Row],[7.1.]]+Таблица_owssvr__2[[#This Row],[7.2.]]+Таблица_owssvr__2[[#This Row],[7.3.]]+Таблица_owssvr__2[[#This Row],[7.4.]]</f>
        <v>3</v>
      </c>
      <c r="BI6">
        <f>Таблица_owssvr__2[[#This Row],[8.1.]]+Таблица_owssvr__2[[#This Row],[8.2.]]+Таблица_owssvr__2[[#This Row],[8.3.]]+Таблица_owssvr__2[[#This Row],[8.4.]]+Таблица_owssvr__2[[#This Row],[8.5.]]+Таблица_owssvr__2[[#This Row],[8.6.]]+Таблица_owssvr__2[[#This Row],[8.7.]]</f>
        <v>7</v>
      </c>
      <c r="BJ6">
        <f>Таблица_owssvr__2[[#This Row],[9.1.]]</f>
        <v>1</v>
      </c>
      <c r="BK6"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46</v>
      </c>
      <c r="BL6" s="4" t="str">
        <f>IF(Таблица_owssvr__2[[#This Row],[Статус]]="Эксперт","Э","С")</f>
        <v>С</v>
      </c>
    </row>
    <row r="7" spans="1:64" x14ac:dyDescent="0.25">
      <c r="A7" s="1" t="s">
        <v>71</v>
      </c>
      <c r="B7" s="1" t="s">
        <v>47</v>
      </c>
      <c r="C7" s="2"/>
      <c r="D7" s="3" t="s">
        <v>72</v>
      </c>
      <c r="E7" s="4">
        <v>1</v>
      </c>
      <c r="F7" s="4">
        <v>0</v>
      </c>
      <c r="G7" s="4">
        <v>1</v>
      </c>
      <c r="H7" s="4">
        <v>0</v>
      </c>
      <c r="I7" s="4">
        <v>1</v>
      </c>
      <c r="J7" s="4">
        <v>1</v>
      </c>
      <c r="K7" s="4">
        <v>1</v>
      </c>
      <c r="L7" s="4">
        <v>1</v>
      </c>
      <c r="M7" s="4">
        <v>1</v>
      </c>
      <c r="N7" s="4">
        <v>1</v>
      </c>
      <c r="O7" s="4">
        <v>1</v>
      </c>
      <c r="P7" s="4">
        <v>1</v>
      </c>
      <c r="Q7" s="4">
        <v>1</v>
      </c>
      <c r="R7" s="4">
        <v>0</v>
      </c>
      <c r="S7" s="4">
        <v>0</v>
      </c>
      <c r="T7" s="1" t="s">
        <v>56</v>
      </c>
      <c r="U7" s="1" t="s">
        <v>56</v>
      </c>
      <c r="V7" s="1" t="s">
        <v>56</v>
      </c>
      <c r="W7" s="4">
        <v>1</v>
      </c>
      <c r="X7" s="4">
        <v>1</v>
      </c>
      <c r="Y7" s="4">
        <v>1</v>
      </c>
      <c r="Z7" s="4">
        <v>1</v>
      </c>
      <c r="AA7" s="4">
        <v>1</v>
      </c>
      <c r="AB7" s="4">
        <v>0</v>
      </c>
      <c r="AC7" s="4">
        <v>1</v>
      </c>
      <c r="AD7" s="4">
        <v>0</v>
      </c>
      <c r="AE7" s="4">
        <v>0</v>
      </c>
      <c r="AF7" s="4">
        <v>1</v>
      </c>
      <c r="AG7" s="4">
        <v>1</v>
      </c>
      <c r="AH7" s="4">
        <v>0</v>
      </c>
      <c r="AI7" s="4">
        <v>0</v>
      </c>
      <c r="AJ7" s="4">
        <v>1</v>
      </c>
      <c r="AK7" s="4">
        <v>0</v>
      </c>
      <c r="AL7" s="4">
        <v>1</v>
      </c>
      <c r="AM7" s="4">
        <v>1</v>
      </c>
      <c r="AN7" s="4">
        <v>1</v>
      </c>
      <c r="AO7" s="4">
        <v>0</v>
      </c>
      <c r="AP7" s="4">
        <v>1</v>
      </c>
      <c r="AQ7" s="4">
        <v>0</v>
      </c>
      <c r="AR7" s="4">
        <v>0</v>
      </c>
      <c r="AS7" s="4">
        <v>1</v>
      </c>
      <c r="AT7" s="4">
        <v>1</v>
      </c>
      <c r="AU7" s="1" t="s">
        <v>70</v>
      </c>
      <c r="AV7" s="5">
        <v>44251.579467592594</v>
      </c>
      <c r="AW7" s="2" t="s">
        <v>55</v>
      </c>
      <c r="AX7" s="2" t="s">
        <v>54</v>
      </c>
      <c r="AY7"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7"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7"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7">
        <f>Таблица_owssvr__2[[#This Row],[1.1.]]+Таблица_owssvr__2[[#This Row],[1.2.]]+Таблица_owssvr__2[[#This Row],[1.3.]]+Таблица_owssvr__2[[#This Row],[1.4.]]</f>
        <v>2</v>
      </c>
      <c r="BC7">
        <f>Таблица_owssvr__2[[#This Row],[2.1.]]+Таблица_owssvr__2[[#This Row],[2.2.]]+Таблица_owssvr__2[[#This Row],[2.3.]]+Таблица_owssvr__2[[#This Row],[2.4.]]</f>
        <v>4</v>
      </c>
      <c r="BD7">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10</v>
      </c>
      <c r="BE7">
        <f>Таблица_owssvr__2[[#This Row],['#4.1.]]+Таблица_owssvr__2[[#This Row],['#4.2.]]+Таблица_owssvr__2[[#This Row],['#4.3.]]</f>
        <v>6</v>
      </c>
      <c r="BF7">
        <f>Таблица_owssvr__2[[#This Row],[5.1.]]+Таблица_owssvr__2[[#This Row],[5.2.]]+Таблица_owssvr__2[[#This Row],[5.3.]]+Таблица_owssvr__2[[#This Row],[5.4.]]+Таблица_owssvr__2[[#This Row],[5.5.]]+Таблица_owssvr__2[[#This Row],[5.6.]]</f>
        <v>5</v>
      </c>
      <c r="BG7">
        <f>Таблица_owssvr__2[[#This Row],[6.1.]]+Таблица_owssvr__2[[#This Row],[6.2.]]+Таблица_owssvr__2[[#This Row],[6.3.]]+Таблица_owssvr__2[[#This Row],[6.4.]]+Таблица_owssvr__2[[#This Row],[6.5.]]+Таблица_owssvr__2[[#This Row],[6.6.]]</f>
        <v>3</v>
      </c>
      <c r="BH7">
        <f>Таблица_owssvr__2[[#This Row],[7.1.]]+Таблица_owssvr__2[[#This Row],[7.2.]]+Таблица_owssvr__2[[#This Row],[7.3.]]+Таблица_owssvr__2[[#This Row],[7.4.]]</f>
        <v>2</v>
      </c>
      <c r="BI7">
        <f>Таблица_owssvr__2[[#This Row],[8.1.]]+Таблица_owssvr__2[[#This Row],[8.2.]]+Таблица_owssvr__2[[#This Row],[8.3.]]+Таблица_owssvr__2[[#This Row],[8.4.]]+Таблица_owssvr__2[[#This Row],[8.5.]]+Таблица_owssvr__2[[#This Row],[8.6.]]+Таблица_owssvr__2[[#This Row],[8.7.]]</f>
        <v>4</v>
      </c>
      <c r="BJ7">
        <f>Таблица_owssvr__2[[#This Row],[9.1.]]</f>
        <v>1</v>
      </c>
      <c r="BK7"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37</v>
      </c>
      <c r="BL7" s="4" t="str">
        <f>IF(Таблица_owssvr__2[[#This Row],[Статус]]="Эксперт","Э","С")</f>
        <v>С</v>
      </c>
    </row>
    <row r="8" spans="1:64" x14ac:dyDescent="0.25">
      <c r="A8" s="1" t="s">
        <v>74</v>
      </c>
      <c r="B8" s="1" t="s">
        <v>47</v>
      </c>
      <c r="C8" s="2"/>
      <c r="D8" s="3" t="s">
        <v>75</v>
      </c>
      <c r="E8" s="4">
        <v>1</v>
      </c>
      <c r="F8" s="4">
        <v>0</v>
      </c>
      <c r="G8" s="4">
        <v>1</v>
      </c>
      <c r="H8" s="4">
        <v>1</v>
      </c>
      <c r="I8" s="4">
        <v>1</v>
      </c>
      <c r="J8" s="4">
        <v>0</v>
      </c>
      <c r="K8" s="4">
        <v>1</v>
      </c>
      <c r="L8" s="4">
        <v>1</v>
      </c>
      <c r="M8" s="4">
        <v>1</v>
      </c>
      <c r="N8" s="4">
        <v>0</v>
      </c>
      <c r="O8" s="4">
        <v>1</v>
      </c>
      <c r="P8" s="4">
        <v>0</v>
      </c>
      <c r="Q8" s="4">
        <v>1</v>
      </c>
      <c r="R8" s="4">
        <v>0</v>
      </c>
      <c r="S8" s="4">
        <v>0</v>
      </c>
      <c r="T8" s="1" t="s">
        <v>56</v>
      </c>
      <c r="U8" s="1" t="s">
        <v>56</v>
      </c>
      <c r="V8" s="1" t="s">
        <v>56</v>
      </c>
      <c r="W8" s="4">
        <v>0</v>
      </c>
      <c r="X8" s="4">
        <v>0</v>
      </c>
      <c r="Y8" s="4">
        <v>1</v>
      </c>
      <c r="Z8" s="4">
        <v>0</v>
      </c>
      <c r="AA8" s="4">
        <v>0</v>
      </c>
      <c r="AB8" s="4">
        <v>1</v>
      </c>
      <c r="AC8" s="4">
        <v>1</v>
      </c>
      <c r="AD8" s="4">
        <v>0</v>
      </c>
      <c r="AE8" s="4">
        <v>1</v>
      </c>
      <c r="AF8" s="4">
        <v>0</v>
      </c>
      <c r="AG8" s="4">
        <v>1</v>
      </c>
      <c r="AH8" s="4">
        <v>0</v>
      </c>
      <c r="AI8" s="4">
        <v>0</v>
      </c>
      <c r="AJ8" s="4">
        <v>0</v>
      </c>
      <c r="AK8" s="4">
        <v>1</v>
      </c>
      <c r="AL8" s="4">
        <v>0</v>
      </c>
      <c r="AM8" s="4">
        <v>1</v>
      </c>
      <c r="AN8" s="4">
        <v>1</v>
      </c>
      <c r="AO8" s="4">
        <v>1</v>
      </c>
      <c r="AP8" s="4">
        <v>1</v>
      </c>
      <c r="AQ8" s="4">
        <v>0</v>
      </c>
      <c r="AR8" s="4">
        <v>1</v>
      </c>
      <c r="AS8" s="4">
        <v>1</v>
      </c>
      <c r="AT8" s="4">
        <v>0</v>
      </c>
      <c r="AU8" s="1" t="s">
        <v>73</v>
      </c>
      <c r="AV8" s="5">
        <v>44253.372256944444</v>
      </c>
      <c r="AW8" s="2" t="s">
        <v>55</v>
      </c>
      <c r="AX8" s="2" t="s">
        <v>54</v>
      </c>
      <c r="AY8"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8"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8"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8">
        <f>Таблица_owssvr__2[[#This Row],[1.1.]]+Таблица_owssvr__2[[#This Row],[1.2.]]+Таблица_owssvr__2[[#This Row],[1.3.]]+Таблица_owssvr__2[[#This Row],[1.4.]]</f>
        <v>3</v>
      </c>
      <c r="BC8">
        <f>Таблица_owssvr__2[[#This Row],[2.1.]]+Таблица_owssvr__2[[#This Row],[2.2.]]+Таблица_owssvr__2[[#This Row],[2.3.]]+Таблица_owssvr__2[[#This Row],[2.4.]]</f>
        <v>3</v>
      </c>
      <c r="BD8">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8">
        <f>Таблица_owssvr__2[[#This Row],['#4.1.]]+Таблица_owssvr__2[[#This Row],['#4.2.]]+Таблица_owssvr__2[[#This Row],['#4.3.]]</f>
        <v>6</v>
      </c>
      <c r="BF8">
        <f>Таблица_owssvr__2[[#This Row],[5.1.]]+Таблица_owssvr__2[[#This Row],[5.2.]]+Таблица_owssvr__2[[#This Row],[5.3.]]+Таблица_owssvr__2[[#This Row],[5.4.]]+Таблица_owssvr__2[[#This Row],[5.5.]]+Таблица_owssvr__2[[#This Row],[5.6.]]</f>
        <v>2</v>
      </c>
      <c r="BG8">
        <f>Таблица_owssvr__2[[#This Row],[6.1.]]+Таблица_owssvr__2[[#This Row],[6.2.]]+Таблица_owssvr__2[[#This Row],[6.3.]]+Таблица_owssvr__2[[#This Row],[6.4.]]+Таблица_owssvr__2[[#This Row],[6.5.]]+Таблица_owssvr__2[[#This Row],[6.6.]]</f>
        <v>3</v>
      </c>
      <c r="BH8">
        <f>Таблица_owssvr__2[[#This Row],[7.1.]]+Таблица_owssvr__2[[#This Row],[7.2.]]+Таблица_owssvr__2[[#This Row],[7.3.]]+Таблица_owssvr__2[[#This Row],[7.4.]]</f>
        <v>1</v>
      </c>
      <c r="BI8">
        <f>Таблица_owssvr__2[[#This Row],[8.1.]]+Таблица_owssvr__2[[#This Row],[8.2.]]+Таблица_owssvr__2[[#This Row],[8.3.]]+Таблица_owssvr__2[[#This Row],[8.4.]]+Таблица_owssvr__2[[#This Row],[8.5.]]+Таблица_owssvr__2[[#This Row],[8.6.]]+Таблица_owssvr__2[[#This Row],[8.7.]]</f>
        <v>6</v>
      </c>
      <c r="BJ8">
        <f>Таблица_owssvr__2[[#This Row],[9.1.]]</f>
        <v>0</v>
      </c>
      <c r="BK8"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30</v>
      </c>
      <c r="BL8" s="4" t="str">
        <f>IF(Таблица_owssvr__2[[#This Row],[Статус]]="Эксперт","Э","С")</f>
        <v>С</v>
      </c>
    </row>
    <row r="9" spans="1:64" x14ac:dyDescent="0.25">
      <c r="A9" s="1" t="s">
        <v>77</v>
      </c>
      <c r="B9" s="1" t="s">
        <v>47</v>
      </c>
      <c r="C9" s="2"/>
      <c r="D9" s="3" t="s">
        <v>78</v>
      </c>
      <c r="E9" s="4">
        <v>1</v>
      </c>
      <c r="F9" s="4">
        <v>1</v>
      </c>
      <c r="G9" s="4">
        <v>1</v>
      </c>
      <c r="H9" s="4">
        <v>1</v>
      </c>
      <c r="I9" s="4">
        <v>1</v>
      </c>
      <c r="J9" s="4">
        <v>1</v>
      </c>
      <c r="K9" s="4">
        <v>1</v>
      </c>
      <c r="L9" s="4">
        <v>1</v>
      </c>
      <c r="M9" s="4">
        <v>1</v>
      </c>
      <c r="N9" s="4">
        <v>1</v>
      </c>
      <c r="O9" s="4">
        <v>1</v>
      </c>
      <c r="P9" s="4">
        <v>1</v>
      </c>
      <c r="Q9" s="4">
        <v>1</v>
      </c>
      <c r="R9" s="4">
        <v>0</v>
      </c>
      <c r="S9" s="4">
        <v>0</v>
      </c>
      <c r="T9" s="1" t="s">
        <v>56</v>
      </c>
      <c r="U9" s="1" t="s">
        <v>56</v>
      </c>
      <c r="V9" s="1" t="s">
        <v>50</v>
      </c>
      <c r="W9" s="4">
        <v>1</v>
      </c>
      <c r="X9" s="4">
        <v>1</v>
      </c>
      <c r="Y9" s="4">
        <v>1</v>
      </c>
      <c r="Z9" s="4">
        <v>1</v>
      </c>
      <c r="AA9" s="4">
        <v>1</v>
      </c>
      <c r="AB9" s="4">
        <v>0</v>
      </c>
      <c r="AC9" s="4">
        <v>1</v>
      </c>
      <c r="AD9" s="4">
        <v>1</v>
      </c>
      <c r="AE9" s="4">
        <v>1</v>
      </c>
      <c r="AF9" s="4">
        <v>1</v>
      </c>
      <c r="AG9" s="4">
        <v>1</v>
      </c>
      <c r="AH9" s="4">
        <v>1</v>
      </c>
      <c r="AI9" s="4">
        <v>1</v>
      </c>
      <c r="AJ9" s="4">
        <v>1</v>
      </c>
      <c r="AK9" s="4">
        <v>1</v>
      </c>
      <c r="AL9" s="4">
        <v>1</v>
      </c>
      <c r="AM9" s="4">
        <v>1</v>
      </c>
      <c r="AN9" s="4">
        <v>1</v>
      </c>
      <c r="AO9" s="4">
        <v>1</v>
      </c>
      <c r="AP9" s="4">
        <v>1</v>
      </c>
      <c r="AQ9" s="4">
        <v>1</v>
      </c>
      <c r="AR9" s="4">
        <v>1</v>
      </c>
      <c r="AS9" s="4">
        <v>1</v>
      </c>
      <c r="AT9" s="4">
        <v>1</v>
      </c>
      <c r="AU9" s="1" t="s">
        <v>76</v>
      </c>
      <c r="AV9" s="5">
        <v>44253.386192129627</v>
      </c>
      <c r="AW9" s="2" t="s">
        <v>55</v>
      </c>
      <c r="AX9" s="2" t="s">
        <v>54</v>
      </c>
      <c r="AY9"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9"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9"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9">
        <f>Таблица_owssvr__2[[#This Row],[1.1.]]+Таблица_owssvr__2[[#This Row],[1.2.]]+Таблица_owssvr__2[[#This Row],[1.3.]]+Таблица_owssvr__2[[#This Row],[1.4.]]</f>
        <v>4</v>
      </c>
      <c r="BC9">
        <f>Таблица_owssvr__2[[#This Row],[2.1.]]+Таблица_owssvr__2[[#This Row],[2.2.]]+Таблица_owssvr__2[[#This Row],[2.3.]]+Таблица_owssvr__2[[#This Row],[2.4.]]</f>
        <v>4</v>
      </c>
      <c r="BD9">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10</v>
      </c>
      <c r="BE9">
        <f>Таблица_owssvr__2[[#This Row],['#4.1.]]+Таблица_owssvr__2[[#This Row],['#4.2.]]+Таблица_owssvr__2[[#This Row],['#4.3.]]</f>
        <v>5</v>
      </c>
      <c r="BF9">
        <f>Таблица_owssvr__2[[#This Row],[5.1.]]+Таблица_owssvr__2[[#This Row],[5.2.]]+Таблица_owssvr__2[[#This Row],[5.3.]]+Таблица_owssvr__2[[#This Row],[5.4.]]+Таблица_owssvr__2[[#This Row],[5.5.]]+Таблица_owssvr__2[[#This Row],[5.6.]]</f>
        <v>5</v>
      </c>
      <c r="BG9">
        <f>Таблица_owssvr__2[[#This Row],[6.1.]]+Таблица_owssvr__2[[#This Row],[6.2.]]+Таблица_owssvr__2[[#This Row],[6.3.]]+Таблица_owssvr__2[[#This Row],[6.4.]]+Таблица_owssvr__2[[#This Row],[6.5.]]+Таблица_owssvr__2[[#This Row],[6.6.]]</f>
        <v>6</v>
      </c>
      <c r="BH9">
        <f>Таблица_owssvr__2[[#This Row],[7.1.]]+Таблица_owssvr__2[[#This Row],[7.2.]]+Таблица_owssvr__2[[#This Row],[7.3.]]+Таблица_owssvr__2[[#This Row],[7.4.]]</f>
        <v>4</v>
      </c>
      <c r="BI9">
        <f>Таблица_owssvr__2[[#This Row],[8.1.]]+Таблица_owssvr__2[[#This Row],[8.2.]]+Таблица_owssvr__2[[#This Row],[8.3.]]+Таблица_owssvr__2[[#This Row],[8.4.]]+Таблица_owssvr__2[[#This Row],[8.5.]]+Таблица_owssvr__2[[#This Row],[8.6.]]+Таблица_owssvr__2[[#This Row],[8.7.]]</f>
        <v>7</v>
      </c>
      <c r="BJ9">
        <f>Таблица_owssvr__2[[#This Row],[9.1.]]</f>
        <v>1</v>
      </c>
      <c r="BK9"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46</v>
      </c>
      <c r="BL9" s="4" t="str">
        <f>IF(Таблица_owssvr__2[[#This Row],[Статус]]="Эксперт","Э","С")</f>
        <v>С</v>
      </c>
    </row>
    <row r="10" spans="1:64" x14ac:dyDescent="0.25">
      <c r="A10" s="1" t="s">
        <v>80</v>
      </c>
      <c r="B10" s="1" t="s">
        <v>47</v>
      </c>
      <c r="C10" s="2"/>
      <c r="D10" s="3" t="s">
        <v>81</v>
      </c>
      <c r="E10" s="4">
        <v>0</v>
      </c>
      <c r="F10" s="4">
        <v>0</v>
      </c>
      <c r="G10" s="4">
        <v>0</v>
      </c>
      <c r="H10" s="4">
        <v>1</v>
      </c>
      <c r="I10" s="4">
        <v>1</v>
      </c>
      <c r="J10" s="4">
        <v>0</v>
      </c>
      <c r="K10" s="4">
        <v>0</v>
      </c>
      <c r="L10" s="4">
        <v>1</v>
      </c>
      <c r="M10" s="4">
        <v>1</v>
      </c>
      <c r="N10" s="4">
        <v>1</v>
      </c>
      <c r="O10" s="4">
        <v>1</v>
      </c>
      <c r="P10" s="4">
        <v>1</v>
      </c>
      <c r="Q10" s="4">
        <v>1</v>
      </c>
      <c r="R10" s="4">
        <v>0</v>
      </c>
      <c r="S10" s="4">
        <v>0</v>
      </c>
      <c r="T10" s="1" t="s">
        <v>50</v>
      </c>
      <c r="U10" s="1" t="s">
        <v>50</v>
      </c>
      <c r="V10" s="1" t="s">
        <v>50</v>
      </c>
      <c r="W10" s="4">
        <v>1</v>
      </c>
      <c r="X10" s="4">
        <v>1</v>
      </c>
      <c r="Y10" s="4">
        <v>1</v>
      </c>
      <c r="Z10" s="4">
        <v>1</v>
      </c>
      <c r="AA10" s="4">
        <v>0</v>
      </c>
      <c r="AB10" s="4">
        <v>0</v>
      </c>
      <c r="AC10" s="4">
        <v>1</v>
      </c>
      <c r="AD10" s="4">
        <v>1</v>
      </c>
      <c r="AE10" s="4">
        <v>1</v>
      </c>
      <c r="AF10" s="4">
        <v>1</v>
      </c>
      <c r="AG10" s="4">
        <v>0</v>
      </c>
      <c r="AH10" s="4">
        <v>0</v>
      </c>
      <c r="AI10" s="4">
        <v>0</v>
      </c>
      <c r="AJ10" s="4">
        <v>0</v>
      </c>
      <c r="AK10" s="4">
        <v>1</v>
      </c>
      <c r="AL10" s="4">
        <v>0</v>
      </c>
      <c r="AM10" s="4">
        <v>1</v>
      </c>
      <c r="AN10" s="4">
        <v>1</v>
      </c>
      <c r="AO10" s="4">
        <v>1</v>
      </c>
      <c r="AP10" s="4">
        <v>0</v>
      </c>
      <c r="AQ10" s="4">
        <v>0</v>
      </c>
      <c r="AR10" s="4">
        <v>0</v>
      </c>
      <c r="AS10" s="4">
        <v>1</v>
      </c>
      <c r="AT10" s="4">
        <v>1</v>
      </c>
      <c r="AU10" s="1" t="s">
        <v>79</v>
      </c>
      <c r="AV10" s="5">
        <v>44253.448506944442</v>
      </c>
      <c r="AW10" s="2" t="s">
        <v>55</v>
      </c>
      <c r="AX10" s="2" t="s">
        <v>54</v>
      </c>
      <c r="AY10"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10"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10"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10">
        <f>Таблица_owssvr__2[[#This Row],[1.1.]]+Таблица_owssvr__2[[#This Row],[1.2.]]+Таблица_owssvr__2[[#This Row],[1.3.]]+Таблица_owssvr__2[[#This Row],[1.4.]]</f>
        <v>1</v>
      </c>
      <c r="BC10">
        <f>Таблица_owssvr__2[[#This Row],[2.1.]]+Таблица_owssvr__2[[#This Row],[2.2.]]+Таблица_owssvr__2[[#This Row],[2.3.]]+Таблица_owssvr__2[[#This Row],[2.4.]]</f>
        <v>2</v>
      </c>
      <c r="BD10">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10</v>
      </c>
      <c r="BE10">
        <f>Таблица_owssvr__2[[#This Row],['#4.1.]]+Таблица_owssvr__2[[#This Row],['#4.2.]]+Таблица_owssvr__2[[#This Row],['#4.3.]]</f>
        <v>3</v>
      </c>
      <c r="BF10">
        <f>Таблица_owssvr__2[[#This Row],[5.1.]]+Таблица_owssvr__2[[#This Row],[5.2.]]+Таблица_owssvr__2[[#This Row],[5.3.]]+Таблица_owssvr__2[[#This Row],[5.4.]]+Таблица_owssvr__2[[#This Row],[5.5.]]+Таблица_owssvr__2[[#This Row],[5.6.]]</f>
        <v>4</v>
      </c>
      <c r="BG10">
        <f>Таблица_owssvr__2[[#This Row],[6.1.]]+Таблица_owssvr__2[[#This Row],[6.2.]]+Таблица_owssvr__2[[#This Row],[6.3.]]+Таблица_owssvr__2[[#This Row],[6.4.]]+Таблица_owssvr__2[[#This Row],[6.5.]]+Таблица_owssvr__2[[#This Row],[6.6.]]</f>
        <v>4</v>
      </c>
      <c r="BH10">
        <f>Таблица_owssvr__2[[#This Row],[7.1.]]+Таблица_owssvr__2[[#This Row],[7.2.]]+Таблица_owssvr__2[[#This Row],[7.3.]]+Таблица_owssvr__2[[#This Row],[7.4.]]</f>
        <v>1</v>
      </c>
      <c r="BI10">
        <f>Таблица_owssvr__2[[#This Row],[8.1.]]+Таблица_owssvr__2[[#This Row],[8.2.]]+Таблица_owssvr__2[[#This Row],[8.3.]]+Таблица_owssvr__2[[#This Row],[8.4.]]+Таблица_owssvr__2[[#This Row],[8.5.]]+Таблица_owssvr__2[[#This Row],[8.6.]]+Таблица_owssvr__2[[#This Row],[8.7.]]</f>
        <v>4</v>
      </c>
      <c r="BJ10">
        <f>Таблица_owssvr__2[[#This Row],[9.1.]]</f>
        <v>1</v>
      </c>
      <c r="BK10"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30</v>
      </c>
      <c r="BL10" s="4" t="str">
        <f>IF(Таблица_owssvr__2[[#This Row],[Статус]]="Эксперт","Э","С")</f>
        <v>С</v>
      </c>
    </row>
    <row r="11" spans="1:64" x14ac:dyDescent="0.25">
      <c r="A11" s="1" t="s">
        <v>83</v>
      </c>
      <c r="B11" s="1" t="s">
        <v>47</v>
      </c>
      <c r="C11" s="2"/>
      <c r="D11" s="3" t="s">
        <v>84</v>
      </c>
      <c r="E11" s="4">
        <v>1</v>
      </c>
      <c r="F11" s="4">
        <v>1</v>
      </c>
      <c r="G11" s="4">
        <v>1</v>
      </c>
      <c r="H11" s="4">
        <v>0</v>
      </c>
      <c r="I11" s="4">
        <v>1</v>
      </c>
      <c r="J11" s="4">
        <v>1</v>
      </c>
      <c r="K11" s="4">
        <v>0</v>
      </c>
      <c r="L11" s="4">
        <v>0</v>
      </c>
      <c r="M11" s="4">
        <v>1</v>
      </c>
      <c r="N11" s="4">
        <v>1</v>
      </c>
      <c r="O11" s="4">
        <v>0</v>
      </c>
      <c r="P11" s="4">
        <v>0</v>
      </c>
      <c r="Q11" s="4">
        <v>1</v>
      </c>
      <c r="R11" s="4">
        <v>0</v>
      </c>
      <c r="S11" s="4">
        <v>0</v>
      </c>
      <c r="T11" s="1" t="s">
        <v>50</v>
      </c>
      <c r="U11" s="1" t="s">
        <v>50</v>
      </c>
      <c r="V11" s="1" t="s">
        <v>50</v>
      </c>
      <c r="W11" s="4">
        <v>1</v>
      </c>
      <c r="X11" s="4">
        <v>0</v>
      </c>
      <c r="Y11" s="4">
        <v>0</v>
      </c>
      <c r="Z11" s="4">
        <v>0</v>
      </c>
      <c r="AA11" s="4">
        <v>0</v>
      </c>
      <c r="AB11" s="4">
        <v>0</v>
      </c>
      <c r="AC11" s="4">
        <v>1</v>
      </c>
      <c r="AD11" s="4">
        <v>0</v>
      </c>
      <c r="AE11" s="4">
        <v>0</v>
      </c>
      <c r="AF11" s="4">
        <v>0</v>
      </c>
      <c r="AG11" s="4">
        <v>0</v>
      </c>
      <c r="AH11" s="4">
        <v>0</v>
      </c>
      <c r="AI11" s="4">
        <v>0</v>
      </c>
      <c r="AJ11" s="4">
        <v>0</v>
      </c>
      <c r="AK11" s="4">
        <v>0</v>
      </c>
      <c r="AL11" s="4">
        <v>0</v>
      </c>
      <c r="AM11" s="4">
        <v>0</v>
      </c>
      <c r="AN11" s="4">
        <v>0</v>
      </c>
      <c r="AO11" s="4">
        <v>0</v>
      </c>
      <c r="AP11" s="4">
        <v>0</v>
      </c>
      <c r="AQ11" s="4">
        <v>0</v>
      </c>
      <c r="AR11" s="4">
        <v>0</v>
      </c>
      <c r="AS11" s="4">
        <v>0</v>
      </c>
      <c r="AT11" s="4">
        <v>0</v>
      </c>
      <c r="AU11" s="1" t="s">
        <v>82</v>
      </c>
      <c r="AV11" s="5">
        <v>44253.564120370371</v>
      </c>
      <c r="AW11" s="2" t="s">
        <v>55</v>
      </c>
      <c r="AX11" s="2" t="s">
        <v>54</v>
      </c>
      <c r="AY11"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11"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11"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11">
        <f>Таблица_owssvr__2[[#This Row],[1.1.]]+Таблица_owssvr__2[[#This Row],[1.2.]]+Таблица_owssvr__2[[#This Row],[1.3.]]+Таблица_owssvr__2[[#This Row],[1.4.]]</f>
        <v>3</v>
      </c>
      <c r="BC11">
        <f>Таблица_owssvr__2[[#This Row],[2.1.]]+Таблица_owssvr__2[[#This Row],[2.2.]]+Таблица_owssvr__2[[#This Row],[2.3.]]+Таблица_owssvr__2[[#This Row],[2.4.]]</f>
        <v>2</v>
      </c>
      <c r="BD11">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11">
        <f>Таблица_owssvr__2[[#This Row],['#4.1.]]+Таблица_owssvr__2[[#This Row],['#4.2.]]+Таблица_owssvr__2[[#This Row],['#4.3.]]</f>
        <v>3</v>
      </c>
      <c r="BF11">
        <f>Таблица_owssvr__2[[#This Row],[5.1.]]+Таблица_owssvr__2[[#This Row],[5.2.]]+Таблица_owssvr__2[[#This Row],[5.3.]]+Таблица_owssvr__2[[#This Row],[5.4.]]+Таблица_owssvr__2[[#This Row],[5.5.]]+Таблица_owssvr__2[[#This Row],[5.6.]]</f>
        <v>1</v>
      </c>
      <c r="BG11">
        <f>Таблица_owssvr__2[[#This Row],[6.1.]]+Таблица_owssvr__2[[#This Row],[6.2.]]+Таблица_owssvr__2[[#This Row],[6.3.]]+Таблица_owssvr__2[[#This Row],[6.4.]]+Таблица_owssvr__2[[#This Row],[6.5.]]+Таблица_owssvr__2[[#This Row],[6.6.]]</f>
        <v>1</v>
      </c>
      <c r="BH11">
        <f>Таблица_owssvr__2[[#This Row],[7.1.]]+Таблица_owssvr__2[[#This Row],[7.2.]]+Таблица_owssvr__2[[#This Row],[7.3.]]+Таблица_owssvr__2[[#This Row],[7.4.]]</f>
        <v>0</v>
      </c>
      <c r="BI11">
        <f>Таблица_owssvr__2[[#This Row],[8.1.]]+Таблица_owssvr__2[[#This Row],[8.2.]]+Таблица_owssvr__2[[#This Row],[8.3.]]+Таблица_owssvr__2[[#This Row],[8.4.]]+Таблица_owssvr__2[[#This Row],[8.5.]]+Таблица_owssvr__2[[#This Row],[8.6.]]+Таблица_owssvr__2[[#This Row],[8.7.]]</f>
        <v>0</v>
      </c>
      <c r="BJ11">
        <f>Таблица_owssvr__2[[#This Row],[9.1.]]</f>
        <v>0</v>
      </c>
      <c r="BK11"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16</v>
      </c>
      <c r="BL11" s="4" t="str">
        <f>IF(Таблица_owssvr__2[[#This Row],[Статус]]="Эксперт","Э","С")</f>
        <v>С</v>
      </c>
    </row>
    <row r="12" spans="1:64" x14ac:dyDescent="0.25">
      <c r="A12" s="1" t="s">
        <v>87</v>
      </c>
      <c r="B12" s="1" t="s">
        <v>47</v>
      </c>
      <c r="C12" s="2"/>
      <c r="D12" s="3" t="s">
        <v>88</v>
      </c>
      <c r="E12" s="4">
        <v>1</v>
      </c>
      <c r="F12" s="4">
        <v>1</v>
      </c>
      <c r="G12" s="4">
        <v>1</v>
      </c>
      <c r="H12" s="4">
        <v>0</v>
      </c>
      <c r="I12" s="4">
        <v>1</v>
      </c>
      <c r="J12" s="4">
        <v>1</v>
      </c>
      <c r="K12" s="4">
        <v>1</v>
      </c>
      <c r="L12" s="4">
        <v>1</v>
      </c>
      <c r="M12" s="4">
        <v>1</v>
      </c>
      <c r="N12" s="4">
        <v>1</v>
      </c>
      <c r="O12" s="4">
        <v>0</v>
      </c>
      <c r="P12" s="4">
        <v>1</v>
      </c>
      <c r="Q12" s="4">
        <v>0</v>
      </c>
      <c r="R12" s="4">
        <v>0</v>
      </c>
      <c r="S12" s="4">
        <v>0</v>
      </c>
      <c r="T12" s="1" t="s">
        <v>56</v>
      </c>
      <c r="U12" s="1" t="s">
        <v>85</v>
      </c>
      <c r="V12" s="1" t="s">
        <v>56</v>
      </c>
      <c r="W12" s="4">
        <v>1</v>
      </c>
      <c r="X12" s="4">
        <v>1</v>
      </c>
      <c r="Y12" s="4">
        <v>1</v>
      </c>
      <c r="Z12" s="4">
        <v>1</v>
      </c>
      <c r="AA12" s="4">
        <v>0</v>
      </c>
      <c r="AB12" s="4">
        <v>0</v>
      </c>
      <c r="AC12" s="4">
        <v>1</v>
      </c>
      <c r="AD12" s="4">
        <v>1</v>
      </c>
      <c r="AE12" s="4">
        <v>1</v>
      </c>
      <c r="AF12" s="4">
        <v>1</v>
      </c>
      <c r="AG12" s="4">
        <v>0</v>
      </c>
      <c r="AH12" s="4">
        <v>0</v>
      </c>
      <c r="AI12" s="4">
        <v>0</v>
      </c>
      <c r="AJ12" s="4">
        <v>1</v>
      </c>
      <c r="AK12" s="4">
        <v>1</v>
      </c>
      <c r="AL12" s="4">
        <v>1</v>
      </c>
      <c r="AM12" s="4">
        <v>1</v>
      </c>
      <c r="AN12" s="4">
        <v>1</v>
      </c>
      <c r="AO12" s="4">
        <v>0</v>
      </c>
      <c r="AP12" s="4">
        <v>1</v>
      </c>
      <c r="AQ12" s="4">
        <v>0</v>
      </c>
      <c r="AR12" s="4">
        <v>1</v>
      </c>
      <c r="AS12" s="4">
        <v>1</v>
      </c>
      <c r="AT12" s="4">
        <v>1</v>
      </c>
      <c r="AU12" s="1" t="s">
        <v>86</v>
      </c>
      <c r="AV12" s="5">
        <v>44253.576585648145</v>
      </c>
      <c r="AW12" s="2" t="s">
        <v>55</v>
      </c>
      <c r="AX12" s="2" t="s">
        <v>54</v>
      </c>
      <c r="AY12"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12"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3</v>
      </c>
      <c r="BA12"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12">
        <f>Таблица_owssvr__2[[#This Row],[1.1.]]+Таблица_owssvr__2[[#This Row],[1.2.]]+Таблица_owssvr__2[[#This Row],[1.3.]]+Таблица_owssvr__2[[#This Row],[1.4.]]</f>
        <v>3</v>
      </c>
      <c r="BC12">
        <f>Таблица_owssvr__2[[#This Row],[2.1.]]+Таблица_owssvr__2[[#This Row],[2.2.]]+Таблица_owssvr__2[[#This Row],[2.3.]]+Таблица_owssvr__2[[#This Row],[2.4.]]</f>
        <v>4</v>
      </c>
      <c r="BD12">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12">
        <f>Таблица_owssvr__2[[#This Row],['#4.1.]]+Таблица_owssvr__2[[#This Row],['#4.2.]]+Таблица_owssvr__2[[#This Row],['#4.3.]]</f>
        <v>7</v>
      </c>
      <c r="BF12">
        <f>Таблица_owssvr__2[[#This Row],[5.1.]]+Таблица_owssvr__2[[#This Row],[5.2.]]+Таблица_owssvr__2[[#This Row],[5.3.]]+Таблица_owssvr__2[[#This Row],[5.4.]]+Таблица_owssvr__2[[#This Row],[5.5.]]+Таблица_owssvr__2[[#This Row],[5.6.]]</f>
        <v>4</v>
      </c>
      <c r="BG12">
        <f>Таблица_owssvr__2[[#This Row],[6.1.]]+Таблица_owssvr__2[[#This Row],[6.2.]]+Таблица_owssvr__2[[#This Row],[6.3.]]+Таблица_owssvr__2[[#This Row],[6.4.]]+Таблица_owssvr__2[[#This Row],[6.5.]]+Таблица_owssvr__2[[#This Row],[6.6.]]</f>
        <v>4</v>
      </c>
      <c r="BH12">
        <f>Таблица_owssvr__2[[#This Row],[7.1.]]+Таблица_owssvr__2[[#This Row],[7.2.]]+Таблица_owssvr__2[[#This Row],[7.3.]]+Таблица_owssvr__2[[#This Row],[7.4.]]</f>
        <v>3</v>
      </c>
      <c r="BI12">
        <f>Таблица_owssvr__2[[#This Row],[8.1.]]+Таблица_owssvr__2[[#This Row],[8.2.]]+Таблица_owssvr__2[[#This Row],[8.3.]]+Таблица_owssvr__2[[#This Row],[8.4.]]+Таблица_owssvr__2[[#This Row],[8.5.]]+Таблица_owssvr__2[[#This Row],[8.6.]]+Таблица_owssvr__2[[#This Row],[8.7.]]</f>
        <v>5</v>
      </c>
      <c r="BJ12">
        <f>Таблица_owssvr__2[[#This Row],[9.1.]]</f>
        <v>1</v>
      </c>
      <c r="BK12"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37</v>
      </c>
      <c r="BL12" s="4" t="str">
        <f>IF(Таблица_owssvr__2[[#This Row],[Статус]]="Эксперт","Э","С")</f>
        <v>С</v>
      </c>
    </row>
    <row r="13" spans="1:64" x14ac:dyDescent="0.25">
      <c r="A13" s="1" t="s">
        <v>90</v>
      </c>
      <c r="B13" s="1" t="s">
        <v>47</v>
      </c>
      <c r="C13" s="2"/>
      <c r="D13" s="3" t="s">
        <v>91</v>
      </c>
      <c r="E13" s="4">
        <v>1</v>
      </c>
      <c r="F13" s="4">
        <v>1</v>
      </c>
      <c r="G13" s="4">
        <v>1</v>
      </c>
      <c r="H13" s="4">
        <v>0</v>
      </c>
      <c r="I13" s="4">
        <v>1</v>
      </c>
      <c r="J13" s="4">
        <v>1</v>
      </c>
      <c r="K13" s="4">
        <v>1</v>
      </c>
      <c r="L13" s="4">
        <v>1</v>
      </c>
      <c r="M13" s="4">
        <v>1</v>
      </c>
      <c r="N13" s="4">
        <v>1</v>
      </c>
      <c r="O13" s="4">
        <v>1</v>
      </c>
      <c r="P13" s="4">
        <v>1</v>
      </c>
      <c r="Q13" s="4">
        <v>1</v>
      </c>
      <c r="R13" s="4">
        <v>1</v>
      </c>
      <c r="S13" s="4">
        <v>0</v>
      </c>
      <c r="T13" s="1" t="s">
        <v>56</v>
      </c>
      <c r="U13" s="1" t="s">
        <v>50</v>
      </c>
      <c r="V13" s="1" t="s">
        <v>56</v>
      </c>
      <c r="W13" s="4">
        <v>1</v>
      </c>
      <c r="X13" s="4">
        <v>1</v>
      </c>
      <c r="Y13" s="4">
        <v>1</v>
      </c>
      <c r="Z13" s="4">
        <v>1</v>
      </c>
      <c r="AA13" s="4">
        <v>1</v>
      </c>
      <c r="AB13" s="4">
        <v>1</v>
      </c>
      <c r="AC13" s="4">
        <v>1</v>
      </c>
      <c r="AD13" s="4">
        <v>1</v>
      </c>
      <c r="AE13" s="4">
        <v>1</v>
      </c>
      <c r="AF13" s="4">
        <v>1</v>
      </c>
      <c r="AG13" s="4">
        <v>1</v>
      </c>
      <c r="AH13" s="4">
        <v>1</v>
      </c>
      <c r="AI13" s="4">
        <v>1</v>
      </c>
      <c r="AJ13" s="4">
        <v>1</v>
      </c>
      <c r="AK13" s="4">
        <v>1</v>
      </c>
      <c r="AL13" s="4">
        <v>1</v>
      </c>
      <c r="AM13" s="4">
        <v>1</v>
      </c>
      <c r="AN13" s="4">
        <v>1</v>
      </c>
      <c r="AO13" s="4">
        <v>1</v>
      </c>
      <c r="AP13" s="4">
        <v>1</v>
      </c>
      <c r="AQ13" s="4">
        <v>1</v>
      </c>
      <c r="AR13" s="4">
        <v>0</v>
      </c>
      <c r="AS13" s="4">
        <v>1</v>
      </c>
      <c r="AT13" s="4">
        <v>1</v>
      </c>
      <c r="AU13" s="1" t="s">
        <v>89</v>
      </c>
      <c r="AV13" s="5">
        <v>44253.664594907408</v>
      </c>
      <c r="AW13" s="2" t="s">
        <v>55</v>
      </c>
      <c r="AX13" s="2" t="s">
        <v>54</v>
      </c>
      <c r="AY13"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13"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13"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13">
        <f>Таблица_owssvr__2[[#This Row],[1.1.]]+Таблица_owssvr__2[[#This Row],[1.2.]]+Таблица_owssvr__2[[#This Row],[1.3.]]+Таблица_owssvr__2[[#This Row],[1.4.]]</f>
        <v>3</v>
      </c>
      <c r="BC13">
        <f>Таблица_owssvr__2[[#This Row],[2.1.]]+Таблица_owssvr__2[[#This Row],[2.2.]]+Таблица_owssvr__2[[#This Row],[2.3.]]+Таблица_owssvr__2[[#This Row],[2.4.]]</f>
        <v>4</v>
      </c>
      <c r="BD13">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12</v>
      </c>
      <c r="BE13">
        <f>Таблица_owssvr__2[[#This Row],['#4.1.]]+Таблица_owssvr__2[[#This Row],['#4.2.]]+Таблица_owssvr__2[[#This Row],['#4.3.]]</f>
        <v>5</v>
      </c>
      <c r="BF13">
        <f>Таблица_owssvr__2[[#This Row],[5.1.]]+Таблица_owssvr__2[[#This Row],[5.2.]]+Таблица_owssvr__2[[#This Row],[5.3.]]+Таблица_owssvr__2[[#This Row],[5.4.]]+Таблица_owssvr__2[[#This Row],[5.5.]]+Таблица_owssvr__2[[#This Row],[5.6.]]</f>
        <v>6</v>
      </c>
      <c r="BG13">
        <f>Таблица_owssvr__2[[#This Row],[6.1.]]+Таблица_owssvr__2[[#This Row],[6.2.]]+Таблица_owssvr__2[[#This Row],[6.3.]]+Таблица_owssvr__2[[#This Row],[6.4.]]+Таблица_owssvr__2[[#This Row],[6.5.]]+Таблица_owssvr__2[[#This Row],[6.6.]]</f>
        <v>6</v>
      </c>
      <c r="BH13">
        <f>Таблица_owssvr__2[[#This Row],[7.1.]]+Таблица_owssvr__2[[#This Row],[7.2.]]+Таблица_owssvr__2[[#This Row],[7.3.]]+Таблица_owssvr__2[[#This Row],[7.4.]]</f>
        <v>4</v>
      </c>
      <c r="BI13">
        <f>Таблица_owssvr__2[[#This Row],[8.1.]]+Таблица_owssvr__2[[#This Row],[8.2.]]+Таблица_owssvr__2[[#This Row],[8.3.]]+Таблица_owssvr__2[[#This Row],[8.4.]]+Таблица_owssvr__2[[#This Row],[8.5.]]+Таблица_owssvr__2[[#This Row],[8.6.]]+Таблица_owssvr__2[[#This Row],[8.7.]]</f>
        <v>6</v>
      </c>
      <c r="BJ13">
        <f>Таблица_owssvr__2[[#This Row],[9.1.]]</f>
        <v>1</v>
      </c>
      <c r="BK13"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47</v>
      </c>
      <c r="BL13" s="4" t="str">
        <f>IF(Таблица_owssvr__2[[#This Row],[Статус]]="Эксперт","Э","С")</f>
        <v>С</v>
      </c>
    </row>
    <row r="14" spans="1:64" ht="30" x14ac:dyDescent="0.25">
      <c r="A14" s="1" t="s">
        <v>93</v>
      </c>
      <c r="B14" s="1" t="s">
        <v>47</v>
      </c>
      <c r="C14" s="2"/>
      <c r="D14" s="3" t="s">
        <v>94</v>
      </c>
      <c r="E14" s="4">
        <v>1</v>
      </c>
      <c r="F14" s="4">
        <v>1</v>
      </c>
      <c r="G14" s="4">
        <v>1</v>
      </c>
      <c r="H14" s="4">
        <v>1</v>
      </c>
      <c r="I14" s="4">
        <v>1</v>
      </c>
      <c r="J14" s="4">
        <v>1</v>
      </c>
      <c r="K14" s="4">
        <v>1</v>
      </c>
      <c r="L14" s="4">
        <v>1</v>
      </c>
      <c r="M14" s="4">
        <v>1</v>
      </c>
      <c r="N14" s="4">
        <v>1</v>
      </c>
      <c r="O14" s="4">
        <v>1</v>
      </c>
      <c r="P14" s="4">
        <v>1</v>
      </c>
      <c r="Q14" s="4">
        <v>1</v>
      </c>
      <c r="R14" s="4">
        <v>1</v>
      </c>
      <c r="S14" s="4">
        <v>0</v>
      </c>
      <c r="T14" s="1" t="s">
        <v>50</v>
      </c>
      <c r="U14" s="1" t="s">
        <v>56</v>
      </c>
      <c r="V14" s="1" t="s">
        <v>56</v>
      </c>
      <c r="W14" s="4">
        <v>1</v>
      </c>
      <c r="X14" s="4">
        <v>1</v>
      </c>
      <c r="Y14" s="4">
        <v>1</v>
      </c>
      <c r="Z14" s="4">
        <v>1</v>
      </c>
      <c r="AA14" s="4">
        <v>1</v>
      </c>
      <c r="AB14" s="4">
        <v>0</v>
      </c>
      <c r="AC14" s="4">
        <v>1</v>
      </c>
      <c r="AD14" s="4">
        <v>1</v>
      </c>
      <c r="AE14" s="4">
        <v>1</v>
      </c>
      <c r="AF14" s="4">
        <v>1</v>
      </c>
      <c r="AG14" s="4">
        <v>1</v>
      </c>
      <c r="AH14" s="4">
        <v>1</v>
      </c>
      <c r="AI14" s="4">
        <v>1</v>
      </c>
      <c r="AJ14" s="4">
        <v>1</v>
      </c>
      <c r="AK14" s="4">
        <v>1</v>
      </c>
      <c r="AL14" s="4">
        <v>1</v>
      </c>
      <c r="AM14" s="4">
        <v>1</v>
      </c>
      <c r="AN14" s="4">
        <v>1</v>
      </c>
      <c r="AO14" s="4">
        <v>1</v>
      </c>
      <c r="AP14" s="4">
        <v>1</v>
      </c>
      <c r="AQ14" s="4">
        <v>1</v>
      </c>
      <c r="AR14" s="4">
        <v>1</v>
      </c>
      <c r="AS14" s="4">
        <v>1</v>
      </c>
      <c r="AT14" s="4">
        <v>1</v>
      </c>
      <c r="AU14" s="1" t="s">
        <v>92</v>
      </c>
      <c r="AV14" s="5">
        <v>44253.669340277775</v>
      </c>
      <c r="AW14" s="2" t="s">
        <v>55</v>
      </c>
      <c r="AX14" s="2" t="s">
        <v>54</v>
      </c>
      <c r="AY14"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14"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14"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14">
        <f>Таблица_owssvr__2[[#This Row],[1.1.]]+Таблица_owssvr__2[[#This Row],[1.2.]]+Таблица_owssvr__2[[#This Row],[1.3.]]+Таблица_owssvr__2[[#This Row],[1.4.]]</f>
        <v>4</v>
      </c>
      <c r="BC14">
        <f>Таблица_owssvr__2[[#This Row],[2.1.]]+Таблица_owssvr__2[[#This Row],[2.2.]]+Таблица_owssvr__2[[#This Row],[2.3.]]+Таблица_owssvr__2[[#This Row],[2.4.]]</f>
        <v>4</v>
      </c>
      <c r="BD14">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12</v>
      </c>
      <c r="BE14">
        <f>Таблица_owssvr__2[[#This Row],['#4.1.]]+Таблица_owssvr__2[[#This Row],['#4.2.]]+Таблица_owssvr__2[[#This Row],['#4.3.]]</f>
        <v>5</v>
      </c>
      <c r="BF14">
        <f>Таблица_owssvr__2[[#This Row],[5.1.]]+Таблица_owssvr__2[[#This Row],[5.2.]]+Таблица_owssvr__2[[#This Row],[5.3.]]+Таблица_owssvr__2[[#This Row],[5.4.]]+Таблица_owssvr__2[[#This Row],[5.5.]]+Таблица_owssvr__2[[#This Row],[5.6.]]</f>
        <v>5</v>
      </c>
      <c r="BG14">
        <f>Таблица_owssvr__2[[#This Row],[6.1.]]+Таблица_owssvr__2[[#This Row],[6.2.]]+Таблица_owssvr__2[[#This Row],[6.3.]]+Таблица_owssvr__2[[#This Row],[6.4.]]+Таблица_owssvr__2[[#This Row],[6.5.]]+Таблица_owssvr__2[[#This Row],[6.6.]]</f>
        <v>6</v>
      </c>
      <c r="BH14">
        <f>Таблица_owssvr__2[[#This Row],[7.1.]]+Таблица_owssvr__2[[#This Row],[7.2.]]+Таблица_owssvr__2[[#This Row],[7.3.]]+Таблица_owssvr__2[[#This Row],[7.4.]]</f>
        <v>4</v>
      </c>
      <c r="BI14">
        <f>Таблица_owssvr__2[[#This Row],[8.1.]]+Таблица_owssvr__2[[#This Row],[8.2.]]+Таблица_owssvr__2[[#This Row],[8.3.]]+Таблица_owssvr__2[[#This Row],[8.4.]]+Таблица_owssvr__2[[#This Row],[8.5.]]+Таблица_owssvr__2[[#This Row],[8.6.]]+Таблица_owssvr__2[[#This Row],[8.7.]]</f>
        <v>7</v>
      </c>
      <c r="BJ14">
        <f>Таблица_owssvr__2[[#This Row],[9.1.]]</f>
        <v>1</v>
      </c>
      <c r="BK14"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48</v>
      </c>
      <c r="BL14" s="4" t="str">
        <f>IF(Таблица_owssvr__2[[#This Row],[Статус]]="Эксперт","Э","С")</f>
        <v>С</v>
      </c>
    </row>
    <row r="15" spans="1:64" ht="30" x14ac:dyDescent="0.25">
      <c r="A15" s="1" t="s">
        <v>96</v>
      </c>
      <c r="B15" s="1" t="s">
        <v>47</v>
      </c>
      <c r="C15" s="2"/>
      <c r="D15" s="3" t="s">
        <v>97</v>
      </c>
      <c r="E15" s="4">
        <v>1</v>
      </c>
      <c r="F15" s="4">
        <v>0</v>
      </c>
      <c r="G15" s="4">
        <v>1</v>
      </c>
      <c r="H15" s="4">
        <v>0</v>
      </c>
      <c r="I15" s="4">
        <v>1</v>
      </c>
      <c r="J15" s="4">
        <v>1</v>
      </c>
      <c r="K15" s="4">
        <v>1</v>
      </c>
      <c r="L15" s="4">
        <v>1</v>
      </c>
      <c r="M15" s="4">
        <v>1</v>
      </c>
      <c r="N15" s="4">
        <v>1</v>
      </c>
      <c r="O15" s="4">
        <v>1</v>
      </c>
      <c r="P15" s="4">
        <v>1</v>
      </c>
      <c r="Q15" s="4">
        <v>1</v>
      </c>
      <c r="R15" s="4">
        <v>1</v>
      </c>
      <c r="S15" s="4">
        <v>0</v>
      </c>
      <c r="T15" s="1" t="s">
        <v>56</v>
      </c>
      <c r="U15" s="1" t="s">
        <v>56</v>
      </c>
      <c r="V15" s="1" t="s">
        <v>56</v>
      </c>
      <c r="W15" s="4">
        <v>1</v>
      </c>
      <c r="X15" s="4">
        <v>1</v>
      </c>
      <c r="Y15" s="4">
        <v>1</v>
      </c>
      <c r="Z15" s="4">
        <v>1</v>
      </c>
      <c r="AA15" s="4">
        <v>1</v>
      </c>
      <c r="AB15" s="4">
        <v>1</v>
      </c>
      <c r="AC15" s="4">
        <v>1</v>
      </c>
      <c r="AD15" s="4">
        <v>1</v>
      </c>
      <c r="AE15" s="4">
        <v>1</v>
      </c>
      <c r="AF15" s="4">
        <v>1</v>
      </c>
      <c r="AG15" s="4">
        <v>1</v>
      </c>
      <c r="AH15" s="4">
        <v>1</v>
      </c>
      <c r="AI15" s="4">
        <v>0</v>
      </c>
      <c r="AJ15" s="4">
        <v>1</v>
      </c>
      <c r="AK15" s="4">
        <v>0</v>
      </c>
      <c r="AL15" s="4">
        <v>1</v>
      </c>
      <c r="AM15" s="4">
        <v>1</v>
      </c>
      <c r="AN15" s="4">
        <v>1</v>
      </c>
      <c r="AO15" s="4">
        <v>1</v>
      </c>
      <c r="AP15" s="4">
        <v>1</v>
      </c>
      <c r="AQ15" s="4">
        <v>1</v>
      </c>
      <c r="AR15" s="4">
        <v>1</v>
      </c>
      <c r="AS15" s="4">
        <v>1</v>
      </c>
      <c r="AT15" s="4">
        <v>1</v>
      </c>
      <c r="AU15" s="1" t="s">
        <v>95</v>
      </c>
      <c r="AV15" s="5">
        <v>44253.676759259259</v>
      </c>
      <c r="AW15" s="2" t="s">
        <v>55</v>
      </c>
      <c r="AX15" s="2" t="s">
        <v>54</v>
      </c>
      <c r="AY15"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15"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15"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15">
        <f>Таблица_owssvr__2[[#This Row],[1.1.]]+Таблица_owssvr__2[[#This Row],[1.2.]]+Таблица_owssvr__2[[#This Row],[1.3.]]+Таблица_owssvr__2[[#This Row],[1.4.]]</f>
        <v>2</v>
      </c>
      <c r="BC15">
        <f>Таблица_owssvr__2[[#This Row],[2.1.]]+Таблица_owssvr__2[[#This Row],[2.2.]]+Таблица_owssvr__2[[#This Row],[2.3.]]+Таблица_owssvr__2[[#This Row],[2.4.]]</f>
        <v>4</v>
      </c>
      <c r="BD15">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12</v>
      </c>
      <c r="BE15">
        <f>Таблица_owssvr__2[[#This Row],['#4.1.]]+Таблица_owssvr__2[[#This Row],['#4.2.]]+Таблица_owssvr__2[[#This Row],['#4.3.]]</f>
        <v>6</v>
      </c>
      <c r="BF15">
        <f>Таблица_owssvr__2[[#This Row],[5.1.]]+Таблица_owssvr__2[[#This Row],[5.2.]]+Таблица_owssvr__2[[#This Row],[5.3.]]+Таблица_owssvr__2[[#This Row],[5.4.]]+Таблица_owssvr__2[[#This Row],[5.5.]]+Таблица_owssvr__2[[#This Row],[5.6.]]</f>
        <v>6</v>
      </c>
      <c r="BG15">
        <f>Таблица_owssvr__2[[#This Row],[6.1.]]+Таблица_owssvr__2[[#This Row],[6.2.]]+Таблица_owssvr__2[[#This Row],[6.3.]]+Таблица_owssvr__2[[#This Row],[6.4.]]+Таблица_owssvr__2[[#This Row],[6.5.]]+Таблица_owssvr__2[[#This Row],[6.6.]]</f>
        <v>6</v>
      </c>
      <c r="BH15">
        <f>Таблица_owssvr__2[[#This Row],[7.1.]]+Таблица_owssvr__2[[#This Row],[7.2.]]+Таблица_owssvr__2[[#This Row],[7.3.]]+Таблица_owssvr__2[[#This Row],[7.4.]]</f>
        <v>2</v>
      </c>
      <c r="BI15">
        <f>Таблица_owssvr__2[[#This Row],[8.1.]]+Таблица_owssvr__2[[#This Row],[8.2.]]+Таблица_owssvr__2[[#This Row],[8.3.]]+Таблица_owssvr__2[[#This Row],[8.4.]]+Таблица_owssvr__2[[#This Row],[8.5.]]+Таблица_owssvr__2[[#This Row],[8.6.]]+Таблица_owssvr__2[[#This Row],[8.7.]]</f>
        <v>7</v>
      </c>
      <c r="BJ15">
        <f>Таблица_owssvr__2[[#This Row],[9.1.]]</f>
        <v>1</v>
      </c>
      <c r="BK15"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46</v>
      </c>
      <c r="BL15" s="4" t="str">
        <f>IF(Таблица_owssvr__2[[#This Row],[Статус]]="Эксперт","Э","С")</f>
        <v>С</v>
      </c>
    </row>
    <row r="16" spans="1:64" ht="30" x14ac:dyDescent="0.25">
      <c r="A16" s="1" t="s">
        <v>99</v>
      </c>
      <c r="B16" s="1" t="s">
        <v>47</v>
      </c>
      <c r="C16" s="2"/>
      <c r="D16" s="3" t="s">
        <v>100</v>
      </c>
      <c r="E16" s="4">
        <v>0</v>
      </c>
      <c r="F16" s="4">
        <v>1</v>
      </c>
      <c r="G16" s="4">
        <v>0</v>
      </c>
      <c r="H16" s="4">
        <v>0</v>
      </c>
      <c r="I16" s="4">
        <v>1</v>
      </c>
      <c r="J16" s="4">
        <v>1</v>
      </c>
      <c r="K16" s="4">
        <v>1</v>
      </c>
      <c r="L16" s="4">
        <v>1</v>
      </c>
      <c r="M16" s="4">
        <v>1</v>
      </c>
      <c r="N16" s="4">
        <v>0</v>
      </c>
      <c r="O16" s="4">
        <v>0</v>
      </c>
      <c r="P16" s="4">
        <v>1</v>
      </c>
      <c r="Q16" s="4">
        <v>1</v>
      </c>
      <c r="R16" s="4">
        <v>0</v>
      </c>
      <c r="S16" s="4">
        <v>0</v>
      </c>
      <c r="T16" s="1" t="s">
        <v>56</v>
      </c>
      <c r="U16" s="1" t="s">
        <v>56</v>
      </c>
      <c r="V16" s="1" t="s">
        <v>56</v>
      </c>
      <c r="W16" s="4">
        <v>1</v>
      </c>
      <c r="X16" s="4">
        <v>0</v>
      </c>
      <c r="Y16" s="4">
        <v>0</v>
      </c>
      <c r="Z16" s="4">
        <v>1</v>
      </c>
      <c r="AA16" s="4">
        <v>1</v>
      </c>
      <c r="AB16" s="4">
        <v>0</v>
      </c>
      <c r="AC16" s="4">
        <v>1</v>
      </c>
      <c r="AD16" s="4">
        <v>0</v>
      </c>
      <c r="AE16" s="4">
        <v>0</v>
      </c>
      <c r="AF16" s="4">
        <v>1</v>
      </c>
      <c r="AG16" s="4">
        <v>1</v>
      </c>
      <c r="AH16" s="4">
        <v>1</v>
      </c>
      <c r="AI16" s="4">
        <v>1</v>
      </c>
      <c r="AJ16" s="4">
        <v>1</v>
      </c>
      <c r="AK16" s="4">
        <v>0</v>
      </c>
      <c r="AL16" s="4">
        <v>0</v>
      </c>
      <c r="AM16" s="4">
        <v>0</v>
      </c>
      <c r="AN16" s="4">
        <v>1</v>
      </c>
      <c r="AO16" s="4">
        <v>0</v>
      </c>
      <c r="AP16" s="4">
        <v>0</v>
      </c>
      <c r="AQ16" s="4">
        <v>0</v>
      </c>
      <c r="AR16" s="4">
        <v>0</v>
      </c>
      <c r="AS16" s="4">
        <v>1</v>
      </c>
      <c r="AT16" s="4">
        <v>1</v>
      </c>
      <c r="AU16" s="1" t="s">
        <v>98</v>
      </c>
      <c r="AV16" s="5">
        <v>44253.713634259257</v>
      </c>
      <c r="AW16" s="2" t="s">
        <v>55</v>
      </c>
      <c r="AX16" s="2" t="s">
        <v>54</v>
      </c>
      <c r="AY16"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16"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16"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16">
        <f>Таблица_owssvr__2[[#This Row],[1.1.]]+Таблица_owssvr__2[[#This Row],[1.2.]]+Таблица_owssvr__2[[#This Row],[1.3.]]+Таблица_owssvr__2[[#This Row],[1.4.]]</f>
        <v>1</v>
      </c>
      <c r="BC16">
        <f>Таблица_owssvr__2[[#This Row],[2.1.]]+Таблица_owssvr__2[[#This Row],[2.2.]]+Таблица_owssvr__2[[#This Row],[2.3.]]+Таблица_owssvr__2[[#This Row],[2.4.]]</f>
        <v>4</v>
      </c>
      <c r="BD16">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16">
        <f>Таблица_owssvr__2[[#This Row],['#4.1.]]+Таблица_owssvr__2[[#This Row],['#4.2.]]+Таблица_owssvr__2[[#This Row],['#4.3.]]</f>
        <v>6</v>
      </c>
      <c r="BF16">
        <f>Таблица_owssvr__2[[#This Row],[5.1.]]+Таблица_owssvr__2[[#This Row],[5.2.]]+Таблица_owssvr__2[[#This Row],[5.3.]]+Таблица_owssvr__2[[#This Row],[5.4.]]+Таблица_owssvr__2[[#This Row],[5.5.]]+Таблица_owssvr__2[[#This Row],[5.6.]]</f>
        <v>3</v>
      </c>
      <c r="BG16">
        <f>Таблица_owssvr__2[[#This Row],[6.1.]]+Таблица_owssvr__2[[#This Row],[6.2.]]+Таблица_owssvr__2[[#This Row],[6.3.]]+Таблица_owssvr__2[[#This Row],[6.4.]]+Таблица_owssvr__2[[#This Row],[6.5.]]+Таблица_owssvr__2[[#This Row],[6.6.]]</f>
        <v>4</v>
      </c>
      <c r="BH16">
        <f>Таблица_owssvr__2[[#This Row],[7.1.]]+Таблица_owssvr__2[[#This Row],[7.2.]]+Таблица_owssvr__2[[#This Row],[7.3.]]+Таблица_owssvr__2[[#This Row],[7.4.]]</f>
        <v>2</v>
      </c>
      <c r="BI16">
        <f>Таблица_owssvr__2[[#This Row],[8.1.]]+Таблица_owssvr__2[[#This Row],[8.2.]]+Таблица_owssvr__2[[#This Row],[8.3.]]+Таблица_owssvr__2[[#This Row],[8.4.]]+Таблица_owssvr__2[[#This Row],[8.5.]]+Таблица_owssvr__2[[#This Row],[8.6.]]+Таблица_owssvr__2[[#This Row],[8.7.]]</f>
        <v>2</v>
      </c>
      <c r="BJ16">
        <f>Таблица_owssvr__2[[#This Row],[9.1.]]</f>
        <v>1</v>
      </c>
      <c r="BK16"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29</v>
      </c>
      <c r="BL16" s="4" t="str">
        <f>IF(Таблица_owssvr__2[[#This Row],[Статус]]="Эксперт","Э","С")</f>
        <v>С</v>
      </c>
    </row>
    <row r="17" spans="1:64" ht="30" x14ac:dyDescent="0.25">
      <c r="A17" s="1" t="s">
        <v>102</v>
      </c>
      <c r="B17" s="1" t="s">
        <v>47</v>
      </c>
      <c r="C17" s="2"/>
      <c r="D17" s="3" t="s">
        <v>103</v>
      </c>
      <c r="E17" s="4">
        <v>1</v>
      </c>
      <c r="F17" s="4">
        <v>1</v>
      </c>
      <c r="G17" s="4">
        <v>1</v>
      </c>
      <c r="H17" s="4">
        <v>1</v>
      </c>
      <c r="I17" s="4">
        <v>1</v>
      </c>
      <c r="J17" s="4">
        <v>1</v>
      </c>
      <c r="K17" s="4">
        <v>1</v>
      </c>
      <c r="L17" s="4">
        <v>1</v>
      </c>
      <c r="M17" s="4">
        <v>1</v>
      </c>
      <c r="N17" s="4">
        <v>1</v>
      </c>
      <c r="O17" s="4">
        <v>1</v>
      </c>
      <c r="P17" s="4">
        <v>1</v>
      </c>
      <c r="Q17" s="4">
        <v>1</v>
      </c>
      <c r="R17" s="4">
        <v>1</v>
      </c>
      <c r="S17" s="4">
        <v>1</v>
      </c>
      <c r="T17" s="1" t="s">
        <v>56</v>
      </c>
      <c r="U17" s="1" t="s">
        <v>56</v>
      </c>
      <c r="V17" s="1" t="s">
        <v>56</v>
      </c>
      <c r="W17" s="4">
        <v>1</v>
      </c>
      <c r="X17" s="4">
        <v>1</v>
      </c>
      <c r="Y17" s="4">
        <v>1</v>
      </c>
      <c r="Z17" s="4">
        <v>1</v>
      </c>
      <c r="AA17" s="4">
        <v>1</v>
      </c>
      <c r="AB17" s="4">
        <v>1</v>
      </c>
      <c r="AC17" s="4">
        <v>1</v>
      </c>
      <c r="AD17" s="4">
        <v>1</v>
      </c>
      <c r="AE17" s="4">
        <v>1</v>
      </c>
      <c r="AF17" s="4">
        <v>1</v>
      </c>
      <c r="AG17" s="4">
        <v>1</v>
      </c>
      <c r="AH17" s="4">
        <v>1</v>
      </c>
      <c r="AI17" s="4">
        <v>1</v>
      </c>
      <c r="AJ17" s="4">
        <v>1</v>
      </c>
      <c r="AK17" s="4">
        <v>1</v>
      </c>
      <c r="AL17" s="4">
        <v>1</v>
      </c>
      <c r="AM17" s="4">
        <v>1</v>
      </c>
      <c r="AN17" s="4">
        <v>1</v>
      </c>
      <c r="AO17" s="4">
        <v>1</v>
      </c>
      <c r="AP17" s="4">
        <v>1</v>
      </c>
      <c r="AQ17" s="4">
        <v>1</v>
      </c>
      <c r="AR17" s="4">
        <v>1</v>
      </c>
      <c r="AS17" s="4">
        <v>1</v>
      </c>
      <c r="AT17" s="4">
        <v>1</v>
      </c>
      <c r="AU17" s="1" t="s">
        <v>101</v>
      </c>
      <c r="AV17" s="5">
        <v>44255.870787037034</v>
      </c>
      <c r="AW17" s="2" t="s">
        <v>55</v>
      </c>
      <c r="AX17" s="2" t="s">
        <v>54</v>
      </c>
      <c r="AY17"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17"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17"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17">
        <f>Таблица_owssvr__2[[#This Row],[1.1.]]+Таблица_owssvr__2[[#This Row],[1.2.]]+Таблица_owssvr__2[[#This Row],[1.3.]]+Таблица_owssvr__2[[#This Row],[1.4.]]</f>
        <v>4</v>
      </c>
      <c r="BC17">
        <f>Таблица_owssvr__2[[#This Row],[2.1.]]+Таблица_owssvr__2[[#This Row],[2.2.]]+Таблица_owssvr__2[[#This Row],[2.3.]]+Таблица_owssvr__2[[#This Row],[2.4.]]</f>
        <v>4</v>
      </c>
      <c r="BD17">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17">
        <f>Таблица_owssvr__2[[#This Row],['#4.1.]]+Таблица_owssvr__2[[#This Row],['#4.2.]]+Таблица_owssvr__2[[#This Row],['#4.3.]]</f>
        <v>6</v>
      </c>
      <c r="BF17">
        <f>Таблица_owssvr__2[[#This Row],[5.1.]]+Таблица_owssvr__2[[#This Row],[5.2.]]+Таблица_owssvr__2[[#This Row],[5.3.]]+Таблица_owssvr__2[[#This Row],[5.4.]]+Таблица_owssvr__2[[#This Row],[5.5.]]+Таблица_owssvr__2[[#This Row],[5.6.]]</f>
        <v>6</v>
      </c>
      <c r="BG17">
        <f>Таблица_owssvr__2[[#This Row],[6.1.]]+Таблица_owssvr__2[[#This Row],[6.2.]]+Таблица_owssvr__2[[#This Row],[6.3.]]+Таблица_owssvr__2[[#This Row],[6.4.]]+Таблица_owssvr__2[[#This Row],[6.5.]]+Таблица_owssvr__2[[#This Row],[6.6.]]</f>
        <v>6</v>
      </c>
      <c r="BH17">
        <f>Таблица_owssvr__2[[#This Row],[7.1.]]+Таблица_owssvr__2[[#This Row],[7.2.]]+Таблица_owssvr__2[[#This Row],[7.3.]]+Таблица_owssvr__2[[#This Row],[7.4.]]</f>
        <v>4</v>
      </c>
      <c r="BI17">
        <f>Таблица_owssvr__2[[#This Row],[8.1.]]+Таблица_owssvr__2[[#This Row],[8.2.]]+Таблица_owssvr__2[[#This Row],[8.3.]]+Таблица_owssvr__2[[#This Row],[8.4.]]+Таблица_owssvr__2[[#This Row],[8.5.]]+Таблица_owssvr__2[[#This Row],[8.6.]]+Таблица_owssvr__2[[#This Row],[8.7.]]</f>
        <v>7</v>
      </c>
      <c r="BJ17">
        <f>Таблица_owssvr__2[[#This Row],[9.1.]]</f>
        <v>1</v>
      </c>
      <c r="BK17"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44</v>
      </c>
      <c r="BL17" s="4" t="str">
        <f>IF(Таблица_owssvr__2[[#This Row],[Статус]]="Эксперт","Э","С")</f>
        <v>С</v>
      </c>
    </row>
    <row r="18" spans="1:64" ht="30" x14ac:dyDescent="0.25">
      <c r="A18" s="1" t="s">
        <v>105</v>
      </c>
      <c r="B18" s="1" t="s">
        <v>47</v>
      </c>
      <c r="C18" s="2"/>
      <c r="D18" s="3" t="s">
        <v>106</v>
      </c>
      <c r="E18" s="4">
        <v>1</v>
      </c>
      <c r="F18" s="4">
        <v>1</v>
      </c>
      <c r="G18" s="4">
        <v>1</v>
      </c>
      <c r="H18" s="4">
        <v>1</v>
      </c>
      <c r="I18" s="4">
        <v>1</v>
      </c>
      <c r="J18" s="4">
        <v>1</v>
      </c>
      <c r="K18" s="4">
        <v>1</v>
      </c>
      <c r="L18" s="4">
        <v>1</v>
      </c>
      <c r="M18" s="4">
        <v>1</v>
      </c>
      <c r="N18" s="4">
        <v>1</v>
      </c>
      <c r="O18" s="4">
        <v>1</v>
      </c>
      <c r="P18" s="4">
        <v>1</v>
      </c>
      <c r="Q18" s="4">
        <v>1</v>
      </c>
      <c r="R18" s="4">
        <v>1</v>
      </c>
      <c r="S18" s="4">
        <v>0</v>
      </c>
      <c r="T18" s="1" t="s">
        <v>56</v>
      </c>
      <c r="U18" s="1" t="s">
        <v>85</v>
      </c>
      <c r="V18" s="1" t="s">
        <v>56</v>
      </c>
      <c r="W18" s="4">
        <v>1</v>
      </c>
      <c r="X18" s="4">
        <v>1</v>
      </c>
      <c r="Y18" s="4">
        <v>1</v>
      </c>
      <c r="Z18" s="4">
        <v>1</v>
      </c>
      <c r="AA18" s="4">
        <v>1</v>
      </c>
      <c r="AB18" s="4">
        <v>1</v>
      </c>
      <c r="AC18" s="4">
        <v>1</v>
      </c>
      <c r="AD18" s="4">
        <v>1</v>
      </c>
      <c r="AE18" s="4">
        <v>1</v>
      </c>
      <c r="AF18" s="4">
        <v>1</v>
      </c>
      <c r="AG18" s="4">
        <v>1</v>
      </c>
      <c r="AH18" s="4">
        <v>1</v>
      </c>
      <c r="AI18" s="4">
        <v>1</v>
      </c>
      <c r="AJ18" s="4">
        <v>1</v>
      </c>
      <c r="AK18" s="4">
        <v>1</v>
      </c>
      <c r="AL18" s="4">
        <v>0</v>
      </c>
      <c r="AM18" s="4">
        <v>1</v>
      </c>
      <c r="AN18" s="4">
        <v>1</v>
      </c>
      <c r="AO18" s="4">
        <v>1</v>
      </c>
      <c r="AP18" s="4">
        <v>1</v>
      </c>
      <c r="AQ18" s="4">
        <v>1</v>
      </c>
      <c r="AR18" s="4">
        <v>1</v>
      </c>
      <c r="AS18" s="4">
        <v>1</v>
      </c>
      <c r="AT18" s="4">
        <v>1</v>
      </c>
      <c r="AU18" s="1" t="s">
        <v>104</v>
      </c>
      <c r="AV18" s="5">
        <v>44255.907129629632</v>
      </c>
      <c r="AW18" s="2" t="s">
        <v>55</v>
      </c>
      <c r="AX18" s="2" t="s">
        <v>54</v>
      </c>
      <c r="AY18"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18"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3</v>
      </c>
      <c r="BA18"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18">
        <f>Таблица_owssvr__2[[#This Row],[1.1.]]+Таблица_owssvr__2[[#This Row],[1.2.]]+Таблица_owssvr__2[[#This Row],[1.3.]]+Таблица_owssvr__2[[#This Row],[1.4.]]</f>
        <v>4</v>
      </c>
      <c r="BC18">
        <f>Таблица_owssvr__2[[#This Row],[2.1.]]+Таблица_owssvr__2[[#This Row],[2.2.]]+Таблица_owssvr__2[[#This Row],[2.3.]]+Таблица_owssvr__2[[#This Row],[2.4.]]</f>
        <v>4</v>
      </c>
      <c r="BD18">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12</v>
      </c>
      <c r="BE18">
        <f>Таблица_owssvr__2[[#This Row],['#4.1.]]+Таблица_owssvr__2[[#This Row],['#4.2.]]+Таблица_owssvr__2[[#This Row],['#4.3.]]</f>
        <v>7</v>
      </c>
      <c r="BF18">
        <f>Таблица_owssvr__2[[#This Row],[5.1.]]+Таблица_owssvr__2[[#This Row],[5.2.]]+Таблица_owssvr__2[[#This Row],[5.3.]]+Таблица_owssvr__2[[#This Row],[5.4.]]+Таблица_owssvr__2[[#This Row],[5.5.]]+Таблица_owssvr__2[[#This Row],[5.6.]]</f>
        <v>6</v>
      </c>
      <c r="BG18">
        <f>Таблица_owssvr__2[[#This Row],[6.1.]]+Таблица_owssvr__2[[#This Row],[6.2.]]+Таблица_owssvr__2[[#This Row],[6.3.]]+Таблица_owssvr__2[[#This Row],[6.4.]]+Таблица_owssvr__2[[#This Row],[6.5.]]+Таблица_owssvr__2[[#This Row],[6.6.]]</f>
        <v>6</v>
      </c>
      <c r="BH18">
        <f>Таблица_owssvr__2[[#This Row],[7.1.]]+Таблица_owssvr__2[[#This Row],[7.2.]]+Таблица_owssvr__2[[#This Row],[7.3.]]+Таблица_owssvr__2[[#This Row],[7.4.]]</f>
        <v>3</v>
      </c>
      <c r="BI18">
        <f>Таблица_owssvr__2[[#This Row],[8.1.]]+Таблица_owssvr__2[[#This Row],[8.2.]]+Таблица_owssvr__2[[#This Row],[8.3.]]+Таблица_owssvr__2[[#This Row],[8.4.]]+Таблица_owssvr__2[[#This Row],[8.5.]]+Таблица_owssvr__2[[#This Row],[8.6.]]+Таблица_owssvr__2[[#This Row],[8.7.]]</f>
        <v>7</v>
      </c>
      <c r="BJ18">
        <f>Таблица_owssvr__2[[#This Row],[9.1.]]</f>
        <v>1</v>
      </c>
      <c r="BK18"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50</v>
      </c>
      <c r="BL18" s="4" t="str">
        <f>IF(Таблица_owssvr__2[[#This Row],[Статус]]="Эксперт","Э","С")</f>
        <v>С</v>
      </c>
    </row>
    <row r="19" spans="1:64" x14ac:dyDescent="0.25">
      <c r="A19" s="1" t="s">
        <v>108</v>
      </c>
      <c r="B19" s="1" t="s">
        <v>47</v>
      </c>
      <c r="C19" s="2"/>
      <c r="D19" s="3" t="s">
        <v>109</v>
      </c>
      <c r="E19" s="4">
        <v>0</v>
      </c>
      <c r="F19" s="4">
        <v>0</v>
      </c>
      <c r="G19" s="4">
        <v>0</v>
      </c>
      <c r="H19" s="4">
        <v>0</v>
      </c>
      <c r="I19" s="4">
        <v>0</v>
      </c>
      <c r="J19" s="4">
        <v>0</v>
      </c>
      <c r="K19" s="4">
        <v>0</v>
      </c>
      <c r="L19" s="4">
        <v>0</v>
      </c>
      <c r="M19" s="4">
        <v>0</v>
      </c>
      <c r="N19" s="4">
        <v>0</v>
      </c>
      <c r="O19" s="4">
        <v>0</v>
      </c>
      <c r="P19" s="4">
        <v>0</v>
      </c>
      <c r="Q19" s="4">
        <v>0</v>
      </c>
      <c r="R19" s="4">
        <v>0</v>
      </c>
      <c r="S19" s="4">
        <v>0</v>
      </c>
      <c r="T19" s="1" t="s">
        <v>56</v>
      </c>
      <c r="U19" s="1" t="s">
        <v>56</v>
      </c>
      <c r="V19" s="1" t="s">
        <v>56</v>
      </c>
      <c r="W19" s="4">
        <v>0</v>
      </c>
      <c r="X19" s="4">
        <v>0</v>
      </c>
      <c r="Y19" s="4">
        <v>0</v>
      </c>
      <c r="Z19" s="4">
        <v>0</v>
      </c>
      <c r="AA19" s="4">
        <v>0</v>
      </c>
      <c r="AB19" s="4">
        <v>0</v>
      </c>
      <c r="AC19" s="4">
        <v>0</v>
      </c>
      <c r="AD19" s="4">
        <v>0</v>
      </c>
      <c r="AE19" s="4">
        <v>0</v>
      </c>
      <c r="AF19" s="4">
        <v>0</v>
      </c>
      <c r="AG19" s="4">
        <v>0</v>
      </c>
      <c r="AH19" s="4">
        <v>0</v>
      </c>
      <c r="AI19" s="4">
        <v>0</v>
      </c>
      <c r="AJ19" s="4">
        <v>0</v>
      </c>
      <c r="AK19" s="4">
        <v>0</v>
      </c>
      <c r="AL19" s="4">
        <v>0</v>
      </c>
      <c r="AM19" s="4">
        <v>0</v>
      </c>
      <c r="AN19" s="4">
        <v>0</v>
      </c>
      <c r="AO19" s="4">
        <v>0</v>
      </c>
      <c r="AP19" s="4">
        <v>0</v>
      </c>
      <c r="AQ19" s="4">
        <v>0</v>
      </c>
      <c r="AR19" s="4">
        <v>0</v>
      </c>
      <c r="AS19" s="4">
        <v>0</v>
      </c>
      <c r="AT19" s="4">
        <v>0</v>
      </c>
      <c r="AU19" s="1" t="s">
        <v>107</v>
      </c>
      <c r="AV19" s="5">
        <v>44256.570601851854</v>
      </c>
      <c r="AW19" s="2" t="s">
        <v>55</v>
      </c>
      <c r="AX19" s="2" t="s">
        <v>54</v>
      </c>
      <c r="AY19"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19"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19"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19">
        <f>Таблица_owssvr__2[[#This Row],[1.1.]]+Таблица_owssvr__2[[#This Row],[1.2.]]+Таблица_owssvr__2[[#This Row],[1.3.]]+Таблица_owssvr__2[[#This Row],[1.4.]]</f>
        <v>0</v>
      </c>
      <c r="BC19">
        <f>Таблица_owssvr__2[[#This Row],[2.1.]]+Таблица_owssvr__2[[#This Row],[2.2.]]+Таблица_owssvr__2[[#This Row],[2.3.]]+Таблица_owssvr__2[[#This Row],[2.4.]]</f>
        <v>0</v>
      </c>
      <c r="BD19">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19">
        <f>Таблица_owssvr__2[[#This Row],['#4.1.]]+Таблица_owssvr__2[[#This Row],['#4.2.]]+Таблица_owssvr__2[[#This Row],['#4.3.]]</f>
        <v>6</v>
      </c>
      <c r="BF19">
        <f>Таблица_owssvr__2[[#This Row],[5.1.]]+Таблица_owssvr__2[[#This Row],[5.2.]]+Таблица_owssvr__2[[#This Row],[5.3.]]+Таблица_owssvr__2[[#This Row],[5.4.]]+Таблица_owssvr__2[[#This Row],[5.5.]]+Таблица_owssvr__2[[#This Row],[5.6.]]</f>
        <v>0</v>
      </c>
      <c r="BG19">
        <f>Таблица_owssvr__2[[#This Row],[6.1.]]+Таблица_owssvr__2[[#This Row],[6.2.]]+Таблица_owssvr__2[[#This Row],[6.3.]]+Таблица_owssvr__2[[#This Row],[6.4.]]+Таблица_owssvr__2[[#This Row],[6.5.]]+Таблица_owssvr__2[[#This Row],[6.6.]]</f>
        <v>0</v>
      </c>
      <c r="BH19">
        <f>Таблица_owssvr__2[[#This Row],[7.1.]]+Таблица_owssvr__2[[#This Row],[7.2.]]+Таблица_owssvr__2[[#This Row],[7.3.]]+Таблица_owssvr__2[[#This Row],[7.4.]]</f>
        <v>0</v>
      </c>
      <c r="BI19">
        <f>Таблица_owssvr__2[[#This Row],[8.1.]]+Таблица_owssvr__2[[#This Row],[8.2.]]+Таблица_owssvr__2[[#This Row],[8.3.]]+Таблица_owssvr__2[[#This Row],[8.4.]]+Таблица_owssvr__2[[#This Row],[8.5.]]+Таблица_owssvr__2[[#This Row],[8.6.]]+Таблица_owssvr__2[[#This Row],[8.7.]]</f>
        <v>0</v>
      </c>
      <c r="BJ19">
        <f>Таблица_owssvr__2[[#This Row],[9.1.]]</f>
        <v>0</v>
      </c>
      <c r="BK19"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6</v>
      </c>
      <c r="BL19" s="4" t="str">
        <f>IF(Таблица_owssvr__2[[#This Row],[Статус]]="Эксперт","Э","С")</f>
        <v>С</v>
      </c>
    </row>
    <row r="20" spans="1:64" x14ac:dyDescent="0.25">
      <c r="A20" s="1" t="s">
        <v>111</v>
      </c>
      <c r="B20" s="1" t="s">
        <v>47</v>
      </c>
      <c r="C20" s="2"/>
      <c r="D20" s="3" t="s">
        <v>112</v>
      </c>
      <c r="E20" s="4">
        <v>1</v>
      </c>
      <c r="F20" s="4">
        <v>1</v>
      </c>
      <c r="G20" s="4">
        <v>0</v>
      </c>
      <c r="H20" s="4">
        <v>1</v>
      </c>
      <c r="I20" s="4">
        <v>1</v>
      </c>
      <c r="J20" s="4">
        <v>1</v>
      </c>
      <c r="K20" s="4">
        <v>0</v>
      </c>
      <c r="L20" s="4">
        <v>1</v>
      </c>
      <c r="M20" s="4">
        <v>0</v>
      </c>
      <c r="N20" s="4">
        <v>0</v>
      </c>
      <c r="O20" s="4">
        <v>0</v>
      </c>
      <c r="P20" s="4">
        <v>1</v>
      </c>
      <c r="Q20" s="4">
        <v>1</v>
      </c>
      <c r="R20" s="4">
        <v>1</v>
      </c>
      <c r="S20" s="4">
        <v>0</v>
      </c>
      <c r="T20" s="1" t="s">
        <v>50</v>
      </c>
      <c r="U20" s="1" t="s">
        <v>50</v>
      </c>
      <c r="V20" s="1" t="s">
        <v>50</v>
      </c>
      <c r="W20" s="4">
        <v>1</v>
      </c>
      <c r="X20" s="4">
        <v>1</v>
      </c>
      <c r="Y20" s="4">
        <v>0</v>
      </c>
      <c r="Z20" s="4">
        <v>1</v>
      </c>
      <c r="AA20" s="4">
        <v>1</v>
      </c>
      <c r="AB20" s="4">
        <v>0</v>
      </c>
      <c r="AC20" s="4">
        <v>1</v>
      </c>
      <c r="AD20" s="4">
        <v>0</v>
      </c>
      <c r="AE20" s="4">
        <v>0</v>
      </c>
      <c r="AF20" s="4">
        <v>1</v>
      </c>
      <c r="AG20" s="4">
        <v>1</v>
      </c>
      <c r="AH20" s="4">
        <v>0</v>
      </c>
      <c r="AI20" s="4">
        <v>1</v>
      </c>
      <c r="AJ20" s="4">
        <v>0</v>
      </c>
      <c r="AK20" s="4">
        <v>0</v>
      </c>
      <c r="AL20" s="4">
        <v>0</v>
      </c>
      <c r="AM20" s="4">
        <v>1</v>
      </c>
      <c r="AN20" s="4">
        <v>1</v>
      </c>
      <c r="AO20" s="4">
        <v>0</v>
      </c>
      <c r="AP20" s="4">
        <v>0</v>
      </c>
      <c r="AQ20" s="4">
        <v>0</v>
      </c>
      <c r="AR20" s="4">
        <v>0</v>
      </c>
      <c r="AS20" s="4">
        <v>1</v>
      </c>
      <c r="AT20" s="4">
        <v>1</v>
      </c>
      <c r="AU20" s="1" t="s">
        <v>110</v>
      </c>
      <c r="AV20" s="5">
        <v>44256.600405092591</v>
      </c>
      <c r="AW20" s="2" t="s">
        <v>55</v>
      </c>
      <c r="AX20" s="2" t="s">
        <v>54</v>
      </c>
      <c r="AY20"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20"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20"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20">
        <f>Таблица_owssvr__2[[#This Row],[1.1.]]+Таблица_owssvr__2[[#This Row],[1.2.]]+Таблица_owssvr__2[[#This Row],[1.3.]]+Таблица_owssvr__2[[#This Row],[1.4.]]</f>
        <v>3</v>
      </c>
      <c r="BC20">
        <f>Таблица_owssvr__2[[#This Row],[2.1.]]+Таблица_owssvr__2[[#This Row],[2.2.]]+Таблица_owssvr__2[[#This Row],[2.3.]]+Таблица_owssvr__2[[#This Row],[2.4.]]</f>
        <v>3</v>
      </c>
      <c r="BD20">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20">
        <f>Таблица_owssvr__2[[#This Row],['#4.1.]]+Таблица_owssvr__2[[#This Row],['#4.2.]]+Таблица_owssvr__2[[#This Row],['#4.3.]]</f>
        <v>3</v>
      </c>
      <c r="BF20">
        <f>Таблица_owssvr__2[[#This Row],[5.1.]]+Таблица_owssvr__2[[#This Row],[5.2.]]+Таблица_owssvr__2[[#This Row],[5.3.]]+Таблица_owssvr__2[[#This Row],[5.4.]]+Таблица_owssvr__2[[#This Row],[5.5.]]+Таблица_owssvr__2[[#This Row],[5.6.]]</f>
        <v>4</v>
      </c>
      <c r="BG20">
        <f>Таблица_owssvr__2[[#This Row],[6.1.]]+Таблица_owssvr__2[[#This Row],[6.2.]]+Таблица_owssvr__2[[#This Row],[6.3.]]+Таблица_owssvr__2[[#This Row],[6.4.]]+Таблица_owssvr__2[[#This Row],[6.5.]]+Таблица_owssvr__2[[#This Row],[6.6.]]</f>
        <v>3</v>
      </c>
      <c r="BH20">
        <f>Таблица_owssvr__2[[#This Row],[7.1.]]+Таблица_owssvr__2[[#This Row],[7.2.]]+Таблица_owssvr__2[[#This Row],[7.3.]]+Таблица_owssvr__2[[#This Row],[7.4.]]</f>
        <v>1</v>
      </c>
      <c r="BI20">
        <f>Таблица_owssvr__2[[#This Row],[8.1.]]+Таблица_owssvr__2[[#This Row],[8.2.]]+Таблица_owssvr__2[[#This Row],[8.3.]]+Таблица_owssvr__2[[#This Row],[8.4.]]+Таблица_owssvr__2[[#This Row],[8.5.]]+Таблица_owssvr__2[[#This Row],[8.6.]]+Таблица_owssvr__2[[#This Row],[8.7.]]</f>
        <v>3</v>
      </c>
      <c r="BJ20">
        <f>Таблица_owssvr__2[[#This Row],[9.1.]]</f>
        <v>1</v>
      </c>
      <c r="BK20"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27</v>
      </c>
      <c r="BL20" s="4" t="str">
        <f>IF(Таблица_owssvr__2[[#This Row],[Статус]]="Эксперт","Э","С")</f>
        <v>С</v>
      </c>
    </row>
    <row r="21" spans="1:64" x14ac:dyDescent="0.25">
      <c r="A21" s="1" t="s">
        <v>114</v>
      </c>
      <c r="B21" s="1" t="s">
        <v>47</v>
      </c>
      <c r="C21" s="2"/>
      <c r="D21" s="3" t="s">
        <v>115</v>
      </c>
      <c r="E21" s="4">
        <v>1</v>
      </c>
      <c r="F21" s="4">
        <v>1</v>
      </c>
      <c r="G21" s="4">
        <v>1</v>
      </c>
      <c r="H21" s="4">
        <v>1</v>
      </c>
      <c r="I21" s="4">
        <v>1</v>
      </c>
      <c r="J21" s="4">
        <v>1</v>
      </c>
      <c r="K21" s="4">
        <v>0</v>
      </c>
      <c r="L21" s="4">
        <v>1</v>
      </c>
      <c r="M21" s="4">
        <v>1</v>
      </c>
      <c r="N21" s="4">
        <v>0</v>
      </c>
      <c r="O21" s="4">
        <v>0</v>
      </c>
      <c r="P21" s="4">
        <v>0</v>
      </c>
      <c r="Q21" s="4">
        <v>1</v>
      </c>
      <c r="R21" s="4">
        <v>0</v>
      </c>
      <c r="S21" s="4">
        <v>0</v>
      </c>
      <c r="T21" s="1" t="s">
        <v>50</v>
      </c>
      <c r="U21" s="1" t="s">
        <v>50</v>
      </c>
      <c r="V21" s="1" t="s">
        <v>50</v>
      </c>
      <c r="W21" s="4">
        <v>1</v>
      </c>
      <c r="X21" s="4">
        <v>0</v>
      </c>
      <c r="Y21" s="4">
        <v>0</v>
      </c>
      <c r="Z21" s="4">
        <v>0</v>
      </c>
      <c r="AA21" s="4">
        <v>1</v>
      </c>
      <c r="AB21" s="4">
        <v>0</v>
      </c>
      <c r="AC21" s="4">
        <v>1</v>
      </c>
      <c r="AD21" s="4">
        <v>0</v>
      </c>
      <c r="AE21" s="4">
        <v>0</v>
      </c>
      <c r="AF21" s="4">
        <v>0</v>
      </c>
      <c r="AG21" s="4">
        <v>1</v>
      </c>
      <c r="AH21" s="4">
        <v>0</v>
      </c>
      <c r="AI21" s="4">
        <v>0</v>
      </c>
      <c r="AJ21" s="4">
        <v>0</v>
      </c>
      <c r="AK21" s="4">
        <v>0</v>
      </c>
      <c r="AL21" s="4">
        <v>1</v>
      </c>
      <c r="AM21" s="4">
        <v>1</v>
      </c>
      <c r="AN21" s="4">
        <v>1</v>
      </c>
      <c r="AO21" s="4">
        <v>0</v>
      </c>
      <c r="AP21" s="4">
        <v>0</v>
      </c>
      <c r="AQ21" s="4">
        <v>0</v>
      </c>
      <c r="AR21" s="4">
        <v>1</v>
      </c>
      <c r="AS21" s="4">
        <v>1</v>
      </c>
      <c r="AT21" s="4">
        <v>0</v>
      </c>
      <c r="AU21" s="1" t="s">
        <v>113</v>
      </c>
      <c r="AV21" s="5">
        <v>44256.671979166669</v>
      </c>
      <c r="AW21" s="2" t="s">
        <v>55</v>
      </c>
      <c r="AX21" s="2" t="s">
        <v>54</v>
      </c>
      <c r="AY21"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21"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21"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21">
        <f>Таблица_owssvr__2[[#This Row],[1.1.]]+Таблица_owssvr__2[[#This Row],[1.2.]]+Таблица_owssvr__2[[#This Row],[1.3.]]+Таблица_owssvr__2[[#This Row],[1.4.]]</f>
        <v>4</v>
      </c>
      <c r="BC21">
        <f>Таблица_owssvr__2[[#This Row],[2.1.]]+Таблица_owssvr__2[[#This Row],[2.2.]]+Таблица_owssvr__2[[#This Row],[2.3.]]+Таблица_owssvr__2[[#This Row],[2.4.]]</f>
        <v>3</v>
      </c>
      <c r="BD21">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4</v>
      </c>
      <c r="BE21">
        <f>Таблица_owssvr__2[[#This Row],['#4.1.]]+Таблица_owssvr__2[[#This Row],['#4.2.]]+Таблица_owssvr__2[[#This Row],['#4.3.]]</f>
        <v>3</v>
      </c>
      <c r="BF21">
        <f>Таблица_owssvr__2[[#This Row],[5.1.]]+Таблица_owssvr__2[[#This Row],[5.2.]]+Таблица_owssvr__2[[#This Row],[5.3.]]+Таблица_owssvr__2[[#This Row],[5.4.]]+Таблица_owssvr__2[[#This Row],[5.5.]]+Таблица_owssvr__2[[#This Row],[5.6.]]</f>
        <v>2</v>
      </c>
      <c r="BG21">
        <f>Таблица_owssvr__2[[#This Row],[6.1.]]+Таблица_owssvr__2[[#This Row],[6.2.]]+Таблица_owssvr__2[[#This Row],[6.3.]]+Таблица_owssvr__2[[#This Row],[6.4.]]+Таблица_owssvr__2[[#This Row],[6.5.]]+Таблица_owssvr__2[[#This Row],[6.6.]]</f>
        <v>2</v>
      </c>
      <c r="BH21">
        <f>Таблица_owssvr__2[[#This Row],[7.1.]]+Таблица_owssvr__2[[#This Row],[7.2.]]+Таблица_owssvr__2[[#This Row],[7.3.]]+Таблица_owssvr__2[[#This Row],[7.4.]]</f>
        <v>1</v>
      </c>
      <c r="BI21">
        <f>Таблица_owssvr__2[[#This Row],[8.1.]]+Таблица_owssvr__2[[#This Row],[8.2.]]+Таблица_owssvr__2[[#This Row],[8.3.]]+Таблица_owssvr__2[[#This Row],[8.4.]]+Таблица_owssvr__2[[#This Row],[8.5.]]+Таблица_owssvr__2[[#This Row],[8.6.]]+Таблица_owssvr__2[[#This Row],[8.7.]]</f>
        <v>4</v>
      </c>
      <c r="BJ21">
        <f>Таблица_owssvr__2[[#This Row],[9.1.]]</f>
        <v>0</v>
      </c>
      <c r="BK21"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23</v>
      </c>
      <c r="BL21" s="4" t="str">
        <f>IF(Таблица_owssvr__2[[#This Row],[Статус]]="Эксперт","Э","С")</f>
        <v>С</v>
      </c>
    </row>
    <row r="22" spans="1:64" x14ac:dyDescent="0.25">
      <c r="A22" s="1" t="s">
        <v>117</v>
      </c>
      <c r="B22" s="1" t="s">
        <v>47</v>
      </c>
      <c r="C22" s="2"/>
      <c r="D22" s="3" t="s">
        <v>118</v>
      </c>
      <c r="E22" s="4">
        <v>1</v>
      </c>
      <c r="F22" s="4">
        <v>0</v>
      </c>
      <c r="G22" s="4">
        <v>1</v>
      </c>
      <c r="H22" s="4">
        <v>1</v>
      </c>
      <c r="I22" s="4">
        <v>1</v>
      </c>
      <c r="J22" s="4">
        <v>1</v>
      </c>
      <c r="K22" s="4">
        <v>0</v>
      </c>
      <c r="L22" s="4">
        <v>0</v>
      </c>
      <c r="M22" s="4">
        <v>1</v>
      </c>
      <c r="N22" s="4">
        <v>1</v>
      </c>
      <c r="O22" s="4">
        <v>1</v>
      </c>
      <c r="P22" s="4">
        <v>1</v>
      </c>
      <c r="Q22" s="4">
        <v>1</v>
      </c>
      <c r="R22" s="4">
        <v>1</v>
      </c>
      <c r="S22" s="4">
        <v>0</v>
      </c>
      <c r="T22" s="1" t="s">
        <v>56</v>
      </c>
      <c r="U22" s="1" t="s">
        <v>50</v>
      </c>
      <c r="V22" s="1" t="s">
        <v>56</v>
      </c>
      <c r="W22" s="4">
        <v>1</v>
      </c>
      <c r="X22" s="4">
        <v>1</v>
      </c>
      <c r="Y22" s="4">
        <v>1</v>
      </c>
      <c r="Z22" s="4">
        <v>1</v>
      </c>
      <c r="AA22" s="4">
        <v>1</v>
      </c>
      <c r="AB22" s="4">
        <v>0</v>
      </c>
      <c r="AC22" s="4">
        <v>1</v>
      </c>
      <c r="AD22" s="4">
        <v>1</v>
      </c>
      <c r="AE22" s="4">
        <v>1</v>
      </c>
      <c r="AF22" s="4">
        <v>1</v>
      </c>
      <c r="AG22" s="4">
        <v>1</v>
      </c>
      <c r="AH22" s="4">
        <v>1</v>
      </c>
      <c r="AI22" s="4">
        <v>1</v>
      </c>
      <c r="AJ22" s="4">
        <v>0</v>
      </c>
      <c r="AK22" s="4">
        <v>0</v>
      </c>
      <c r="AL22" s="4">
        <v>1</v>
      </c>
      <c r="AM22" s="4">
        <v>1</v>
      </c>
      <c r="AN22" s="4">
        <v>1</v>
      </c>
      <c r="AO22" s="4">
        <v>1</v>
      </c>
      <c r="AP22" s="4">
        <v>1</v>
      </c>
      <c r="AQ22" s="4">
        <v>0</v>
      </c>
      <c r="AR22" s="4">
        <v>0</v>
      </c>
      <c r="AS22" s="4">
        <v>1</v>
      </c>
      <c r="AT22" s="4">
        <v>1</v>
      </c>
      <c r="AU22" s="1" t="s">
        <v>116</v>
      </c>
      <c r="AV22" s="5">
        <v>44256.672997685186</v>
      </c>
      <c r="AW22" s="2" t="s">
        <v>55</v>
      </c>
      <c r="AX22" s="2" t="s">
        <v>54</v>
      </c>
      <c r="AY22"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22"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22"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22">
        <f>Таблица_owssvr__2[[#This Row],[1.1.]]+Таблица_owssvr__2[[#This Row],[1.2.]]+Таблица_owssvr__2[[#This Row],[1.3.]]+Таблица_owssvr__2[[#This Row],[1.4.]]</f>
        <v>3</v>
      </c>
      <c r="BC22">
        <f>Таблица_owssvr__2[[#This Row],[2.1.]]+Таблица_owssvr__2[[#This Row],[2.2.]]+Таблица_owssvr__2[[#This Row],[2.3.]]+Таблица_owssvr__2[[#This Row],[2.4.]]</f>
        <v>2</v>
      </c>
      <c r="BD22">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12</v>
      </c>
      <c r="BE22">
        <f>Таблица_owssvr__2[[#This Row],['#4.1.]]+Таблица_owssvr__2[[#This Row],['#4.2.]]+Таблица_owssvr__2[[#This Row],['#4.3.]]</f>
        <v>5</v>
      </c>
      <c r="BF22">
        <f>Таблица_owssvr__2[[#This Row],[5.1.]]+Таблица_owssvr__2[[#This Row],[5.2.]]+Таблица_owssvr__2[[#This Row],[5.3.]]+Таблица_owssvr__2[[#This Row],[5.4.]]+Таблица_owssvr__2[[#This Row],[5.5.]]+Таблица_owssvr__2[[#This Row],[5.6.]]</f>
        <v>5</v>
      </c>
      <c r="BG22">
        <f>Таблица_owssvr__2[[#This Row],[6.1.]]+Таблица_owssvr__2[[#This Row],[6.2.]]+Таблица_owssvr__2[[#This Row],[6.3.]]+Таблица_owssvr__2[[#This Row],[6.4.]]+Таблица_owssvr__2[[#This Row],[6.5.]]+Таблица_owssvr__2[[#This Row],[6.6.]]</f>
        <v>6</v>
      </c>
      <c r="BH22">
        <f>Таблица_owssvr__2[[#This Row],[7.1.]]+Таблица_owssvr__2[[#This Row],[7.2.]]+Таблица_owssvr__2[[#This Row],[7.3.]]+Таблица_owssvr__2[[#This Row],[7.4.]]</f>
        <v>2</v>
      </c>
      <c r="BI22">
        <f>Таблица_owssvr__2[[#This Row],[8.1.]]+Таблица_owssvr__2[[#This Row],[8.2.]]+Таблица_owssvr__2[[#This Row],[8.3.]]+Таблица_owssvr__2[[#This Row],[8.4.]]+Таблица_owssvr__2[[#This Row],[8.5.]]+Таблица_owssvr__2[[#This Row],[8.6.]]+Таблица_owssvr__2[[#This Row],[8.7.]]</f>
        <v>5</v>
      </c>
      <c r="BJ22">
        <f>Таблица_owssvr__2[[#This Row],[9.1.]]</f>
        <v>1</v>
      </c>
      <c r="BK22"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41</v>
      </c>
      <c r="BL22" s="4" t="str">
        <f>IF(Таблица_owssvr__2[[#This Row],[Статус]]="Эксперт","Э","С")</f>
        <v>С</v>
      </c>
    </row>
    <row r="23" spans="1:64" x14ac:dyDescent="0.25">
      <c r="A23" s="1" t="s">
        <v>120</v>
      </c>
      <c r="B23" s="1" t="s">
        <v>47</v>
      </c>
      <c r="C23" s="2"/>
      <c r="D23" s="3" t="s">
        <v>121</v>
      </c>
      <c r="E23" s="4">
        <v>1</v>
      </c>
      <c r="F23" s="4">
        <v>0</v>
      </c>
      <c r="G23" s="4">
        <v>1</v>
      </c>
      <c r="H23" s="4">
        <v>1</v>
      </c>
      <c r="I23" s="4">
        <v>1</v>
      </c>
      <c r="J23" s="4">
        <v>1</v>
      </c>
      <c r="K23" s="4">
        <v>1</v>
      </c>
      <c r="L23" s="4">
        <v>1</v>
      </c>
      <c r="M23" s="4">
        <v>1</v>
      </c>
      <c r="N23" s="4">
        <v>0</v>
      </c>
      <c r="O23" s="4">
        <v>1</v>
      </c>
      <c r="P23" s="4">
        <v>1</v>
      </c>
      <c r="Q23" s="4">
        <v>1</v>
      </c>
      <c r="R23" s="4">
        <v>0</v>
      </c>
      <c r="S23" s="4">
        <v>0</v>
      </c>
      <c r="T23" s="1" t="s">
        <v>56</v>
      </c>
      <c r="U23" s="1" t="s">
        <v>85</v>
      </c>
      <c r="V23" s="1" t="s">
        <v>50</v>
      </c>
      <c r="W23" s="4">
        <v>1</v>
      </c>
      <c r="X23" s="4">
        <v>1</v>
      </c>
      <c r="Y23" s="4">
        <v>1</v>
      </c>
      <c r="Z23" s="4">
        <v>1</v>
      </c>
      <c r="AA23" s="4">
        <v>1</v>
      </c>
      <c r="AB23" s="4">
        <v>0</v>
      </c>
      <c r="AC23" s="4">
        <v>1</v>
      </c>
      <c r="AD23" s="4">
        <v>1</v>
      </c>
      <c r="AE23" s="4">
        <v>1</v>
      </c>
      <c r="AF23" s="4">
        <v>1</v>
      </c>
      <c r="AG23" s="4">
        <v>1</v>
      </c>
      <c r="AH23" s="4">
        <v>0</v>
      </c>
      <c r="AI23" s="4">
        <v>0</v>
      </c>
      <c r="AJ23" s="4">
        <v>1</v>
      </c>
      <c r="AK23" s="4">
        <v>0</v>
      </c>
      <c r="AL23" s="4">
        <v>0</v>
      </c>
      <c r="AM23" s="4">
        <v>1</v>
      </c>
      <c r="AN23" s="4">
        <v>1</v>
      </c>
      <c r="AO23" s="4">
        <v>1</v>
      </c>
      <c r="AP23" s="4">
        <v>0</v>
      </c>
      <c r="AQ23" s="4">
        <v>0</v>
      </c>
      <c r="AR23" s="4">
        <v>0</v>
      </c>
      <c r="AS23" s="4">
        <v>1</v>
      </c>
      <c r="AT23" s="4">
        <v>1</v>
      </c>
      <c r="AU23" s="1" t="s">
        <v>119</v>
      </c>
      <c r="AV23" s="5">
        <v>44256.738564814812</v>
      </c>
      <c r="AW23" s="2" t="s">
        <v>55</v>
      </c>
      <c r="AX23" s="2" t="s">
        <v>54</v>
      </c>
      <c r="AY23"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23"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3</v>
      </c>
      <c r="BA23"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23">
        <f>Таблица_owssvr__2[[#This Row],[1.1.]]+Таблица_owssvr__2[[#This Row],[1.2.]]+Таблица_owssvr__2[[#This Row],[1.3.]]+Таблица_owssvr__2[[#This Row],[1.4.]]</f>
        <v>3</v>
      </c>
      <c r="BC23">
        <f>Таблица_owssvr__2[[#This Row],[2.1.]]+Таблица_owssvr__2[[#This Row],[2.2.]]+Таблица_owssvr__2[[#This Row],[2.3.]]+Таблица_owssvr__2[[#This Row],[2.4.]]</f>
        <v>4</v>
      </c>
      <c r="BD23">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8</v>
      </c>
      <c r="BE23">
        <f>Таблица_owssvr__2[[#This Row],['#4.1.]]+Таблица_owssvr__2[[#This Row],['#4.2.]]+Таблица_owssvr__2[[#This Row],['#4.3.]]</f>
        <v>6</v>
      </c>
      <c r="BF23">
        <f>Таблица_owssvr__2[[#This Row],[5.1.]]+Таблица_owssvr__2[[#This Row],[5.2.]]+Таблица_owssvr__2[[#This Row],[5.3.]]+Таблица_owssvr__2[[#This Row],[5.4.]]+Таблица_owssvr__2[[#This Row],[5.5.]]+Таблица_owssvr__2[[#This Row],[5.6.]]</f>
        <v>5</v>
      </c>
      <c r="BG23">
        <f>Таблица_owssvr__2[[#This Row],[6.1.]]+Таблица_owssvr__2[[#This Row],[6.2.]]+Таблица_owssvr__2[[#This Row],[6.3.]]+Таблица_owssvr__2[[#This Row],[6.4.]]+Таблица_owssvr__2[[#This Row],[6.5.]]+Таблица_owssvr__2[[#This Row],[6.6.]]</f>
        <v>5</v>
      </c>
      <c r="BH23">
        <f>Таблица_owssvr__2[[#This Row],[7.1.]]+Таблица_owssvr__2[[#This Row],[7.2.]]+Таблица_owssvr__2[[#This Row],[7.3.]]+Таблица_owssvr__2[[#This Row],[7.4.]]</f>
        <v>1</v>
      </c>
      <c r="BI23">
        <f>Таблица_owssvr__2[[#This Row],[8.1.]]+Таблица_owssvr__2[[#This Row],[8.2.]]+Таблица_owssvr__2[[#This Row],[8.3.]]+Таблица_owssvr__2[[#This Row],[8.4.]]+Таблица_owssvr__2[[#This Row],[8.5.]]+Таблица_owssvr__2[[#This Row],[8.6.]]+Таблица_owssvr__2[[#This Row],[8.7.]]</f>
        <v>4</v>
      </c>
      <c r="BJ23">
        <f>Таблица_owssvr__2[[#This Row],[9.1.]]</f>
        <v>1</v>
      </c>
      <c r="BK23"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37</v>
      </c>
      <c r="BL23" s="4" t="str">
        <f>IF(Таблица_owssvr__2[[#This Row],[Статус]]="Эксперт","Э","С")</f>
        <v>С</v>
      </c>
    </row>
    <row r="24" spans="1:64" x14ac:dyDescent="0.25">
      <c r="A24" s="1" t="s">
        <v>123</v>
      </c>
      <c r="B24" s="1" t="s">
        <v>47</v>
      </c>
      <c r="C24" s="2"/>
      <c r="D24" s="3" t="s">
        <v>124</v>
      </c>
      <c r="E24" s="4">
        <v>1</v>
      </c>
      <c r="F24" s="4">
        <v>0</v>
      </c>
      <c r="G24" s="4">
        <v>0</v>
      </c>
      <c r="H24" s="4">
        <v>0</v>
      </c>
      <c r="I24" s="4">
        <v>1</v>
      </c>
      <c r="J24" s="4">
        <v>1</v>
      </c>
      <c r="K24" s="4">
        <v>0</v>
      </c>
      <c r="L24" s="4">
        <v>1</v>
      </c>
      <c r="M24" s="4">
        <v>0</v>
      </c>
      <c r="N24" s="4">
        <v>0</v>
      </c>
      <c r="O24" s="4">
        <v>0</v>
      </c>
      <c r="P24" s="4">
        <v>0</v>
      </c>
      <c r="Q24" s="4">
        <v>0</v>
      </c>
      <c r="R24" s="4">
        <v>0</v>
      </c>
      <c r="S24" s="4">
        <v>0</v>
      </c>
      <c r="T24" s="1" t="s">
        <v>57</v>
      </c>
      <c r="U24" s="1" t="s">
        <v>57</v>
      </c>
      <c r="V24" s="1" t="s">
        <v>57</v>
      </c>
      <c r="W24" s="4">
        <v>0</v>
      </c>
      <c r="X24" s="4">
        <v>0</v>
      </c>
      <c r="Y24" s="4">
        <v>0</v>
      </c>
      <c r="Z24" s="4">
        <v>0</v>
      </c>
      <c r="AA24" s="4">
        <v>0</v>
      </c>
      <c r="AB24" s="4">
        <v>0</v>
      </c>
      <c r="AC24" s="4">
        <v>0</v>
      </c>
      <c r="AD24" s="4">
        <v>0</v>
      </c>
      <c r="AE24" s="4">
        <v>0</v>
      </c>
      <c r="AF24" s="4">
        <v>0</v>
      </c>
      <c r="AG24" s="4">
        <v>0</v>
      </c>
      <c r="AH24" s="4">
        <v>0</v>
      </c>
      <c r="AI24" s="4">
        <v>0</v>
      </c>
      <c r="AJ24" s="4">
        <v>0</v>
      </c>
      <c r="AK24" s="4">
        <v>0</v>
      </c>
      <c r="AL24" s="4">
        <v>0</v>
      </c>
      <c r="AM24" s="4">
        <v>0</v>
      </c>
      <c r="AN24" s="4">
        <v>0</v>
      </c>
      <c r="AO24" s="4">
        <v>0</v>
      </c>
      <c r="AP24" s="4">
        <v>0</v>
      </c>
      <c r="AQ24" s="4">
        <v>0</v>
      </c>
      <c r="AR24" s="4">
        <v>0</v>
      </c>
      <c r="AS24" s="4">
        <v>0</v>
      </c>
      <c r="AT24" s="4">
        <v>1</v>
      </c>
      <c r="AU24" s="1" t="s">
        <v>122</v>
      </c>
      <c r="AV24" s="5">
        <v>44257.385046296295</v>
      </c>
      <c r="AW24" s="2" t="s">
        <v>55</v>
      </c>
      <c r="AX24" s="2" t="s">
        <v>54</v>
      </c>
      <c r="AY24"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24"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24"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24">
        <f>Таблица_owssvr__2[[#This Row],[1.1.]]+Таблица_owssvr__2[[#This Row],[1.2.]]+Таблица_owssvr__2[[#This Row],[1.3.]]+Таблица_owssvr__2[[#This Row],[1.4.]]</f>
        <v>1</v>
      </c>
      <c r="BC24">
        <f>Таблица_owssvr__2[[#This Row],[2.1.]]+Таблица_owssvr__2[[#This Row],[2.2.]]+Таблица_owssvr__2[[#This Row],[2.3.]]+Таблица_owssvr__2[[#This Row],[2.4.]]</f>
        <v>3</v>
      </c>
      <c r="BD24">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24">
        <f>Таблица_owssvr__2[[#This Row],['#4.1.]]+Таблица_owssvr__2[[#This Row],['#4.2.]]+Таблица_owssvr__2[[#This Row],['#4.3.]]</f>
        <v>0</v>
      </c>
      <c r="BF24">
        <f>Таблица_owssvr__2[[#This Row],[5.1.]]+Таблица_owssvr__2[[#This Row],[5.2.]]+Таблица_owssvr__2[[#This Row],[5.3.]]+Таблица_owssvr__2[[#This Row],[5.4.]]+Таблица_owssvr__2[[#This Row],[5.5.]]+Таблица_owssvr__2[[#This Row],[5.6.]]</f>
        <v>0</v>
      </c>
      <c r="BG24">
        <f>Таблица_owssvr__2[[#This Row],[6.1.]]+Таблица_owssvr__2[[#This Row],[6.2.]]+Таблица_owssvr__2[[#This Row],[6.3.]]+Таблица_owssvr__2[[#This Row],[6.4.]]+Таблица_owssvr__2[[#This Row],[6.5.]]+Таблица_owssvr__2[[#This Row],[6.6.]]</f>
        <v>0</v>
      </c>
      <c r="BH24">
        <f>Таблица_owssvr__2[[#This Row],[7.1.]]+Таблица_owssvr__2[[#This Row],[7.2.]]+Таблица_owssvr__2[[#This Row],[7.3.]]+Таблица_owssvr__2[[#This Row],[7.4.]]</f>
        <v>0</v>
      </c>
      <c r="BI24">
        <f>Таблица_owssvr__2[[#This Row],[8.1.]]+Таблица_owssvr__2[[#This Row],[8.2.]]+Таблица_owssvr__2[[#This Row],[8.3.]]+Таблица_owssvr__2[[#This Row],[8.4.]]+Таблица_owssvr__2[[#This Row],[8.5.]]+Таблица_owssvr__2[[#This Row],[8.6.]]+Таблица_owssvr__2[[#This Row],[8.7.]]</f>
        <v>0</v>
      </c>
      <c r="BJ24">
        <f>Таблица_owssvr__2[[#This Row],[9.1.]]</f>
        <v>1</v>
      </c>
      <c r="BK24"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5</v>
      </c>
      <c r="BL24" s="4" t="str">
        <f>IF(Таблица_owssvr__2[[#This Row],[Статус]]="Эксперт","Э","С")</f>
        <v>С</v>
      </c>
    </row>
    <row r="25" spans="1:64" ht="45" x14ac:dyDescent="0.25">
      <c r="A25" s="1" t="s">
        <v>126</v>
      </c>
      <c r="B25" s="1" t="s">
        <v>47</v>
      </c>
      <c r="C25" s="2"/>
      <c r="D25" s="3" t="s">
        <v>127</v>
      </c>
      <c r="E25" s="4">
        <v>1</v>
      </c>
      <c r="F25" s="4">
        <v>1</v>
      </c>
      <c r="G25" s="4">
        <v>1</v>
      </c>
      <c r="H25" s="4">
        <v>0</v>
      </c>
      <c r="I25" s="4">
        <v>1</v>
      </c>
      <c r="J25" s="4">
        <v>1</v>
      </c>
      <c r="K25" s="4">
        <v>0</v>
      </c>
      <c r="L25" s="4">
        <v>1</v>
      </c>
      <c r="M25" s="4">
        <v>1</v>
      </c>
      <c r="N25" s="4">
        <v>1</v>
      </c>
      <c r="O25" s="4">
        <v>1</v>
      </c>
      <c r="P25" s="4">
        <v>1</v>
      </c>
      <c r="Q25" s="4">
        <v>1</v>
      </c>
      <c r="R25" s="4">
        <v>1</v>
      </c>
      <c r="S25" s="4">
        <v>1</v>
      </c>
      <c r="T25" s="1" t="s">
        <v>85</v>
      </c>
      <c r="U25" s="1" t="s">
        <v>50</v>
      </c>
      <c r="V25" s="1" t="s">
        <v>50</v>
      </c>
      <c r="W25" s="4">
        <v>1</v>
      </c>
      <c r="X25" s="4">
        <v>1</v>
      </c>
      <c r="Y25" s="4">
        <v>1</v>
      </c>
      <c r="Z25" s="4">
        <v>1</v>
      </c>
      <c r="AA25" s="4">
        <v>1</v>
      </c>
      <c r="AB25" s="4">
        <v>1</v>
      </c>
      <c r="AC25" s="4">
        <v>1</v>
      </c>
      <c r="AD25" s="4">
        <v>1</v>
      </c>
      <c r="AE25" s="4">
        <v>1</v>
      </c>
      <c r="AF25" s="4">
        <v>1</v>
      </c>
      <c r="AG25" s="4">
        <v>1</v>
      </c>
      <c r="AH25" s="4">
        <v>0</v>
      </c>
      <c r="AI25" s="4">
        <v>1</v>
      </c>
      <c r="AJ25" s="4">
        <v>1</v>
      </c>
      <c r="AK25" s="4">
        <v>1</v>
      </c>
      <c r="AL25" s="4">
        <v>1</v>
      </c>
      <c r="AM25" s="4">
        <v>1</v>
      </c>
      <c r="AN25" s="4">
        <v>1</v>
      </c>
      <c r="AO25" s="4">
        <v>1</v>
      </c>
      <c r="AP25" s="4">
        <v>1</v>
      </c>
      <c r="AQ25" s="4">
        <v>1</v>
      </c>
      <c r="AR25" s="4">
        <v>1</v>
      </c>
      <c r="AS25" s="4">
        <v>1</v>
      </c>
      <c r="AT25" s="4">
        <v>1</v>
      </c>
      <c r="AU25" s="1" t="s">
        <v>125</v>
      </c>
      <c r="AV25" s="5">
        <v>44259.455300925925</v>
      </c>
      <c r="AW25" s="2" t="s">
        <v>55</v>
      </c>
      <c r="AX25" s="2" t="s">
        <v>54</v>
      </c>
      <c r="AY25"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3</v>
      </c>
      <c r="AZ25"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25"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25">
        <f>Таблица_owssvr__2[[#This Row],[1.1.]]+Таблица_owssvr__2[[#This Row],[1.2.]]+Таблица_owssvr__2[[#This Row],[1.3.]]+Таблица_owssvr__2[[#This Row],[1.4.]]</f>
        <v>3</v>
      </c>
      <c r="BC25">
        <f>Таблица_owssvr__2[[#This Row],[2.1.]]+Таблица_owssvr__2[[#This Row],[2.2.]]+Таблица_owssvr__2[[#This Row],[2.3.]]+Таблица_owssvr__2[[#This Row],[2.4.]]</f>
        <v>3</v>
      </c>
      <c r="BD25">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25">
        <f>Таблица_owssvr__2[[#This Row],['#4.1.]]+Таблица_owssvr__2[[#This Row],['#4.2.]]+Таблица_owssvr__2[[#This Row],['#4.3.]]</f>
        <v>5</v>
      </c>
      <c r="BF25">
        <f>Таблица_owssvr__2[[#This Row],[5.1.]]+Таблица_owssvr__2[[#This Row],[5.2.]]+Таблица_owssvr__2[[#This Row],[5.3.]]+Таблица_owssvr__2[[#This Row],[5.4.]]+Таблица_owssvr__2[[#This Row],[5.5.]]+Таблица_owssvr__2[[#This Row],[5.6.]]</f>
        <v>6</v>
      </c>
      <c r="BG25">
        <f>Таблица_owssvr__2[[#This Row],[6.1.]]+Таблица_owssvr__2[[#This Row],[6.2.]]+Таблица_owssvr__2[[#This Row],[6.3.]]+Таблица_owssvr__2[[#This Row],[6.4.]]+Таблица_owssvr__2[[#This Row],[6.5.]]+Таблица_owssvr__2[[#This Row],[6.6.]]</f>
        <v>5</v>
      </c>
      <c r="BH25">
        <f>Таблица_owssvr__2[[#This Row],[7.1.]]+Таблица_owssvr__2[[#This Row],[7.2.]]+Таблица_owssvr__2[[#This Row],[7.3.]]+Таблица_owssvr__2[[#This Row],[7.4.]]</f>
        <v>4</v>
      </c>
      <c r="BI25">
        <f>Таблица_owssvr__2[[#This Row],[8.1.]]+Таблица_owssvr__2[[#This Row],[8.2.]]+Таблица_owssvr__2[[#This Row],[8.3.]]+Таблица_owssvr__2[[#This Row],[8.4.]]+Таблица_owssvr__2[[#This Row],[8.5.]]+Таблица_owssvr__2[[#This Row],[8.6.]]+Таблица_owssvr__2[[#This Row],[8.7.]]</f>
        <v>7</v>
      </c>
      <c r="BJ25">
        <f>Таблица_owssvr__2[[#This Row],[9.1.]]</f>
        <v>1</v>
      </c>
      <c r="BK25"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40</v>
      </c>
      <c r="BL25" s="4" t="str">
        <f>IF(Таблица_owssvr__2[[#This Row],[Статус]]="Эксперт","Э","С")</f>
        <v>С</v>
      </c>
    </row>
    <row r="26" spans="1:64" x14ac:dyDescent="0.25">
      <c r="A26" s="1" t="s">
        <v>111</v>
      </c>
      <c r="B26" s="1" t="s">
        <v>45</v>
      </c>
      <c r="C26" s="2" t="s">
        <v>129</v>
      </c>
      <c r="D26" s="3"/>
      <c r="E26" s="4">
        <v>1</v>
      </c>
      <c r="F26" s="4">
        <v>0</v>
      </c>
      <c r="G26" s="4">
        <v>0</v>
      </c>
      <c r="H26" s="4">
        <v>0</v>
      </c>
      <c r="I26" s="4">
        <v>0</v>
      </c>
      <c r="J26" s="4">
        <v>1</v>
      </c>
      <c r="K26" s="4">
        <v>1</v>
      </c>
      <c r="L26" s="4">
        <v>0</v>
      </c>
      <c r="M26" s="4">
        <v>0</v>
      </c>
      <c r="N26" s="4">
        <v>0</v>
      </c>
      <c r="O26" s="4">
        <v>0</v>
      </c>
      <c r="P26" s="4">
        <v>0</v>
      </c>
      <c r="Q26" s="4">
        <v>0</v>
      </c>
      <c r="R26" s="4">
        <v>0</v>
      </c>
      <c r="S26" s="4">
        <v>0</v>
      </c>
      <c r="T26" s="1" t="s">
        <v>56</v>
      </c>
      <c r="U26" s="1" t="s">
        <v>57</v>
      </c>
      <c r="V26" s="1" t="s">
        <v>50</v>
      </c>
      <c r="W26" s="4">
        <v>1</v>
      </c>
      <c r="X26" s="4">
        <v>0</v>
      </c>
      <c r="Y26" s="4">
        <v>1</v>
      </c>
      <c r="Z26" s="4">
        <v>1</v>
      </c>
      <c r="AA26" s="4">
        <v>1</v>
      </c>
      <c r="AB26" s="4">
        <v>0</v>
      </c>
      <c r="AC26" s="4">
        <v>1</v>
      </c>
      <c r="AD26" s="4">
        <v>0</v>
      </c>
      <c r="AE26" s="4">
        <v>1</v>
      </c>
      <c r="AF26" s="4">
        <v>1</v>
      </c>
      <c r="AG26" s="4">
        <v>1</v>
      </c>
      <c r="AH26" s="4">
        <v>1</v>
      </c>
      <c r="AI26" s="4">
        <v>0</v>
      </c>
      <c r="AJ26" s="4">
        <v>0</v>
      </c>
      <c r="AK26" s="4">
        <v>0</v>
      </c>
      <c r="AL26" s="4">
        <v>0</v>
      </c>
      <c r="AM26" s="4">
        <v>1</v>
      </c>
      <c r="AN26" s="4">
        <v>1</v>
      </c>
      <c r="AO26" s="4">
        <v>0</v>
      </c>
      <c r="AP26" s="4">
        <v>1</v>
      </c>
      <c r="AQ26" s="4">
        <v>0</v>
      </c>
      <c r="AR26" s="4">
        <v>1</v>
      </c>
      <c r="AS26" s="4">
        <v>0</v>
      </c>
      <c r="AT26" s="4">
        <v>1</v>
      </c>
      <c r="AU26" s="1" t="s">
        <v>128</v>
      </c>
      <c r="AV26" s="5">
        <v>44259.63790509259</v>
      </c>
      <c r="AW26" s="2" t="s">
        <v>55</v>
      </c>
      <c r="AX26" s="2" t="s">
        <v>54</v>
      </c>
      <c r="AY26"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26"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26"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26">
        <f>Таблица_owssvr__2[[#This Row],[1.1.]]+Таблица_owssvr__2[[#This Row],[1.2.]]+Таблица_owssvr__2[[#This Row],[1.3.]]+Таблица_owssvr__2[[#This Row],[1.4.]]</f>
        <v>1</v>
      </c>
      <c r="BC26">
        <f>Таблица_owssvr__2[[#This Row],[2.1.]]+Таблица_owssvr__2[[#This Row],[2.2.]]+Таблица_owssvr__2[[#This Row],[2.3.]]+Таблица_owssvr__2[[#This Row],[2.4.]]</f>
        <v>2</v>
      </c>
      <c r="BD26">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26">
        <f>Таблица_owssvr__2[[#This Row],['#4.1.]]+Таблица_owssvr__2[[#This Row],['#4.2.]]+Таблица_owssvr__2[[#This Row],['#4.3.]]</f>
        <v>3</v>
      </c>
      <c r="BF26">
        <f>Таблица_owssvr__2[[#This Row],[5.1.]]+Таблица_owssvr__2[[#This Row],[5.2.]]+Таблица_owssvr__2[[#This Row],[5.3.]]+Таблица_owssvr__2[[#This Row],[5.4.]]+Таблица_owssvr__2[[#This Row],[5.5.]]+Таблица_owssvr__2[[#This Row],[5.6.]]</f>
        <v>4</v>
      </c>
      <c r="BG26">
        <f>Таблица_owssvr__2[[#This Row],[6.1.]]+Таблица_owssvr__2[[#This Row],[6.2.]]+Таблица_owssvr__2[[#This Row],[6.3.]]+Таблица_owssvr__2[[#This Row],[6.4.]]+Таблица_owssvr__2[[#This Row],[6.5.]]+Таблица_owssvr__2[[#This Row],[6.6.]]</f>
        <v>5</v>
      </c>
      <c r="BH26">
        <f>Таблица_owssvr__2[[#This Row],[7.1.]]+Таблица_owssvr__2[[#This Row],[7.2.]]+Таблица_owssvr__2[[#This Row],[7.3.]]+Таблица_owssvr__2[[#This Row],[7.4.]]</f>
        <v>0</v>
      </c>
      <c r="BI26">
        <f>Таблица_owssvr__2[[#This Row],[8.1.]]+Таблица_owssvr__2[[#This Row],[8.2.]]+Таблица_owssvr__2[[#This Row],[8.3.]]+Таблица_owssvr__2[[#This Row],[8.4.]]+Таблица_owssvr__2[[#This Row],[8.5.]]+Таблица_owssvr__2[[#This Row],[8.6.]]+Таблица_owssvr__2[[#This Row],[8.7.]]</f>
        <v>4</v>
      </c>
      <c r="BJ26">
        <f>Таблица_owssvr__2[[#This Row],[9.1.]]</f>
        <v>1</v>
      </c>
      <c r="BK26"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20</v>
      </c>
      <c r="BL26" s="4" t="str">
        <f>IF(Таблица_owssvr__2[[#This Row],[Статус]]="Эксперт","Э","С")</f>
        <v>Э</v>
      </c>
    </row>
    <row r="27" spans="1:64" x14ac:dyDescent="0.25">
      <c r="A27" s="1" t="s">
        <v>126</v>
      </c>
      <c r="B27" s="1" t="s">
        <v>45</v>
      </c>
      <c r="C27" s="2" t="s">
        <v>131</v>
      </c>
      <c r="D27" s="3"/>
      <c r="E27" s="4">
        <v>1</v>
      </c>
      <c r="F27" s="4">
        <v>1</v>
      </c>
      <c r="G27" s="4">
        <v>0</v>
      </c>
      <c r="H27" s="4">
        <v>0</v>
      </c>
      <c r="I27" s="4">
        <v>1</v>
      </c>
      <c r="J27" s="4">
        <v>1</v>
      </c>
      <c r="K27" s="4">
        <v>0</v>
      </c>
      <c r="L27" s="4">
        <v>0</v>
      </c>
      <c r="M27" s="4">
        <v>0</v>
      </c>
      <c r="N27" s="4">
        <v>0</v>
      </c>
      <c r="O27" s="4">
        <v>0</v>
      </c>
      <c r="P27" s="4">
        <v>0</v>
      </c>
      <c r="Q27" s="4">
        <v>0</v>
      </c>
      <c r="R27" s="4">
        <v>0</v>
      </c>
      <c r="S27" s="4">
        <v>0</v>
      </c>
      <c r="T27" s="1" t="s">
        <v>57</v>
      </c>
      <c r="U27" s="1" t="s">
        <v>57</v>
      </c>
      <c r="V27" s="1" t="s">
        <v>57</v>
      </c>
      <c r="W27" s="4">
        <v>0</v>
      </c>
      <c r="X27" s="4">
        <v>0</v>
      </c>
      <c r="Y27" s="4">
        <v>0</v>
      </c>
      <c r="Z27" s="4">
        <v>0</v>
      </c>
      <c r="AA27" s="4">
        <v>0</v>
      </c>
      <c r="AB27" s="4">
        <v>0</v>
      </c>
      <c r="AC27" s="4">
        <v>0</v>
      </c>
      <c r="AD27" s="4">
        <v>0</v>
      </c>
      <c r="AE27" s="4">
        <v>0</v>
      </c>
      <c r="AF27" s="4">
        <v>0</v>
      </c>
      <c r="AG27" s="4">
        <v>0</v>
      </c>
      <c r="AH27" s="4">
        <v>0</v>
      </c>
      <c r="AI27" s="4">
        <v>0</v>
      </c>
      <c r="AJ27" s="4">
        <v>0</v>
      </c>
      <c r="AK27" s="4">
        <v>0</v>
      </c>
      <c r="AL27" s="4">
        <v>0</v>
      </c>
      <c r="AM27" s="4">
        <v>0</v>
      </c>
      <c r="AN27" s="4">
        <v>0</v>
      </c>
      <c r="AO27" s="4">
        <v>0</v>
      </c>
      <c r="AP27" s="4">
        <v>0</v>
      </c>
      <c r="AQ27" s="4">
        <v>0</v>
      </c>
      <c r="AR27" s="4">
        <v>0</v>
      </c>
      <c r="AS27" s="4">
        <v>0</v>
      </c>
      <c r="AT27" s="4">
        <v>0</v>
      </c>
      <c r="AU27" s="1" t="s">
        <v>130</v>
      </c>
      <c r="AV27" s="5">
        <v>44259.741284722222</v>
      </c>
      <c r="AW27" s="2" t="s">
        <v>55</v>
      </c>
      <c r="AX27" s="2" t="s">
        <v>54</v>
      </c>
      <c r="AY27"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27"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27"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27">
        <f>Таблица_owssvr__2[[#This Row],[1.1.]]+Таблица_owssvr__2[[#This Row],[1.2.]]+Таблица_owssvr__2[[#This Row],[1.3.]]+Таблица_owssvr__2[[#This Row],[1.4.]]</f>
        <v>2</v>
      </c>
      <c r="BC27">
        <f>Таблица_owssvr__2[[#This Row],[2.1.]]+Таблица_owssvr__2[[#This Row],[2.2.]]+Таблица_owssvr__2[[#This Row],[2.3.]]+Таблица_owssvr__2[[#This Row],[2.4.]]</f>
        <v>2</v>
      </c>
      <c r="BD27">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27">
        <f>Таблица_owssvr__2[[#This Row],['#4.1.]]+Таблица_owssvr__2[[#This Row],['#4.2.]]+Таблица_owssvr__2[[#This Row],['#4.3.]]</f>
        <v>0</v>
      </c>
      <c r="BF27">
        <f>Таблица_owssvr__2[[#This Row],[5.1.]]+Таблица_owssvr__2[[#This Row],[5.2.]]+Таблица_owssvr__2[[#This Row],[5.3.]]+Таблица_owssvr__2[[#This Row],[5.4.]]+Таблица_owssvr__2[[#This Row],[5.5.]]+Таблица_owssvr__2[[#This Row],[5.6.]]</f>
        <v>0</v>
      </c>
      <c r="BG27">
        <f>Таблица_owssvr__2[[#This Row],[6.1.]]+Таблица_owssvr__2[[#This Row],[6.2.]]+Таблица_owssvr__2[[#This Row],[6.3.]]+Таблица_owssvr__2[[#This Row],[6.4.]]+Таблица_owssvr__2[[#This Row],[6.5.]]+Таблица_owssvr__2[[#This Row],[6.6.]]</f>
        <v>0</v>
      </c>
      <c r="BH27">
        <f>Таблица_owssvr__2[[#This Row],[7.1.]]+Таблица_owssvr__2[[#This Row],[7.2.]]+Таблица_owssvr__2[[#This Row],[7.3.]]+Таблица_owssvr__2[[#This Row],[7.4.]]</f>
        <v>0</v>
      </c>
      <c r="BI27">
        <f>Таблица_owssvr__2[[#This Row],[8.1.]]+Таблица_owssvr__2[[#This Row],[8.2.]]+Таблица_owssvr__2[[#This Row],[8.3.]]+Таблица_owssvr__2[[#This Row],[8.4.]]+Таблица_owssvr__2[[#This Row],[8.5.]]+Таблица_owssvr__2[[#This Row],[8.6.]]+Таблица_owssvr__2[[#This Row],[8.7.]]</f>
        <v>0</v>
      </c>
      <c r="BJ27">
        <f>Таблица_owssvr__2[[#This Row],[9.1.]]</f>
        <v>0</v>
      </c>
      <c r="BK27"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v>
      </c>
      <c r="BL27" s="4" t="str">
        <f>IF(Таблица_owssvr__2[[#This Row],[Статус]]="Эксперт","Э","С")</f>
        <v>Э</v>
      </c>
    </row>
    <row r="28" spans="1:64" x14ac:dyDescent="0.25">
      <c r="A28" s="1" t="s">
        <v>80</v>
      </c>
      <c r="B28" s="1" t="s">
        <v>45</v>
      </c>
      <c r="C28" s="2" t="s">
        <v>131</v>
      </c>
      <c r="D28" s="3"/>
      <c r="E28" s="4">
        <v>1</v>
      </c>
      <c r="F28" s="4">
        <v>0</v>
      </c>
      <c r="G28" s="4">
        <v>1</v>
      </c>
      <c r="H28" s="4">
        <v>0</v>
      </c>
      <c r="I28" s="4">
        <v>1</v>
      </c>
      <c r="J28" s="4">
        <v>1</v>
      </c>
      <c r="K28" s="4">
        <v>0</v>
      </c>
      <c r="L28" s="4">
        <v>1</v>
      </c>
      <c r="M28" s="4">
        <v>1</v>
      </c>
      <c r="N28" s="4">
        <v>0</v>
      </c>
      <c r="O28" s="4">
        <v>1</v>
      </c>
      <c r="P28" s="4">
        <v>1</v>
      </c>
      <c r="Q28" s="4">
        <v>1</v>
      </c>
      <c r="R28" s="4">
        <v>1</v>
      </c>
      <c r="S28" s="4">
        <v>0</v>
      </c>
      <c r="T28" s="1" t="s">
        <v>56</v>
      </c>
      <c r="U28" s="1" t="s">
        <v>56</v>
      </c>
      <c r="V28" s="1" t="s">
        <v>56</v>
      </c>
      <c r="W28" s="4">
        <v>1</v>
      </c>
      <c r="X28" s="4">
        <v>1</v>
      </c>
      <c r="Y28" s="4">
        <v>1</v>
      </c>
      <c r="Z28" s="4">
        <v>1</v>
      </c>
      <c r="AA28" s="4">
        <v>0</v>
      </c>
      <c r="AB28" s="4">
        <v>0</v>
      </c>
      <c r="AC28" s="4">
        <v>1</v>
      </c>
      <c r="AD28" s="4">
        <v>1</v>
      </c>
      <c r="AE28" s="4">
        <v>1</v>
      </c>
      <c r="AF28" s="4">
        <v>1</v>
      </c>
      <c r="AG28" s="4">
        <v>1</v>
      </c>
      <c r="AH28" s="4">
        <v>0</v>
      </c>
      <c r="AI28" s="4">
        <v>0</v>
      </c>
      <c r="AJ28" s="4">
        <v>0</v>
      </c>
      <c r="AK28" s="4">
        <v>1</v>
      </c>
      <c r="AL28" s="4">
        <v>0</v>
      </c>
      <c r="AM28" s="4">
        <v>1</v>
      </c>
      <c r="AN28" s="4">
        <v>1</v>
      </c>
      <c r="AO28" s="4">
        <v>0</v>
      </c>
      <c r="AP28" s="4">
        <v>1</v>
      </c>
      <c r="AQ28" s="4">
        <v>0</v>
      </c>
      <c r="AR28" s="4">
        <v>0</v>
      </c>
      <c r="AS28" s="4">
        <v>0</v>
      </c>
      <c r="AT28" s="4">
        <v>1</v>
      </c>
      <c r="AU28" s="1" t="s">
        <v>132</v>
      </c>
      <c r="AV28" s="5">
        <v>44260.418541666666</v>
      </c>
      <c r="AW28" s="2" t="s">
        <v>55</v>
      </c>
      <c r="AX28" s="2" t="s">
        <v>54</v>
      </c>
      <c r="AY28"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28"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28"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28">
        <f>Таблица_owssvr__2[[#This Row],[1.1.]]+Таблица_owssvr__2[[#This Row],[1.2.]]+Таблица_owssvr__2[[#This Row],[1.3.]]+Таблица_owssvr__2[[#This Row],[1.4.]]</f>
        <v>2</v>
      </c>
      <c r="BC28">
        <f>Таблица_owssvr__2[[#This Row],[2.1.]]+Таблица_owssvr__2[[#This Row],[2.2.]]+Таблица_owssvr__2[[#This Row],[2.3.]]+Таблица_owssvr__2[[#This Row],[2.4.]]</f>
        <v>3</v>
      </c>
      <c r="BD28">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10</v>
      </c>
      <c r="BE28">
        <f>Таблица_owssvr__2[[#This Row],['#4.1.]]+Таблица_owssvr__2[[#This Row],['#4.2.]]+Таблица_owssvr__2[[#This Row],['#4.3.]]</f>
        <v>6</v>
      </c>
      <c r="BF28">
        <f>Таблица_owssvr__2[[#This Row],[5.1.]]+Таблица_owssvr__2[[#This Row],[5.2.]]+Таблица_owssvr__2[[#This Row],[5.3.]]+Таблица_owssvr__2[[#This Row],[5.4.]]+Таблица_owssvr__2[[#This Row],[5.5.]]+Таблица_owssvr__2[[#This Row],[5.6.]]</f>
        <v>4</v>
      </c>
      <c r="BG28">
        <f>Таблица_owssvr__2[[#This Row],[6.1.]]+Таблица_owssvr__2[[#This Row],[6.2.]]+Таблица_owssvr__2[[#This Row],[6.3.]]+Таблица_owssvr__2[[#This Row],[6.4.]]+Таблица_owssvr__2[[#This Row],[6.5.]]+Таблица_owssvr__2[[#This Row],[6.6.]]</f>
        <v>5</v>
      </c>
      <c r="BH28">
        <f>Таблица_owssvr__2[[#This Row],[7.1.]]+Таблица_owssvr__2[[#This Row],[7.2.]]+Таблица_owssvr__2[[#This Row],[7.3.]]+Таблица_owssvr__2[[#This Row],[7.4.]]</f>
        <v>1</v>
      </c>
      <c r="BI28">
        <f>Таблица_owssvr__2[[#This Row],[8.1.]]+Таблица_owssvr__2[[#This Row],[8.2.]]+Таблица_owssvr__2[[#This Row],[8.3.]]+Таблица_owssvr__2[[#This Row],[8.4.]]+Таблица_owssvr__2[[#This Row],[8.5.]]+Таблица_owssvr__2[[#This Row],[8.6.]]+Таблица_owssvr__2[[#This Row],[8.7.]]</f>
        <v>3</v>
      </c>
      <c r="BJ28">
        <f>Таблица_owssvr__2[[#This Row],[9.1.]]</f>
        <v>1</v>
      </c>
      <c r="BK28"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35</v>
      </c>
      <c r="BL28" s="4" t="str">
        <f>IF(Таблица_owssvr__2[[#This Row],[Статус]]="Эксперт","Э","С")</f>
        <v>Э</v>
      </c>
    </row>
    <row r="29" spans="1:64" x14ac:dyDescent="0.25">
      <c r="A29" s="1" t="s">
        <v>120</v>
      </c>
      <c r="B29" s="1" t="s">
        <v>45</v>
      </c>
      <c r="C29" s="2" t="s">
        <v>131</v>
      </c>
      <c r="D29" s="3"/>
      <c r="E29" s="4">
        <v>0</v>
      </c>
      <c r="F29" s="4">
        <v>0</v>
      </c>
      <c r="G29" s="4">
        <v>0</v>
      </c>
      <c r="H29" s="4">
        <v>0</v>
      </c>
      <c r="I29" s="4">
        <v>0</v>
      </c>
      <c r="J29" s="4">
        <v>0</v>
      </c>
      <c r="K29" s="4">
        <v>0</v>
      </c>
      <c r="L29" s="4">
        <v>0</v>
      </c>
      <c r="M29" s="4">
        <v>1</v>
      </c>
      <c r="N29" s="4">
        <v>0</v>
      </c>
      <c r="O29" s="4">
        <v>0</v>
      </c>
      <c r="P29" s="4">
        <v>1</v>
      </c>
      <c r="Q29" s="4">
        <v>1</v>
      </c>
      <c r="R29" s="4">
        <v>1</v>
      </c>
      <c r="S29" s="4">
        <v>0</v>
      </c>
      <c r="T29" s="1" t="s">
        <v>57</v>
      </c>
      <c r="U29" s="1" t="s">
        <v>57</v>
      </c>
      <c r="V29" s="1" t="s">
        <v>57</v>
      </c>
      <c r="W29" s="4">
        <v>1</v>
      </c>
      <c r="X29" s="4">
        <v>0</v>
      </c>
      <c r="Y29" s="4">
        <v>0</v>
      </c>
      <c r="Z29" s="4">
        <v>1</v>
      </c>
      <c r="AA29" s="4">
        <v>1</v>
      </c>
      <c r="AB29" s="4">
        <v>1</v>
      </c>
      <c r="AC29" s="4">
        <v>0</v>
      </c>
      <c r="AD29" s="4">
        <v>0</v>
      </c>
      <c r="AE29" s="4">
        <v>0</v>
      </c>
      <c r="AF29" s="4">
        <v>0</v>
      </c>
      <c r="AG29" s="4">
        <v>0</v>
      </c>
      <c r="AH29" s="4">
        <v>0</v>
      </c>
      <c r="AI29" s="4">
        <v>0</v>
      </c>
      <c r="AJ29" s="4">
        <v>0</v>
      </c>
      <c r="AK29" s="4">
        <v>0</v>
      </c>
      <c r="AL29" s="4">
        <v>0</v>
      </c>
      <c r="AM29" s="4">
        <v>1</v>
      </c>
      <c r="AN29" s="4">
        <v>1</v>
      </c>
      <c r="AO29" s="4">
        <v>0</v>
      </c>
      <c r="AP29" s="4">
        <v>1</v>
      </c>
      <c r="AQ29" s="4">
        <v>0</v>
      </c>
      <c r="AR29" s="4">
        <v>0</v>
      </c>
      <c r="AS29" s="4">
        <v>0</v>
      </c>
      <c r="AT29" s="4">
        <v>0</v>
      </c>
      <c r="AU29" s="1" t="s">
        <v>132</v>
      </c>
      <c r="AV29" s="5">
        <v>44261.556111111109</v>
      </c>
      <c r="AW29" s="2" t="s">
        <v>55</v>
      </c>
      <c r="AX29" s="2" t="s">
        <v>54</v>
      </c>
      <c r="AY29"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29"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29"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29">
        <f>Таблица_owssvr__2[[#This Row],[1.1.]]+Таблица_owssvr__2[[#This Row],[1.2.]]+Таблица_owssvr__2[[#This Row],[1.3.]]+Таблица_owssvr__2[[#This Row],[1.4.]]</f>
        <v>0</v>
      </c>
      <c r="BC29">
        <f>Таблица_owssvr__2[[#This Row],[2.1.]]+Таблица_owssvr__2[[#This Row],[2.2.]]+Таблица_owssvr__2[[#This Row],[2.3.]]+Таблица_owssvr__2[[#This Row],[2.4.]]</f>
        <v>0</v>
      </c>
      <c r="BD29">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8</v>
      </c>
      <c r="BE29">
        <f>Таблица_owssvr__2[[#This Row],['#4.1.]]+Таблица_owssvr__2[[#This Row],['#4.2.]]+Таблица_owssvr__2[[#This Row],['#4.3.]]</f>
        <v>0</v>
      </c>
      <c r="BF29">
        <f>Таблица_owssvr__2[[#This Row],[5.1.]]+Таблица_owssvr__2[[#This Row],[5.2.]]+Таблица_owssvr__2[[#This Row],[5.3.]]+Таблица_owssvr__2[[#This Row],[5.4.]]+Таблица_owssvr__2[[#This Row],[5.5.]]+Таблица_owssvr__2[[#This Row],[5.6.]]</f>
        <v>4</v>
      </c>
      <c r="BG29">
        <f>Таблица_owssvr__2[[#This Row],[6.1.]]+Таблица_owssvr__2[[#This Row],[6.2.]]+Таблица_owssvr__2[[#This Row],[6.3.]]+Таблица_owssvr__2[[#This Row],[6.4.]]+Таблица_owssvr__2[[#This Row],[6.5.]]+Таблица_owssvr__2[[#This Row],[6.6.]]</f>
        <v>0</v>
      </c>
      <c r="BH29">
        <f>Таблица_owssvr__2[[#This Row],[7.1.]]+Таблица_owssvr__2[[#This Row],[7.2.]]+Таблица_owssvr__2[[#This Row],[7.3.]]+Таблица_owssvr__2[[#This Row],[7.4.]]</f>
        <v>0</v>
      </c>
      <c r="BI29">
        <f>Таблица_owssvr__2[[#This Row],[8.1.]]+Таблица_owssvr__2[[#This Row],[8.2.]]+Таблица_owssvr__2[[#This Row],[8.3.]]+Таблица_owssvr__2[[#This Row],[8.4.]]+Таблица_owssvr__2[[#This Row],[8.5.]]+Таблица_owssvr__2[[#This Row],[8.6.]]+Таблица_owssvr__2[[#This Row],[8.7.]]</f>
        <v>3</v>
      </c>
      <c r="BJ29">
        <f>Таблица_owssvr__2[[#This Row],[9.1.]]</f>
        <v>0</v>
      </c>
      <c r="BK29"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15</v>
      </c>
      <c r="BL29" s="4" t="str">
        <f>IF(Таблица_owssvr__2[[#This Row],[Статус]]="Эксперт","Э","С")</f>
        <v>Э</v>
      </c>
    </row>
    <row r="30" spans="1:64" x14ac:dyDescent="0.25">
      <c r="A30" s="1" t="s">
        <v>52</v>
      </c>
      <c r="B30" s="1" t="s">
        <v>45</v>
      </c>
      <c r="C30" s="2" t="s">
        <v>134</v>
      </c>
      <c r="D30" s="3"/>
      <c r="E30" s="4">
        <v>1</v>
      </c>
      <c r="F30" s="4">
        <v>1</v>
      </c>
      <c r="G30" s="4">
        <v>1</v>
      </c>
      <c r="H30" s="4">
        <v>1</v>
      </c>
      <c r="I30" s="4">
        <v>1</v>
      </c>
      <c r="J30" s="4">
        <v>1</v>
      </c>
      <c r="K30" s="4">
        <v>1</v>
      </c>
      <c r="L30" s="4">
        <v>1</v>
      </c>
      <c r="M30" s="4">
        <v>1</v>
      </c>
      <c r="N30" s="4">
        <v>0</v>
      </c>
      <c r="O30" s="4">
        <v>1</v>
      </c>
      <c r="P30" s="4">
        <v>1</v>
      </c>
      <c r="Q30" s="4">
        <v>1</v>
      </c>
      <c r="R30" s="4">
        <v>1</v>
      </c>
      <c r="S30" s="4">
        <v>0</v>
      </c>
      <c r="T30" s="1" t="s">
        <v>85</v>
      </c>
      <c r="U30" s="1" t="s">
        <v>57</v>
      </c>
      <c r="V30" s="1" t="s">
        <v>56</v>
      </c>
      <c r="W30" s="4">
        <v>0</v>
      </c>
      <c r="X30" s="4">
        <v>0</v>
      </c>
      <c r="Y30" s="4">
        <v>0</v>
      </c>
      <c r="Z30" s="4">
        <v>0</v>
      </c>
      <c r="AA30" s="4">
        <v>0</v>
      </c>
      <c r="AB30" s="4">
        <v>0</v>
      </c>
      <c r="AC30" s="4">
        <v>0</v>
      </c>
      <c r="AD30" s="4">
        <v>0</v>
      </c>
      <c r="AE30" s="4">
        <v>0</v>
      </c>
      <c r="AF30" s="4">
        <v>0</v>
      </c>
      <c r="AG30" s="4">
        <v>0</v>
      </c>
      <c r="AH30" s="4">
        <v>0</v>
      </c>
      <c r="AI30" s="4">
        <v>0</v>
      </c>
      <c r="AJ30" s="4">
        <v>0</v>
      </c>
      <c r="AK30" s="4">
        <v>0</v>
      </c>
      <c r="AL30" s="4">
        <v>0</v>
      </c>
      <c r="AM30" s="4">
        <v>1</v>
      </c>
      <c r="AN30" s="4">
        <v>1</v>
      </c>
      <c r="AO30" s="4">
        <v>0</v>
      </c>
      <c r="AP30" s="4">
        <v>0</v>
      </c>
      <c r="AQ30" s="4">
        <v>1</v>
      </c>
      <c r="AR30" s="4">
        <v>0</v>
      </c>
      <c r="AS30" s="4">
        <v>0</v>
      </c>
      <c r="AT30" s="4">
        <v>1</v>
      </c>
      <c r="AU30" s="1" t="s">
        <v>133</v>
      </c>
      <c r="AV30" s="5">
        <v>44263.848043981481</v>
      </c>
      <c r="AW30" s="2" t="s">
        <v>55</v>
      </c>
      <c r="AX30" s="2" t="s">
        <v>54</v>
      </c>
      <c r="AY30"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3</v>
      </c>
      <c r="AZ30"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30"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30">
        <f>Таблица_owssvr__2[[#This Row],[1.1.]]+Таблица_owssvr__2[[#This Row],[1.2.]]+Таблица_owssvr__2[[#This Row],[1.3.]]+Таблица_owssvr__2[[#This Row],[1.4.]]</f>
        <v>4</v>
      </c>
      <c r="BC30">
        <f>Таблица_owssvr__2[[#This Row],[2.1.]]+Таблица_owssvr__2[[#This Row],[2.2.]]+Таблица_owssvr__2[[#This Row],[2.3.]]+Таблица_owssvr__2[[#This Row],[2.4.]]</f>
        <v>4</v>
      </c>
      <c r="BD30">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10</v>
      </c>
      <c r="BE30">
        <f>Таблица_owssvr__2[[#This Row],['#4.1.]]+Таблица_owssvr__2[[#This Row],['#4.2.]]+Таблица_owssvr__2[[#This Row],['#4.3.]]</f>
        <v>5</v>
      </c>
      <c r="BF30">
        <f>Таблица_owssvr__2[[#This Row],[5.1.]]+Таблица_owssvr__2[[#This Row],[5.2.]]+Таблица_owssvr__2[[#This Row],[5.3.]]+Таблица_owssvr__2[[#This Row],[5.4.]]+Таблица_owssvr__2[[#This Row],[5.5.]]+Таблица_owssvr__2[[#This Row],[5.6.]]</f>
        <v>0</v>
      </c>
      <c r="BG30">
        <f>Таблица_owssvr__2[[#This Row],[6.1.]]+Таблица_owssvr__2[[#This Row],[6.2.]]+Таблица_owssvr__2[[#This Row],[6.3.]]+Таблица_owssvr__2[[#This Row],[6.4.]]+Таблица_owssvr__2[[#This Row],[6.5.]]+Таблица_owssvr__2[[#This Row],[6.6.]]</f>
        <v>0</v>
      </c>
      <c r="BH30">
        <f>Таблица_owssvr__2[[#This Row],[7.1.]]+Таблица_owssvr__2[[#This Row],[7.2.]]+Таблица_owssvr__2[[#This Row],[7.3.]]+Таблица_owssvr__2[[#This Row],[7.4.]]</f>
        <v>0</v>
      </c>
      <c r="BI30">
        <f>Таблица_owssvr__2[[#This Row],[8.1.]]+Таблица_owssvr__2[[#This Row],[8.2.]]+Таблица_owssvr__2[[#This Row],[8.3.]]+Таблица_owssvr__2[[#This Row],[8.4.]]+Таблица_owssvr__2[[#This Row],[8.5.]]+Таблица_owssvr__2[[#This Row],[8.6.]]+Таблица_owssvr__2[[#This Row],[8.7.]]</f>
        <v>3</v>
      </c>
      <c r="BJ30">
        <f>Таблица_owssvr__2[[#This Row],[9.1.]]</f>
        <v>1</v>
      </c>
      <c r="BK30"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27</v>
      </c>
      <c r="BL30" s="4" t="str">
        <f>IF(Таблица_owssvr__2[[#This Row],[Статус]]="Эксперт","Э","С")</f>
        <v>Э</v>
      </c>
    </row>
    <row r="31" spans="1:64" x14ac:dyDescent="0.25">
      <c r="A31" s="1" t="s">
        <v>105</v>
      </c>
      <c r="B31" s="1" t="s">
        <v>45</v>
      </c>
      <c r="C31" s="2" t="s">
        <v>134</v>
      </c>
      <c r="D31" s="3"/>
      <c r="E31" s="4">
        <v>1</v>
      </c>
      <c r="F31" s="4">
        <v>0</v>
      </c>
      <c r="G31" s="4">
        <v>0</v>
      </c>
      <c r="H31" s="4">
        <v>1</v>
      </c>
      <c r="I31" s="4">
        <v>1</v>
      </c>
      <c r="J31" s="4">
        <v>1</v>
      </c>
      <c r="K31" s="4">
        <v>1</v>
      </c>
      <c r="L31" s="4">
        <v>1</v>
      </c>
      <c r="M31" s="4">
        <v>1</v>
      </c>
      <c r="N31" s="4">
        <v>1</v>
      </c>
      <c r="O31" s="4">
        <v>1</v>
      </c>
      <c r="P31" s="4">
        <v>1</v>
      </c>
      <c r="Q31" s="4">
        <v>1</v>
      </c>
      <c r="R31" s="4">
        <v>1</v>
      </c>
      <c r="S31" s="4">
        <v>0</v>
      </c>
      <c r="T31" s="1" t="s">
        <v>56</v>
      </c>
      <c r="U31" s="1" t="s">
        <v>56</v>
      </c>
      <c r="V31" s="1" t="s">
        <v>56</v>
      </c>
      <c r="W31" s="4">
        <v>1</v>
      </c>
      <c r="X31" s="4">
        <v>1</v>
      </c>
      <c r="Y31" s="4">
        <v>1</v>
      </c>
      <c r="Z31" s="4">
        <v>1</v>
      </c>
      <c r="AA31" s="4">
        <v>1</v>
      </c>
      <c r="AB31" s="4">
        <v>1</v>
      </c>
      <c r="AC31" s="4">
        <v>1</v>
      </c>
      <c r="AD31" s="4">
        <v>1</v>
      </c>
      <c r="AE31" s="4">
        <v>1</v>
      </c>
      <c r="AF31" s="4">
        <v>1</v>
      </c>
      <c r="AG31" s="4">
        <v>1</v>
      </c>
      <c r="AH31" s="4">
        <v>1</v>
      </c>
      <c r="AI31" s="4">
        <v>1</v>
      </c>
      <c r="AJ31" s="4">
        <v>1</v>
      </c>
      <c r="AK31" s="4">
        <v>1</v>
      </c>
      <c r="AL31" s="4">
        <v>1</v>
      </c>
      <c r="AM31" s="4">
        <v>1</v>
      </c>
      <c r="AN31" s="4">
        <v>1</v>
      </c>
      <c r="AO31" s="4">
        <v>1</v>
      </c>
      <c r="AP31" s="4">
        <v>1</v>
      </c>
      <c r="AQ31" s="4">
        <v>1</v>
      </c>
      <c r="AR31" s="4">
        <v>0</v>
      </c>
      <c r="AS31" s="4">
        <v>1</v>
      </c>
      <c r="AT31" s="4">
        <v>1</v>
      </c>
      <c r="AU31" s="1" t="s">
        <v>133</v>
      </c>
      <c r="AV31" s="5">
        <v>44263.939386574071</v>
      </c>
      <c r="AW31" s="2" t="s">
        <v>55</v>
      </c>
      <c r="AX31" s="2" t="s">
        <v>54</v>
      </c>
      <c r="AY31"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31"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31"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31">
        <f>Таблица_owssvr__2[[#This Row],[1.1.]]+Таблица_owssvr__2[[#This Row],[1.2.]]+Таблица_owssvr__2[[#This Row],[1.3.]]+Таблица_owssvr__2[[#This Row],[1.4.]]</f>
        <v>2</v>
      </c>
      <c r="BC31">
        <f>Таблица_owssvr__2[[#This Row],[2.1.]]+Таблица_owssvr__2[[#This Row],[2.2.]]+Таблица_owssvr__2[[#This Row],[2.3.]]+Таблица_owssvr__2[[#This Row],[2.4.]]</f>
        <v>4</v>
      </c>
      <c r="BD31">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12</v>
      </c>
      <c r="BE31">
        <f>Таблица_owssvr__2[[#This Row],['#4.1.]]+Таблица_owssvr__2[[#This Row],['#4.2.]]+Таблица_owssvr__2[[#This Row],['#4.3.]]</f>
        <v>6</v>
      </c>
      <c r="BF31">
        <f>Таблица_owssvr__2[[#This Row],[5.1.]]+Таблица_owssvr__2[[#This Row],[5.2.]]+Таблица_owssvr__2[[#This Row],[5.3.]]+Таблица_owssvr__2[[#This Row],[5.4.]]+Таблица_owssvr__2[[#This Row],[5.5.]]+Таблица_owssvr__2[[#This Row],[5.6.]]</f>
        <v>6</v>
      </c>
      <c r="BG31">
        <f>Таблица_owssvr__2[[#This Row],[6.1.]]+Таблица_owssvr__2[[#This Row],[6.2.]]+Таблица_owssvr__2[[#This Row],[6.3.]]+Таблица_owssvr__2[[#This Row],[6.4.]]+Таблица_owssvr__2[[#This Row],[6.5.]]+Таблица_owssvr__2[[#This Row],[6.6.]]</f>
        <v>6</v>
      </c>
      <c r="BH31">
        <f>Таблица_owssvr__2[[#This Row],[7.1.]]+Таблица_owssvr__2[[#This Row],[7.2.]]+Таблица_owssvr__2[[#This Row],[7.3.]]+Таблица_owssvr__2[[#This Row],[7.4.]]</f>
        <v>4</v>
      </c>
      <c r="BI31">
        <f>Таблица_owssvr__2[[#This Row],[8.1.]]+Таблица_owssvr__2[[#This Row],[8.2.]]+Таблица_owssvr__2[[#This Row],[8.3.]]+Таблица_owssvr__2[[#This Row],[8.4.]]+Таблица_owssvr__2[[#This Row],[8.5.]]+Таблица_owssvr__2[[#This Row],[8.6.]]+Таблица_owssvr__2[[#This Row],[8.7.]]</f>
        <v>6</v>
      </c>
      <c r="BJ31">
        <f>Таблица_owssvr__2[[#This Row],[9.1.]]</f>
        <v>1</v>
      </c>
      <c r="BK31"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47</v>
      </c>
      <c r="BL31" s="4" t="str">
        <f>IF(Таблица_owssvr__2[[#This Row],[Статус]]="Эксперт","Э","С")</f>
        <v>Э</v>
      </c>
    </row>
    <row r="32" spans="1:64" x14ac:dyDescent="0.25">
      <c r="A32" s="1" t="s">
        <v>136</v>
      </c>
      <c r="B32" s="1" t="s">
        <v>47</v>
      </c>
      <c r="C32" s="2"/>
      <c r="D32" s="3" t="s">
        <v>137</v>
      </c>
      <c r="E32" s="4">
        <v>1</v>
      </c>
      <c r="F32" s="4">
        <v>0</v>
      </c>
      <c r="G32" s="4">
        <v>0</v>
      </c>
      <c r="H32" s="4">
        <v>0</v>
      </c>
      <c r="I32" s="4">
        <v>1</v>
      </c>
      <c r="J32" s="4">
        <v>0</v>
      </c>
      <c r="K32" s="4">
        <v>0</v>
      </c>
      <c r="L32" s="4">
        <v>0</v>
      </c>
      <c r="M32" s="4">
        <v>0</v>
      </c>
      <c r="N32" s="4">
        <v>0</v>
      </c>
      <c r="O32" s="4">
        <v>0</v>
      </c>
      <c r="P32" s="4">
        <v>0</v>
      </c>
      <c r="Q32" s="4">
        <v>0</v>
      </c>
      <c r="R32" s="4">
        <v>1</v>
      </c>
      <c r="S32" s="4">
        <v>0</v>
      </c>
      <c r="T32" s="1" t="s">
        <v>56</v>
      </c>
      <c r="U32" s="1" t="s">
        <v>56</v>
      </c>
      <c r="V32" s="1" t="s">
        <v>56</v>
      </c>
      <c r="W32" s="4">
        <v>0</v>
      </c>
      <c r="X32" s="4">
        <v>0</v>
      </c>
      <c r="Y32" s="4">
        <v>0</v>
      </c>
      <c r="Z32" s="4">
        <v>0</v>
      </c>
      <c r="AA32" s="4">
        <v>0</v>
      </c>
      <c r="AB32" s="4">
        <v>1</v>
      </c>
      <c r="AC32" s="4">
        <v>0</v>
      </c>
      <c r="AD32" s="4">
        <v>0</v>
      </c>
      <c r="AE32" s="4">
        <v>0</v>
      </c>
      <c r="AF32" s="4">
        <v>0</v>
      </c>
      <c r="AG32" s="4">
        <v>0</v>
      </c>
      <c r="AH32" s="4">
        <v>1</v>
      </c>
      <c r="AI32" s="4">
        <v>0</v>
      </c>
      <c r="AJ32" s="4">
        <v>0</v>
      </c>
      <c r="AK32" s="4">
        <v>0</v>
      </c>
      <c r="AL32" s="4">
        <v>0</v>
      </c>
      <c r="AM32" s="4">
        <v>0</v>
      </c>
      <c r="AN32" s="4">
        <v>0</v>
      </c>
      <c r="AO32" s="4">
        <v>0</v>
      </c>
      <c r="AP32" s="4">
        <v>0</v>
      </c>
      <c r="AQ32" s="4">
        <v>0</v>
      </c>
      <c r="AR32" s="4">
        <v>1</v>
      </c>
      <c r="AS32" s="4">
        <v>0</v>
      </c>
      <c r="AT32" s="4">
        <v>0</v>
      </c>
      <c r="AU32" s="1" t="s">
        <v>135</v>
      </c>
      <c r="AV32" s="5">
        <v>44264.371446759258</v>
      </c>
      <c r="AW32" s="2" t="s">
        <v>55</v>
      </c>
      <c r="AX32" s="2" t="s">
        <v>54</v>
      </c>
      <c r="AY32"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32"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32"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32">
        <f>Таблица_owssvr__2[[#This Row],[1.1.]]+Таблица_owssvr__2[[#This Row],[1.2.]]+Таблица_owssvr__2[[#This Row],[1.3.]]+Таблица_owssvr__2[[#This Row],[1.4.]]</f>
        <v>1</v>
      </c>
      <c r="BC32">
        <f>Таблица_owssvr__2[[#This Row],[2.1.]]+Таблица_owssvr__2[[#This Row],[2.2.]]+Таблица_owssvr__2[[#This Row],[2.3.]]+Таблица_owssvr__2[[#This Row],[2.4.]]</f>
        <v>1</v>
      </c>
      <c r="BD32">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2</v>
      </c>
      <c r="BE32">
        <f>Таблица_owssvr__2[[#This Row],['#4.1.]]+Таблица_owssvr__2[[#This Row],['#4.2.]]+Таблица_owssvr__2[[#This Row],['#4.3.]]</f>
        <v>6</v>
      </c>
      <c r="BF32">
        <f>Таблица_owssvr__2[[#This Row],[5.1.]]+Таблица_owssvr__2[[#This Row],[5.2.]]+Таблица_owssvr__2[[#This Row],[5.3.]]+Таблица_owssvr__2[[#This Row],[5.4.]]+Таблица_owssvr__2[[#This Row],[5.5.]]+Таблица_owssvr__2[[#This Row],[5.6.]]</f>
        <v>1</v>
      </c>
      <c r="BG32">
        <f>Таблица_owssvr__2[[#This Row],[6.1.]]+Таблица_owssvr__2[[#This Row],[6.2.]]+Таблица_owssvr__2[[#This Row],[6.3.]]+Таблица_owssvr__2[[#This Row],[6.4.]]+Таблица_owssvr__2[[#This Row],[6.5.]]+Таблица_owssvr__2[[#This Row],[6.6.]]</f>
        <v>1</v>
      </c>
      <c r="BH32">
        <f>Таблица_owssvr__2[[#This Row],[7.1.]]+Таблица_owssvr__2[[#This Row],[7.2.]]+Таблица_owssvr__2[[#This Row],[7.3.]]+Таблица_owssvr__2[[#This Row],[7.4.]]</f>
        <v>0</v>
      </c>
      <c r="BI32">
        <f>Таблица_owssvr__2[[#This Row],[8.1.]]+Таблица_owssvr__2[[#This Row],[8.2.]]+Таблица_owssvr__2[[#This Row],[8.3.]]+Таблица_owssvr__2[[#This Row],[8.4.]]+Таблица_owssvr__2[[#This Row],[8.5.]]+Таблица_owssvr__2[[#This Row],[8.6.]]+Таблица_owssvr__2[[#This Row],[8.7.]]</f>
        <v>1</v>
      </c>
      <c r="BJ32">
        <f>Таблица_owssvr__2[[#This Row],[9.1.]]</f>
        <v>0</v>
      </c>
      <c r="BK32"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13</v>
      </c>
      <c r="BL32" s="4" t="str">
        <f>IF(Таблица_owssvr__2[[#This Row],[Статус]]="Эксперт","Э","С")</f>
        <v>С</v>
      </c>
    </row>
    <row r="33" spans="1:64" x14ac:dyDescent="0.25">
      <c r="A33" s="1" t="s">
        <v>139</v>
      </c>
      <c r="B33" s="1" t="s">
        <v>47</v>
      </c>
      <c r="C33" s="2"/>
      <c r="D33" s="3" t="s">
        <v>140</v>
      </c>
      <c r="E33" s="4">
        <v>1</v>
      </c>
      <c r="F33" s="4">
        <v>0</v>
      </c>
      <c r="G33" s="4">
        <v>0</v>
      </c>
      <c r="H33" s="4">
        <v>0</v>
      </c>
      <c r="I33" s="4">
        <v>1</v>
      </c>
      <c r="J33" s="4">
        <v>0</v>
      </c>
      <c r="K33" s="4">
        <v>1</v>
      </c>
      <c r="L33" s="4">
        <v>1</v>
      </c>
      <c r="M33" s="4">
        <v>1</v>
      </c>
      <c r="N33" s="4">
        <v>1</v>
      </c>
      <c r="O33" s="4">
        <v>1</v>
      </c>
      <c r="P33" s="4">
        <v>0</v>
      </c>
      <c r="Q33" s="4">
        <v>0</v>
      </c>
      <c r="R33" s="4">
        <v>0</v>
      </c>
      <c r="S33" s="4">
        <v>0</v>
      </c>
      <c r="T33" s="1" t="s">
        <v>50</v>
      </c>
      <c r="U33" s="1" t="s">
        <v>50</v>
      </c>
      <c r="V33" s="1" t="s">
        <v>50</v>
      </c>
      <c r="W33" s="4">
        <v>1</v>
      </c>
      <c r="X33" s="4">
        <v>1</v>
      </c>
      <c r="Y33" s="4">
        <v>1</v>
      </c>
      <c r="Z33" s="4">
        <v>0</v>
      </c>
      <c r="AA33" s="4">
        <v>0</v>
      </c>
      <c r="AB33" s="4">
        <v>0</v>
      </c>
      <c r="AC33" s="4">
        <v>1</v>
      </c>
      <c r="AD33" s="4">
        <v>1</v>
      </c>
      <c r="AE33" s="4">
        <v>1</v>
      </c>
      <c r="AF33" s="4">
        <v>0</v>
      </c>
      <c r="AG33" s="4">
        <v>0</v>
      </c>
      <c r="AH33" s="4">
        <v>0</v>
      </c>
      <c r="AI33" s="4">
        <v>0</v>
      </c>
      <c r="AJ33" s="4">
        <v>0</v>
      </c>
      <c r="AK33" s="4">
        <v>1</v>
      </c>
      <c r="AL33" s="4">
        <v>1</v>
      </c>
      <c r="AM33" s="4">
        <v>0</v>
      </c>
      <c r="AN33" s="4">
        <v>0</v>
      </c>
      <c r="AO33" s="4">
        <v>0</v>
      </c>
      <c r="AP33" s="4">
        <v>0</v>
      </c>
      <c r="AQ33" s="4">
        <v>0</v>
      </c>
      <c r="AR33" s="4">
        <v>0</v>
      </c>
      <c r="AS33" s="4">
        <v>0</v>
      </c>
      <c r="AT33" s="4">
        <v>0</v>
      </c>
      <c r="AU33" s="1" t="s">
        <v>138</v>
      </c>
      <c r="AV33" s="5">
        <v>44264.567893518521</v>
      </c>
      <c r="AW33" s="2" t="s">
        <v>55</v>
      </c>
      <c r="AX33" s="2" t="s">
        <v>54</v>
      </c>
      <c r="AY33"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33"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33"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33">
        <f>Таблица_owssvr__2[[#This Row],[1.1.]]+Таблица_owssvr__2[[#This Row],[1.2.]]+Таблица_owssvr__2[[#This Row],[1.3.]]+Таблица_owssvr__2[[#This Row],[1.4.]]</f>
        <v>1</v>
      </c>
      <c r="BC33">
        <f>Таблица_owssvr__2[[#This Row],[2.1.]]+Таблица_owssvr__2[[#This Row],[2.2.]]+Таблица_owssvr__2[[#This Row],[2.3.]]+Таблица_owssvr__2[[#This Row],[2.4.]]</f>
        <v>3</v>
      </c>
      <c r="BD33">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33">
        <f>Таблица_owssvr__2[[#This Row],['#4.1.]]+Таблица_owssvr__2[[#This Row],['#4.2.]]+Таблица_owssvr__2[[#This Row],['#4.3.]]</f>
        <v>3</v>
      </c>
      <c r="BF33">
        <f>Таблица_owssvr__2[[#This Row],[5.1.]]+Таблица_owssvr__2[[#This Row],[5.2.]]+Таблица_owssvr__2[[#This Row],[5.3.]]+Таблица_owssvr__2[[#This Row],[5.4.]]+Таблица_owssvr__2[[#This Row],[5.5.]]+Таблица_owssvr__2[[#This Row],[5.6.]]</f>
        <v>3</v>
      </c>
      <c r="BG33">
        <f>Таблица_owssvr__2[[#This Row],[6.1.]]+Таблица_owssvr__2[[#This Row],[6.2.]]+Таблица_owssvr__2[[#This Row],[6.3.]]+Таблица_owssvr__2[[#This Row],[6.4.]]+Таблица_owssvr__2[[#This Row],[6.5.]]+Таблица_owssvr__2[[#This Row],[6.6.]]</f>
        <v>3</v>
      </c>
      <c r="BH33">
        <f>Таблица_owssvr__2[[#This Row],[7.1.]]+Таблица_owssvr__2[[#This Row],[7.2.]]+Таблица_owssvr__2[[#This Row],[7.3.]]+Таблица_owssvr__2[[#This Row],[7.4.]]</f>
        <v>2</v>
      </c>
      <c r="BI33">
        <f>Таблица_owssvr__2[[#This Row],[8.1.]]+Таблица_owssvr__2[[#This Row],[8.2.]]+Таблица_owssvr__2[[#This Row],[8.3.]]+Таблица_owssvr__2[[#This Row],[8.4.]]+Таблица_owssvr__2[[#This Row],[8.5.]]+Таблица_owssvr__2[[#This Row],[8.6.]]+Таблица_owssvr__2[[#This Row],[8.7.]]</f>
        <v>0</v>
      </c>
      <c r="BJ33">
        <f>Таблица_owssvr__2[[#This Row],[9.1.]]</f>
        <v>0</v>
      </c>
      <c r="BK33"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21</v>
      </c>
      <c r="BL33" s="4" t="str">
        <f>IF(Таблица_owssvr__2[[#This Row],[Статус]]="Эксперт","Э","С")</f>
        <v>С</v>
      </c>
    </row>
    <row r="34" spans="1:64" x14ac:dyDescent="0.25">
      <c r="A34" s="1" t="s">
        <v>99</v>
      </c>
      <c r="B34" s="1" t="s">
        <v>45</v>
      </c>
      <c r="C34" s="2" t="s">
        <v>142</v>
      </c>
      <c r="D34" s="3"/>
      <c r="E34" s="4">
        <v>0</v>
      </c>
      <c r="F34" s="4">
        <v>0</v>
      </c>
      <c r="G34" s="4">
        <v>0</v>
      </c>
      <c r="H34" s="4">
        <v>0</v>
      </c>
      <c r="I34" s="4">
        <v>0</v>
      </c>
      <c r="J34" s="4">
        <v>0</v>
      </c>
      <c r="K34" s="4">
        <v>0</v>
      </c>
      <c r="L34" s="4">
        <v>0</v>
      </c>
      <c r="M34" s="4">
        <v>0</v>
      </c>
      <c r="N34" s="4">
        <v>0</v>
      </c>
      <c r="O34" s="4">
        <v>0</v>
      </c>
      <c r="P34" s="4">
        <v>0</v>
      </c>
      <c r="Q34" s="4">
        <v>0</v>
      </c>
      <c r="R34" s="4">
        <v>0</v>
      </c>
      <c r="S34" s="4">
        <v>0</v>
      </c>
      <c r="T34" s="1" t="s">
        <v>57</v>
      </c>
      <c r="U34" s="1" t="s">
        <v>57</v>
      </c>
      <c r="V34" s="1" t="s">
        <v>57</v>
      </c>
      <c r="W34" s="4">
        <v>0</v>
      </c>
      <c r="X34" s="4">
        <v>0</v>
      </c>
      <c r="Y34" s="4">
        <v>0</v>
      </c>
      <c r="Z34" s="4">
        <v>0</v>
      </c>
      <c r="AA34" s="4">
        <v>0</v>
      </c>
      <c r="AB34" s="4">
        <v>0</v>
      </c>
      <c r="AC34" s="4">
        <v>0</v>
      </c>
      <c r="AD34" s="4">
        <v>0</v>
      </c>
      <c r="AE34" s="4">
        <v>0</v>
      </c>
      <c r="AF34" s="4">
        <v>0</v>
      </c>
      <c r="AG34" s="4">
        <v>0</v>
      </c>
      <c r="AH34" s="4">
        <v>0</v>
      </c>
      <c r="AI34" s="4">
        <v>0</v>
      </c>
      <c r="AJ34" s="4">
        <v>0</v>
      </c>
      <c r="AK34" s="4">
        <v>0</v>
      </c>
      <c r="AL34" s="4">
        <v>0</v>
      </c>
      <c r="AM34" s="4">
        <v>0</v>
      </c>
      <c r="AN34" s="4">
        <v>0</v>
      </c>
      <c r="AO34" s="4">
        <v>0</v>
      </c>
      <c r="AP34" s="4">
        <v>0</v>
      </c>
      <c r="AQ34" s="4">
        <v>0</v>
      </c>
      <c r="AR34" s="4">
        <v>0</v>
      </c>
      <c r="AS34" s="4">
        <v>0</v>
      </c>
      <c r="AT34" s="4">
        <v>0</v>
      </c>
      <c r="AU34" s="1" t="s">
        <v>141</v>
      </c>
      <c r="AV34" s="5">
        <v>44264.689675925925</v>
      </c>
      <c r="AW34" s="2" t="s">
        <v>55</v>
      </c>
      <c r="AX34" s="2" t="s">
        <v>54</v>
      </c>
      <c r="AY34"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34"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34"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34">
        <f>Таблица_owssvr__2[[#This Row],[1.1.]]+Таблица_owssvr__2[[#This Row],[1.2.]]+Таблица_owssvr__2[[#This Row],[1.3.]]+Таблица_owssvr__2[[#This Row],[1.4.]]</f>
        <v>0</v>
      </c>
      <c r="BC34">
        <f>Таблица_owssvr__2[[#This Row],[2.1.]]+Таблица_owssvr__2[[#This Row],[2.2.]]+Таблица_owssvr__2[[#This Row],[2.3.]]+Таблица_owssvr__2[[#This Row],[2.4.]]</f>
        <v>0</v>
      </c>
      <c r="BD34">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34">
        <f>Таблица_owssvr__2[[#This Row],['#4.1.]]+Таблица_owssvr__2[[#This Row],['#4.2.]]+Таблица_owssvr__2[[#This Row],['#4.3.]]</f>
        <v>0</v>
      </c>
      <c r="BF34">
        <f>Таблица_owssvr__2[[#This Row],[5.1.]]+Таблица_owssvr__2[[#This Row],[5.2.]]+Таблица_owssvr__2[[#This Row],[5.3.]]+Таблица_owssvr__2[[#This Row],[5.4.]]+Таблица_owssvr__2[[#This Row],[5.5.]]+Таблица_owssvr__2[[#This Row],[5.6.]]</f>
        <v>0</v>
      </c>
      <c r="BG34">
        <f>Таблица_owssvr__2[[#This Row],[6.1.]]+Таблица_owssvr__2[[#This Row],[6.2.]]+Таблица_owssvr__2[[#This Row],[6.3.]]+Таблица_owssvr__2[[#This Row],[6.4.]]+Таблица_owssvr__2[[#This Row],[6.5.]]+Таблица_owssvr__2[[#This Row],[6.6.]]</f>
        <v>0</v>
      </c>
      <c r="BH34">
        <f>Таблица_owssvr__2[[#This Row],[7.1.]]+Таблица_owssvr__2[[#This Row],[7.2.]]+Таблица_owssvr__2[[#This Row],[7.3.]]+Таблица_owssvr__2[[#This Row],[7.4.]]</f>
        <v>0</v>
      </c>
      <c r="BI34">
        <f>Таблица_owssvr__2[[#This Row],[8.1.]]+Таблица_owssvr__2[[#This Row],[8.2.]]+Таблица_owssvr__2[[#This Row],[8.3.]]+Таблица_owssvr__2[[#This Row],[8.4.]]+Таблица_owssvr__2[[#This Row],[8.5.]]+Таблица_owssvr__2[[#This Row],[8.6.]]+Таблица_owssvr__2[[#This Row],[8.7.]]</f>
        <v>0</v>
      </c>
      <c r="BJ34">
        <f>Таблица_owssvr__2[[#This Row],[9.1.]]</f>
        <v>0</v>
      </c>
      <c r="BK34"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0</v>
      </c>
      <c r="BL34" s="4" t="str">
        <f>IF(Таблица_owssvr__2[[#This Row],[Статус]]="Эксперт","Э","С")</f>
        <v>Э</v>
      </c>
    </row>
    <row r="35" spans="1:64" x14ac:dyDescent="0.25">
      <c r="A35" s="1" t="s">
        <v>77</v>
      </c>
      <c r="B35" s="1" t="s">
        <v>45</v>
      </c>
      <c r="C35" s="2" t="s">
        <v>144</v>
      </c>
      <c r="D35" s="3"/>
      <c r="E35" s="4">
        <v>1</v>
      </c>
      <c r="F35" s="4">
        <v>0</v>
      </c>
      <c r="G35" s="4">
        <v>1</v>
      </c>
      <c r="H35" s="4">
        <v>1</v>
      </c>
      <c r="I35" s="4">
        <v>1</v>
      </c>
      <c r="J35" s="4">
        <v>0</v>
      </c>
      <c r="K35" s="4">
        <v>1</v>
      </c>
      <c r="L35" s="4">
        <v>1</v>
      </c>
      <c r="M35" s="4">
        <v>1</v>
      </c>
      <c r="N35" s="4">
        <v>1</v>
      </c>
      <c r="O35" s="4">
        <v>1</v>
      </c>
      <c r="P35" s="4">
        <v>0</v>
      </c>
      <c r="Q35" s="4">
        <v>1</v>
      </c>
      <c r="R35" s="4">
        <v>1</v>
      </c>
      <c r="S35" s="4">
        <v>0</v>
      </c>
      <c r="T35" s="1" t="s">
        <v>85</v>
      </c>
      <c r="U35" s="1" t="s">
        <v>85</v>
      </c>
      <c r="V35" s="1" t="s">
        <v>56</v>
      </c>
      <c r="W35" s="4">
        <v>1</v>
      </c>
      <c r="X35" s="4">
        <v>1</v>
      </c>
      <c r="Y35" s="4">
        <v>1</v>
      </c>
      <c r="Z35" s="4">
        <v>1</v>
      </c>
      <c r="AA35" s="4">
        <v>1</v>
      </c>
      <c r="AB35" s="4">
        <v>0</v>
      </c>
      <c r="AC35" s="4">
        <v>0</v>
      </c>
      <c r="AD35" s="4">
        <v>0</v>
      </c>
      <c r="AE35" s="4">
        <v>0</v>
      </c>
      <c r="AF35" s="4">
        <v>0</v>
      </c>
      <c r="AG35" s="4">
        <v>0</v>
      </c>
      <c r="AH35" s="4">
        <v>0</v>
      </c>
      <c r="AI35" s="4">
        <v>0</v>
      </c>
      <c r="AJ35" s="4">
        <v>0</v>
      </c>
      <c r="AK35" s="4">
        <v>0</v>
      </c>
      <c r="AL35" s="4">
        <v>0</v>
      </c>
      <c r="AM35" s="4">
        <v>1</v>
      </c>
      <c r="AN35" s="4">
        <v>0</v>
      </c>
      <c r="AO35" s="4">
        <v>0</v>
      </c>
      <c r="AP35" s="4">
        <v>0</v>
      </c>
      <c r="AQ35" s="4">
        <v>0</v>
      </c>
      <c r="AR35" s="4">
        <v>1</v>
      </c>
      <c r="AS35" s="4">
        <v>0</v>
      </c>
      <c r="AT35" s="4">
        <v>0</v>
      </c>
      <c r="AU35" s="1" t="s">
        <v>143</v>
      </c>
      <c r="AV35" s="5">
        <v>44265.609583333331</v>
      </c>
      <c r="AW35" s="2" t="s">
        <v>55</v>
      </c>
      <c r="AX35" s="2" t="s">
        <v>54</v>
      </c>
      <c r="AY35"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3</v>
      </c>
      <c r="AZ35"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3</v>
      </c>
      <c r="BA35"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35">
        <f>Таблица_owssvr__2[[#This Row],[1.1.]]+Таблица_owssvr__2[[#This Row],[1.2.]]+Таблица_owssvr__2[[#This Row],[1.3.]]+Таблица_owssvr__2[[#This Row],[1.4.]]</f>
        <v>3</v>
      </c>
      <c r="BC35">
        <f>Таблица_owssvr__2[[#This Row],[2.1.]]+Таблица_owssvr__2[[#This Row],[2.2.]]+Таблица_owssvr__2[[#This Row],[2.3.]]+Таблица_owssvr__2[[#This Row],[2.4.]]</f>
        <v>3</v>
      </c>
      <c r="BD35">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10</v>
      </c>
      <c r="BE35">
        <f>Таблица_owssvr__2[[#This Row],['#4.1.]]+Таблица_owssvr__2[[#This Row],['#4.2.]]+Таблица_owssvr__2[[#This Row],['#4.3.]]</f>
        <v>8</v>
      </c>
      <c r="BF35">
        <f>Таблица_owssvr__2[[#This Row],[5.1.]]+Таблица_owssvr__2[[#This Row],[5.2.]]+Таблица_owssvr__2[[#This Row],[5.3.]]+Таблица_owssvr__2[[#This Row],[5.4.]]+Таблица_owssvr__2[[#This Row],[5.5.]]+Таблица_owssvr__2[[#This Row],[5.6.]]</f>
        <v>5</v>
      </c>
      <c r="BG35">
        <f>Таблица_owssvr__2[[#This Row],[6.1.]]+Таблица_owssvr__2[[#This Row],[6.2.]]+Таблица_owssvr__2[[#This Row],[6.3.]]+Таблица_owssvr__2[[#This Row],[6.4.]]+Таблица_owssvr__2[[#This Row],[6.5.]]+Таблица_owssvr__2[[#This Row],[6.6.]]</f>
        <v>0</v>
      </c>
      <c r="BH35">
        <f>Таблица_owssvr__2[[#This Row],[7.1.]]+Таблица_owssvr__2[[#This Row],[7.2.]]+Таблица_owssvr__2[[#This Row],[7.3.]]+Таблица_owssvr__2[[#This Row],[7.4.]]</f>
        <v>0</v>
      </c>
      <c r="BI35">
        <f>Таблица_owssvr__2[[#This Row],[8.1.]]+Таблица_owssvr__2[[#This Row],[8.2.]]+Таблица_owssvr__2[[#This Row],[8.3.]]+Таблица_owssvr__2[[#This Row],[8.4.]]+Таблица_owssvr__2[[#This Row],[8.5.]]+Таблица_owssvr__2[[#This Row],[8.6.]]+Таблица_owssvr__2[[#This Row],[8.7.]]</f>
        <v>2</v>
      </c>
      <c r="BJ35">
        <f>Таблица_owssvr__2[[#This Row],[9.1.]]</f>
        <v>0</v>
      </c>
      <c r="BK35"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31</v>
      </c>
      <c r="BL35" s="4" t="str">
        <f>IF(Таблица_owssvr__2[[#This Row],[Статус]]="Эксперт","Э","С")</f>
        <v>Э</v>
      </c>
    </row>
    <row r="36" spans="1:64" x14ac:dyDescent="0.25">
      <c r="A36" s="1" t="s">
        <v>71</v>
      </c>
      <c r="B36" s="1" t="s">
        <v>45</v>
      </c>
      <c r="C36" s="2" t="s">
        <v>142</v>
      </c>
      <c r="D36" s="3"/>
      <c r="E36" s="4">
        <v>1</v>
      </c>
      <c r="F36" s="4">
        <v>0</v>
      </c>
      <c r="G36" s="4">
        <v>0</v>
      </c>
      <c r="H36" s="4">
        <v>0</v>
      </c>
      <c r="I36" s="4">
        <v>1</v>
      </c>
      <c r="J36" s="4">
        <v>0</v>
      </c>
      <c r="K36" s="4">
        <v>0</v>
      </c>
      <c r="L36" s="4">
        <v>1</v>
      </c>
      <c r="M36" s="4">
        <v>1</v>
      </c>
      <c r="N36" s="4">
        <v>1</v>
      </c>
      <c r="O36" s="4">
        <v>1</v>
      </c>
      <c r="P36" s="4">
        <v>0</v>
      </c>
      <c r="Q36" s="4">
        <v>0</v>
      </c>
      <c r="R36" s="4">
        <v>1</v>
      </c>
      <c r="S36" s="4">
        <v>0</v>
      </c>
      <c r="T36" s="1" t="s">
        <v>50</v>
      </c>
      <c r="U36" s="1" t="s">
        <v>50</v>
      </c>
      <c r="V36" s="1" t="s">
        <v>56</v>
      </c>
      <c r="W36" s="4">
        <v>1</v>
      </c>
      <c r="X36" s="4">
        <v>1</v>
      </c>
      <c r="Y36" s="4">
        <v>1</v>
      </c>
      <c r="Z36" s="4">
        <v>0</v>
      </c>
      <c r="AA36" s="4">
        <v>0</v>
      </c>
      <c r="AB36" s="4">
        <v>1</v>
      </c>
      <c r="AC36" s="4">
        <v>0</v>
      </c>
      <c r="AD36" s="4">
        <v>0</v>
      </c>
      <c r="AE36" s="4">
        <v>0</v>
      </c>
      <c r="AF36" s="4">
        <v>0</v>
      </c>
      <c r="AG36" s="4">
        <v>0</v>
      </c>
      <c r="AH36" s="4">
        <v>0</v>
      </c>
      <c r="AI36" s="4">
        <v>0</v>
      </c>
      <c r="AJ36" s="4">
        <v>0</v>
      </c>
      <c r="AK36" s="4">
        <v>0</v>
      </c>
      <c r="AL36" s="4">
        <v>0</v>
      </c>
      <c r="AM36" s="4">
        <v>0</v>
      </c>
      <c r="AN36" s="4">
        <v>0</v>
      </c>
      <c r="AO36" s="4">
        <v>0</v>
      </c>
      <c r="AP36" s="4">
        <v>0</v>
      </c>
      <c r="AQ36" s="4">
        <v>0</v>
      </c>
      <c r="AR36" s="4">
        <v>0</v>
      </c>
      <c r="AS36" s="4">
        <v>0</v>
      </c>
      <c r="AT36" s="4">
        <v>0</v>
      </c>
      <c r="AU36" s="1" t="s">
        <v>141</v>
      </c>
      <c r="AV36" s="5">
        <v>44266.600775462961</v>
      </c>
      <c r="AW36" s="2" t="s">
        <v>55</v>
      </c>
      <c r="AX36" s="2" t="s">
        <v>54</v>
      </c>
      <c r="AY36"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36"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36"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36">
        <f>Таблица_owssvr__2[[#This Row],[1.1.]]+Таблица_owssvr__2[[#This Row],[1.2.]]+Таблица_owssvr__2[[#This Row],[1.3.]]+Таблица_owssvr__2[[#This Row],[1.4.]]</f>
        <v>1</v>
      </c>
      <c r="BC36">
        <f>Таблица_owssvr__2[[#This Row],[2.1.]]+Таблица_owssvr__2[[#This Row],[2.2.]]+Таблица_owssvr__2[[#This Row],[2.3.]]+Таблица_owssvr__2[[#This Row],[2.4.]]</f>
        <v>2</v>
      </c>
      <c r="BD36">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8</v>
      </c>
      <c r="BE36">
        <f>Таблица_owssvr__2[[#This Row],['#4.1.]]+Таблица_owssvr__2[[#This Row],['#4.2.]]+Таблица_owssvr__2[[#This Row],['#4.3.]]</f>
        <v>4</v>
      </c>
      <c r="BF36">
        <f>Таблица_owssvr__2[[#This Row],[5.1.]]+Таблица_owssvr__2[[#This Row],[5.2.]]+Таблица_owssvr__2[[#This Row],[5.3.]]+Таблица_owssvr__2[[#This Row],[5.4.]]+Таблица_owssvr__2[[#This Row],[5.5.]]+Таблица_owssvr__2[[#This Row],[5.6.]]</f>
        <v>4</v>
      </c>
      <c r="BG36">
        <f>Таблица_owssvr__2[[#This Row],[6.1.]]+Таблица_owssvr__2[[#This Row],[6.2.]]+Таблица_owssvr__2[[#This Row],[6.3.]]+Таблица_owssvr__2[[#This Row],[6.4.]]+Таблица_owssvr__2[[#This Row],[6.5.]]+Таблица_owssvr__2[[#This Row],[6.6.]]</f>
        <v>0</v>
      </c>
      <c r="BH36">
        <f>Таблица_owssvr__2[[#This Row],[7.1.]]+Таблица_owssvr__2[[#This Row],[7.2.]]+Таблица_owssvr__2[[#This Row],[7.3.]]+Таблица_owssvr__2[[#This Row],[7.4.]]</f>
        <v>0</v>
      </c>
      <c r="BI36">
        <f>Таблица_owssvr__2[[#This Row],[8.1.]]+Таблица_owssvr__2[[#This Row],[8.2.]]+Таблица_owssvr__2[[#This Row],[8.3.]]+Таблица_owssvr__2[[#This Row],[8.4.]]+Таблица_owssvr__2[[#This Row],[8.5.]]+Таблица_owssvr__2[[#This Row],[8.6.]]+Таблица_owssvr__2[[#This Row],[8.7.]]</f>
        <v>0</v>
      </c>
      <c r="BJ36">
        <f>Таблица_owssvr__2[[#This Row],[9.1.]]</f>
        <v>0</v>
      </c>
      <c r="BK36"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19</v>
      </c>
      <c r="BL36" s="4" t="str">
        <f>IF(Таблица_owssvr__2[[#This Row],[Статус]]="Эксперт","Э","С")</f>
        <v>Э</v>
      </c>
    </row>
    <row r="37" spans="1:64" x14ac:dyDescent="0.25">
      <c r="A37" s="1" t="s">
        <v>87</v>
      </c>
      <c r="B37" s="1" t="s">
        <v>45</v>
      </c>
      <c r="C37" s="2" t="s">
        <v>142</v>
      </c>
      <c r="D37" s="3"/>
      <c r="E37" s="4">
        <v>1</v>
      </c>
      <c r="F37" s="4">
        <v>0</v>
      </c>
      <c r="G37" s="4">
        <v>0</v>
      </c>
      <c r="H37" s="4">
        <v>0</v>
      </c>
      <c r="I37" s="4">
        <v>1</v>
      </c>
      <c r="J37" s="4">
        <v>1</v>
      </c>
      <c r="K37" s="4">
        <v>1</v>
      </c>
      <c r="L37" s="4">
        <v>1</v>
      </c>
      <c r="M37" s="4">
        <v>0</v>
      </c>
      <c r="N37" s="4">
        <v>1</v>
      </c>
      <c r="O37" s="4">
        <v>1</v>
      </c>
      <c r="P37" s="4">
        <v>0</v>
      </c>
      <c r="Q37" s="4">
        <v>0</v>
      </c>
      <c r="R37" s="4">
        <v>1</v>
      </c>
      <c r="S37" s="4">
        <v>0</v>
      </c>
      <c r="T37" s="1" t="s">
        <v>57</v>
      </c>
      <c r="U37" s="1" t="s">
        <v>50</v>
      </c>
      <c r="V37" s="1" t="s">
        <v>50</v>
      </c>
      <c r="W37" s="4">
        <v>0</v>
      </c>
      <c r="X37" s="4">
        <v>0</v>
      </c>
      <c r="Y37" s="4">
        <v>0</v>
      </c>
      <c r="Z37" s="4">
        <v>0</v>
      </c>
      <c r="AA37" s="4">
        <v>0</v>
      </c>
      <c r="AB37" s="4">
        <v>0</v>
      </c>
      <c r="AC37" s="4">
        <v>0</v>
      </c>
      <c r="AD37" s="4">
        <v>0</v>
      </c>
      <c r="AE37" s="4">
        <v>0</v>
      </c>
      <c r="AF37" s="4">
        <v>0</v>
      </c>
      <c r="AG37" s="4">
        <v>0</v>
      </c>
      <c r="AH37" s="4">
        <v>0</v>
      </c>
      <c r="AI37" s="4">
        <v>0</v>
      </c>
      <c r="AJ37" s="4">
        <v>0</v>
      </c>
      <c r="AK37" s="4">
        <v>0</v>
      </c>
      <c r="AL37" s="4">
        <v>0</v>
      </c>
      <c r="AM37" s="4">
        <v>1</v>
      </c>
      <c r="AN37" s="4">
        <v>1</v>
      </c>
      <c r="AO37" s="4">
        <v>0</v>
      </c>
      <c r="AP37" s="4">
        <v>0</v>
      </c>
      <c r="AQ37" s="4">
        <v>0</v>
      </c>
      <c r="AR37" s="4">
        <v>0</v>
      </c>
      <c r="AS37" s="4">
        <v>0</v>
      </c>
      <c r="AT37" s="4">
        <v>0</v>
      </c>
      <c r="AU37" s="1" t="s">
        <v>141</v>
      </c>
      <c r="AV37" s="5">
        <v>44266.619791666664</v>
      </c>
      <c r="AW37" s="2" t="s">
        <v>55</v>
      </c>
      <c r="AX37" s="2" t="s">
        <v>54</v>
      </c>
      <c r="AY37"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37"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37"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37">
        <f>Таблица_owssvr__2[[#This Row],[1.1.]]+Таблица_owssvr__2[[#This Row],[1.2.]]+Таблица_owssvr__2[[#This Row],[1.3.]]+Таблица_owssvr__2[[#This Row],[1.4.]]</f>
        <v>1</v>
      </c>
      <c r="BC37">
        <f>Таблица_owssvr__2[[#This Row],[2.1.]]+Таблица_owssvr__2[[#This Row],[2.2.]]+Таблица_owssvr__2[[#This Row],[2.3.]]+Таблица_owssvr__2[[#This Row],[2.4.]]</f>
        <v>4</v>
      </c>
      <c r="BD37">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37">
        <f>Таблица_owssvr__2[[#This Row],['#4.1.]]+Таблица_owssvr__2[[#This Row],['#4.2.]]+Таблица_owssvr__2[[#This Row],['#4.3.]]</f>
        <v>2</v>
      </c>
      <c r="BF37">
        <f>Таблица_owssvr__2[[#This Row],[5.1.]]+Таблица_owssvr__2[[#This Row],[5.2.]]+Таблица_owssvr__2[[#This Row],[5.3.]]+Таблица_owssvr__2[[#This Row],[5.4.]]+Таблица_owssvr__2[[#This Row],[5.5.]]+Таблица_owssvr__2[[#This Row],[5.6.]]</f>
        <v>0</v>
      </c>
      <c r="BG37">
        <f>Таблица_owssvr__2[[#This Row],[6.1.]]+Таблица_owssvr__2[[#This Row],[6.2.]]+Таблица_owssvr__2[[#This Row],[6.3.]]+Таблица_owssvr__2[[#This Row],[6.4.]]+Таблица_owssvr__2[[#This Row],[6.5.]]+Таблица_owssvr__2[[#This Row],[6.6.]]</f>
        <v>0</v>
      </c>
      <c r="BH37">
        <f>Таблица_owssvr__2[[#This Row],[7.1.]]+Таблица_owssvr__2[[#This Row],[7.2.]]+Таблица_owssvr__2[[#This Row],[7.3.]]+Таблица_owssvr__2[[#This Row],[7.4.]]</f>
        <v>0</v>
      </c>
      <c r="BI37">
        <f>Таблица_owssvr__2[[#This Row],[8.1.]]+Таблица_owssvr__2[[#This Row],[8.2.]]+Таблица_owssvr__2[[#This Row],[8.3.]]+Таблица_owssvr__2[[#This Row],[8.4.]]+Таблица_owssvr__2[[#This Row],[8.5.]]+Таблица_owssvr__2[[#This Row],[8.6.]]+Таблица_owssvr__2[[#This Row],[8.7.]]</f>
        <v>2</v>
      </c>
      <c r="BJ37">
        <f>Таблица_owssvr__2[[#This Row],[9.1.]]</f>
        <v>0</v>
      </c>
      <c r="BK37"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15</v>
      </c>
      <c r="BL37" s="4" t="str">
        <f>IF(Таблица_owssvr__2[[#This Row],[Статус]]="Эксперт","Э","С")</f>
        <v>Э</v>
      </c>
    </row>
    <row r="38" spans="1:64" x14ac:dyDescent="0.25">
      <c r="A38" s="1" t="s">
        <v>117</v>
      </c>
      <c r="B38" s="1" t="s">
        <v>45</v>
      </c>
      <c r="C38" s="2" t="s">
        <v>142</v>
      </c>
      <c r="D38" s="3"/>
      <c r="E38" s="4">
        <v>1</v>
      </c>
      <c r="F38" s="4">
        <v>0</v>
      </c>
      <c r="G38" s="4">
        <v>0</v>
      </c>
      <c r="H38" s="4">
        <v>0</v>
      </c>
      <c r="I38" s="4">
        <v>1</v>
      </c>
      <c r="J38" s="4">
        <v>0</v>
      </c>
      <c r="K38" s="4">
        <v>0</v>
      </c>
      <c r="L38" s="4">
        <v>0</v>
      </c>
      <c r="M38" s="4">
        <v>0</v>
      </c>
      <c r="N38" s="4">
        <v>0</v>
      </c>
      <c r="O38" s="4">
        <v>0</v>
      </c>
      <c r="P38" s="4">
        <v>0</v>
      </c>
      <c r="Q38" s="4">
        <v>0</v>
      </c>
      <c r="R38" s="4">
        <v>0</v>
      </c>
      <c r="S38" s="4">
        <v>0</v>
      </c>
      <c r="T38" s="1" t="s">
        <v>57</v>
      </c>
      <c r="U38" s="1" t="s">
        <v>57</v>
      </c>
      <c r="V38" s="1" t="s">
        <v>57</v>
      </c>
      <c r="W38" s="4">
        <v>0</v>
      </c>
      <c r="X38" s="4">
        <v>0</v>
      </c>
      <c r="Y38" s="4">
        <v>0</v>
      </c>
      <c r="Z38" s="4">
        <v>0</v>
      </c>
      <c r="AA38" s="4">
        <v>0</v>
      </c>
      <c r="AB38" s="4">
        <v>0</v>
      </c>
      <c r="AC38" s="4">
        <v>0</v>
      </c>
      <c r="AD38" s="4">
        <v>0</v>
      </c>
      <c r="AE38" s="4">
        <v>0</v>
      </c>
      <c r="AF38" s="4">
        <v>0</v>
      </c>
      <c r="AG38" s="4">
        <v>0</v>
      </c>
      <c r="AH38" s="4">
        <v>0</v>
      </c>
      <c r="AI38" s="4">
        <v>0</v>
      </c>
      <c r="AJ38" s="4">
        <v>0</v>
      </c>
      <c r="AK38" s="4">
        <v>0</v>
      </c>
      <c r="AL38" s="4">
        <v>0</v>
      </c>
      <c r="AM38" s="4">
        <v>1</v>
      </c>
      <c r="AN38" s="4">
        <v>1</v>
      </c>
      <c r="AO38" s="4">
        <v>0</v>
      </c>
      <c r="AP38" s="4">
        <v>0</v>
      </c>
      <c r="AQ38" s="4">
        <v>0</v>
      </c>
      <c r="AR38" s="4">
        <v>0</v>
      </c>
      <c r="AS38" s="4">
        <v>0</v>
      </c>
      <c r="AT38" s="4">
        <v>0</v>
      </c>
      <c r="AU38" s="1" t="s">
        <v>141</v>
      </c>
      <c r="AV38" s="5">
        <v>44266.624398148146</v>
      </c>
      <c r="AW38" s="2" t="s">
        <v>55</v>
      </c>
      <c r="AX38" s="2" t="s">
        <v>54</v>
      </c>
      <c r="AY38"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38"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38"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38">
        <f>Таблица_owssvr__2[[#This Row],[1.1.]]+Таблица_owssvr__2[[#This Row],[1.2.]]+Таблица_owssvr__2[[#This Row],[1.3.]]+Таблица_owssvr__2[[#This Row],[1.4.]]</f>
        <v>1</v>
      </c>
      <c r="BC38">
        <f>Таблица_owssvr__2[[#This Row],[2.1.]]+Таблица_owssvr__2[[#This Row],[2.2.]]+Таблица_owssvr__2[[#This Row],[2.3.]]+Таблица_owssvr__2[[#This Row],[2.4.]]</f>
        <v>1</v>
      </c>
      <c r="BD38">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38">
        <f>Таблица_owssvr__2[[#This Row],['#4.1.]]+Таблица_owssvr__2[[#This Row],['#4.2.]]+Таблица_owssvr__2[[#This Row],['#4.3.]]</f>
        <v>0</v>
      </c>
      <c r="BF38">
        <f>Таблица_owssvr__2[[#This Row],[5.1.]]+Таблица_owssvr__2[[#This Row],[5.2.]]+Таблица_owssvr__2[[#This Row],[5.3.]]+Таблица_owssvr__2[[#This Row],[5.4.]]+Таблица_owssvr__2[[#This Row],[5.5.]]+Таблица_owssvr__2[[#This Row],[5.6.]]</f>
        <v>0</v>
      </c>
      <c r="BG38">
        <f>Таблица_owssvr__2[[#This Row],[6.1.]]+Таблица_owssvr__2[[#This Row],[6.2.]]+Таблица_owssvr__2[[#This Row],[6.3.]]+Таблица_owssvr__2[[#This Row],[6.4.]]+Таблица_owssvr__2[[#This Row],[6.5.]]+Таблица_owssvr__2[[#This Row],[6.6.]]</f>
        <v>0</v>
      </c>
      <c r="BH38">
        <f>Таблица_owssvr__2[[#This Row],[7.1.]]+Таблица_owssvr__2[[#This Row],[7.2.]]+Таблица_owssvr__2[[#This Row],[7.3.]]+Таблица_owssvr__2[[#This Row],[7.4.]]</f>
        <v>0</v>
      </c>
      <c r="BI38">
        <f>Таблица_owssvr__2[[#This Row],[8.1.]]+Таблица_owssvr__2[[#This Row],[8.2.]]+Таблица_owssvr__2[[#This Row],[8.3.]]+Таблица_owssvr__2[[#This Row],[8.4.]]+Таблица_owssvr__2[[#This Row],[8.5.]]+Таблица_owssvr__2[[#This Row],[8.6.]]+Таблица_owssvr__2[[#This Row],[8.7.]]</f>
        <v>2</v>
      </c>
      <c r="BJ38">
        <f>Таблица_owssvr__2[[#This Row],[9.1.]]</f>
        <v>0</v>
      </c>
      <c r="BK38"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v>
      </c>
      <c r="BL38" s="4" t="str">
        <f>IF(Таблица_owssvr__2[[#This Row],[Статус]]="Эксперт","Э","С")</f>
        <v>Э</v>
      </c>
    </row>
    <row r="39" spans="1:64" x14ac:dyDescent="0.25">
      <c r="A39" s="1" t="s">
        <v>59</v>
      </c>
      <c r="B39" s="1" t="s">
        <v>45</v>
      </c>
      <c r="C39" s="2" t="s">
        <v>142</v>
      </c>
      <c r="D39" s="3"/>
      <c r="E39" s="4">
        <v>1</v>
      </c>
      <c r="F39" s="4">
        <v>0</v>
      </c>
      <c r="G39" s="4">
        <v>0</v>
      </c>
      <c r="H39" s="4">
        <v>0</v>
      </c>
      <c r="I39" s="4">
        <v>1</v>
      </c>
      <c r="J39" s="4">
        <v>0</v>
      </c>
      <c r="K39" s="4">
        <v>1</v>
      </c>
      <c r="L39" s="4">
        <v>1</v>
      </c>
      <c r="M39" s="4">
        <v>0</v>
      </c>
      <c r="N39" s="4">
        <v>0</v>
      </c>
      <c r="O39" s="4">
        <v>0</v>
      </c>
      <c r="P39" s="4">
        <v>0</v>
      </c>
      <c r="Q39" s="4">
        <v>0</v>
      </c>
      <c r="R39" s="4">
        <v>0</v>
      </c>
      <c r="S39" s="4">
        <v>0</v>
      </c>
      <c r="T39" s="1" t="s">
        <v>57</v>
      </c>
      <c r="U39" s="1" t="s">
        <v>57</v>
      </c>
      <c r="V39" s="1" t="s">
        <v>57</v>
      </c>
      <c r="W39" s="4">
        <v>0</v>
      </c>
      <c r="X39" s="4">
        <v>0</v>
      </c>
      <c r="Y39" s="4">
        <v>0</v>
      </c>
      <c r="Z39" s="4">
        <v>0</v>
      </c>
      <c r="AA39" s="4">
        <v>0</v>
      </c>
      <c r="AB39" s="4">
        <v>0</v>
      </c>
      <c r="AC39" s="4">
        <v>0</v>
      </c>
      <c r="AD39" s="4">
        <v>0</v>
      </c>
      <c r="AE39" s="4">
        <v>0</v>
      </c>
      <c r="AF39" s="4">
        <v>0</v>
      </c>
      <c r="AG39" s="4">
        <v>0</v>
      </c>
      <c r="AH39" s="4">
        <v>0</v>
      </c>
      <c r="AI39" s="4">
        <v>0</v>
      </c>
      <c r="AJ39" s="4">
        <v>0</v>
      </c>
      <c r="AK39" s="4">
        <v>0</v>
      </c>
      <c r="AL39" s="4">
        <v>0</v>
      </c>
      <c r="AM39" s="4">
        <v>0</v>
      </c>
      <c r="AN39" s="4">
        <v>0</v>
      </c>
      <c r="AO39" s="4">
        <v>0</v>
      </c>
      <c r="AP39" s="4">
        <v>0</v>
      </c>
      <c r="AQ39" s="4">
        <v>0</v>
      </c>
      <c r="AR39" s="4">
        <v>0</v>
      </c>
      <c r="AS39" s="4">
        <v>0</v>
      </c>
      <c r="AT39" s="4">
        <v>0</v>
      </c>
      <c r="AU39" s="1" t="s">
        <v>141</v>
      </c>
      <c r="AV39" s="5">
        <v>44266.627500000002</v>
      </c>
      <c r="AW39" s="2" t="s">
        <v>55</v>
      </c>
      <c r="AX39" s="2" t="s">
        <v>54</v>
      </c>
      <c r="AY39"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39"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39"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39">
        <f>Таблица_owssvr__2[[#This Row],[1.1.]]+Таблица_owssvr__2[[#This Row],[1.2.]]+Таблица_owssvr__2[[#This Row],[1.3.]]+Таблица_owssvr__2[[#This Row],[1.4.]]</f>
        <v>1</v>
      </c>
      <c r="BC39">
        <f>Таблица_owssvr__2[[#This Row],[2.1.]]+Таблица_owssvr__2[[#This Row],[2.2.]]+Таблица_owssvr__2[[#This Row],[2.3.]]+Таблица_owssvr__2[[#This Row],[2.4.]]</f>
        <v>3</v>
      </c>
      <c r="BD39">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39">
        <f>Таблица_owssvr__2[[#This Row],['#4.1.]]+Таблица_owssvr__2[[#This Row],['#4.2.]]+Таблица_owssvr__2[[#This Row],['#4.3.]]</f>
        <v>0</v>
      </c>
      <c r="BF39">
        <f>Таблица_owssvr__2[[#This Row],[5.1.]]+Таблица_owssvr__2[[#This Row],[5.2.]]+Таблица_owssvr__2[[#This Row],[5.3.]]+Таблица_owssvr__2[[#This Row],[5.4.]]+Таблица_owssvr__2[[#This Row],[5.5.]]+Таблица_owssvr__2[[#This Row],[5.6.]]</f>
        <v>0</v>
      </c>
      <c r="BG39">
        <f>Таблица_owssvr__2[[#This Row],[6.1.]]+Таблица_owssvr__2[[#This Row],[6.2.]]+Таблица_owssvr__2[[#This Row],[6.3.]]+Таблица_owssvr__2[[#This Row],[6.4.]]+Таблица_owssvr__2[[#This Row],[6.5.]]+Таблица_owssvr__2[[#This Row],[6.6.]]</f>
        <v>0</v>
      </c>
      <c r="BH39">
        <f>Таблица_owssvr__2[[#This Row],[7.1.]]+Таблица_owssvr__2[[#This Row],[7.2.]]+Таблица_owssvr__2[[#This Row],[7.3.]]+Таблица_owssvr__2[[#This Row],[7.4.]]</f>
        <v>0</v>
      </c>
      <c r="BI39">
        <f>Таблица_owssvr__2[[#This Row],[8.1.]]+Таблица_owssvr__2[[#This Row],[8.2.]]+Таблица_owssvr__2[[#This Row],[8.3.]]+Таблица_owssvr__2[[#This Row],[8.4.]]+Таблица_owssvr__2[[#This Row],[8.5.]]+Таблица_owssvr__2[[#This Row],[8.6.]]+Таблица_owssvr__2[[#This Row],[8.7.]]</f>
        <v>0</v>
      </c>
      <c r="BJ39">
        <f>Таблица_owssvr__2[[#This Row],[9.1.]]</f>
        <v>0</v>
      </c>
      <c r="BK39"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v>
      </c>
      <c r="BL39" s="4" t="str">
        <f>IF(Таблица_owssvr__2[[#This Row],[Статус]]="Эксперт","Э","С")</f>
        <v>Э</v>
      </c>
    </row>
    <row r="40" spans="1:64" x14ac:dyDescent="0.25">
      <c r="A40" s="1" t="s">
        <v>146</v>
      </c>
      <c r="B40" s="1" t="s">
        <v>47</v>
      </c>
      <c r="C40" s="2"/>
      <c r="D40" s="3" t="s">
        <v>147</v>
      </c>
      <c r="E40" s="4">
        <v>0</v>
      </c>
      <c r="F40" s="4">
        <v>0</v>
      </c>
      <c r="G40" s="4">
        <v>0</v>
      </c>
      <c r="H40" s="4">
        <v>1</v>
      </c>
      <c r="I40" s="4">
        <v>0</v>
      </c>
      <c r="J40" s="4">
        <v>0</v>
      </c>
      <c r="K40" s="4">
        <v>0</v>
      </c>
      <c r="L40" s="4">
        <v>0</v>
      </c>
      <c r="M40" s="4">
        <v>1</v>
      </c>
      <c r="N40" s="4">
        <v>0</v>
      </c>
      <c r="O40" s="4">
        <v>0</v>
      </c>
      <c r="P40" s="4">
        <v>0</v>
      </c>
      <c r="Q40" s="4">
        <v>0</v>
      </c>
      <c r="R40" s="4">
        <v>0</v>
      </c>
      <c r="S40" s="4">
        <v>0</v>
      </c>
      <c r="T40" s="1" t="s">
        <v>50</v>
      </c>
      <c r="U40" s="1" t="s">
        <v>56</v>
      </c>
      <c r="V40" s="1" t="s">
        <v>57</v>
      </c>
      <c r="W40" s="4">
        <v>1</v>
      </c>
      <c r="X40" s="4">
        <v>0</v>
      </c>
      <c r="Y40" s="4">
        <v>0</v>
      </c>
      <c r="Z40" s="4">
        <v>0</v>
      </c>
      <c r="AA40" s="4">
        <v>0</v>
      </c>
      <c r="AB40" s="4">
        <v>0</v>
      </c>
      <c r="AC40" s="4">
        <v>1</v>
      </c>
      <c r="AD40" s="4">
        <v>0</v>
      </c>
      <c r="AE40" s="4">
        <v>0</v>
      </c>
      <c r="AF40" s="4">
        <v>0</v>
      </c>
      <c r="AG40" s="4">
        <v>0</v>
      </c>
      <c r="AH40" s="4">
        <v>0</v>
      </c>
      <c r="AI40" s="4">
        <v>1</v>
      </c>
      <c r="AJ40" s="4">
        <v>0</v>
      </c>
      <c r="AK40" s="4">
        <v>0</v>
      </c>
      <c r="AL40" s="4">
        <v>0</v>
      </c>
      <c r="AM40" s="4">
        <v>1</v>
      </c>
      <c r="AN40" s="4">
        <v>0</v>
      </c>
      <c r="AO40" s="4">
        <v>0</v>
      </c>
      <c r="AP40" s="4">
        <v>0</v>
      </c>
      <c r="AQ40" s="4">
        <v>0</v>
      </c>
      <c r="AR40" s="4">
        <v>0</v>
      </c>
      <c r="AS40" s="4">
        <v>0</v>
      </c>
      <c r="AT40" s="4">
        <v>1</v>
      </c>
      <c r="AU40" s="1" t="s">
        <v>145</v>
      </c>
      <c r="AV40" s="5">
        <v>44266.652002314811</v>
      </c>
      <c r="AW40" s="2" t="s">
        <v>55</v>
      </c>
      <c r="AX40" s="2" t="s">
        <v>54</v>
      </c>
      <c r="AY40"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40"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40"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40">
        <f>Таблица_owssvr__2[[#This Row],[1.1.]]+Таблица_owssvr__2[[#This Row],[1.2.]]+Таблица_owssvr__2[[#This Row],[1.3.]]+Таблица_owssvr__2[[#This Row],[1.4.]]</f>
        <v>1</v>
      </c>
      <c r="BC40">
        <f>Таблица_owssvr__2[[#This Row],[2.1.]]+Таблица_owssvr__2[[#This Row],[2.2.]]+Таблица_owssvr__2[[#This Row],[2.3.]]+Таблица_owssvr__2[[#This Row],[2.4.]]</f>
        <v>0</v>
      </c>
      <c r="BD40">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2</v>
      </c>
      <c r="BE40">
        <f>Таблица_owssvr__2[[#This Row],['#4.1.]]+Таблица_owssvr__2[[#This Row],['#4.2.]]+Таблица_owssvr__2[[#This Row],['#4.3.]]</f>
        <v>3</v>
      </c>
      <c r="BF40">
        <f>Таблица_owssvr__2[[#This Row],[5.1.]]+Таблица_owssvr__2[[#This Row],[5.2.]]+Таблица_owssvr__2[[#This Row],[5.3.]]+Таблица_owssvr__2[[#This Row],[5.4.]]+Таблица_owssvr__2[[#This Row],[5.5.]]+Таблица_owssvr__2[[#This Row],[5.6.]]</f>
        <v>1</v>
      </c>
      <c r="BG40">
        <f>Таблица_owssvr__2[[#This Row],[6.1.]]+Таблица_owssvr__2[[#This Row],[6.2.]]+Таблица_owssvr__2[[#This Row],[6.3.]]+Таблица_owssvr__2[[#This Row],[6.4.]]+Таблица_owssvr__2[[#This Row],[6.5.]]+Таблица_owssvr__2[[#This Row],[6.6.]]</f>
        <v>1</v>
      </c>
      <c r="BH40">
        <f>Таблица_owssvr__2[[#This Row],[7.1.]]+Таблица_owssvr__2[[#This Row],[7.2.]]+Таблица_owssvr__2[[#This Row],[7.3.]]+Таблица_owssvr__2[[#This Row],[7.4.]]</f>
        <v>1</v>
      </c>
      <c r="BI40">
        <f>Таблица_owssvr__2[[#This Row],[8.1.]]+Таблица_owssvr__2[[#This Row],[8.2.]]+Таблица_owssvr__2[[#This Row],[8.3.]]+Таблица_owssvr__2[[#This Row],[8.4.]]+Таблица_owssvr__2[[#This Row],[8.5.]]+Таблица_owssvr__2[[#This Row],[8.6.]]+Таблица_owssvr__2[[#This Row],[8.7.]]</f>
        <v>1</v>
      </c>
      <c r="BJ40">
        <f>Таблица_owssvr__2[[#This Row],[9.1.]]</f>
        <v>1</v>
      </c>
      <c r="BK40"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11</v>
      </c>
      <c r="BL40" s="4" t="str">
        <f>IF(Таблица_owssvr__2[[#This Row],[Статус]]="Эксперт","Э","С")</f>
        <v>С</v>
      </c>
    </row>
    <row r="41" spans="1:64" x14ac:dyDescent="0.25">
      <c r="A41" s="1" t="s">
        <v>96</v>
      </c>
      <c r="B41" s="1" t="s">
        <v>45</v>
      </c>
      <c r="C41" s="2" t="s">
        <v>144</v>
      </c>
      <c r="D41" s="3"/>
      <c r="E41" s="4">
        <v>1</v>
      </c>
      <c r="F41" s="4">
        <v>1</v>
      </c>
      <c r="G41" s="4">
        <v>1</v>
      </c>
      <c r="H41" s="4">
        <v>1</v>
      </c>
      <c r="I41" s="4">
        <v>1</v>
      </c>
      <c r="J41" s="4">
        <v>1</v>
      </c>
      <c r="K41" s="4">
        <v>1</v>
      </c>
      <c r="L41" s="4">
        <v>0</v>
      </c>
      <c r="M41" s="4">
        <v>1</v>
      </c>
      <c r="N41" s="4">
        <v>1</v>
      </c>
      <c r="O41" s="4">
        <v>1</v>
      </c>
      <c r="P41" s="4">
        <v>0</v>
      </c>
      <c r="Q41" s="4">
        <v>1</v>
      </c>
      <c r="R41" s="4">
        <v>1</v>
      </c>
      <c r="S41" s="4">
        <v>0</v>
      </c>
      <c r="T41" s="1" t="s">
        <v>56</v>
      </c>
      <c r="U41" s="1" t="s">
        <v>56</v>
      </c>
      <c r="V41" s="1" t="s">
        <v>56</v>
      </c>
      <c r="W41" s="4">
        <v>1</v>
      </c>
      <c r="X41" s="4">
        <v>1</v>
      </c>
      <c r="Y41" s="4">
        <v>1</v>
      </c>
      <c r="Z41" s="4">
        <v>0</v>
      </c>
      <c r="AA41" s="4">
        <v>1</v>
      </c>
      <c r="AB41" s="4">
        <v>1</v>
      </c>
      <c r="AC41" s="4">
        <v>0</v>
      </c>
      <c r="AD41" s="4">
        <v>1</v>
      </c>
      <c r="AE41" s="4">
        <v>1</v>
      </c>
      <c r="AF41" s="4">
        <v>0</v>
      </c>
      <c r="AG41" s="4">
        <v>1</v>
      </c>
      <c r="AH41" s="4">
        <v>1</v>
      </c>
      <c r="AI41" s="4">
        <v>0</v>
      </c>
      <c r="AJ41" s="4">
        <v>0</v>
      </c>
      <c r="AK41" s="4">
        <v>1</v>
      </c>
      <c r="AL41" s="4">
        <v>1</v>
      </c>
      <c r="AM41" s="4">
        <v>1</v>
      </c>
      <c r="AN41" s="4">
        <v>1</v>
      </c>
      <c r="AO41" s="4">
        <v>1</v>
      </c>
      <c r="AP41" s="4">
        <v>1</v>
      </c>
      <c r="AQ41" s="4">
        <v>1</v>
      </c>
      <c r="AR41" s="4">
        <v>1</v>
      </c>
      <c r="AS41" s="4">
        <v>0</v>
      </c>
      <c r="AT41" s="4">
        <v>1</v>
      </c>
      <c r="AU41" s="1" t="s">
        <v>143</v>
      </c>
      <c r="AV41" s="5">
        <v>44266.714884259258</v>
      </c>
      <c r="AW41" s="2" t="s">
        <v>55</v>
      </c>
      <c r="AX41" s="2" t="s">
        <v>54</v>
      </c>
      <c r="AY41"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41"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41"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41">
        <f>Таблица_owssvr__2[[#This Row],[1.1.]]+Таблица_owssvr__2[[#This Row],[1.2.]]+Таблица_owssvr__2[[#This Row],[1.3.]]+Таблица_owssvr__2[[#This Row],[1.4.]]</f>
        <v>4</v>
      </c>
      <c r="BC41">
        <f>Таблица_owssvr__2[[#This Row],[2.1.]]+Таблица_owssvr__2[[#This Row],[2.2.]]+Таблица_owssvr__2[[#This Row],[2.3.]]+Таблица_owssvr__2[[#This Row],[2.4.]]</f>
        <v>3</v>
      </c>
      <c r="BD41">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10</v>
      </c>
      <c r="BE41">
        <f>Таблица_owssvr__2[[#This Row],['#4.1.]]+Таблица_owssvr__2[[#This Row],['#4.2.]]+Таблица_owssvr__2[[#This Row],['#4.3.]]</f>
        <v>6</v>
      </c>
      <c r="BF41">
        <f>Таблица_owssvr__2[[#This Row],[5.1.]]+Таблица_owssvr__2[[#This Row],[5.2.]]+Таблица_owssvr__2[[#This Row],[5.3.]]+Таблица_owssvr__2[[#This Row],[5.4.]]+Таблица_owssvr__2[[#This Row],[5.5.]]+Таблица_owssvr__2[[#This Row],[5.6.]]</f>
        <v>5</v>
      </c>
      <c r="BG41">
        <f>Таблица_owssvr__2[[#This Row],[6.1.]]+Таблица_owssvr__2[[#This Row],[6.2.]]+Таблица_owssvr__2[[#This Row],[6.3.]]+Таблица_owssvr__2[[#This Row],[6.4.]]+Таблица_owssvr__2[[#This Row],[6.5.]]+Таблица_owssvr__2[[#This Row],[6.6.]]</f>
        <v>4</v>
      </c>
      <c r="BH41">
        <f>Таблица_owssvr__2[[#This Row],[7.1.]]+Таблица_owssvr__2[[#This Row],[7.2.]]+Таблица_owssvr__2[[#This Row],[7.3.]]+Таблица_owssvr__2[[#This Row],[7.4.]]</f>
        <v>2</v>
      </c>
      <c r="BI41">
        <f>Таблица_owssvr__2[[#This Row],[8.1.]]+Таблица_owssvr__2[[#This Row],[8.2.]]+Таблица_owssvr__2[[#This Row],[8.3.]]+Таблица_owssvr__2[[#This Row],[8.4.]]+Таблица_owssvr__2[[#This Row],[8.5.]]+Таблица_owssvr__2[[#This Row],[8.6.]]+Таблица_owssvr__2[[#This Row],[8.7.]]</f>
        <v>6</v>
      </c>
      <c r="BJ41">
        <f>Таблица_owssvr__2[[#This Row],[9.1.]]</f>
        <v>1</v>
      </c>
      <c r="BK41"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41</v>
      </c>
      <c r="BL41" s="4" t="str">
        <f>IF(Таблица_owssvr__2[[#This Row],[Статус]]="Эксперт","Э","С")</f>
        <v>Э</v>
      </c>
    </row>
    <row r="42" spans="1:64" x14ac:dyDescent="0.25">
      <c r="A42" s="1" t="s">
        <v>146</v>
      </c>
      <c r="B42" s="1" t="s">
        <v>45</v>
      </c>
      <c r="C42" s="2" t="s">
        <v>144</v>
      </c>
      <c r="D42" s="3"/>
      <c r="E42" s="4">
        <v>0</v>
      </c>
      <c r="F42" s="4">
        <v>0</v>
      </c>
      <c r="G42" s="4">
        <v>0</v>
      </c>
      <c r="H42" s="4">
        <v>0</v>
      </c>
      <c r="I42" s="4">
        <v>0</v>
      </c>
      <c r="J42" s="4">
        <v>0</v>
      </c>
      <c r="K42" s="4">
        <v>0</v>
      </c>
      <c r="L42" s="4">
        <v>0</v>
      </c>
      <c r="M42" s="4">
        <v>0</v>
      </c>
      <c r="N42" s="4">
        <v>0</v>
      </c>
      <c r="O42" s="4">
        <v>0</v>
      </c>
      <c r="P42" s="4">
        <v>0</v>
      </c>
      <c r="Q42" s="4">
        <v>0</v>
      </c>
      <c r="R42" s="4">
        <v>0</v>
      </c>
      <c r="S42" s="4">
        <v>0</v>
      </c>
      <c r="T42" s="1" t="s">
        <v>57</v>
      </c>
      <c r="U42" s="1" t="s">
        <v>57</v>
      </c>
      <c r="V42" s="1" t="s">
        <v>57</v>
      </c>
      <c r="W42" s="4">
        <v>0</v>
      </c>
      <c r="X42" s="4">
        <v>0</v>
      </c>
      <c r="Y42" s="4">
        <v>0</v>
      </c>
      <c r="Z42" s="4">
        <v>0</v>
      </c>
      <c r="AA42" s="4">
        <v>0</v>
      </c>
      <c r="AB42" s="4">
        <v>0</v>
      </c>
      <c r="AC42" s="4">
        <v>0</v>
      </c>
      <c r="AD42" s="4">
        <v>0</v>
      </c>
      <c r="AE42" s="4">
        <v>0</v>
      </c>
      <c r="AF42" s="4">
        <v>0</v>
      </c>
      <c r="AG42" s="4">
        <v>1</v>
      </c>
      <c r="AH42" s="4">
        <v>0</v>
      </c>
      <c r="AI42" s="4">
        <v>0</v>
      </c>
      <c r="AJ42" s="4">
        <v>0</v>
      </c>
      <c r="AK42" s="4">
        <v>0</v>
      </c>
      <c r="AL42" s="4">
        <v>0</v>
      </c>
      <c r="AM42" s="4">
        <v>0</v>
      </c>
      <c r="AN42" s="4">
        <v>0</v>
      </c>
      <c r="AO42" s="4">
        <v>0</v>
      </c>
      <c r="AP42" s="4">
        <v>0</v>
      </c>
      <c r="AQ42" s="4">
        <v>0</v>
      </c>
      <c r="AR42" s="4">
        <v>0</v>
      </c>
      <c r="AS42" s="4">
        <v>0</v>
      </c>
      <c r="AT42" s="4">
        <v>0</v>
      </c>
      <c r="AU42" s="1" t="s">
        <v>143</v>
      </c>
      <c r="AV42" s="5">
        <v>44266.722997685189</v>
      </c>
      <c r="AW42" s="2" t="s">
        <v>55</v>
      </c>
      <c r="AX42" s="2" t="s">
        <v>54</v>
      </c>
      <c r="AY42"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42"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42"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42">
        <f>Таблица_owssvr__2[[#This Row],[1.1.]]+Таблица_owssvr__2[[#This Row],[1.2.]]+Таблица_owssvr__2[[#This Row],[1.3.]]+Таблица_owssvr__2[[#This Row],[1.4.]]</f>
        <v>0</v>
      </c>
      <c r="BC42">
        <f>Таблица_owssvr__2[[#This Row],[2.1.]]+Таблица_owssvr__2[[#This Row],[2.2.]]+Таблица_owssvr__2[[#This Row],[2.3.]]+Таблица_owssvr__2[[#This Row],[2.4.]]</f>
        <v>0</v>
      </c>
      <c r="BD42">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42">
        <f>Таблица_owssvr__2[[#This Row],['#4.1.]]+Таблица_owssvr__2[[#This Row],['#4.2.]]+Таблица_owssvr__2[[#This Row],['#4.3.]]</f>
        <v>0</v>
      </c>
      <c r="BF42">
        <f>Таблица_owssvr__2[[#This Row],[5.1.]]+Таблица_owssvr__2[[#This Row],[5.2.]]+Таблица_owssvr__2[[#This Row],[5.3.]]+Таблица_owssvr__2[[#This Row],[5.4.]]+Таблица_owssvr__2[[#This Row],[5.5.]]+Таблица_owssvr__2[[#This Row],[5.6.]]</f>
        <v>0</v>
      </c>
      <c r="BG42">
        <f>Таблица_owssvr__2[[#This Row],[6.1.]]+Таблица_owssvr__2[[#This Row],[6.2.]]+Таблица_owssvr__2[[#This Row],[6.3.]]+Таблица_owssvr__2[[#This Row],[6.4.]]+Таблица_owssvr__2[[#This Row],[6.5.]]+Таблица_owssvr__2[[#This Row],[6.6.]]</f>
        <v>1</v>
      </c>
      <c r="BH42">
        <f>Таблица_owssvr__2[[#This Row],[7.1.]]+Таблица_owssvr__2[[#This Row],[7.2.]]+Таблица_owssvr__2[[#This Row],[7.3.]]+Таблица_owssvr__2[[#This Row],[7.4.]]</f>
        <v>0</v>
      </c>
      <c r="BI42">
        <f>Таблица_owssvr__2[[#This Row],[8.1.]]+Таблица_owssvr__2[[#This Row],[8.2.]]+Таблица_owssvr__2[[#This Row],[8.3.]]+Таблица_owssvr__2[[#This Row],[8.4.]]+Таблица_owssvr__2[[#This Row],[8.5.]]+Таблица_owssvr__2[[#This Row],[8.6.]]+Таблица_owssvr__2[[#This Row],[8.7.]]</f>
        <v>0</v>
      </c>
      <c r="BJ42">
        <f>Таблица_owssvr__2[[#This Row],[9.1.]]</f>
        <v>0</v>
      </c>
      <c r="BK42"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v>
      </c>
      <c r="BL42" s="4" t="str">
        <f>IF(Таблица_owssvr__2[[#This Row],[Статус]]="Эксперт","Э","С")</f>
        <v>Э</v>
      </c>
    </row>
    <row r="43" spans="1:64" x14ac:dyDescent="0.25">
      <c r="A43" s="1" t="s">
        <v>93</v>
      </c>
      <c r="B43" s="1" t="s">
        <v>45</v>
      </c>
      <c r="C43" s="2" t="s">
        <v>144</v>
      </c>
      <c r="D43" s="3"/>
      <c r="E43" s="4">
        <v>1</v>
      </c>
      <c r="F43" s="4">
        <v>0</v>
      </c>
      <c r="G43" s="4">
        <v>1</v>
      </c>
      <c r="H43" s="4">
        <v>0</v>
      </c>
      <c r="I43" s="4">
        <v>1</v>
      </c>
      <c r="J43" s="4">
        <v>1</v>
      </c>
      <c r="K43" s="4">
        <v>1</v>
      </c>
      <c r="L43" s="4">
        <v>0</v>
      </c>
      <c r="M43" s="4">
        <v>1</v>
      </c>
      <c r="N43" s="4">
        <v>1</v>
      </c>
      <c r="O43" s="4">
        <v>1</v>
      </c>
      <c r="P43" s="4">
        <v>0</v>
      </c>
      <c r="Q43" s="4">
        <v>1</v>
      </c>
      <c r="R43" s="4">
        <v>0</v>
      </c>
      <c r="S43" s="4">
        <v>0</v>
      </c>
      <c r="T43" s="1" t="s">
        <v>50</v>
      </c>
      <c r="U43" s="1" t="s">
        <v>57</v>
      </c>
      <c r="V43" s="1" t="s">
        <v>57</v>
      </c>
      <c r="W43" s="4">
        <v>1</v>
      </c>
      <c r="X43" s="4">
        <v>0</v>
      </c>
      <c r="Y43" s="4">
        <v>0</v>
      </c>
      <c r="Z43" s="4">
        <v>0</v>
      </c>
      <c r="AA43" s="4">
        <v>0</v>
      </c>
      <c r="AB43" s="4">
        <v>0</v>
      </c>
      <c r="AC43" s="4">
        <v>0</v>
      </c>
      <c r="AD43" s="4">
        <v>0</v>
      </c>
      <c r="AE43" s="4">
        <v>0</v>
      </c>
      <c r="AF43" s="4">
        <v>0</v>
      </c>
      <c r="AG43" s="4">
        <v>0</v>
      </c>
      <c r="AH43" s="4">
        <v>0</v>
      </c>
      <c r="AI43" s="4">
        <v>0</v>
      </c>
      <c r="AJ43" s="4">
        <v>0</v>
      </c>
      <c r="AK43" s="4">
        <v>0</v>
      </c>
      <c r="AL43" s="4">
        <v>0</v>
      </c>
      <c r="AM43" s="4">
        <v>1</v>
      </c>
      <c r="AN43" s="4">
        <v>0</v>
      </c>
      <c r="AO43" s="4">
        <v>0</v>
      </c>
      <c r="AP43" s="4">
        <v>0</v>
      </c>
      <c r="AQ43" s="4">
        <v>0</v>
      </c>
      <c r="AR43" s="4">
        <v>0</v>
      </c>
      <c r="AS43" s="4">
        <v>0</v>
      </c>
      <c r="AT43" s="4">
        <v>1</v>
      </c>
      <c r="AU43" s="1" t="s">
        <v>143</v>
      </c>
      <c r="AV43" s="5">
        <v>44266.75503472222</v>
      </c>
      <c r="AW43" s="2" t="s">
        <v>55</v>
      </c>
      <c r="AX43" s="2" t="s">
        <v>54</v>
      </c>
      <c r="AY43"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43"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43"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43">
        <f>Таблица_owssvr__2[[#This Row],[1.1.]]+Таблица_owssvr__2[[#This Row],[1.2.]]+Таблица_owssvr__2[[#This Row],[1.3.]]+Таблица_owssvr__2[[#This Row],[1.4.]]</f>
        <v>2</v>
      </c>
      <c r="BC43">
        <f>Таблица_owssvr__2[[#This Row],[2.1.]]+Таблица_owssvr__2[[#This Row],[2.2.]]+Таблица_owssvr__2[[#This Row],[2.3.]]+Таблица_owssvr__2[[#This Row],[2.4.]]</f>
        <v>3</v>
      </c>
      <c r="BD43">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8</v>
      </c>
      <c r="BE43">
        <f>Таблица_owssvr__2[[#This Row],['#4.1.]]+Таблица_owssvr__2[[#This Row],['#4.2.]]+Таблица_owssvr__2[[#This Row],['#4.3.]]</f>
        <v>1</v>
      </c>
      <c r="BF43">
        <f>Таблица_owssvr__2[[#This Row],[5.1.]]+Таблица_owssvr__2[[#This Row],[5.2.]]+Таблица_owssvr__2[[#This Row],[5.3.]]+Таблица_owssvr__2[[#This Row],[5.4.]]+Таблица_owssvr__2[[#This Row],[5.5.]]+Таблица_owssvr__2[[#This Row],[5.6.]]</f>
        <v>1</v>
      </c>
      <c r="BG43">
        <f>Таблица_owssvr__2[[#This Row],[6.1.]]+Таблица_owssvr__2[[#This Row],[6.2.]]+Таблица_owssvr__2[[#This Row],[6.3.]]+Таблица_owssvr__2[[#This Row],[6.4.]]+Таблица_owssvr__2[[#This Row],[6.5.]]+Таблица_owssvr__2[[#This Row],[6.6.]]</f>
        <v>0</v>
      </c>
      <c r="BH43">
        <f>Таблица_owssvr__2[[#This Row],[7.1.]]+Таблица_owssvr__2[[#This Row],[7.2.]]+Таблица_owssvr__2[[#This Row],[7.3.]]+Таблица_owssvr__2[[#This Row],[7.4.]]</f>
        <v>0</v>
      </c>
      <c r="BI43">
        <f>Таблица_owssvr__2[[#This Row],[8.1.]]+Таблица_owssvr__2[[#This Row],[8.2.]]+Таблица_owssvr__2[[#This Row],[8.3.]]+Таблица_owssvr__2[[#This Row],[8.4.]]+Таблица_owssvr__2[[#This Row],[8.5.]]+Таблица_owssvr__2[[#This Row],[8.6.]]+Таблица_owssvr__2[[#This Row],[8.7.]]</f>
        <v>1</v>
      </c>
      <c r="BJ43">
        <f>Таблица_owssvr__2[[#This Row],[9.1.]]</f>
        <v>1</v>
      </c>
      <c r="BK43"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17</v>
      </c>
      <c r="BL43" s="4" t="str">
        <f>IF(Таблица_owssvr__2[[#This Row],[Статус]]="Эксперт","Э","С")</f>
        <v>Э</v>
      </c>
    </row>
    <row r="44" spans="1:64" x14ac:dyDescent="0.25">
      <c r="A44" s="1" t="s">
        <v>74</v>
      </c>
      <c r="B44" s="1" t="s">
        <v>45</v>
      </c>
      <c r="C44" s="2" t="s">
        <v>144</v>
      </c>
      <c r="D44" s="3"/>
      <c r="E44" s="4">
        <v>0</v>
      </c>
      <c r="F44" s="4">
        <v>1</v>
      </c>
      <c r="G44" s="4">
        <v>0</v>
      </c>
      <c r="H44" s="4">
        <v>0</v>
      </c>
      <c r="I44" s="4">
        <v>0</v>
      </c>
      <c r="J44" s="4">
        <v>0</v>
      </c>
      <c r="K44" s="4">
        <v>0</v>
      </c>
      <c r="L44" s="4">
        <v>0</v>
      </c>
      <c r="M44" s="4">
        <v>0</v>
      </c>
      <c r="N44" s="4">
        <v>0</v>
      </c>
      <c r="O44" s="4">
        <v>0</v>
      </c>
      <c r="P44" s="4">
        <v>0</v>
      </c>
      <c r="Q44" s="4">
        <v>0</v>
      </c>
      <c r="R44" s="4">
        <v>0</v>
      </c>
      <c r="S44" s="4">
        <v>0</v>
      </c>
      <c r="T44" s="1" t="s">
        <v>57</v>
      </c>
      <c r="U44" s="1" t="s">
        <v>57</v>
      </c>
      <c r="V44" s="1" t="s">
        <v>57</v>
      </c>
      <c r="W44" s="4">
        <v>0</v>
      </c>
      <c r="X44" s="4">
        <v>0</v>
      </c>
      <c r="Y44" s="4">
        <v>0</v>
      </c>
      <c r="Z44" s="4">
        <v>0</v>
      </c>
      <c r="AA44" s="4">
        <v>0</v>
      </c>
      <c r="AB44" s="4">
        <v>0</v>
      </c>
      <c r="AC44" s="4">
        <v>0</v>
      </c>
      <c r="AD44" s="4">
        <v>0</v>
      </c>
      <c r="AE44" s="4">
        <v>0</v>
      </c>
      <c r="AF44" s="4">
        <v>0</v>
      </c>
      <c r="AG44" s="4">
        <v>0</v>
      </c>
      <c r="AH44" s="4">
        <v>0</v>
      </c>
      <c r="AI44" s="4">
        <v>0</v>
      </c>
      <c r="AJ44" s="4">
        <v>0</v>
      </c>
      <c r="AK44" s="4">
        <v>0</v>
      </c>
      <c r="AL44" s="4">
        <v>0</v>
      </c>
      <c r="AM44" s="4">
        <v>0</v>
      </c>
      <c r="AN44" s="4">
        <v>0</v>
      </c>
      <c r="AO44" s="4">
        <v>0</v>
      </c>
      <c r="AP44" s="4">
        <v>0</v>
      </c>
      <c r="AQ44" s="4">
        <v>0</v>
      </c>
      <c r="AR44" s="4">
        <v>0</v>
      </c>
      <c r="AS44" s="4">
        <v>0</v>
      </c>
      <c r="AT44" s="4">
        <v>0</v>
      </c>
      <c r="AU44" s="1" t="s">
        <v>143</v>
      </c>
      <c r="AV44" s="5">
        <v>44267.424745370372</v>
      </c>
      <c r="AW44" s="2" t="s">
        <v>55</v>
      </c>
      <c r="AX44" s="2" t="s">
        <v>54</v>
      </c>
      <c r="AY44"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44"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44"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44">
        <f>Таблица_owssvr__2[[#This Row],[1.1.]]+Таблица_owssvr__2[[#This Row],[1.2.]]+Таблица_owssvr__2[[#This Row],[1.3.]]+Таблица_owssvr__2[[#This Row],[1.4.]]</f>
        <v>1</v>
      </c>
      <c r="BC44">
        <f>Таблица_owssvr__2[[#This Row],[2.1.]]+Таблица_owssvr__2[[#This Row],[2.2.]]+Таблица_owssvr__2[[#This Row],[2.3.]]+Таблица_owssvr__2[[#This Row],[2.4.]]</f>
        <v>0</v>
      </c>
      <c r="BD44">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44">
        <f>Таблица_owssvr__2[[#This Row],['#4.1.]]+Таблица_owssvr__2[[#This Row],['#4.2.]]+Таблица_owssvr__2[[#This Row],['#4.3.]]</f>
        <v>0</v>
      </c>
      <c r="BF44">
        <f>Таблица_owssvr__2[[#This Row],[5.1.]]+Таблица_owssvr__2[[#This Row],[5.2.]]+Таблица_owssvr__2[[#This Row],[5.3.]]+Таблица_owssvr__2[[#This Row],[5.4.]]+Таблица_owssvr__2[[#This Row],[5.5.]]+Таблица_owssvr__2[[#This Row],[5.6.]]</f>
        <v>0</v>
      </c>
      <c r="BG44">
        <f>Таблица_owssvr__2[[#This Row],[6.1.]]+Таблица_owssvr__2[[#This Row],[6.2.]]+Таблица_owssvr__2[[#This Row],[6.3.]]+Таблица_owssvr__2[[#This Row],[6.4.]]+Таблица_owssvr__2[[#This Row],[6.5.]]+Таблица_owssvr__2[[#This Row],[6.6.]]</f>
        <v>0</v>
      </c>
      <c r="BH44">
        <f>Таблица_owssvr__2[[#This Row],[7.1.]]+Таблица_owssvr__2[[#This Row],[7.2.]]+Таблица_owssvr__2[[#This Row],[7.3.]]+Таблица_owssvr__2[[#This Row],[7.4.]]</f>
        <v>0</v>
      </c>
      <c r="BI44">
        <f>Таблица_owssvr__2[[#This Row],[8.1.]]+Таблица_owssvr__2[[#This Row],[8.2.]]+Таблица_owssvr__2[[#This Row],[8.3.]]+Таблица_owssvr__2[[#This Row],[8.4.]]+Таблица_owssvr__2[[#This Row],[8.5.]]+Таблица_owssvr__2[[#This Row],[8.6.]]+Таблица_owssvr__2[[#This Row],[8.7.]]</f>
        <v>0</v>
      </c>
      <c r="BJ44">
        <f>Таблица_owssvr__2[[#This Row],[9.1.]]</f>
        <v>0</v>
      </c>
      <c r="BK44"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v>
      </c>
      <c r="BL44" s="4" t="str">
        <f>IF(Таблица_owssvr__2[[#This Row],[Статус]]="Эксперт","Э","С")</f>
        <v>Э</v>
      </c>
    </row>
    <row r="45" spans="1:64" x14ac:dyDescent="0.25">
      <c r="A45" s="1" t="s">
        <v>108</v>
      </c>
      <c r="B45" s="1" t="s">
        <v>45</v>
      </c>
      <c r="C45" s="2" t="s">
        <v>149</v>
      </c>
      <c r="D45" s="3"/>
      <c r="E45" s="4">
        <v>0</v>
      </c>
      <c r="F45" s="4">
        <v>0</v>
      </c>
      <c r="G45" s="4">
        <v>0</v>
      </c>
      <c r="H45" s="4">
        <v>0</v>
      </c>
      <c r="I45" s="4">
        <v>0</v>
      </c>
      <c r="J45" s="4">
        <v>0</v>
      </c>
      <c r="K45" s="4">
        <v>0</v>
      </c>
      <c r="L45" s="4">
        <v>0</v>
      </c>
      <c r="M45" s="4">
        <v>0</v>
      </c>
      <c r="N45" s="4">
        <v>0</v>
      </c>
      <c r="O45" s="4">
        <v>0</v>
      </c>
      <c r="P45" s="4">
        <v>0</v>
      </c>
      <c r="Q45" s="4">
        <v>0</v>
      </c>
      <c r="R45" s="4">
        <v>0</v>
      </c>
      <c r="S45" s="4">
        <v>0</v>
      </c>
      <c r="T45" s="1" t="s">
        <v>57</v>
      </c>
      <c r="U45" s="1" t="s">
        <v>57</v>
      </c>
      <c r="V45" s="1" t="s">
        <v>57</v>
      </c>
      <c r="W45" s="4">
        <v>0</v>
      </c>
      <c r="X45" s="4">
        <v>0</v>
      </c>
      <c r="Y45" s="4">
        <v>0</v>
      </c>
      <c r="Z45" s="4">
        <v>0</v>
      </c>
      <c r="AA45" s="4">
        <v>0</v>
      </c>
      <c r="AB45" s="4">
        <v>0</v>
      </c>
      <c r="AC45" s="4">
        <v>0</v>
      </c>
      <c r="AD45" s="4">
        <v>0</v>
      </c>
      <c r="AE45" s="4">
        <v>0</v>
      </c>
      <c r="AF45" s="4">
        <v>0</v>
      </c>
      <c r="AG45" s="4">
        <v>0</v>
      </c>
      <c r="AH45" s="4">
        <v>0</v>
      </c>
      <c r="AI45" s="4">
        <v>0</v>
      </c>
      <c r="AJ45" s="4">
        <v>0</v>
      </c>
      <c r="AK45" s="4">
        <v>0</v>
      </c>
      <c r="AL45" s="4">
        <v>0</v>
      </c>
      <c r="AM45" s="4">
        <v>0</v>
      </c>
      <c r="AN45" s="4">
        <v>0</v>
      </c>
      <c r="AO45" s="4">
        <v>0</v>
      </c>
      <c r="AP45" s="4">
        <v>0</v>
      </c>
      <c r="AQ45" s="4">
        <v>0</v>
      </c>
      <c r="AR45" s="4">
        <v>0</v>
      </c>
      <c r="AS45" s="4">
        <v>0</v>
      </c>
      <c r="AT45" s="4">
        <v>0</v>
      </c>
      <c r="AU45" s="1" t="s">
        <v>148</v>
      </c>
      <c r="AV45" s="5">
        <v>44267.601168981484</v>
      </c>
      <c r="AW45" s="2" t="s">
        <v>55</v>
      </c>
      <c r="AX45" s="2" t="s">
        <v>54</v>
      </c>
      <c r="AY45"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45"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45"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45">
        <f>Таблица_owssvr__2[[#This Row],[1.1.]]+Таблица_owssvr__2[[#This Row],[1.2.]]+Таблица_owssvr__2[[#This Row],[1.3.]]+Таблица_owssvr__2[[#This Row],[1.4.]]</f>
        <v>0</v>
      </c>
      <c r="BC45">
        <f>Таблица_owssvr__2[[#This Row],[2.1.]]+Таблица_owssvr__2[[#This Row],[2.2.]]+Таблица_owssvr__2[[#This Row],[2.3.]]+Таблица_owssvr__2[[#This Row],[2.4.]]</f>
        <v>0</v>
      </c>
      <c r="BD45">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45">
        <f>Таблица_owssvr__2[[#This Row],['#4.1.]]+Таблица_owssvr__2[[#This Row],['#4.2.]]+Таблица_owssvr__2[[#This Row],['#4.3.]]</f>
        <v>0</v>
      </c>
      <c r="BF45">
        <f>Таблица_owssvr__2[[#This Row],[5.1.]]+Таблица_owssvr__2[[#This Row],[5.2.]]+Таблица_owssvr__2[[#This Row],[5.3.]]+Таблица_owssvr__2[[#This Row],[5.4.]]+Таблица_owssvr__2[[#This Row],[5.5.]]+Таблица_owssvr__2[[#This Row],[5.6.]]</f>
        <v>0</v>
      </c>
      <c r="BG45">
        <f>Таблица_owssvr__2[[#This Row],[6.1.]]+Таблица_owssvr__2[[#This Row],[6.2.]]+Таблица_owssvr__2[[#This Row],[6.3.]]+Таблица_owssvr__2[[#This Row],[6.4.]]+Таблица_owssvr__2[[#This Row],[6.5.]]+Таблица_owssvr__2[[#This Row],[6.6.]]</f>
        <v>0</v>
      </c>
      <c r="BH45">
        <f>Таблица_owssvr__2[[#This Row],[7.1.]]+Таблица_owssvr__2[[#This Row],[7.2.]]+Таблица_owssvr__2[[#This Row],[7.3.]]+Таблица_owssvr__2[[#This Row],[7.4.]]</f>
        <v>0</v>
      </c>
      <c r="BI45">
        <f>Таблица_owssvr__2[[#This Row],[8.1.]]+Таблица_owssvr__2[[#This Row],[8.2.]]+Таблица_owssvr__2[[#This Row],[8.3.]]+Таблица_owssvr__2[[#This Row],[8.4.]]+Таблица_owssvr__2[[#This Row],[8.5.]]+Таблица_owssvr__2[[#This Row],[8.6.]]+Таблица_owssvr__2[[#This Row],[8.7.]]</f>
        <v>0</v>
      </c>
      <c r="BJ45">
        <f>Таблица_owssvr__2[[#This Row],[9.1.]]</f>
        <v>0</v>
      </c>
      <c r="BK45"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0</v>
      </c>
      <c r="BL45" s="4" t="str">
        <f>IF(Таблица_owssvr__2[[#This Row],[Статус]]="Эксперт","Э","С")</f>
        <v>Э</v>
      </c>
    </row>
    <row r="46" spans="1:64" x14ac:dyDescent="0.25">
      <c r="A46" s="1" t="s">
        <v>114</v>
      </c>
      <c r="B46" s="1" t="s">
        <v>45</v>
      </c>
      <c r="C46" s="2" t="s">
        <v>129</v>
      </c>
      <c r="D46" s="3"/>
      <c r="E46" s="4">
        <v>1</v>
      </c>
      <c r="F46" s="4">
        <v>0</v>
      </c>
      <c r="G46" s="4">
        <v>0</v>
      </c>
      <c r="H46" s="4">
        <v>0</v>
      </c>
      <c r="I46" s="4">
        <v>0</v>
      </c>
      <c r="J46" s="4">
        <v>1</v>
      </c>
      <c r="K46" s="4">
        <v>0</v>
      </c>
      <c r="L46" s="4">
        <v>0</v>
      </c>
      <c r="M46" s="4">
        <v>1</v>
      </c>
      <c r="N46" s="4">
        <v>0</v>
      </c>
      <c r="O46" s="4">
        <v>0</v>
      </c>
      <c r="P46" s="4">
        <v>0</v>
      </c>
      <c r="Q46" s="4">
        <v>0</v>
      </c>
      <c r="R46" s="4">
        <v>0</v>
      </c>
      <c r="S46" s="4">
        <v>0</v>
      </c>
      <c r="T46" s="1" t="s">
        <v>56</v>
      </c>
      <c r="U46" s="1" t="s">
        <v>57</v>
      </c>
      <c r="V46" s="1" t="s">
        <v>50</v>
      </c>
      <c r="W46" s="4">
        <v>1</v>
      </c>
      <c r="X46" s="4">
        <v>0</v>
      </c>
      <c r="Y46" s="4">
        <v>0</v>
      </c>
      <c r="Z46" s="4">
        <v>0</v>
      </c>
      <c r="AA46" s="4">
        <v>0</v>
      </c>
      <c r="AB46" s="4">
        <v>0</v>
      </c>
      <c r="AC46" s="4">
        <v>1</v>
      </c>
      <c r="AD46" s="4">
        <v>0</v>
      </c>
      <c r="AE46" s="4">
        <v>0</v>
      </c>
      <c r="AF46" s="4">
        <v>0</v>
      </c>
      <c r="AG46" s="4">
        <v>0</v>
      </c>
      <c r="AH46" s="4">
        <v>0</v>
      </c>
      <c r="AI46" s="4">
        <v>0</v>
      </c>
      <c r="AJ46" s="4">
        <v>0</v>
      </c>
      <c r="AK46" s="4">
        <v>1</v>
      </c>
      <c r="AL46" s="4">
        <v>1</v>
      </c>
      <c r="AM46" s="4">
        <v>1</v>
      </c>
      <c r="AN46" s="4">
        <v>0</v>
      </c>
      <c r="AO46" s="4">
        <v>0</v>
      </c>
      <c r="AP46" s="4">
        <v>0</v>
      </c>
      <c r="AQ46" s="4">
        <v>0</v>
      </c>
      <c r="AR46" s="4">
        <v>0</v>
      </c>
      <c r="AS46" s="4">
        <v>0</v>
      </c>
      <c r="AT46" s="4">
        <v>0</v>
      </c>
      <c r="AU46" s="1" t="s">
        <v>128</v>
      </c>
      <c r="AV46" s="5">
        <v>44267.631574074076</v>
      </c>
      <c r="AW46" s="2" t="s">
        <v>55</v>
      </c>
      <c r="AX46" s="2" t="s">
        <v>54</v>
      </c>
      <c r="AY46"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46"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46"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46">
        <f>Таблица_owssvr__2[[#This Row],[1.1.]]+Таблица_owssvr__2[[#This Row],[1.2.]]+Таблица_owssvr__2[[#This Row],[1.3.]]+Таблица_owssvr__2[[#This Row],[1.4.]]</f>
        <v>1</v>
      </c>
      <c r="BC46">
        <f>Таблица_owssvr__2[[#This Row],[2.1.]]+Таблица_owssvr__2[[#This Row],[2.2.]]+Таблица_owssvr__2[[#This Row],[2.3.]]+Таблица_owssvr__2[[#This Row],[2.4.]]</f>
        <v>1</v>
      </c>
      <c r="BD46">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2</v>
      </c>
      <c r="BE46">
        <f>Таблица_owssvr__2[[#This Row],['#4.1.]]+Таблица_owssvr__2[[#This Row],['#4.2.]]+Таблица_owssvr__2[[#This Row],['#4.3.]]</f>
        <v>3</v>
      </c>
      <c r="BF46">
        <f>Таблица_owssvr__2[[#This Row],[5.1.]]+Таблица_owssvr__2[[#This Row],[5.2.]]+Таблица_owssvr__2[[#This Row],[5.3.]]+Таблица_owssvr__2[[#This Row],[5.4.]]+Таблица_owssvr__2[[#This Row],[5.5.]]+Таблица_owssvr__2[[#This Row],[5.6.]]</f>
        <v>1</v>
      </c>
      <c r="BG46">
        <f>Таблица_owssvr__2[[#This Row],[6.1.]]+Таблица_owssvr__2[[#This Row],[6.2.]]+Таблица_owssvr__2[[#This Row],[6.3.]]+Таблица_owssvr__2[[#This Row],[6.4.]]+Таблица_owssvr__2[[#This Row],[6.5.]]+Таблица_owssvr__2[[#This Row],[6.6.]]</f>
        <v>1</v>
      </c>
      <c r="BH46">
        <f>Таблица_owssvr__2[[#This Row],[7.1.]]+Таблица_owssvr__2[[#This Row],[7.2.]]+Таблица_owssvr__2[[#This Row],[7.3.]]+Таблица_owssvr__2[[#This Row],[7.4.]]</f>
        <v>2</v>
      </c>
      <c r="BI46">
        <f>Таблица_owssvr__2[[#This Row],[8.1.]]+Таблица_owssvr__2[[#This Row],[8.2.]]+Таблица_owssvr__2[[#This Row],[8.3.]]+Таблица_owssvr__2[[#This Row],[8.4.]]+Таблица_owssvr__2[[#This Row],[8.5.]]+Таблица_owssvr__2[[#This Row],[8.6.]]+Таблица_owssvr__2[[#This Row],[8.7.]]</f>
        <v>1</v>
      </c>
      <c r="BJ46">
        <f>Таблица_owssvr__2[[#This Row],[9.1.]]</f>
        <v>0</v>
      </c>
      <c r="BK46"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12</v>
      </c>
      <c r="BL46" s="4" t="str">
        <f>IF(Таблица_owssvr__2[[#This Row],[Статус]]="Эксперт","Э","С")</f>
        <v>Э</v>
      </c>
    </row>
    <row r="47" spans="1:64" x14ac:dyDescent="0.25">
      <c r="A47" s="1" t="s">
        <v>136</v>
      </c>
      <c r="B47" s="1" t="s">
        <v>45</v>
      </c>
      <c r="C47" s="2" t="s">
        <v>129</v>
      </c>
      <c r="D47" s="3"/>
      <c r="E47" s="4">
        <v>0</v>
      </c>
      <c r="F47" s="4">
        <v>0</v>
      </c>
      <c r="G47" s="4">
        <v>0</v>
      </c>
      <c r="H47" s="4">
        <v>1</v>
      </c>
      <c r="I47" s="4">
        <v>0</v>
      </c>
      <c r="J47" s="4">
        <v>1</v>
      </c>
      <c r="K47" s="4">
        <v>0</v>
      </c>
      <c r="L47" s="4">
        <v>0</v>
      </c>
      <c r="M47" s="4">
        <v>0</v>
      </c>
      <c r="N47" s="4">
        <v>0</v>
      </c>
      <c r="O47" s="4">
        <v>0</v>
      </c>
      <c r="P47" s="4">
        <v>0</v>
      </c>
      <c r="Q47" s="4">
        <v>0</v>
      </c>
      <c r="R47" s="4">
        <v>0</v>
      </c>
      <c r="S47" s="4">
        <v>0</v>
      </c>
      <c r="T47" s="1" t="s">
        <v>56</v>
      </c>
      <c r="U47" s="1" t="s">
        <v>57</v>
      </c>
      <c r="V47" s="1" t="s">
        <v>57</v>
      </c>
      <c r="W47" s="4">
        <v>0</v>
      </c>
      <c r="X47" s="4">
        <v>0</v>
      </c>
      <c r="Y47" s="4">
        <v>0</v>
      </c>
      <c r="Z47" s="4">
        <v>0</v>
      </c>
      <c r="AA47" s="4">
        <v>0</v>
      </c>
      <c r="AB47" s="4">
        <v>0</v>
      </c>
      <c r="AC47" s="4">
        <v>0</v>
      </c>
      <c r="AD47" s="4">
        <v>0</v>
      </c>
      <c r="AE47" s="4">
        <v>0</v>
      </c>
      <c r="AF47" s="4">
        <v>0</v>
      </c>
      <c r="AG47" s="4">
        <v>0</v>
      </c>
      <c r="AH47" s="4">
        <v>0</v>
      </c>
      <c r="AI47" s="4">
        <v>0</v>
      </c>
      <c r="AJ47" s="4">
        <v>0</v>
      </c>
      <c r="AK47" s="4">
        <v>0</v>
      </c>
      <c r="AL47" s="4">
        <v>0</v>
      </c>
      <c r="AM47" s="4">
        <v>1</v>
      </c>
      <c r="AN47" s="4">
        <v>0</v>
      </c>
      <c r="AO47" s="4">
        <v>0</v>
      </c>
      <c r="AP47" s="4">
        <v>0</v>
      </c>
      <c r="AQ47" s="4">
        <v>0</v>
      </c>
      <c r="AR47" s="4">
        <v>0</v>
      </c>
      <c r="AS47" s="4">
        <v>0</v>
      </c>
      <c r="AT47" s="4">
        <v>0</v>
      </c>
      <c r="AU47" s="1" t="s">
        <v>128</v>
      </c>
      <c r="AV47" s="5">
        <v>44267.639178240737</v>
      </c>
      <c r="AW47" s="2" t="s">
        <v>55</v>
      </c>
      <c r="AX47" s="2" t="s">
        <v>54</v>
      </c>
      <c r="AY47"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47"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47"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47">
        <f>Таблица_owssvr__2[[#This Row],[1.1.]]+Таблица_owssvr__2[[#This Row],[1.2.]]+Таблица_owssvr__2[[#This Row],[1.3.]]+Таблица_owssvr__2[[#This Row],[1.4.]]</f>
        <v>1</v>
      </c>
      <c r="BC47">
        <f>Таблица_owssvr__2[[#This Row],[2.1.]]+Таблица_owssvr__2[[#This Row],[2.2.]]+Таблица_owssvr__2[[#This Row],[2.3.]]+Таблица_owssvr__2[[#This Row],[2.4.]]</f>
        <v>1</v>
      </c>
      <c r="BD47">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47">
        <f>Таблица_owssvr__2[[#This Row],['#4.1.]]+Таблица_owssvr__2[[#This Row],['#4.2.]]+Таблица_owssvr__2[[#This Row],['#4.3.]]</f>
        <v>2</v>
      </c>
      <c r="BF47">
        <f>Таблица_owssvr__2[[#This Row],[5.1.]]+Таблица_owssvr__2[[#This Row],[5.2.]]+Таблица_owssvr__2[[#This Row],[5.3.]]+Таблица_owssvr__2[[#This Row],[5.4.]]+Таблица_owssvr__2[[#This Row],[5.5.]]+Таблица_owssvr__2[[#This Row],[5.6.]]</f>
        <v>0</v>
      </c>
      <c r="BG47">
        <f>Таблица_owssvr__2[[#This Row],[6.1.]]+Таблица_owssvr__2[[#This Row],[6.2.]]+Таблица_owssvr__2[[#This Row],[6.3.]]+Таблица_owssvr__2[[#This Row],[6.4.]]+Таблица_owssvr__2[[#This Row],[6.5.]]+Таблица_owssvr__2[[#This Row],[6.6.]]</f>
        <v>0</v>
      </c>
      <c r="BH47">
        <f>Таблица_owssvr__2[[#This Row],[7.1.]]+Таблица_owssvr__2[[#This Row],[7.2.]]+Таблица_owssvr__2[[#This Row],[7.3.]]+Таблица_owssvr__2[[#This Row],[7.4.]]</f>
        <v>0</v>
      </c>
      <c r="BI47">
        <f>Таблица_owssvr__2[[#This Row],[8.1.]]+Таблица_owssvr__2[[#This Row],[8.2.]]+Таблица_owssvr__2[[#This Row],[8.3.]]+Таблица_owssvr__2[[#This Row],[8.4.]]+Таблица_owssvr__2[[#This Row],[8.5.]]+Таблица_owssvr__2[[#This Row],[8.6.]]+Таблица_owssvr__2[[#This Row],[8.7.]]</f>
        <v>1</v>
      </c>
      <c r="BJ47">
        <f>Таблица_owssvr__2[[#This Row],[9.1.]]</f>
        <v>0</v>
      </c>
      <c r="BK47"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5</v>
      </c>
      <c r="BL47" s="4" t="str">
        <f>IF(Таблица_owssvr__2[[#This Row],[Статус]]="Эксперт","Э","С")</f>
        <v>Э</v>
      </c>
    </row>
    <row r="48" spans="1:64" x14ac:dyDescent="0.25">
      <c r="A48" s="1" t="s">
        <v>62</v>
      </c>
      <c r="B48" s="1" t="s">
        <v>45</v>
      </c>
      <c r="C48" s="2" t="s">
        <v>129</v>
      </c>
      <c r="D48" s="3"/>
      <c r="E48" s="4">
        <v>0</v>
      </c>
      <c r="F48" s="4">
        <v>0</v>
      </c>
      <c r="G48" s="4">
        <v>0</v>
      </c>
      <c r="H48" s="4">
        <v>0</v>
      </c>
      <c r="I48" s="4">
        <v>0</v>
      </c>
      <c r="J48" s="4">
        <v>0</v>
      </c>
      <c r="K48" s="4">
        <v>0</v>
      </c>
      <c r="L48" s="4">
        <v>0</v>
      </c>
      <c r="M48" s="4">
        <v>0</v>
      </c>
      <c r="N48" s="4">
        <v>0</v>
      </c>
      <c r="O48" s="4">
        <v>0</v>
      </c>
      <c r="P48" s="4">
        <v>0</v>
      </c>
      <c r="Q48" s="4">
        <v>0</v>
      </c>
      <c r="R48" s="4">
        <v>0</v>
      </c>
      <c r="S48" s="4">
        <v>0</v>
      </c>
      <c r="T48" s="1" t="s">
        <v>57</v>
      </c>
      <c r="U48" s="1" t="s">
        <v>57</v>
      </c>
      <c r="V48" s="1" t="s">
        <v>57</v>
      </c>
      <c r="W48" s="4">
        <v>0</v>
      </c>
      <c r="X48" s="4">
        <v>0</v>
      </c>
      <c r="Y48" s="4">
        <v>0</v>
      </c>
      <c r="Z48" s="4">
        <v>0</v>
      </c>
      <c r="AA48" s="4">
        <v>0</v>
      </c>
      <c r="AB48" s="4">
        <v>0</v>
      </c>
      <c r="AC48" s="4">
        <v>0</v>
      </c>
      <c r="AD48" s="4">
        <v>0</v>
      </c>
      <c r="AE48" s="4">
        <v>0</v>
      </c>
      <c r="AF48" s="4">
        <v>0</v>
      </c>
      <c r="AG48" s="4">
        <v>0</v>
      </c>
      <c r="AH48" s="4">
        <v>0</v>
      </c>
      <c r="AI48" s="4">
        <v>0</v>
      </c>
      <c r="AJ48" s="4">
        <v>0</v>
      </c>
      <c r="AK48" s="4">
        <v>0</v>
      </c>
      <c r="AL48" s="4">
        <v>0</v>
      </c>
      <c r="AM48" s="4">
        <v>0</v>
      </c>
      <c r="AN48" s="4">
        <v>0</v>
      </c>
      <c r="AO48" s="4">
        <v>0</v>
      </c>
      <c r="AP48" s="4">
        <v>0</v>
      </c>
      <c r="AQ48" s="4">
        <v>0</v>
      </c>
      <c r="AR48" s="4">
        <v>0</v>
      </c>
      <c r="AS48" s="4">
        <v>0</v>
      </c>
      <c r="AT48" s="4">
        <v>0</v>
      </c>
      <c r="AU48" s="1" t="s">
        <v>128</v>
      </c>
      <c r="AV48" s="5">
        <v>44267.655416666668</v>
      </c>
      <c r="AW48" s="2" t="s">
        <v>55</v>
      </c>
      <c r="AX48" s="2" t="s">
        <v>54</v>
      </c>
      <c r="AY48"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48"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48"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48">
        <f>Таблица_owssvr__2[[#This Row],[1.1.]]+Таблица_owssvr__2[[#This Row],[1.2.]]+Таблица_owssvr__2[[#This Row],[1.3.]]+Таблица_owssvr__2[[#This Row],[1.4.]]</f>
        <v>0</v>
      </c>
      <c r="BC48">
        <f>Таблица_owssvr__2[[#This Row],[2.1.]]+Таблица_owssvr__2[[#This Row],[2.2.]]+Таблица_owssvr__2[[#This Row],[2.3.]]+Таблица_owssvr__2[[#This Row],[2.4.]]</f>
        <v>0</v>
      </c>
      <c r="BD48">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48">
        <f>Таблица_owssvr__2[[#This Row],['#4.1.]]+Таблица_owssvr__2[[#This Row],['#4.2.]]+Таблица_owssvr__2[[#This Row],['#4.3.]]</f>
        <v>0</v>
      </c>
      <c r="BF48">
        <f>Таблица_owssvr__2[[#This Row],[5.1.]]+Таблица_owssvr__2[[#This Row],[5.2.]]+Таблица_owssvr__2[[#This Row],[5.3.]]+Таблица_owssvr__2[[#This Row],[5.4.]]+Таблица_owssvr__2[[#This Row],[5.5.]]+Таблица_owssvr__2[[#This Row],[5.6.]]</f>
        <v>0</v>
      </c>
      <c r="BG48">
        <f>Таблица_owssvr__2[[#This Row],[6.1.]]+Таблица_owssvr__2[[#This Row],[6.2.]]+Таблица_owssvr__2[[#This Row],[6.3.]]+Таблица_owssvr__2[[#This Row],[6.4.]]+Таблица_owssvr__2[[#This Row],[6.5.]]+Таблица_owssvr__2[[#This Row],[6.6.]]</f>
        <v>0</v>
      </c>
      <c r="BH48">
        <f>Таблица_owssvr__2[[#This Row],[7.1.]]+Таблица_owssvr__2[[#This Row],[7.2.]]+Таблица_owssvr__2[[#This Row],[7.3.]]+Таблица_owssvr__2[[#This Row],[7.4.]]</f>
        <v>0</v>
      </c>
      <c r="BI48">
        <f>Таблица_owssvr__2[[#This Row],[8.1.]]+Таблица_owssvr__2[[#This Row],[8.2.]]+Таблица_owssvr__2[[#This Row],[8.3.]]+Таблица_owssvr__2[[#This Row],[8.4.]]+Таблица_owssvr__2[[#This Row],[8.5.]]+Таблица_owssvr__2[[#This Row],[8.6.]]+Таблица_owssvr__2[[#This Row],[8.7.]]</f>
        <v>0</v>
      </c>
      <c r="BJ48">
        <f>Таблица_owssvr__2[[#This Row],[9.1.]]</f>
        <v>0</v>
      </c>
      <c r="BK48"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0</v>
      </c>
      <c r="BL48" s="4" t="str">
        <f>IF(Таблица_owssvr__2[[#This Row],[Статус]]="Эксперт","Э","С")</f>
        <v>Э</v>
      </c>
    </row>
    <row r="49" spans="1:64" x14ac:dyDescent="0.25">
      <c r="A49" s="1" t="s">
        <v>102</v>
      </c>
      <c r="B49" s="1" t="s">
        <v>45</v>
      </c>
      <c r="C49" s="2" t="s">
        <v>149</v>
      </c>
      <c r="D49" s="3"/>
      <c r="E49" s="4">
        <v>1</v>
      </c>
      <c r="F49" s="4">
        <v>1</v>
      </c>
      <c r="G49" s="4">
        <v>1</v>
      </c>
      <c r="H49" s="4">
        <v>1</v>
      </c>
      <c r="I49" s="4">
        <v>1</v>
      </c>
      <c r="J49" s="4">
        <v>1</v>
      </c>
      <c r="K49" s="4">
        <v>1</v>
      </c>
      <c r="L49" s="4">
        <v>1</v>
      </c>
      <c r="M49" s="4">
        <v>1</v>
      </c>
      <c r="N49" s="4">
        <v>1</v>
      </c>
      <c r="O49" s="4">
        <v>1</v>
      </c>
      <c r="P49" s="4">
        <v>1</v>
      </c>
      <c r="Q49" s="4">
        <v>1</v>
      </c>
      <c r="R49" s="4">
        <v>1</v>
      </c>
      <c r="S49" s="4">
        <v>1</v>
      </c>
      <c r="T49" s="1" t="s">
        <v>56</v>
      </c>
      <c r="U49" s="1" t="s">
        <v>56</v>
      </c>
      <c r="V49" s="1" t="s">
        <v>56</v>
      </c>
      <c r="W49" s="4">
        <v>1</v>
      </c>
      <c r="X49" s="4">
        <v>1</v>
      </c>
      <c r="Y49" s="4">
        <v>1</v>
      </c>
      <c r="Z49" s="4">
        <v>1</v>
      </c>
      <c r="AA49" s="4">
        <v>1</v>
      </c>
      <c r="AB49" s="4">
        <v>1</v>
      </c>
      <c r="AC49" s="4">
        <v>1</v>
      </c>
      <c r="AD49" s="4">
        <v>1</v>
      </c>
      <c r="AE49" s="4">
        <v>1</v>
      </c>
      <c r="AF49" s="4">
        <v>1</v>
      </c>
      <c r="AG49" s="4">
        <v>1</v>
      </c>
      <c r="AH49" s="4">
        <v>1</v>
      </c>
      <c r="AI49" s="4">
        <v>1</v>
      </c>
      <c r="AJ49" s="4">
        <v>1</v>
      </c>
      <c r="AK49" s="4">
        <v>1</v>
      </c>
      <c r="AL49" s="4">
        <v>1</v>
      </c>
      <c r="AM49" s="4">
        <v>1</v>
      </c>
      <c r="AN49" s="4">
        <v>1</v>
      </c>
      <c r="AO49" s="4">
        <v>1</v>
      </c>
      <c r="AP49" s="4">
        <v>1</v>
      </c>
      <c r="AQ49" s="4">
        <v>1</v>
      </c>
      <c r="AR49" s="4">
        <v>1</v>
      </c>
      <c r="AS49" s="4">
        <v>1</v>
      </c>
      <c r="AT49" s="4">
        <v>1</v>
      </c>
      <c r="AU49" s="1" t="s">
        <v>148</v>
      </c>
      <c r="AV49" s="5">
        <v>44267.681840277779</v>
      </c>
      <c r="AW49" s="2" t="s">
        <v>55</v>
      </c>
      <c r="AX49" s="2" t="s">
        <v>54</v>
      </c>
      <c r="AY49"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49"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49"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2</v>
      </c>
      <c r="BB49">
        <f>Таблица_owssvr__2[[#This Row],[1.1.]]+Таблица_owssvr__2[[#This Row],[1.2.]]+Таблица_owssvr__2[[#This Row],[1.3.]]+Таблица_owssvr__2[[#This Row],[1.4.]]</f>
        <v>4</v>
      </c>
      <c r="BC49">
        <f>Таблица_owssvr__2[[#This Row],[2.1.]]+Таблица_owssvr__2[[#This Row],[2.2.]]+Таблица_owssvr__2[[#This Row],[2.3.]]+Таблица_owssvr__2[[#This Row],[2.4.]]</f>
        <v>4</v>
      </c>
      <c r="BD49">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49">
        <f>Таблица_owssvr__2[[#This Row],['#4.1.]]+Таблица_owssvr__2[[#This Row],['#4.2.]]+Таблица_owssvr__2[[#This Row],['#4.3.]]</f>
        <v>6</v>
      </c>
      <c r="BF49">
        <f>Таблица_owssvr__2[[#This Row],[5.1.]]+Таблица_owssvr__2[[#This Row],[5.2.]]+Таблица_owssvr__2[[#This Row],[5.3.]]+Таблица_owssvr__2[[#This Row],[5.4.]]+Таблица_owssvr__2[[#This Row],[5.5.]]+Таблица_owssvr__2[[#This Row],[5.6.]]</f>
        <v>6</v>
      </c>
      <c r="BG49">
        <f>Таблица_owssvr__2[[#This Row],[6.1.]]+Таблица_owssvr__2[[#This Row],[6.2.]]+Таблица_owssvr__2[[#This Row],[6.3.]]+Таблица_owssvr__2[[#This Row],[6.4.]]+Таблица_owssvr__2[[#This Row],[6.5.]]+Таблица_owssvr__2[[#This Row],[6.6.]]</f>
        <v>6</v>
      </c>
      <c r="BH49">
        <f>Таблица_owssvr__2[[#This Row],[7.1.]]+Таблица_owssvr__2[[#This Row],[7.2.]]+Таблица_owssvr__2[[#This Row],[7.3.]]+Таблица_owssvr__2[[#This Row],[7.4.]]</f>
        <v>4</v>
      </c>
      <c r="BI49">
        <f>Таблица_owssvr__2[[#This Row],[8.1.]]+Таблица_owssvr__2[[#This Row],[8.2.]]+Таблица_owssvr__2[[#This Row],[8.3.]]+Таблица_owssvr__2[[#This Row],[8.4.]]+Таблица_owssvr__2[[#This Row],[8.5.]]+Таблица_owssvr__2[[#This Row],[8.6.]]+Таблица_owssvr__2[[#This Row],[8.7.]]</f>
        <v>7</v>
      </c>
      <c r="BJ49">
        <f>Таблица_owssvr__2[[#This Row],[9.1.]]</f>
        <v>1</v>
      </c>
      <c r="BK49"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44</v>
      </c>
      <c r="BL49" s="4" t="str">
        <f>IF(Таблица_owssvr__2[[#This Row],[Статус]]="Эксперт","Э","С")</f>
        <v>Э</v>
      </c>
    </row>
    <row r="50" spans="1:64" x14ac:dyDescent="0.25">
      <c r="A50" s="1" t="s">
        <v>139</v>
      </c>
      <c r="B50" s="1" t="s">
        <v>45</v>
      </c>
      <c r="C50" s="2" t="s">
        <v>149</v>
      </c>
      <c r="D50" s="3"/>
      <c r="E50" s="4">
        <v>1</v>
      </c>
      <c r="F50" s="4">
        <v>0</v>
      </c>
      <c r="G50" s="4">
        <v>0</v>
      </c>
      <c r="H50" s="4">
        <v>0</v>
      </c>
      <c r="I50" s="4">
        <v>1</v>
      </c>
      <c r="J50" s="4">
        <v>1</v>
      </c>
      <c r="K50" s="4">
        <v>1</v>
      </c>
      <c r="L50" s="4">
        <v>1</v>
      </c>
      <c r="M50" s="4">
        <v>0</v>
      </c>
      <c r="N50" s="4">
        <v>1</v>
      </c>
      <c r="O50" s="4">
        <v>0</v>
      </c>
      <c r="P50" s="4">
        <v>0</v>
      </c>
      <c r="Q50" s="4">
        <v>0</v>
      </c>
      <c r="R50" s="4">
        <v>0</v>
      </c>
      <c r="S50" s="4">
        <v>0</v>
      </c>
      <c r="T50" s="1" t="s">
        <v>50</v>
      </c>
      <c r="U50" s="1" t="s">
        <v>50</v>
      </c>
      <c r="V50" s="1" t="s">
        <v>50</v>
      </c>
      <c r="W50" s="4">
        <v>0</v>
      </c>
      <c r="X50" s="4">
        <v>1</v>
      </c>
      <c r="Y50" s="4">
        <v>1</v>
      </c>
      <c r="Z50" s="4">
        <v>0</v>
      </c>
      <c r="AA50" s="4">
        <v>1</v>
      </c>
      <c r="AB50" s="4">
        <v>0</v>
      </c>
      <c r="AC50" s="4">
        <v>0</v>
      </c>
      <c r="AD50" s="4">
        <v>1</v>
      </c>
      <c r="AE50" s="4">
        <v>1</v>
      </c>
      <c r="AF50" s="4">
        <v>0</v>
      </c>
      <c r="AG50" s="4">
        <v>1</v>
      </c>
      <c r="AH50" s="4">
        <v>0</v>
      </c>
      <c r="AI50" s="4">
        <v>0</v>
      </c>
      <c r="AJ50" s="4">
        <v>0</v>
      </c>
      <c r="AK50" s="4">
        <v>1</v>
      </c>
      <c r="AL50" s="4">
        <v>0</v>
      </c>
      <c r="AM50" s="4">
        <v>0</v>
      </c>
      <c r="AN50" s="4">
        <v>1</v>
      </c>
      <c r="AO50" s="4">
        <v>0</v>
      </c>
      <c r="AP50" s="4">
        <v>1</v>
      </c>
      <c r="AQ50" s="4">
        <v>0</v>
      </c>
      <c r="AR50" s="4">
        <v>0</v>
      </c>
      <c r="AS50" s="4">
        <v>1</v>
      </c>
      <c r="AT50" s="4">
        <v>0</v>
      </c>
      <c r="AU50" s="1" t="s">
        <v>148</v>
      </c>
      <c r="AV50" s="5">
        <v>44268.498692129629</v>
      </c>
      <c r="AW50" s="2" t="s">
        <v>55</v>
      </c>
      <c r="AX50" s="2" t="s">
        <v>54</v>
      </c>
      <c r="AY50"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1</v>
      </c>
      <c r="AZ50"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50"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50">
        <f>Таблица_owssvr__2[[#This Row],[1.1.]]+Таблица_owssvr__2[[#This Row],[1.2.]]+Таблица_owssvr__2[[#This Row],[1.3.]]+Таблица_owssvr__2[[#This Row],[1.4.]]</f>
        <v>1</v>
      </c>
      <c r="BC50">
        <f>Таблица_owssvr__2[[#This Row],[2.1.]]+Таблица_owssvr__2[[#This Row],[2.2.]]+Таблица_owssvr__2[[#This Row],[2.3.]]+Таблица_owssvr__2[[#This Row],[2.4.]]</f>
        <v>4</v>
      </c>
      <c r="BD50">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2</v>
      </c>
      <c r="BE50">
        <f>Таблица_owssvr__2[[#This Row],['#4.1.]]+Таблица_owssvr__2[[#This Row],['#4.2.]]+Таблица_owssvr__2[[#This Row],['#4.3.]]</f>
        <v>3</v>
      </c>
      <c r="BF50">
        <f>Таблица_owssvr__2[[#This Row],[5.1.]]+Таблица_owssvr__2[[#This Row],[5.2.]]+Таблица_owssvr__2[[#This Row],[5.3.]]+Таблица_owssvr__2[[#This Row],[5.4.]]+Таблица_owssvr__2[[#This Row],[5.5.]]+Таблица_owssvr__2[[#This Row],[5.6.]]</f>
        <v>3</v>
      </c>
      <c r="BG50">
        <f>Таблица_owssvr__2[[#This Row],[6.1.]]+Таблица_owssvr__2[[#This Row],[6.2.]]+Таблица_owssvr__2[[#This Row],[6.3.]]+Таблица_owssvr__2[[#This Row],[6.4.]]+Таблица_owssvr__2[[#This Row],[6.5.]]+Таблица_owssvr__2[[#This Row],[6.6.]]</f>
        <v>3</v>
      </c>
      <c r="BH50">
        <f>Таблица_owssvr__2[[#This Row],[7.1.]]+Таблица_owssvr__2[[#This Row],[7.2.]]+Таблица_owssvr__2[[#This Row],[7.3.]]+Таблица_owssvr__2[[#This Row],[7.4.]]</f>
        <v>1</v>
      </c>
      <c r="BI50">
        <f>Таблица_owssvr__2[[#This Row],[8.1.]]+Таблица_owssvr__2[[#This Row],[8.2.]]+Таблица_owssvr__2[[#This Row],[8.3.]]+Таблица_owssvr__2[[#This Row],[8.4.]]+Таблица_owssvr__2[[#This Row],[8.5.]]+Таблица_owssvr__2[[#This Row],[8.6.]]+Таблица_owssvr__2[[#This Row],[8.7.]]</f>
        <v>3</v>
      </c>
      <c r="BJ50">
        <f>Таблица_owssvr__2[[#This Row],[9.1.]]</f>
        <v>0</v>
      </c>
      <c r="BK50"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20</v>
      </c>
      <c r="BL50" s="4" t="str">
        <f>IF(Таблица_owssvr__2[[#This Row],[Статус]]="Эксперт","Э","С")</f>
        <v>Э</v>
      </c>
    </row>
    <row r="51" spans="1:64" x14ac:dyDescent="0.25">
      <c r="A51" s="1" t="s">
        <v>68</v>
      </c>
      <c r="B51" s="1" t="s">
        <v>45</v>
      </c>
      <c r="C51" s="2" t="s">
        <v>134</v>
      </c>
      <c r="D51" s="3"/>
      <c r="E51" s="4">
        <v>1</v>
      </c>
      <c r="F51" s="4">
        <v>1</v>
      </c>
      <c r="G51" s="4">
        <v>0</v>
      </c>
      <c r="H51" s="4">
        <v>1</v>
      </c>
      <c r="I51" s="4">
        <v>1</v>
      </c>
      <c r="J51" s="4">
        <v>1</v>
      </c>
      <c r="K51" s="4">
        <v>1</v>
      </c>
      <c r="L51" s="4">
        <v>1</v>
      </c>
      <c r="M51" s="4">
        <v>1</v>
      </c>
      <c r="N51" s="4">
        <v>0</v>
      </c>
      <c r="O51" s="4">
        <v>0</v>
      </c>
      <c r="P51" s="4">
        <v>0</v>
      </c>
      <c r="Q51" s="4">
        <v>1</v>
      </c>
      <c r="R51" s="4">
        <v>1</v>
      </c>
      <c r="S51" s="4">
        <v>0</v>
      </c>
      <c r="T51" s="1" t="s">
        <v>56</v>
      </c>
      <c r="U51" s="1" t="s">
        <v>50</v>
      </c>
      <c r="V51" s="1" t="s">
        <v>50</v>
      </c>
      <c r="W51" s="4">
        <v>1</v>
      </c>
      <c r="X51" s="4">
        <v>0</v>
      </c>
      <c r="Y51" s="4">
        <v>0</v>
      </c>
      <c r="Z51" s="4">
        <v>0</v>
      </c>
      <c r="AA51" s="4">
        <v>1</v>
      </c>
      <c r="AB51" s="4">
        <v>1</v>
      </c>
      <c r="AC51" s="4">
        <v>1</v>
      </c>
      <c r="AD51" s="4">
        <v>0</v>
      </c>
      <c r="AE51" s="4">
        <v>0</v>
      </c>
      <c r="AF51" s="4">
        <v>0</v>
      </c>
      <c r="AG51" s="4">
        <v>1</v>
      </c>
      <c r="AH51" s="4">
        <v>1</v>
      </c>
      <c r="AI51" s="4">
        <v>0</v>
      </c>
      <c r="AJ51" s="4">
        <v>0</v>
      </c>
      <c r="AK51" s="4">
        <v>0</v>
      </c>
      <c r="AL51" s="4">
        <v>0</v>
      </c>
      <c r="AM51" s="4">
        <v>1</v>
      </c>
      <c r="AN51" s="4">
        <v>1</v>
      </c>
      <c r="AO51" s="4">
        <v>0</v>
      </c>
      <c r="AP51" s="4">
        <v>1</v>
      </c>
      <c r="AQ51" s="4">
        <v>0</v>
      </c>
      <c r="AR51" s="4">
        <v>1</v>
      </c>
      <c r="AS51" s="4">
        <v>0</v>
      </c>
      <c r="AT51" s="4">
        <v>0</v>
      </c>
      <c r="AU51" s="1" t="s">
        <v>133</v>
      </c>
      <c r="AV51" s="5">
        <v>44268.933645833335</v>
      </c>
      <c r="AW51" s="2" t="s">
        <v>55</v>
      </c>
      <c r="AX51" s="2" t="s">
        <v>54</v>
      </c>
      <c r="AY51"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51"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1</v>
      </c>
      <c r="BA51"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51">
        <f>Таблица_owssvr__2[[#This Row],[1.1.]]+Таблица_owssvr__2[[#This Row],[1.2.]]+Таблица_owssvr__2[[#This Row],[1.3.]]+Таблица_owssvr__2[[#This Row],[1.4.]]</f>
        <v>3</v>
      </c>
      <c r="BC51">
        <f>Таблица_owssvr__2[[#This Row],[2.1.]]+Таблица_owssvr__2[[#This Row],[2.2.]]+Таблица_owssvr__2[[#This Row],[2.3.]]+Таблица_owssvr__2[[#This Row],[2.4.]]</f>
        <v>4</v>
      </c>
      <c r="BD51">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51">
        <f>Таблица_owssvr__2[[#This Row],['#4.1.]]+Таблица_owssvr__2[[#This Row],['#4.2.]]+Таблица_owssvr__2[[#This Row],['#4.3.]]</f>
        <v>4</v>
      </c>
      <c r="BF51">
        <f>Таблица_owssvr__2[[#This Row],[5.1.]]+Таблица_owssvr__2[[#This Row],[5.2.]]+Таблица_owssvr__2[[#This Row],[5.3.]]+Таблица_owssvr__2[[#This Row],[5.4.]]+Таблица_owssvr__2[[#This Row],[5.5.]]+Таблица_owssvr__2[[#This Row],[5.6.]]</f>
        <v>3</v>
      </c>
      <c r="BG51">
        <f>Таблица_owssvr__2[[#This Row],[6.1.]]+Таблица_owssvr__2[[#This Row],[6.2.]]+Таблица_owssvr__2[[#This Row],[6.3.]]+Таблица_owssvr__2[[#This Row],[6.4.]]+Таблица_owssvr__2[[#This Row],[6.5.]]+Таблица_owssvr__2[[#This Row],[6.6.]]</f>
        <v>3</v>
      </c>
      <c r="BH51">
        <f>Таблица_owssvr__2[[#This Row],[7.1.]]+Таблица_owssvr__2[[#This Row],[7.2.]]+Таблица_owssvr__2[[#This Row],[7.3.]]+Таблица_owssvr__2[[#This Row],[7.4.]]</f>
        <v>0</v>
      </c>
      <c r="BI51">
        <f>Таблица_owssvr__2[[#This Row],[8.1.]]+Таблица_owssvr__2[[#This Row],[8.2.]]+Таблица_owssvr__2[[#This Row],[8.3.]]+Таблица_owssvr__2[[#This Row],[8.4.]]+Таблица_owssvr__2[[#This Row],[8.5.]]+Таблица_owssvr__2[[#This Row],[8.6.]]+Таблица_owssvr__2[[#This Row],[8.7.]]</f>
        <v>4</v>
      </c>
      <c r="BJ51">
        <f>Таблица_owssvr__2[[#This Row],[9.1.]]</f>
        <v>0</v>
      </c>
      <c r="BK51"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27</v>
      </c>
      <c r="BL51" s="4" t="str">
        <f>IF(Таблица_owssvr__2[[#This Row],[Статус]]="Эксперт","Э","С")</f>
        <v>Э</v>
      </c>
    </row>
    <row r="52" spans="1:64" x14ac:dyDescent="0.25">
      <c r="A52" s="1" t="s">
        <v>65</v>
      </c>
      <c r="B52" s="1" t="s">
        <v>45</v>
      </c>
      <c r="C52" s="2" t="s">
        <v>134</v>
      </c>
      <c r="D52" s="3"/>
      <c r="E52" s="4">
        <v>1</v>
      </c>
      <c r="F52" s="4">
        <v>1</v>
      </c>
      <c r="G52" s="4">
        <v>1</v>
      </c>
      <c r="H52" s="4">
        <v>1</v>
      </c>
      <c r="I52" s="4">
        <v>1</v>
      </c>
      <c r="J52" s="4">
        <v>1</v>
      </c>
      <c r="K52" s="4">
        <v>1</v>
      </c>
      <c r="L52" s="4">
        <v>1</v>
      </c>
      <c r="M52" s="4">
        <v>1</v>
      </c>
      <c r="N52" s="4">
        <v>0</v>
      </c>
      <c r="O52" s="4">
        <v>0</v>
      </c>
      <c r="P52" s="4">
        <v>0</v>
      </c>
      <c r="Q52" s="4">
        <v>1</v>
      </c>
      <c r="R52" s="4">
        <v>1</v>
      </c>
      <c r="S52" s="4">
        <v>0</v>
      </c>
      <c r="T52" s="1" t="s">
        <v>56</v>
      </c>
      <c r="U52" s="1" t="s">
        <v>57</v>
      </c>
      <c r="V52" s="1" t="s">
        <v>50</v>
      </c>
      <c r="W52" s="4">
        <v>1</v>
      </c>
      <c r="X52" s="4">
        <v>0</v>
      </c>
      <c r="Y52" s="4">
        <v>0</v>
      </c>
      <c r="Z52" s="4">
        <v>0</v>
      </c>
      <c r="AA52" s="4">
        <v>1</v>
      </c>
      <c r="AB52" s="4">
        <v>1</v>
      </c>
      <c r="AC52" s="4">
        <v>1</v>
      </c>
      <c r="AD52" s="4">
        <v>0</v>
      </c>
      <c r="AE52" s="4">
        <v>0</v>
      </c>
      <c r="AF52" s="4">
        <v>0</v>
      </c>
      <c r="AG52" s="4">
        <v>1</v>
      </c>
      <c r="AH52" s="4">
        <v>1</v>
      </c>
      <c r="AI52" s="4">
        <v>0</v>
      </c>
      <c r="AJ52" s="4">
        <v>0</v>
      </c>
      <c r="AK52" s="4">
        <v>0</v>
      </c>
      <c r="AL52" s="4">
        <v>0</v>
      </c>
      <c r="AM52" s="4">
        <v>1</v>
      </c>
      <c r="AN52" s="4">
        <v>1</v>
      </c>
      <c r="AO52" s="4">
        <v>0</v>
      </c>
      <c r="AP52" s="4">
        <v>0</v>
      </c>
      <c r="AQ52" s="4">
        <v>0</v>
      </c>
      <c r="AR52" s="4">
        <v>0</v>
      </c>
      <c r="AS52" s="4">
        <v>0</v>
      </c>
      <c r="AT52" s="4">
        <v>1</v>
      </c>
      <c r="AU52" s="1" t="s">
        <v>133</v>
      </c>
      <c r="AV52" s="5">
        <v>44268.953055555554</v>
      </c>
      <c r="AW52" s="2" t="s">
        <v>55</v>
      </c>
      <c r="AX52" s="2" t="s">
        <v>54</v>
      </c>
      <c r="AY52"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52"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52"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52">
        <f>Таблица_owssvr__2[[#This Row],[1.1.]]+Таблица_owssvr__2[[#This Row],[1.2.]]+Таблица_owssvr__2[[#This Row],[1.3.]]+Таблица_owssvr__2[[#This Row],[1.4.]]</f>
        <v>4</v>
      </c>
      <c r="BC52">
        <f>Таблица_owssvr__2[[#This Row],[2.1.]]+Таблица_owssvr__2[[#This Row],[2.2.]]+Таблица_owssvr__2[[#This Row],[2.3.]]+Таблица_owssvr__2[[#This Row],[2.4.]]</f>
        <v>4</v>
      </c>
      <c r="BD52">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6</v>
      </c>
      <c r="BE52">
        <f>Таблица_owssvr__2[[#This Row],['#4.1.]]+Таблица_owssvr__2[[#This Row],['#4.2.]]+Таблица_owssvr__2[[#This Row],['#4.3.]]</f>
        <v>3</v>
      </c>
      <c r="BF52">
        <f>Таблица_owssvr__2[[#This Row],[5.1.]]+Таблица_owssvr__2[[#This Row],[5.2.]]+Таблица_owssvr__2[[#This Row],[5.3.]]+Таблица_owssvr__2[[#This Row],[5.4.]]+Таблица_owssvr__2[[#This Row],[5.5.]]+Таблица_owssvr__2[[#This Row],[5.6.]]</f>
        <v>3</v>
      </c>
      <c r="BG52">
        <f>Таблица_owssvr__2[[#This Row],[6.1.]]+Таблица_owssvr__2[[#This Row],[6.2.]]+Таблица_owssvr__2[[#This Row],[6.3.]]+Таблица_owssvr__2[[#This Row],[6.4.]]+Таблица_owssvr__2[[#This Row],[6.5.]]+Таблица_owssvr__2[[#This Row],[6.6.]]</f>
        <v>3</v>
      </c>
      <c r="BH52">
        <f>Таблица_owssvr__2[[#This Row],[7.1.]]+Таблица_owssvr__2[[#This Row],[7.2.]]+Таблица_owssvr__2[[#This Row],[7.3.]]+Таблица_owssvr__2[[#This Row],[7.4.]]</f>
        <v>0</v>
      </c>
      <c r="BI52">
        <f>Таблица_owssvr__2[[#This Row],[8.1.]]+Таблица_owssvr__2[[#This Row],[8.2.]]+Таблица_owssvr__2[[#This Row],[8.3.]]+Таблица_owssvr__2[[#This Row],[8.4.]]+Таблица_owssvr__2[[#This Row],[8.5.]]+Таблица_owssvr__2[[#This Row],[8.6.]]+Таблица_owssvr__2[[#This Row],[8.7.]]</f>
        <v>2</v>
      </c>
      <c r="BJ52">
        <f>Таблица_owssvr__2[[#This Row],[9.1.]]</f>
        <v>1</v>
      </c>
      <c r="BK52"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26</v>
      </c>
      <c r="BL52" s="4" t="str">
        <f>IF(Таблица_owssvr__2[[#This Row],[Статус]]="Эксперт","Э","С")</f>
        <v>Э</v>
      </c>
    </row>
    <row r="53" spans="1:64" x14ac:dyDescent="0.25">
      <c r="A53" s="1" t="s">
        <v>90</v>
      </c>
      <c r="B53" s="1" t="s">
        <v>45</v>
      </c>
      <c r="C53" s="2" t="s">
        <v>134</v>
      </c>
      <c r="D53" s="3"/>
      <c r="E53" s="4">
        <v>1</v>
      </c>
      <c r="F53" s="4">
        <v>1</v>
      </c>
      <c r="G53" s="4">
        <v>1</v>
      </c>
      <c r="H53" s="4">
        <v>0</v>
      </c>
      <c r="I53" s="4">
        <v>1</v>
      </c>
      <c r="J53" s="4">
        <v>1</v>
      </c>
      <c r="K53" s="4">
        <v>1</v>
      </c>
      <c r="L53" s="4">
        <v>1</v>
      </c>
      <c r="M53" s="4">
        <v>1</v>
      </c>
      <c r="N53" s="4">
        <v>1</v>
      </c>
      <c r="O53" s="4">
        <v>1</v>
      </c>
      <c r="P53" s="4">
        <v>1</v>
      </c>
      <c r="Q53" s="4">
        <v>1</v>
      </c>
      <c r="R53" s="4">
        <v>1</v>
      </c>
      <c r="S53" s="4">
        <v>0</v>
      </c>
      <c r="T53" s="1" t="s">
        <v>56</v>
      </c>
      <c r="U53" s="1" t="s">
        <v>56</v>
      </c>
      <c r="V53" s="1" t="s">
        <v>50</v>
      </c>
      <c r="W53" s="4">
        <v>1</v>
      </c>
      <c r="X53" s="4">
        <v>1</v>
      </c>
      <c r="Y53" s="4">
        <v>1</v>
      </c>
      <c r="Z53" s="4">
        <v>1</v>
      </c>
      <c r="AA53" s="4">
        <v>1</v>
      </c>
      <c r="AB53" s="4">
        <v>1</v>
      </c>
      <c r="AC53" s="4">
        <v>1</v>
      </c>
      <c r="AD53" s="4">
        <v>1</v>
      </c>
      <c r="AE53" s="4">
        <v>1</v>
      </c>
      <c r="AF53" s="4">
        <v>1</v>
      </c>
      <c r="AG53" s="4">
        <v>1</v>
      </c>
      <c r="AH53" s="4">
        <v>1</v>
      </c>
      <c r="AI53" s="4">
        <v>1</v>
      </c>
      <c r="AJ53" s="4">
        <v>1</v>
      </c>
      <c r="AK53" s="4">
        <v>1</v>
      </c>
      <c r="AL53" s="4">
        <v>1</v>
      </c>
      <c r="AM53" s="4">
        <v>1</v>
      </c>
      <c r="AN53" s="4">
        <v>1</v>
      </c>
      <c r="AO53" s="4">
        <v>1</v>
      </c>
      <c r="AP53" s="4">
        <v>1</v>
      </c>
      <c r="AQ53" s="4">
        <v>1</v>
      </c>
      <c r="AR53" s="4">
        <v>0</v>
      </c>
      <c r="AS53" s="4">
        <v>1</v>
      </c>
      <c r="AT53" s="4">
        <v>1</v>
      </c>
      <c r="AU53" s="1" t="s">
        <v>133</v>
      </c>
      <c r="AV53" s="5">
        <v>44268.976145833331</v>
      </c>
      <c r="AW53" s="2" t="s">
        <v>55</v>
      </c>
      <c r="AX53" s="2" t="s">
        <v>54</v>
      </c>
      <c r="AY53"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2</v>
      </c>
      <c r="AZ53"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2</v>
      </c>
      <c r="BA53"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53">
        <f>Таблица_owssvr__2[[#This Row],[1.1.]]+Таблица_owssvr__2[[#This Row],[1.2.]]+Таблица_owssvr__2[[#This Row],[1.3.]]+Таблица_owssvr__2[[#This Row],[1.4.]]</f>
        <v>3</v>
      </c>
      <c r="BC53">
        <f>Таблица_owssvr__2[[#This Row],[2.1.]]+Таблица_owssvr__2[[#This Row],[2.2.]]+Таблица_owssvr__2[[#This Row],[2.3.]]+Таблица_owssvr__2[[#This Row],[2.4.]]</f>
        <v>4</v>
      </c>
      <c r="BD53">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12</v>
      </c>
      <c r="BE53">
        <f>Таблица_owssvr__2[[#This Row],['#4.1.]]+Таблица_owssvr__2[[#This Row],['#4.2.]]+Таблица_owssvr__2[[#This Row],['#4.3.]]</f>
        <v>5</v>
      </c>
      <c r="BF53">
        <f>Таблица_owssvr__2[[#This Row],[5.1.]]+Таблица_owssvr__2[[#This Row],[5.2.]]+Таблица_owssvr__2[[#This Row],[5.3.]]+Таблица_owssvr__2[[#This Row],[5.4.]]+Таблица_owssvr__2[[#This Row],[5.5.]]+Таблица_owssvr__2[[#This Row],[5.6.]]</f>
        <v>6</v>
      </c>
      <c r="BG53">
        <f>Таблица_owssvr__2[[#This Row],[6.1.]]+Таблица_owssvr__2[[#This Row],[6.2.]]+Таблица_owssvr__2[[#This Row],[6.3.]]+Таблица_owssvr__2[[#This Row],[6.4.]]+Таблица_owssvr__2[[#This Row],[6.5.]]+Таблица_owssvr__2[[#This Row],[6.6.]]</f>
        <v>6</v>
      </c>
      <c r="BH53">
        <f>Таблица_owssvr__2[[#This Row],[7.1.]]+Таблица_owssvr__2[[#This Row],[7.2.]]+Таблица_owssvr__2[[#This Row],[7.3.]]+Таблица_owssvr__2[[#This Row],[7.4.]]</f>
        <v>4</v>
      </c>
      <c r="BI53">
        <f>Таблица_owssvr__2[[#This Row],[8.1.]]+Таблица_owssvr__2[[#This Row],[8.2.]]+Таблица_owssvr__2[[#This Row],[8.3.]]+Таблица_owssvr__2[[#This Row],[8.4.]]+Таблица_owssvr__2[[#This Row],[8.5.]]+Таблица_owssvr__2[[#This Row],[8.6.]]+Таблица_owssvr__2[[#This Row],[8.7.]]</f>
        <v>6</v>
      </c>
      <c r="BJ53">
        <f>Таблица_owssvr__2[[#This Row],[9.1.]]</f>
        <v>1</v>
      </c>
      <c r="BK53"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47</v>
      </c>
      <c r="BL53" s="4" t="str">
        <f>IF(Таблица_owssvr__2[[#This Row],[Статус]]="Эксперт","Э","С")</f>
        <v>Э</v>
      </c>
    </row>
    <row r="54" spans="1:64" x14ac:dyDescent="0.25">
      <c r="A54" s="1" t="s">
        <v>123</v>
      </c>
      <c r="B54" s="1" t="s">
        <v>45</v>
      </c>
      <c r="C54" s="2" t="s">
        <v>149</v>
      </c>
      <c r="D54" s="3"/>
      <c r="E54" s="4">
        <v>1</v>
      </c>
      <c r="F54" s="4">
        <v>0</v>
      </c>
      <c r="G54" s="4">
        <v>0</v>
      </c>
      <c r="H54" s="4">
        <v>0</v>
      </c>
      <c r="I54" s="4">
        <v>1</v>
      </c>
      <c r="J54" s="4">
        <v>1</v>
      </c>
      <c r="K54" s="4">
        <v>0</v>
      </c>
      <c r="L54" s="4">
        <v>1</v>
      </c>
      <c r="M54" s="4">
        <v>0</v>
      </c>
      <c r="N54" s="4">
        <v>0</v>
      </c>
      <c r="O54" s="4">
        <v>0</v>
      </c>
      <c r="P54" s="4">
        <v>0</v>
      </c>
      <c r="Q54" s="4">
        <v>0</v>
      </c>
      <c r="R54" s="4">
        <v>0</v>
      </c>
      <c r="S54" s="4">
        <v>0</v>
      </c>
      <c r="T54" s="1" t="s">
        <v>57</v>
      </c>
      <c r="U54" s="1" t="s">
        <v>57</v>
      </c>
      <c r="V54" s="1" t="s">
        <v>50</v>
      </c>
      <c r="W54" s="4">
        <v>0</v>
      </c>
      <c r="X54" s="4">
        <v>0</v>
      </c>
      <c r="Y54" s="4">
        <v>0</v>
      </c>
      <c r="Z54" s="4">
        <v>1</v>
      </c>
      <c r="AA54" s="4">
        <v>1</v>
      </c>
      <c r="AB54" s="4">
        <v>0</v>
      </c>
      <c r="AC54" s="4">
        <v>0</v>
      </c>
      <c r="AD54" s="4">
        <v>0</v>
      </c>
      <c r="AE54" s="4">
        <v>0</v>
      </c>
      <c r="AF54" s="4">
        <v>0</v>
      </c>
      <c r="AG54" s="4">
        <v>0</v>
      </c>
      <c r="AH54" s="4">
        <v>0</v>
      </c>
      <c r="AI54" s="4">
        <v>0</v>
      </c>
      <c r="AJ54" s="4">
        <v>0</v>
      </c>
      <c r="AK54" s="4">
        <v>0</v>
      </c>
      <c r="AL54" s="4">
        <v>0</v>
      </c>
      <c r="AM54" s="4">
        <v>0</v>
      </c>
      <c r="AN54" s="4">
        <v>0</v>
      </c>
      <c r="AO54" s="4">
        <v>0</v>
      </c>
      <c r="AP54" s="4">
        <v>0</v>
      </c>
      <c r="AQ54" s="4">
        <v>0</v>
      </c>
      <c r="AR54" s="4">
        <v>0</v>
      </c>
      <c r="AS54" s="4">
        <v>0</v>
      </c>
      <c r="AT54" s="4">
        <v>1</v>
      </c>
      <c r="AU54" s="1" t="s">
        <v>148</v>
      </c>
      <c r="AV54" s="5">
        <v>44269.452604166669</v>
      </c>
      <c r="AW54" s="2" t="s">
        <v>55</v>
      </c>
      <c r="AX54" s="2" t="s">
        <v>54</v>
      </c>
      <c r="AY54"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54"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54"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1</v>
      </c>
      <c r="BB54">
        <f>Таблица_owssvr__2[[#This Row],[1.1.]]+Таблица_owssvr__2[[#This Row],[1.2.]]+Таблица_owssvr__2[[#This Row],[1.3.]]+Таблица_owssvr__2[[#This Row],[1.4.]]</f>
        <v>1</v>
      </c>
      <c r="BC54">
        <f>Таблица_owssvr__2[[#This Row],[2.1.]]+Таблица_owssvr__2[[#This Row],[2.2.]]+Таблица_owssvr__2[[#This Row],[2.3.]]+Таблица_owssvr__2[[#This Row],[2.4.]]</f>
        <v>3</v>
      </c>
      <c r="BD54">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0</v>
      </c>
      <c r="BE54">
        <f>Таблица_owssvr__2[[#This Row],['#4.1.]]+Таблица_owssvr__2[[#This Row],['#4.2.]]+Таблица_owssvr__2[[#This Row],['#4.3.]]</f>
        <v>1</v>
      </c>
      <c r="BF54">
        <f>Таблица_owssvr__2[[#This Row],[5.1.]]+Таблица_owssvr__2[[#This Row],[5.2.]]+Таблица_owssvr__2[[#This Row],[5.3.]]+Таблица_owssvr__2[[#This Row],[5.4.]]+Таблица_owssvr__2[[#This Row],[5.5.]]+Таблица_owssvr__2[[#This Row],[5.6.]]</f>
        <v>2</v>
      </c>
      <c r="BG54">
        <f>Таблица_owssvr__2[[#This Row],[6.1.]]+Таблица_owssvr__2[[#This Row],[6.2.]]+Таблица_owssvr__2[[#This Row],[6.3.]]+Таблица_owssvr__2[[#This Row],[6.4.]]+Таблица_owssvr__2[[#This Row],[6.5.]]+Таблица_owssvr__2[[#This Row],[6.6.]]</f>
        <v>0</v>
      </c>
      <c r="BH54">
        <f>Таблица_owssvr__2[[#This Row],[7.1.]]+Таблица_owssvr__2[[#This Row],[7.2.]]+Таблица_owssvr__2[[#This Row],[7.3.]]+Таблица_owssvr__2[[#This Row],[7.4.]]</f>
        <v>0</v>
      </c>
      <c r="BI54">
        <f>Таблица_owssvr__2[[#This Row],[8.1.]]+Таблица_owssvr__2[[#This Row],[8.2.]]+Таблица_owssvr__2[[#This Row],[8.3.]]+Таблица_owssvr__2[[#This Row],[8.4.]]+Таблица_owssvr__2[[#This Row],[8.5.]]+Таблица_owssvr__2[[#This Row],[8.6.]]+Таблица_owssvr__2[[#This Row],[8.7.]]</f>
        <v>0</v>
      </c>
      <c r="BJ54">
        <f>Таблица_owssvr__2[[#This Row],[9.1.]]</f>
        <v>1</v>
      </c>
      <c r="BK54"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8</v>
      </c>
      <c r="BL54" s="4" t="str">
        <f>IF(Таблица_owssvr__2[[#This Row],[Статус]]="Эксперт","Э","С")</f>
        <v>Э</v>
      </c>
    </row>
    <row r="55" spans="1:64" x14ac:dyDescent="0.25">
      <c r="A55" s="1" t="s">
        <v>83</v>
      </c>
      <c r="B55" s="1" t="s">
        <v>45</v>
      </c>
      <c r="C55" s="2" t="s">
        <v>149</v>
      </c>
      <c r="D55" s="3"/>
      <c r="E55" s="4">
        <v>1</v>
      </c>
      <c r="F55" s="4">
        <v>0</v>
      </c>
      <c r="G55" s="4">
        <v>0</v>
      </c>
      <c r="H55" s="4">
        <v>0</v>
      </c>
      <c r="I55" s="4">
        <v>1</v>
      </c>
      <c r="J55" s="4">
        <v>1</v>
      </c>
      <c r="K55" s="4">
        <v>0</v>
      </c>
      <c r="L55" s="4">
        <v>0</v>
      </c>
      <c r="M55" s="4">
        <v>1</v>
      </c>
      <c r="N55" s="4">
        <v>0</v>
      </c>
      <c r="O55" s="4">
        <v>1</v>
      </c>
      <c r="P55" s="4">
        <v>0</v>
      </c>
      <c r="Q55" s="4">
        <v>0</v>
      </c>
      <c r="R55" s="4">
        <v>0</v>
      </c>
      <c r="S55" s="4">
        <v>0</v>
      </c>
      <c r="T55" s="1" t="s">
        <v>57</v>
      </c>
      <c r="U55" s="1" t="s">
        <v>57</v>
      </c>
      <c r="V55" s="1" t="s">
        <v>57</v>
      </c>
      <c r="W55" s="4">
        <v>1</v>
      </c>
      <c r="X55" s="4">
        <v>0</v>
      </c>
      <c r="Y55" s="4">
        <v>1</v>
      </c>
      <c r="Z55" s="4">
        <v>0</v>
      </c>
      <c r="AA55" s="4">
        <v>0</v>
      </c>
      <c r="AB55" s="4">
        <v>0</v>
      </c>
      <c r="AC55" s="4">
        <v>0</v>
      </c>
      <c r="AD55" s="4">
        <v>0</v>
      </c>
      <c r="AE55" s="4">
        <v>0</v>
      </c>
      <c r="AF55" s="4">
        <v>0</v>
      </c>
      <c r="AG55" s="4">
        <v>0</v>
      </c>
      <c r="AH55" s="4">
        <v>0</v>
      </c>
      <c r="AI55" s="4">
        <v>0</v>
      </c>
      <c r="AJ55" s="4">
        <v>0</v>
      </c>
      <c r="AK55" s="4">
        <v>0</v>
      </c>
      <c r="AL55" s="4">
        <v>0</v>
      </c>
      <c r="AM55" s="4">
        <v>1</v>
      </c>
      <c r="AN55" s="4">
        <v>1</v>
      </c>
      <c r="AO55" s="4">
        <v>0</v>
      </c>
      <c r="AP55" s="4">
        <v>0</v>
      </c>
      <c r="AQ55" s="4">
        <v>0</v>
      </c>
      <c r="AR55" s="4">
        <v>0</v>
      </c>
      <c r="AS55" s="4">
        <v>0</v>
      </c>
      <c r="AT55" s="4">
        <v>0</v>
      </c>
      <c r="AU55" s="1" t="s">
        <v>148</v>
      </c>
      <c r="AV55" s="5">
        <v>44269.498124999998</v>
      </c>
      <c r="AW55" s="2" t="s">
        <v>55</v>
      </c>
      <c r="AX55" s="2" t="s">
        <v>54</v>
      </c>
      <c r="AY55" s="6">
        <f>IF(Таблица_owssvr__2[[#This Row],[4.1.]]="посредством информационных систем",3,IF(Таблица_owssvr__2[[#This Row],[4.1.]]="посредством информационных систем и традиционных форм",2,IF(Таблица_owssvr__2[[#This Row],[4.1.]]="с помощью традиционных форм",1,0)))</f>
        <v>0</v>
      </c>
      <c r="AZ55" s="6">
        <f>IF(Таблица_owssvr__2[[#This Row],[4.2.]]="посредством информационных систем",3,IF(Таблица_owssvr__2[[#This Row],[4.2.]]="посредством информационных систем и традиционных форм",2,IF(Таблица_owssvr__2[[#This Row],[4.2.]]="с помощью традиционных форм",1,0)))</f>
        <v>0</v>
      </c>
      <c r="BA55" s="6">
        <f>IF(Таблица_owssvr__2[[#This Row],[4.3.]]="посредством информационных систем",3,IF(Таблица_owssvr__2[[#This Row],[4.3.]]="посредством информационных систем и традиционных форм",2,IF(Таблица_owssvr__2[[#This Row],[4.3.]]="с помощью традиционных форм",1,0)))</f>
        <v>0</v>
      </c>
      <c r="BB55">
        <f>Таблица_owssvr__2[[#This Row],[1.1.]]+Таблица_owssvr__2[[#This Row],[1.2.]]+Таблица_owssvr__2[[#This Row],[1.3.]]+Таблица_owssvr__2[[#This Row],[1.4.]]</f>
        <v>1</v>
      </c>
      <c r="BC55">
        <f>Таблица_owssvr__2[[#This Row],[2.1.]]+Таблица_owssvr__2[[#This Row],[2.2.]]+Таблица_owssvr__2[[#This Row],[2.3.]]+Таблица_owssvr__2[[#This Row],[2.4.]]</f>
        <v>2</v>
      </c>
      <c r="BD55">
        <f>IF(2*(Таблица_owssvr__2[[#This Row],[3.1.]]+Таблица_owssvr__2[[#This Row],[3.2.]]+Таблица_owssvr__2[[#This Row],[3.3.]]+Таблица_owssvr__2[[#This Row],[3.4.]]+Таблица_owssvr__2[[#This Row],[3.5.]]+Таблица_owssvr__2[[#This Row],[3.6.]])-6*Таблица_owssvr__2[[#This Row],[3.7.]]&lt;0,0,2*(Таблица_owssvr__2[[#This Row],[3.1.]]+Таблица_owssvr__2[[#This Row],[3.2.]]+Таблица_owssvr__2[[#This Row],[3.3.]]+Таблица_owssvr__2[[#This Row],[3.4.]]+Таблица_owssvr__2[[#This Row],[3.5.]]+Таблица_owssvr__2[[#This Row],[3.6.]])-6*Таблица_owssvr__2[[#This Row],[3.7.]])</f>
        <v>4</v>
      </c>
      <c r="BE55">
        <f>Таблица_owssvr__2[[#This Row],['#4.1.]]+Таблица_owssvr__2[[#This Row],['#4.2.]]+Таблица_owssvr__2[[#This Row],['#4.3.]]</f>
        <v>0</v>
      </c>
      <c r="BF55">
        <f>Таблица_owssvr__2[[#This Row],[5.1.]]+Таблица_owssvr__2[[#This Row],[5.2.]]+Таблица_owssvr__2[[#This Row],[5.3.]]+Таблица_owssvr__2[[#This Row],[5.4.]]+Таблица_owssvr__2[[#This Row],[5.5.]]+Таблица_owssvr__2[[#This Row],[5.6.]]</f>
        <v>2</v>
      </c>
      <c r="BG55">
        <f>Таблица_owssvr__2[[#This Row],[6.1.]]+Таблица_owssvr__2[[#This Row],[6.2.]]+Таблица_owssvr__2[[#This Row],[6.3.]]+Таблица_owssvr__2[[#This Row],[6.4.]]+Таблица_owssvr__2[[#This Row],[6.5.]]+Таблица_owssvr__2[[#This Row],[6.6.]]</f>
        <v>0</v>
      </c>
      <c r="BH55">
        <f>Таблица_owssvr__2[[#This Row],[7.1.]]+Таблица_owssvr__2[[#This Row],[7.2.]]+Таблица_owssvr__2[[#This Row],[7.3.]]+Таблица_owssvr__2[[#This Row],[7.4.]]</f>
        <v>0</v>
      </c>
      <c r="BI55">
        <f>Таблица_owssvr__2[[#This Row],[8.1.]]+Таблица_owssvr__2[[#This Row],[8.2.]]+Таблица_owssvr__2[[#This Row],[8.3.]]+Таблица_owssvr__2[[#This Row],[8.4.]]+Таблица_owssvr__2[[#This Row],[8.5.]]+Таблица_owssvr__2[[#This Row],[8.6.]]+Таблица_owssvr__2[[#This Row],[8.7.]]</f>
        <v>2</v>
      </c>
      <c r="BJ55">
        <f>Таблица_owssvr__2[[#This Row],[9.1.]]</f>
        <v>0</v>
      </c>
      <c r="BK55" s="4">
        <f>Таблица_owssvr__2[[#This Row],['#1]]+Таблица_owssvr__2[[#This Row],['#2]]+Таблица_owssvr__2[[#This Row],['#3]]+Таблица_owssvr__2[[#This Row],['#4]]+Таблица_owssvr__2[[#This Row],['#5]]+Таблица_owssvr__2[[#This Row],['#6]]+Таблица_owssvr__2[[#This Row],['#7]]+Таблица_owssvr__2[[#This Row],['#8]]+Таблица_owssvr__2[[#This Row],['#9]]</f>
        <v>11</v>
      </c>
      <c r="BL55" s="4" t="str">
        <f>IF(Таблица_owssvr__2[[#This Row],[Статус]]="Эксперт","Э","С")</f>
        <v>Э</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D56"/>
  <sheetViews>
    <sheetView showGridLines="0" tabSelected="1" zoomScale="85" zoomScaleNormal="85" workbookViewId="0">
      <selection activeCell="A4" sqref="A4"/>
    </sheetView>
  </sheetViews>
  <sheetFormatPr defaultRowHeight="15" x14ac:dyDescent="0.25"/>
  <cols>
    <col min="1" max="1" width="67" customWidth="1"/>
    <col min="2" max="2" width="21.140625" bestFit="1" customWidth="1"/>
    <col min="3" max="3" width="19.28515625" customWidth="1"/>
  </cols>
  <sheetData>
    <row r="2" spans="1:4" hidden="1" x14ac:dyDescent="0.25">
      <c r="A2" s="14"/>
      <c r="B2" s="23" t="s">
        <v>234</v>
      </c>
      <c r="C2" s="24"/>
    </row>
    <row r="3" spans="1:4" hidden="1" x14ac:dyDescent="0.25">
      <c r="A3" s="7"/>
      <c r="B3" s="8" t="s">
        <v>163</v>
      </c>
      <c r="C3" s="7"/>
    </row>
    <row r="4" spans="1:4" x14ac:dyDescent="0.25">
      <c r="A4" s="15" t="s">
        <v>235</v>
      </c>
      <c r="B4" s="9" t="s">
        <v>192</v>
      </c>
      <c r="C4" s="9" t="s">
        <v>193</v>
      </c>
      <c r="D4" s="20" t="s">
        <v>245</v>
      </c>
    </row>
    <row r="5" spans="1:4" ht="45" x14ac:dyDescent="0.25">
      <c r="A5" s="18" t="s">
        <v>236</v>
      </c>
      <c r="B5" s="13">
        <v>2.4814814814814814</v>
      </c>
      <c r="C5" s="13">
        <v>1.6296296296296295</v>
      </c>
      <c r="D5" s="12">
        <f>C5-B5</f>
        <v>-0.85185185185185186</v>
      </c>
    </row>
    <row r="6" spans="1:4" x14ac:dyDescent="0.25">
      <c r="A6" s="17" t="s">
        <v>164</v>
      </c>
      <c r="B6" s="12">
        <v>0.77777777777777779</v>
      </c>
      <c r="C6" s="12">
        <v>0.7407407407407407</v>
      </c>
      <c r="D6" s="12">
        <f t="shared" ref="D6:D56" si="0">C6-B6</f>
        <v>-3.703703703703709E-2</v>
      </c>
    </row>
    <row r="7" spans="1:4" x14ac:dyDescent="0.25">
      <c r="A7" s="17" t="s">
        <v>165</v>
      </c>
      <c r="B7" s="12">
        <v>0.51851851851851849</v>
      </c>
      <c r="C7" s="12">
        <v>0.29629629629629628</v>
      </c>
      <c r="D7" s="12">
        <f t="shared" si="0"/>
        <v>-0.22222222222222221</v>
      </c>
    </row>
    <row r="8" spans="1:4" x14ac:dyDescent="0.25">
      <c r="A8" s="17" t="s">
        <v>166</v>
      </c>
      <c r="B8" s="12">
        <v>0.66666666666666663</v>
      </c>
      <c r="C8" s="12">
        <v>0.29629629629629628</v>
      </c>
      <c r="D8" s="12">
        <f t="shared" si="0"/>
        <v>-0.37037037037037035</v>
      </c>
    </row>
    <row r="9" spans="1:4" x14ac:dyDescent="0.25">
      <c r="A9" s="17" t="s">
        <v>167</v>
      </c>
      <c r="B9" s="12">
        <v>0.51851851851851849</v>
      </c>
      <c r="C9" s="12">
        <v>0.29629629629629628</v>
      </c>
      <c r="D9" s="12">
        <f t="shared" si="0"/>
        <v>-0.22222222222222221</v>
      </c>
    </row>
    <row r="10" spans="1:4" ht="75" x14ac:dyDescent="0.25">
      <c r="A10" s="18" t="s">
        <v>237</v>
      </c>
      <c r="B10" s="13">
        <v>2.8518518518518516</v>
      </c>
      <c r="C10" s="13">
        <v>2.2592592592592591</v>
      </c>
      <c r="D10" s="12">
        <f t="shared" si="0"/>
        <v>-0.59259259259259256</v>
      </c>
    </row>
    <row r="11" spans="1:4" ht="30" x14ac:dyDescent="0.25">
      <c r="A11" s="17" t="s">
        <v>196</v>
      </c>
      <c r="B11" s="12">
        <v>0.88888888888888884</v>
      </c>
      <c r="C11" s="12">
        <v>0.66666666666666663</v>
      </c>
      <c r="D11" s="12">
        <f t="shared" si="0"/>
        <v>-0.22222222222222221</v>
      </c>
    </row>
    <row r="12" spans="1:4" ht="30" x14ac:dyDescent="0.25">
      <c r="A12" s="17" t="s">
        <v>197</v>
      </c>
      <c r="B12" s="12">
        <v>0.70370370370370372</v>
      </c>
      <c r="C12" s="12">
        <v>0.62962962962962965</v>
      </c>
      <c r="D12" s="12">
        <f t="shared" si="0"/>
        <v>-7.407407407407407E-2</v>
      </c>
    </row>
    <row r="13" spans="1:4" x14ac:dyDescent="0.25">
      <c r="A13" s="17" t="s">
        <v>198</v>
      </c>
      <c r="B13" s="12">
        <v>0.48148148148148145</v>
      </c>
      <c r="C13" s="12">
        <v>0.48148148148148145</v>
      </c>
      <c r="D13" s="12">
        <f t="shared" si="0"/>
        <v>0</v>
      </c>
    </row>
    <row r="14" spans="1:4" x14ac:dyDescent="0.25">
      <c r="A14" s="17" t="s">
        <v>199</v>
      </c>
      <c r="B14" s="12">
        <v>0.77777777777777779</v>
      </c>
      <c r="C14" s="12">
        <v>0.48148148148148145</v>
      </c>
      <c r="D14" s="12">
        <f t="shared" si="0"/>
        <v>-0.29629629629629634</v>
      </c>
    </row>
    <row r="15" spans="1:4" ht="75" x14ac:dyDescent="0.25">
      <c r="A15" s="18" t="s">
        <v>238</v>
      </c>
      <c r="B15" s="13">
        <v>7.0370370370370372</v>
      </c>
      <c r="C15" s="13">
        <v>4.4444444444444446</v>
      </c>
      <c r="D15" s="12">
        <f t="shared" si="0"/>
        <v>-2.5925925925925926</v>
      </c>
    </row>
    <row r="16" spans="1:4" x14ac:dyDescent="0.25">
      <c r="A16" s="17" t="s">
        <v>200</v>
      </c>
      <c r="B16" s="12">
        <v>0.85185185185185186</v>
      </c>
      <c r="C16" s="12">
        <v>0.51851851851851849</v>
      </c>
      <c r="D16" s="12">
        <f t="shared" si="0"/>
        <v>-0.33333333333333337</v>
      </c>
    </row>
    <row r="17" spans="1:4" x14ac:dyDescent="0.25">
      <c r="A17" s="17" t="s">
        <v>201</v>
      </c>
      <c r="B17" s="12">
        <v>0.55555555555555558</v>
      </c>
      <c r="C17" s="12">
        <v>0.33333333333333331</v>
      </c>
      <c r="D17" s="12">
        <f t="shared" si="0"/>
        <v>-0.22222222222222227</v>
      </c>
    </row>
    <row r="18" spans="1:4" x14ac:dyDescent="0.25">
      <c r="A18" s="17" t="s">
        <v>202</v>
      </c>
      <c r="B18" s="12">
        <v>0.59259259259259256</v>
      </c>
      <c r="C18" s="12">
        <v>0.40740740740740738</v>
      </c>
      <c r="D18" s="12">
        <f t="shared" si="0"/>
        <v>-0.18518518518518517</v>
      </c>
    </row>
    <row r="19" spans="1:4" x14ac:dyDescent="0.25">
      <c r="A19" s="17" t="s">
        <v>203</v>
      </c>
      <c r="B19" s="12">
        <v>0.66666666666666663</v>
      </c>
      <c r="C19" s="12">
        <v>0.22222222222222221</v>
      </c>
      <c r="D19" s="12">
        <f t="shared" si="0"/>
        <v>-0.44444444444444442</v>
      </c>
    </row>
    <row r="20" spans="1:4" x14ac:dyDescent="0.25">
      <c r="A20" s="17" t="s">
        <v>204</v>
      </c>
      <c r="B20" s="12">
        <v>0.77777777777777779</v>
      </c>
      <c r="C20" s="12">
        <v>0.40740740740740738</v>
      </c>
      <c r="D20" s="12">
        <f t="shared" si="0"/>
        <v>-0.37037037037037041</v>
      </c>
    </row>
    <row r="21" spans="1:4" ht="30" x14ac:dyDescent="0.25">
      <c r="A21" s="17" t="s">
        <v>205</v>
      </c>
      <c r="B21" s="12">
        <v>0.40740740740740738</v>
      </c>
      <c r="C21" s="12">
        <v>0.44444444444444442</v>
      </c>
      <c r="D21" s="12">
        <f t="shared" si="0"/>
        <v>3.7037037037037035E-2</v>
      </c>
    </row>
    <row r="22" spans="1:4" ht="30" x14ac:dyDescent="0.25">
      <c r="A22" s="17" t="s">
        <v>206</v>
      </c>
      <c r="B22" s="12">
        <v>0.1111111111111111</v>
      </c>
      <c r="C22" s="12">
        <v>3.7037037037037035E-2</v>
      </c>
      <c r="D22" s="12">
        <f t="shared" si="0"/>
        <v>-7.407407407407407E-2</v>
      </c>
    </row>
    <row r="23" spans="1:4" ht="75" x14ac:dyDescent="0.25">
      <c r="A23" s="18" t="s">
        <v>239</v>
      </c>
      <c r="B23" s="13">
        <v>4.5185185185185182</v>
      </c>
      <c r="C23" s="13">
        <v>2.5185185185185186</v>
      </c>
      <c r="D23" s="12">
        <f t="shared" si="0"/>
        <v>-1.9999999999999996</v>
      </c>
    </row>
    <row r="24" spans="1:4" ht="30" x14ac:dyDescent="0.25">
      <c r="A24" s="17" t="s">
        <v>207</v>
      </c>
      <c r="B24" s="12">
        <v>1.5925925925925926</v>
      </c>
      <c r="C24" s="12">
        <v>1.0740740740740742</v>
      </c>
      <c r="D24" s="12">
        <f t="shared" si="0"/>
        <v>-0.51851851851851838</v>
      </c>
    </row>
    <row r="25" spans="1:4" x14ac:dyDescent="0.25">
      <c r="A25" s="17" t="s">
        <v>208</v>
      </c>
      <c r="B25" s="12">
        <v>1.5555555555555556</v>
      </c>
      <c r="C25" s="12">
        <v>0.62962962962962965</v>
      </c>
      <c r="D25" s="12">
        <f t="shared" si="0"/>
        <v>-0.92592592592592593</v>
      </c>
    </row>
    <row r="26" spans="1:4" x14ac:dyDescent="0.25">
      <c r="A26" s="17" t="s">
        <v>209</v>
      </c>
      <c r="B26" s="12">
        <v>1.3703703703703705</v>
      </c>
      <c r="C26" s="12">
        <v>0.81481481481481477</v>
      </c>
      <c r="D26" s="12">
        <f t="shared" si="0"/>
        <v>-0.55555555555555569</v>
      </c>
    </row>
    <row r="27" spans="1:4" ht="75" x14ac:dyDescent="0.25">
      <c r="A27" s="18" t="s">
        <v>240</v>
      </c>
      <c r="B27" s="13">
        <v>3.7407407407407409</v>
      </c>
      <c r="C27" s="13">
        <v>2.1851851851851851</v>
      </c>
      <c r="D27" s="12">
        <f t="shared" si="0"/>
        <v>-1.5555555555555558</v>
      </c>
    </row>
    <row r="28" spans="1:4" x14ac:dyDescent="0.25">
      <c r="A28" s="17" t="s">
        <v>210</v>
      </c>
      <c r="B28" s="12">
        <v>0.85185185185185186</v>
      </c>
      <c r="C28" s="12">
        <v>0.51851851851851849</v>
      </c>
      <c r="D28" s="12">
        <f t="shared" si="0"/>
        <v>-0.33333333333333337</v>
      </c>
    </row>
    <row r="29" spans="1:4" x14ac:dyDescent="0.25">
      <c r="A29" s="17" t="s">
        <v>211</v>
      </c>
      <c r="B29" s="12">
        <v>0.59259259259259256</v>
      </c>
      <c r="C29" s="12">
        <v>0.29629629629629628</v>
      </c>
      <c r="D29" s="12">
        <f t="shared" si="0"/>
        <v>-0.29629629629629628</v>
      </c>
    </row>
    <row r="30" spans="1:4" x14ac:dyDescent="0.25">
      <c r="A30" s="17" t="s">
        <v>212</v>
      </c>
      <c r="B30" s="12">
        <v>0.62962962962962965</v>
      </c>
      <c r="C30" s="12">
        <v>0.37037037037037035</v>
      </c>
      <c r="D30" s="12">
        <f t="shared" si="0"/>
        <v>-0.2592592592592593</v>
      </c>
    </row>
    <row r="31" spans="1:4" x14ac:dyDescent="0.25">
      <c r="A31" s="17" t="s">
        <v>213</v>
      </c>
      <c r="B31" s="12">
        <v>0.66666666666666663</v>
      </c>
      <c r="C31" s="12">
        <v>0.29629629629629628</v>
      </c>
      <c r="D31" s="12">
        <f t="shared" si="0"/>
        <v>-0.37037037037037035</v>
      </c>
    </row>
    <row r="32" spans="1:4" x14ac:dyDescent="0.25">
      <c r="A32" s="17" t="s">
        <v>214</v>
      </c>
      <c r="B32" s="12">
        <v>0.66666666666666663</v>
      </c>
      <c r="C32" s="12">
        <v>0.40740740740740738</v>
      </c>
      <c r="D32" s="12">
        <f t="shared" si="0"/>
        <v>-0.25925925925925924</v>
      </c>
    </row>
    <row r="33" spans="1:4" ht="30" x14ac:dyDescent="0.25">
      <c r="A33" s="17" t="s">
        <v>215</v>
      </c>
      <c r="B33" s="12">
        <v>0.33333333333333331</v>
      </c>
      <c r="C33" s="12">
        <v>0.29629629629629628</v>
      </c>
      <c r="D33" s="12">
        <f t="shared" si="0"/>
        <v>-3.7037037037037035E-2</v>
      </c>
    </row>
    <row r="34" spans="1:4" ht="60" x14ac:dyDescent="0.25">
      <c r="A34" s="18" t="s">
        <v>241</v>
      </c>
      <c r="B34" s="13">
        <v>3.6666666666666665</v>
      </c>
      <c r="C34" s="13">
        <v>1.5925925925925926</v>
      </c>
      <c r="D34" s="12">
        <f t="shared" si="0"/>
        <v>-2.074074074074074</v>
      </c>
    </row>
    <row r="35" spans="1:4" x14ac:dyDescent="0.25">
      <c r="A35" s="17" t="s">
        <v>216</v>
      </c>
      <c r="B35" s="12">
        <v>0.85185185185185186</v>
      </c>
      <c r="C35" s="12">
        <v>0.29629629629629628</v>
      </c>
      <c r="D35" s="12">
        <f t="shared" si="0"/>
        <v>-0.55555555555555558</v>
      </c>
    </row>
    <row r="36" spans="1:4" x14ac:dyDescent="0.25">
      <c r="A36" s="17" t="s">
        <v>217</v>
      </c>
      <c r="B36" s="12">
        <v>0.51851851851851849</v>
      </c>
      <c r="C36" s="12">
        <v>0.22222222222222221</v>
      </c>
      <c r="D36" s="12">
        <f t="shared" si="0"/>
        <v>-0.29629629629629628</v>
      </c>
    </row>
    <row r="37" spans="1:4" x14ac:dyDescent="0.25">
      <c r="A37" s="17" t="s">
        <v>218</v>
      </c>
      <c r="B37" s="12">
        <v>0.59259259259259256</v>
      </c>
      <c r="C37" s="12">
        <v>0.25925925925925924</v>
      </c>
      <c r="D37" s="12">
        <f t="shared" si="0"/>
        <v>-0.33333333333333331</v>
      </c>
    </row>
    <row r="38" spans="1:4" x14ac:dyDescent="0.25">
      <c r="A38" s="17" t="s">
        <v>219</v>
      </c>
      <c r="B38" s="12">
        <v>0.62962962962962965</v>
      </c>
      <c r="C38" s="12">
        <v>0.18518518518518517</v>
      </c>
      <c r="D38" s="12">
        <f t="shared" si="0"/>
        <v>-0.44444444444444448</v>
      </c>
    </row>
    <row r="39" spans="1:4" x14ac:dyDescent="0.25">
      <c r="A39" s="17" t="s">
        <v>220</v>
      </c>
      <c r="B39" s="12">
        <v>0.66666666666666663</v>
      </c>
      <c r="C39" s="12">
        <v>0.37037037037037035</v>
      </c>
      <c r="D39" s="12">
        <f t="shared" si="0"/>
        <v>-0.29629629629629628</v>
      </c>
    </row>
    <row r="40" spans="1:4" ht="30" x14ac:dyDescent="0.25">
      <c r="A40" s="17" t="s">
        <v>221</v>
      </c>
      <c r="B40" s="12">
        <v>0.40740740740740738</v>
      </c>
      <c r="C40" s="12">
        <v>0.25925925925925924</v>
      </c>
      <c r="D40" s="12">
        <f t="shared" si="0"/>
        <v>-0.14814814814814814</v>
      </c>
    </row>
    <row r="41" spans="1:4" ht="60" x14ac:dyDescent="0.25">
      <c r="A41" s="18" t="s">
        <v>242</v>
      </c>
      <c r="B41" s="13">
        <v>1.8888888888888888</v>
      </c>
      <c r="C41" s="13">
        <v>0.66666666666666663</v>
      </c>
      <c r="D41" s="12">
        <f t="shared" si="0"/>
        <v>-1.2222222222222223</v>
      </c>
    </row>
    <row r="42" spans="1:4" ht="45" x14ac:dyDescent="0.25">
      <c r="A42" s="17" t="s">
        <v>222</v>
      </c>
      <c r="B42" s="12">
        <v>0.44444444444444442</v>
      </c>
      <c r="C42" s="12">
        <v>0.1111111111111111</v>
      </c>
      <c r="D42" s="12">
        <f t="shared" si="0"/>
        <v>-0.33333333333333331</v>
      </c>
    </row>
    <row r="43" spans="1:4" ht="30" x14ac:dyDescent="0.25">
      <c r="A43" s="17" t="s">
        <v>223</v>
      </c>
      <c r="B43" s="12">
        <v>0.44444444444444442</v>
      </c>
      <c r="C43" s="12">
        <v>0.1111111111111111</v>
      </c>
      <c r="D43" s="12">
        <f t="shared" si="0"/>
        <v>-0.33333333333333331</v>
      </c>
    </row>
    <row r="44" spans="1:4" ht="30" x14ac:dyDescent="0.25">
      <c r="A44" s="17" t="s">
        <v>224</v>
      </c>
      <c r="B44" s="12">
        <v>0.48148148148148145</v>
      </c>
      <c r="C44" s="12">
        <v>0.25925925925925924</v>
      </c>
      <c r="D44" s="12">
        <f t="shared" si="0"/>
        <v>-0.22222222222222221</v>
      </c>
    </row>
    <row r="45" spans="1:4" ht="30" x14ac:dyDescent="0.25">
      <c r="A45" s="17" t="s">
        <v>225</v>
      </c>
      <c r="B45" s="12">
        <v>0.51851851851851849</v>
      </c>
      <c r="C45" s="12">
        <v>0.18518518518518517</v>
      </c>
      <c r="D45" s="12">
        <f t="shared" si="0"/>
        <v>-0.33333333333333331</v>
      </c>
    </row>
    <row r="46" spans="1:4" ht="45" x14ac:dyDescent="0.25">
      <c r="A46" s="18" t="s">
        <v>243</v>
      </c>
      <c r="B46" s="13">
        <v>4.0370370370370372</v>
      </c>
      <c r="C46" s="13">
        <v>2.1481481481481484</v>
      </c>
      <c r="D46" s="12">
        <f t="shared" si="0"/>
        <v>-1.8888888888888888</v>
      </c>
    </row>
    <row r="47" spans="1:4" ht="45" x14ac:dyDescent="0.25">
      <c r="A47" s="17" t="s">
        <v>226</v>
      </c>
      <c r="B47" s="12">
        <v>0.7407407407407407</v>
      </c>
      <c r="C47" s="12">
        <v>0.62962962962962965</v>
      </c>
      <c r="D47" s="12">
        <f t="shared" si="0"/>
        <v>-0.11111111111111105</v>
      </c>
    </row>
    <row r="48" spans="1:4" ht="45" x14ac:dyDescent="0.25">
      <c r="A48" s="17" t="s">
        <v>227</v>
      </c>
      <c r="B48" s="12">
        <v>0.70370370370370372</v>
      </c>
      <c r="C48" s="12">
        <v>0.51851851851851849</v>
      </c>
      <c r="D48" s="12">
        <f t="shared" si="0"/>
        <v>-0.18518518518518523</v>
      </c>
    </row>
    <row r="49" spans="1:4" ht="45" x14ac:dyDescent="0.25">
      <c r="A49" s="17" t="s">
        <v>228</v>
      </c>
      <c r="B49" s="12">
        <v>0.51851851851851849</v>
      </c>
      <c r="C49" s="12">
        <v>0.14814814814814814</v>
      </c>
      <c r="D49" s="12">
        <f t="shared" si="0"/>
        <v>-0.37037037037037035</v>
      </c>
    </row>
    <row r="50" spans="1:4" ht="45" x14ac:dyDescent="0.25">
      <c r="A50" s="17" t="s">
        <v>229</v>
      </c>
      <c r="B50" s="12">
        <v>0.55555555555555558</v>
      </c>
      <c r="C50" s="12">
        <v>0.33333333333333331</v>
      </c>
      <c r="D50" s="12">
        <f t="shared" si="0"/>
        <v>-0.22222222222222227</v>
      </c>
    </row>
    <row r="51" spans="1:4" ht="45" x14ac:dyDescent="0.25">
      <c r="A51" s="17" t="s">
        <v>230</v>
      </c>
      <c r="B51" s="12">
        <v>0.37037037037037035</v>
      </c>
      <c r="C51" s="12">
        <v>0.18518518518518517</v>
      </c>
      <c r="D51" s="12">
        <f t="shared" si="0"/>
        <v>-0.18518518518518517</v>
      </c>
    </row>
    <row r="52" spans="1:4" ht="45" x14ac:dyDescent="0.25">
      <c r="A52" s="17" t="s">
        <v>231</v>
      </c>
      <c r="B52" s="12">
        <v>0.44444444444444442</v>
      </c>
      <c r="C52" s="12">
        <v>0.18518518518518517</v>
      </c>
      <c r="D52" s="12">
        <f t="shared" si="0"/>
        <v>-0.25925925925925924</v>
      </c>
    </row>
    <row r="53" spans="1:4" ht="30" x14ac:dyDescent="0.25">
      <c r="A53" s="17" t="s">
        <v>232</v>
      </c>
      <c r="B53" s="12">
        <v>0.70370370370370372</v>
      </c>
      <c r="C53" s="12">
        <v>0.14814814814814814</v>
      </c>
      <c r="D53" s="12">
        <f t="shared" si="0"/>
        <v>-0.55555555555555558</v>
      </c>
    </row>
    <row r="54" spans="1:4" ht="45" x14ac:dyDescent="0.25">
      <c r="A54" s="18" t="s">
        <v>244</v>
      </c>
      <c r="B54" s="13">
        <v>0.70370370370370372</v>
      </c>
      <c r="C54" s="13">
        <v>0.37037037037037035</v>
      </c>
      <c r="D54" s="12">
        <f t="shared" si="0"/>
        <v>-0.33333333333333337</v>
      </c>
    </row>
    <row r="55" spans="1:4" ht="30" x14ac:dyDescent="0.25">
      <c r="A55" s="17" t="s">
        <v>233</v>
      </c>
      <c r="B55" s="12">
        <v>0.70370370370370372</v>
      </c>
      <c r="C55" s="12">
        <v>0.37037037037037035</v>
      </c>
      <c r="D55" s="12">
        <f t="shared" si="0"/>
        <v>-0.33333333333333337</v>
      </c>
    </row>
    <row r="56" spans="1:4" x14ac:dyDescent="0.25">
      <c r="A56" s="11" t="s">
        <v>189</v>
      </c>
      <c r="B56" s="13">
        <v>30.925925925925927</v>
      </c>
      <c r="C56" s="13">
        <v>17.814814814814813</v>
      </c>
      <c r="D56" s="12">
        <f t="shared" si="0"/>
        <v>-13.111111111111114</v>
      </c>
    </row>
  </sheetData>
  <mergeCells count="1">
    <mergeCell ref="B2:C2"/>
  </mergeCells>
  <conditionalFormatting sqref="D5:D56">
    <cfRule type="cellIs" dxfId="173" priority="1" operator="greaterThan">
      <formula>0</formula>
    </cfRule>
    <cfRule type="cellIs" dxfId="172" priority="2" operator="lessThan">
      <formula>0</formula>
    </cfRule>
  </conditionalFormatting>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AH33"/>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RowHeight="15" x14ac:dyDescent="0.25"/>
  <cols>
    <col min="1" max="1" width="27" bestFit="1" customWidth="1"/>
    <col min="2" max="2" width="7.7109375" customWidth="1"/>
    <col min="3" max="10" width="4.42578125" customWidth="1"/>
    <col min="11" max="11" width="7.28515625" bestFit="1" customWidth="1"/>
    <col min="12" max="20" width="4.42578125" customWidth="1"/>
    <col min="21" max="21" width="7.28515625" bestFit="1" customWidth="1"/>
    <col min="22" max="30" width="4.28515625" style="21" bestFit="1" customWidth="1"/>
    <col min="31" max="31" width="7.28515625" style="21" bestFit="1" customWidth="1"/>
    <col min="32" max="32" width="6.42578125" bestFit="1" customWidth="1"/>
    <col min="33" max="33" width="6.5703125" bestFit="1" customWidth="1"/>
    <col min="34" max="34" width="6.140625" bestFit="1" customWidth="1"/>
  </cols>
  <sheetData>
    <row r="2" spans="1:34" x14ac:dyDescent="0.25">
      <c r="A2" s="14"/>
      <c r="B2" s="25" t="s">
        <v>192</v>
      </c>
      <c r="C2" s="25"/>
      <c r="D2" s="25"/>
      <c r="E2" s="25"/>
      <c r="F2" s="25"/>
      <c r="G2" s="25"/>
      <c r="H2" s="25"/>
      <c r="I2" s="25"/>
      <c r="J2" s="25"/>
      <c r="K2" s="25"/>
      <c r="L2" s="25" t="s">
        <v>193</v>
      </c>
      <c r="M2" s="25"/>
      <c r="N2" s="25"/>
      <c r="O2" s="25"/>
      <c r="P2" s="25"/>
      <c r="Q2" s="25"/>
      <c r="R2" s="25"/>
      <c r="S2" s="25"/>
      <c r="T2" s="25"/>
      <c r="U2" s="25"/>
      <c r="V2" s="25" t="s">
        <v>249</v>
      </c>
      <c r="W2" s="25"/>
      <c r="X2" s="25"/>
      <c r="Y2" s="25"/>
      <c r="Z2" s="25"/>
      <c r="AA2" s="25"/>
      <c r="AB2" s="25"/>
      <c r="AC2" s="25"/>
      <c r="AD2" s="25"/>
      <c r="AE2" s="25"/>
      <c r="AF2" s="25" t="s">
        <v>250</v>
      </c>
      <c r="AG2" s="25"/>
      <c r="AH2" s="25"/>
    </row>
    <row r="3" spans="1:34" hidden="1" x14ac:dyDescent="0.25">
      <c r="A3" s="14"/>
      <c r="B3" s="8" t="s">
        <v>163</v>
      </c>
      <c r="C3" s="7"/>
      <c r="D3" s="7"/>
      <c r="E3" s="7"/>
      <c r="F3" s="7"/>
      <c r="G3" s="7"/>
      <c r="H3" s="7"/>
      <c r="I3" s="7"/>
      <c r="J3" s="7"/>
      <c r="K3" s="7"/>
      <c r="L3" s="7"/>
      <c r="M3" s="7"/>
      <c r="N3" s="7"/>
      <c r="O3" s="7"/>
      <c r="P3" s="7"/>
      <c r="Q3" s="7"/>
      <c r="R3" s="7"/>
      <c r="S3" s="7"/>
      <c r="T3" s="7"/>
      <c r="U3" s="7"/>
    </row>
    <row r="4" spans="1:34" hidden="1" x14ac:dyDescent="0.25">
      <c r="A4" s="14"/>
      <c r="B4" s="9" t="s">
        <v>47</v>
      </c>
      <c r="C4" s="9"/>
      <c r="D4" s="9"/>
      <c r="E4" s="9"/>
      <c r="F4" s="9"/>
      <c r="G4" s="9"/>
      <c r="H4" s="9"/>
      <c r="I4" s="9"/>
      <c r="J4" s="9"/>
      <c r="K4" s="9"/>
      <c r="L4" s="9" t="s">
        <v>45</v>
      </c>
      <c r="M4" s="9"/>
      <c r="N4" s="9"/>
      <c r="O4" s="9"/>
      <c r="P4" s="9"/>
      <c r="Q4" s="9"/>
      <c r="R4" s="9"/>
      <c r="S4" s="9"/>
      <c r="T4" s="9"/>
      <c r="U4" s="9"/>
    </row>
    <row r="5" spans="1:34" x14ac:dyDescent="0.25">
      <c r="A5" s="19" t="s">
        <v>44</v>
      </c>
      <c r="B5" s="9" t="s">
        <v>170</v>
      </c>
      <c r="C5" s="9" t="s">
        <v>171</v>
      </c>
      <c r="D5" s="9" t="s">
        <v>172</v>
      </c>
      <c r="E5" s="9" t="s">
        <v>173</v>
      </c>
      <c r="F5" s="9" t="s">
        <v>174</v>
      </c>
      <c r="G5" s="9" t="s">
        <v>175</v>
      </c>
      <c r="H5" s="9" t="s">
        <v>176</v>
      </c>
      <c r="I5" s="9" t="s">
        <v>177</v>
      </c>
      <c r="J5" s="9" t="s">
        <v>178</v>
      </c>
      <c r="K5" s="9" t="s">
        <v>189</v>
      </c>
      <c r="L5" s="9" t="s">
        <v>170</v>
      </c>
      <c r="M5" s="9" t="s">
        <v>171</v>
      </c>
      <c r="N5" s="9" t="s">
        <v>172</v>
      </c>
      <c r="O5" s="9" t="s">
        <v>173</v>
      </c>
      <c r="P5" s="9" t="s">
        <v>174</v>
      </c>
      <c r="Q5" s="9" t="s">
        <v>175</v>
      </c>
      <c r="R5" s="9" t="s">
        <v>176</v>
      </c>
      <c r="S5" s="9" t="s">
        <v>177</v>
      </c>
      <c r="T5" s="9" t="s">
        <v>178</v>
      </c>
      <c r="U5" s="9" t="s">
        <v>189</v>
      </c>
      <c r="V5" s="20" t="s">
        <v>170</v>
      </c>
      <c r="W5" s="20" t="s">
        <v>171</v>
      </c>
      <c r="X5" s="20" t="s">
        <v>172</v>
      </c>
      <c r="Y5" s="20" t="s">
        <v>173</v>
      </c>
      <c r="Z5" s="20" t="s">
        <v>174</v>
      </c>
      <c r="AA5" s="20" t="s">
        <v>175</v>
      </c>
      <c r="AB5" s="20" t="s">
        <v>176</v>
      </c>
      <c r="AC5" s="20" t="s">
        <v>177</v>
      </c>
      <c r="AD5" s="20" t="s">
        <v>178</v>
      </c>
      <c r="AE5" s="20" t="s">
        <v>189</v>
      </c>
      <c r="AF5" s="20" t="s">
        <v>246</v>
      </c>
      <c r="AG5" s="20" t="s">
        <v>247</v>
      </c>
      <c r="AH5" s="20" t="s">
        <v>248</v>
      </c>
    </row>
    <row r="6" spans="1:34" x14ac:dyDescent="0.25">
      <c r="A6" s="16" t="s">
        <v>102</v>
      </c>
      <c r="B6" s="10">
        <v>4</v>
      </c>
      <c r="C6" s="10">
        <v>4</v>
      </c>
      <c r="D6" s="10">
        <v>6</v>
      </c>
      <c r="E6" s="10">
        <v>6</v>
      </c>
      <c r="F6" s="10">
        <v>6</v>
      </c>
      <c r="G6" s="10">
        <v>6</v>
      </c>
      <c r="H6" s="10">
        <v>4</v>
      </c>
      <c r="I6" s="10">
        <v>7</v>
      </c>
      <c r="J6" s="10">
        <v>1</v>
      </c>
      <c r="K6" s="10">
        <v>44</v>
      </c>
      <c r="L6" s="10">
        <v>4</v>
      </c>
      <c r="M6" s="10">
        <v>4</v>
      </c>
      <c r="N6" s="10">
        <v>6</v>
      </c>
      <c r="O6" s="10">
        <v>6</v>
      </c>
      <c r="P6" s="10">
        <v>6</v>
      </c>
      <c r="Q6" s="10">
        <v>6</v>
      </c>
      <c r="R6" s="10">
        <v>4</v>
      </c>
      <c r="S6" s="10">
        <v>7</v>
      </c>
      <c r="T6" s="10">
        <v>1</v>
      </c>
      <c r="U6" s="10">
        <v>44</v>
      </c>
      <c r="V6" s="9">
        <f>L6-B6</f>
        <v>0</v>
      </c>
      <c r="W6" s="9">
        <f t="shared" ref="W6:AE6" si="0">M6-C6</f>
        <v>0</v>
      </c>
      <c r="X6" s="9">
        <f t="shared" si="0"/>
        <v>0</v>
      </c>
      <c r="Y6" s="9">
        <f t="shared" si="0"/>
        <v>0</v>
      </c>
      <c r="Z6" s="9">
        <f t="shared" si="0"/>
        <v>0</v>
      </c>
      <c r="AA6" s="9">
        <f t="shared" si="0"/>
        <v>0</v>
      </c>
      <c r="AB6" s="9">
        <f t="shared" si="0"/>
        <v>0</v>
      </c>
      <c r="AC6" s="9">
        <f t="shared" si="0"/>
        <v>0</v>
      </c>
      <c r="AD6" s="9">
        <f t="shared" si="0"/>
        <v>0</v>
      </c>
      <c r="AE6" s="9">
        <f t="shared" si="0"/>
        <v>0</v>
      </c>
      <c r="AF6" s="9">
        <f>COUNTIF(V6:AD6,"&gt;0")</f>
        <v>0</v>
      </c>
      <c r="AG6" s="9">
        <f>COUNTIF(V6:AD6,"0")</f>
        <v>9</v>
      </c>
      <c r="AH6" s="9">
        <f>COUNTIF(V6:AD6,"&lt;0")</f>
        <v>0</v>
      </c>
    </row>
    <row r="7" spans="1:34" x14ac:dyDescent="0.25">
      <c r="A7" s="16" t="s">
        <v>99</v>
      </c>
      <c r="B7" s="10">
        <v>1</v>
      </c>
      <c r="C7" s="10">
        <v>4</v>
      </c>
      <c r="D7" s="10">
        <v>6</v>
      </c>
      <c r="E7" s="10">
        <v>6</v>
      </c>
      <c r="F7" s="10">
        <v>3</v>
      </c>
      <c r="G7" s="10">
        <v>4</v>
      </c>
      <c r="H7" s="10">
        <v>2</v>
      </c>
      <c r="I7" s="10">
        <v>2</v>
      </c>
      <c r="J7" s="10">
        <v>1</v>
      </c>
      <c r="K7" s="10">
        <v>29</v>
      </c>
      <c r="L7" s="10">
        <v>0</v>
      </c>
      <c r="M7" s="10">
        <v>0</v>
      </c>
      <c r="N7" s="10">
        <v>0</v>
      </c>
      <c r="O7" s="10">
        <v>0</v>
      </c>
      <c r="P7" s="10">
        <v>0</v>
      </c>
      <c r="Q7" s="10">
        <v>0</v>
      </c>
      <c r="R7" s="10">
        <v>0</v>
      </c>
      <c r="S7" s="10">
        <v>0</v>
      </c>
      <c r="T7" s="10">
        <v>0</v>
      </c>
      <c r="U7" s="10">
        <v>0</v>
      </c>
      <c r="V7" s="9">
        <f t="shared" ref="V7:V33" si="1">L7-B7</f>
        <v>-1</v>
      </c>
      <c r="W7" s="9">
        <f t="shared" ref="W7:W33" si="2">M7-C7</f>
        <v>-4</v>
      </c>
      <c r="X7" s="9">
        <f t="shared" ref="X7:X33" si="3">N7-D7</f>
        <v>-6</v>
      </c>
      <c r="Y7" s="9">
        <f t="shared" ref="Y7:Y33" si="4">O7-E7</f>
        <v>-6</v>
      </c>
      <c r="Z7" s="9">
        <f t="shared" ref="Z7:Z33" si="5">P7-F7</f>
        <v>-3</v>
      </c>
      <c r="AA7" s="9">
        <f t="shared" ref="AA7:AA33" si="6">Q7-G7</f>
        <v>-4</v>
      </c>
      <c r="AB7" s="9">
        <f t="shared" ref="AB7:AB33" si="7">R7-H7</f>
        <v>-2</v>
      </c>
      <c r="AC7" s="9">
        <f t="shared" ref="AC7:AC33" si="8">S7-I7</f>
        <v>-2</v>
      </c>
      <c r="AD7" s="9">
        <f t="shared" ref="AD7:AD33" si="9">T7-J7</f>
        <v>-1</v>
      </c>
      <c r="AE7" s="9">
        <f t="shared" ref="AE7:AE33" si="10">U7-K7</f>
        <v>-29</v>
      </c>
      <c r="AF7" s="9">
        <f t="shared" ref="AF7:AF33" si="11">COUNTIF(V7:AD7,"&gt;0")</f>
        <v>0</v>
      </c>
      <c r="AG7" s="9">
        <f t="shared" ref="AG7:AG33" si="12">COUNTIF(V7:AD7,"0")</f>
        <v>0</v>
      </c>
      <c r="AH7" s="9">
        <f t="shared" ref="AH7:AH33" si="13">COUNTIF(V7:AD7,"&lt;0")</f>
        <v>9</v>
      </c>
    </row>
    <row r="8" spans="1:34" x14ac:dyDescent="0.25">
      <c r="A8" s="16" t="s">
        <v>126</v>
      </c>
      <c r="B8" s="10">
        <v>3</v>
      </c>
      <c r="C8" s="10">
        <v>3</v>
      </c>
      <c r="D8" s="10">
        <v>6</v>
      </c>
      <c r="E8" s="10">
        <v>5</v>
      </c>
      <c r="F8" s="10">
        <v>6</v>
      </c>
      <c r="G8" s="10">
        <v>5</v>
      </c>
      <c r="H8" s="10">
        <v>4</v>
      </c>
      <c r="I8" s="10">
        <v>7</v>
      </c>
      <c r="J8" s="10">
        <v>1</v>
      </c>
      <c r="K8" s="10">
        <v>40</v>
      </c>
      <c r="L8" s="10">
        <v>2</v>
      </c>
      <c r="M8" s="10">
        <v>2</v>
      </c>
      <c r="N8" s="10">
        <v>0</v>
      </c>
      <c r="O8" s="10">
        <v>0</v>
      </c>
      <c r="P8" s="10">
        <v>0</v>
      </c>
      <c r="Q8" s="10">
        <v>0</v>
      </c>
      <c r="R8" s="10">
        <v>0</v>
      </c>
      <c r="S8" s="10">
        <v>0</v>
      </c>
      <c r="T8" s="10">
        <v>0</v>
      </c>
      <c r="U8" s="10">
        <v>4</v>
      </c>
      <c r="V8" s="9">
        <f t="shared" si="1"/>
        <v>-1</v>
      </c>
      <c r="W8" s="9">
        <f t="shared" si="2"/>
        <v>-1</v>
      </c>
      <c r="X8" s="9">
        <f t="shared" si="3"/>
        <v>-6</v>
      </c>
      <c r="Y8" s="9">
        <f t="shared" si="4"/>
        <v>-5</v>
      </c>
      <c r="Z8" s="9">
        <f t="shared" si="5"/>
        <v>-6</v>
      </c>
      <c r="AA8" s="9">
        <f t="shared" si="6"/>
        <v>-5</v>
      </c>
      <c r="AB8" s="9">
        <f t="shared" si="7"/>
        <v>-4</v>
      </c>
      <c r="AC8" s="9">
        <f t="shared" si="8"/>
        <v>-7</v>
      </c>
      <c r="AD8" s="9">
        <f t="shared" si="9"/>
        <v>-1</v>
      </c>
      <c r="AE8" s="9">
        <f t="shared" si="10"/>
        <v>-36</v>
      </c>
      <c r="AF8" s="9">
        <f t="shared" si="11"/>
        <v>0</v>
      </c>
      <c r="AG8" s="9">
        <f t="shared" si="12"/>
        <v>0</v>
      </c>
      <c r="AH8" s="9">
        <f t="shared" si="13"/>
        <v>9</v>
      </c>
    </row>
    <row r="9" spans="1:34" x14ac:dyDescent="0.25">
      <c r="A9" s="16" t="s">
        <v>52</v>
      </c>
      <c r="B9" s="10">
        <v>4</v>
      </c>
      <c r="C9" s="10">
        <v>3</v>
      </c>
      <c r="D9" s="10">
        <v>6</v>
      </c>
      <c r="E9" s="10">
        <v>3</v>
      </c>
      <c r="F9" s="10">
        <v>6</v>
      </c>
      <c r="G9" s="10">
        <v>6</v>
      </c>
      <c r="H9" s="10">
        <v>4</v>
      </c>
      <c r="I9" s="10">
        <v>7</v>
      </c>
      <c r="J9" s="10">
        <v>1</v>
      </c>
      <c r="K9" s="10">
        <v>40</v>
      </c>
      <c r="L9" s="10">
        <v>4</v>
      </c>
      <c r="M9" s="10">
        <v>4</v>
      </c>
      <c r="N9" s="10">
        <v>10</v>
      </c>
      <c r="O9" s="10">
        <v>5</v>
      </c>
      <c r="P9" s="10">
        <v>0</v>
      </c>
      <c r="Q9" s="10">
        <v>0</v>
      </c>
      <c r="R9" s="10">
        <v>0</v>
      </c>
      <c r="S9" s="10">
        <v>3</v>
      </c>
      <c r="T9" s="10">
        <v>1</v>
      </c>
      <c r="U9" s="10">
        <v>27</v>
      </c>
      <c r="V9" s="9">
        <f t="shared" si="1"/>
        <v>0</v>
      </c>
      <c r="W9" s="9">
        <f t="shared" si="2"/>
        <v>1</v>
      </c>
      <c r="X9" s="9">
        <f t="shared" si="3"/>
        <v>4</v>
      </c>
      <c r="Y9" s="9">
        <f t="shared" si="4"/>
        <v>2</v>
      </c>
      <c r="Z9" s="9">
        <f t="shared" si="5"/>
        <v>-6</v>
      </c>
      <c r="AA9" s="9">
        <f t="shared" si="6"/>
        <v>-6</v>
      </c>
      <c r="AB9" s="9">
        <f t="shared" si="7"/>
        <v>-4</v>
      </c>
      <c r="AC9" s="9">
        <f t="shared" si="8"/>
        <v>-4</v>
      </c>
      <c r="AD9" s="9">
        <f t="shared" si="9"/>
        <v>0</v>
      </c>
      <c r="AE9" s="9">
        <f t="shared" si="10"/>
        <v>-13</v>
      </c>
      <c r="AF9" s="9">
        <f t="shared" si="11"/>
        <v>3</v>
      </c>
      <c r="AG9" s="9">
        <f t="shared" si="12"/>
        <v>2</v>
      </c>
      <c r="AH9" s="9">
        <f t="shared" si="13"/>
        <v>4</v>
      </c>
    </row>
    <row r="10" spans="1:34" x14ac:dyDescent="0.25">
      <c r="A10" s="16" t="s">
        <v>146</v>
      </c>
      <c r="B10" s="10">
        <v>1</v>
      </c>
      <c r="C10" s="10">
        <v>0</v>
      </c>
      <c r="D10" s="10">
        <v>2</v>
      </c>
      <c r="E10" s="10">
        <v>3</v>
      </c>
      <c r="F10" s="10">
        <v>1</v>
      </c>
      <c r="G10" s="10">
        <v>1</v>
      </c>
      <c r="H10" s="10">
        <v>1</v>
      </c>
      <c r="I10" s="10">
        <v>1</v>
      </c>
      <c r="J10" s="10">
        <v>1</v>
      </c>
      <c r="K10" s="10">
        <v>11</v>
      </c>
      <c r="L10" s="10">
        <v>0</v>
      </c>
      <c r="M10" s="10">
        <v>0</v>
      </c>
      <c r="N10" s="10">
        <v>0</v>
      </c>
      <c r="O10" s="10">
        <v>0</v>
      </c>
      <c r="P10" s="10">
        <v>0</v>
      </c>
      <c r="Q10" s="10">
        <v>1</v>
      </c>
      <c r="R10" s="10">
        <v>0</v>
      </c>
      <c r="S10" s="10">
        <v>0</v>
      </c>
      <c r="T10" s="10">
        <v>0</v>
      </c>
      <c r="U10" s="10">
        <v>1</v>
      </c>
      <c r="V10" s="9">
        <f t="shared" si="1"/>
        <v>-1</v>
      </c>
      <c r="W10" s="9">
        <f t="shared" si="2"/>
        <v>0</v>
      </c>
      <c r="X10" s="9">
        <f t="shared" si="3"/>
        <v>-2</v>
      </c>
      <c r="Y10" s="9">
        <f t="shared" si="4"/>
        <v>-3</v>
      </c>
      <c r="Z10" s="9">
        <f t="shared" si="5"/>
        <v>-1</v>
      </c>
      <c r="AA10" s="9">
        <f t="shared" si="6"/>
        <v>0</v>
      </c>
      <c r="AB10" s="9">
        <f t="shared" si="7"/>
        <v>-1</v>
      </c>
      <c r="AC10" s="9">
        <f t="shared" si="8"/>
        <v>-1</v>
      </c>
      <c r="AD10" s="9">
        <f t="shared" si="9"/>
        <v>-1</v>
      </c>
      <c r="AE10" s="9">
        <f t="shared" si="10"/>
        <v>-10</v>
      </c>
      <c r="AF10" s="9">
        <f t="shared" si="11"/>
        <v>0</v>
      </c>
      <c r="AG10" s="9">
        <f t="shared" si="12"/>
        <v>2</v>
      </c>
      <c r="AH10" s="9">
        <f t="shared" si="13"/>
        <v>7</v>
      </c>
    </row>
    <row r="11" spans="1:34" x14ac:dyDescent="0.25">
      <c r="A11" s="16" t="s">
        <v>136</v>
      </c>
      <c r="B11" s="10">
        <v>1</v>
      </c>
      <c r="C11" s="10">
        <v>1</v>
      </c>
      <c r="D11" s="10">
        <v>2</v>
      </c>
      <c r="E11" s="10">
        <v>6</v>
      </c>
      <c r="F11" s="10">
        <v>1</v>
      </c>
      <c r="G11" s="10">
        <v>1</v>
      </c>
      <c r="H11" s="10">
        <v>0</v>
      </c>
      <c r="I11" s="10">
        <v>1</v>
      </c>
      <c r="J11" s="10">
        <v>0</v>
      </c>
      <c r="K11" s="10">
        <v>13</v>
      </c>
      <c r="L11" s="10">
        <v>1</v>
      </c>
      <c r="M11" s="10">
        <v>1</v>
      </c>
      <c r="N11" s="10">
        <v>0</v>
      </c>
      <c r="O11" s="10">
        <v>2</v>
      </c>
      <c r="P11" s="10">
        <v>0</v>
      </c>
      <c r="Q11" s="10">
        <v>0</v>
      </c>
      <c r="R11" s="10">
        <v>0</v>
      </c>
      <c r="S11" s="10">
        <v>1</v>
      </c>
      <c r="T11" s="10">
        <v>0</v>
      </c>
      <c r="U11" s="10">
        <v>5</v>
      </c>
      <c r="V11" s="9">
        <f t="shared" si="1"/>
        <v>0</v>
      </c>
      <c r="W11" s="9">
        <f t="shared" si="2"/>
        <v>0</v>
      </c>
      <c r="X11" s="9">
        <f t="shared" si="3"/>
        <v>-2</v>
      </c>
      <c r="Y11" s="9">
        <f t="shared" si="4"/>
        <v>-4</v>
      </c>
      <c r="Z11" s="9">
        <f t="shared" si="5"/>
        <v>-1</v>
      </c>
      <c r="AA11" s="9">
        <f t="shared" si="6"/>
        <v>-1</v>
      </c>
      <c r="AB11" s="9">
        <f t="shared" si="7"/>
        <v>0</v>
      </c>
      <c r="AC11" s="9">
        <f t="shared" si="8"/>
        <v>0</v>
      </c>
      <c r="AD11" s="9">
        <f t="shared" si="9"/>
        <v>0</v>
      </c>
      <c r="AE11" s="9">
        <f t="shared" si="10"/>
        <v>-8</v>
      </c>
      <c r="AF11" s="9">
        <f t="shared" si="11"/>
        <v>0</v>
      </c>
      <c r="AG11" s="9">
        <f t="shared" si="12"/>
        <v>5</v>
      </c>
      <c r="AH11" s="9">
        <f t="shared" si="13"/>
        <v>4</v>
      </c>
    </row>
    <row r="12" spans="1:34" x14ac:dyDescent="0.25">
      <c r="A12" s="16" t="s">
        <v>139</v>
      </c>
      <c r="B12" s="10">
        <v>1</v>
      </c>
      <c r="C12" s="10">
        <v>3</v>
      </c>
      <c r="D12" s="10">
        <v>6</v>
      </c>
      <c r="E12" s="10">
        <v>3</v>
      </c>
      <c r="F12" s="10">
        <v>3</v>
      </c>
      <c r="G12" s="10">
        <v>3</v>
      </c>
      <c r="H12" s="10">
        <v>2</v>
      </c>
      <c r="I12" s="10">
        <v>0</v>
      </c>
      <c r="J12" s="10">
        <v>0</v>
      </c>
      <c r="K12" s="10">
        <v>21</v>
      </c>
      <c r="L12" s="10">
        <v>1</v>
      </c>
      <c r="M12" s="10">
        <v>4</v>
      </c>
      <c r="N12" s="10">
        <v>2</v>
      </c>
      <c r="O12" s="10">
        <v>3</v>
      </c>
      <c r="P12" s="10">
        <v>3</v>
      </c>
      <c r="Q12" s="10">
        <v>3</v>
      </c>
      <c r="R12" s="10">
        <v>1</v>
      </c>
      <c r="S12" s="10">
        <v>3</v>
      </c>
      <c r="T12" s="10">
        <v>0</v>
      </c>
      <c r="U12" s="10">
        <v>20</v>
      </c>
      <c r="V12" s="9">
        <f t="shared" si="1"/>
        <v>0</v>
      </c>
      <c r="W12" s="9">
        <f t="shared" si="2"/>
        <v>1</v>
      </c>
      <c r="X12" s="9">
        <f t="shared" si="3"/>
        <v>-4</v>
      </c>
      <c r="Y12" s="9">
        <f t="shared" si="4"/>
        <v>0</v>
      </c>
      <c r="Z12" s="9">
        <f t="shared" si="5"/>
        <v>0</v>
      </c>
      <c r="AA12" s="9">
        <f t="shared" si="6"/>
        <v>0</v>
      </c>
      <c r="AB12" s="9">
        <f t="shared" si="7"/>
        <v>-1</v>
      </c>
      <c r="AC12" s="9">
        <f t="shared" si="8"/>
        <v>3</v>
      </c>
      <c r="AD12" s="9">
        <f t="shared" si="9"/>
        <v>0</v>
      </c>
      <c r="AE12" s="9">
        <f t="shared" si="10"/>
        <v>-1</v>
      </c>
      <c r="AF12" s="9">
        <f t="shared" si="11"/>
        <v>2</v>
      </c>
      <c r="AG12" s="9">
        <f t="shared" si="12"/>
        <v>5</v>
      </c>
      <c r="AH12" s="9">
        <f t="shared" si="13"/>
        <v>2</v>
      </c>
    </row>
    <row r="13" spans="1:34" x14ac:dyDescent="0.25">
      <c r="A13" s="16" t="s">
        <v>59</v>
      </c>
      <c r="B13" s="10">
        <v>1</v>
      </c>
      <c r="C13" s="10">
        <v>1</v>
      </c>
      <c r="D13" s="10">
        <v>4</v>
      </c>
      <c r="E13" s="10">
        <v>4</v>
      </c>
      <c r="F13" s="10">
        <v>2</v>
      </c>
      <c r="G13" s="10">
        <v>2</v>
      </c>
      <c r="H13" s="10">
        <v>1</v>
      </c>
      <c r="I13" s="10">
        <v>2</v>
      </c>
      <c r="J13" s="10">
        <v>0</v>
      </c>
      <c r="K13" s="10">
        <v>17</v>
      </c>
      <c r="L13" s="10">
        <v>1</v>
      </c>
      <c r="M13" s="10">
        <v>3</v>
      </c>
      <c r="N13" s="10">
        <v>0</v>
      </c>
      <c r="O13" s="10">
        <v>0</v>
      </c>
      <c r="P13" s="10">
        <v>0</v>
      </c>
      <c r="Q13" s="10">
        <v>0</v>
      </c>
      <c r="R13" s="10">
        <v>0</v>
      </c>
      <c r="S13" s="10">
        <v>0</v>
      </c>
      <c r="T13" s="10">
        <v>0</v>
      </c>
      <c r="U13" s="10">
        <v>4</v>
      </c>
      <c r="V13" s="9">
        <f t="shared" si="1"/>
        <v>0</v>
      </c>
      <c r="W13" s="9">
        <f t="shared" si="2"/>
        <v>2</v>
      </c>
      <c r="X13" s="9">
        <f t="shared" si="3"/>
        <v>-4</v>
      </c>
      <c r="Y13" s="9">
        <f t="shared" si="4"/>
        <v>-4</v>
      </c>
      <c r="Z13" s="9">
        <f t="shared" si="5"/>
        <v>-2</v>
      </c>
      <c r="AA13" s="9">
        <f t="shared" si="6"/>
        <v>-2</v>
      </c>
      <c r="AB13" s="9">
        <f t="shared" si="7"/>
        <v>-1</v>
      </c>
      <c r="AC13" s="9">
        <f t="shared" si="8"/>
        <v>-2</v>
      </c>
      <c r="AD13" s="9">
        <f t="shared" si="9"/>
        <v>0</v>
      </c>
      <c r="AE13" s="9">
        <f t="shared" si="10"/>
        <v>-13</v>
      </c>
      <c r="AF13" s="9">
        <f t="shared" si="11"/>
        <v>1</v>
      </c>
      <c r="AG13" s="9">
        <f t="shared" si="12"/>
        <v>2</v>
      </c>
      <c r="AH13" s="9">
        <f t="shared" si="13"/>
        <v>6</v>
      </c>
    </row>
    <row r="14" spans="1:34" x14ac:dyDescent="0.25">
      <c r="A14" s="16" t="s">
        <v>80</v>
      </c>
      <c r="B14" s="10">
        <v>1</v>
      </c>
      <c r="C14" s="10">
        <v>2</v>
      </c>
      <c r="D14" s="10">
        <v>10</v>
      </c>
      <c r="E14" s="10">
        <v>3</v>
      </c>
      <c r="F14" s="10">
        <v>4</v>
      </c>
      <c r="G14" s="10">
        <v>4</v>
      </c>
      <c r="H14" s="10">
        <v>1</v>
      </c>
      <c r="I14" s="10">
        <v>4</v>
      </c>
      <c r="J14" s="10">
        <v>1</v>
      </c>
      <c r="K14" s="10">
        <v>30</v>
      </c>
      <c r="L14" s="10">
        <v>2</v>
      </c>
      <c r="M14" s="10">
        <v>3</v>
      </c>
      <c r="N14" s="10">
        <v>10</v>
      </c>
      <c r="O14" s="10">
        <v>6</v>
      </c>
      <c r="P14" s="10">
        <v>4</v>
      </c>
      <c r="Q14" s="10">
        <v>5</v>
      </c>
      <c r="R14" s="10">
        <v>1</v>
      </c>
      <c r="S14" s="10">
        <v>3</v>
      </c>
      <c r="T14" s="10">
        <v>1</v>
      </c>
      <c r="U14" s="10">
        <v>35</v>
      </c>
      <c r="V14" s="9">
        <f t="shared" si="1"/>
        <v>1</v>
      </c>
      <c r="W14" s="9">
        <f t="shared" si="2"/>
        <v>1</v>
      </c>
      <c r="X14" s="9">
        <f t="shared" si="3"/>
        <v>0</v>
      </c>
      <c r="Y14" s="9">
        <f t="shared" si="4"/>
        <v>3</v>
      </c>
      <c r="Z14" s="9">
        <f t="shared" si="5"/>
        <v>0</v>
      </c>
      <c r="AA14" s="9">
        <f t="shared" si="6"/>
        <v>1</v>
      </c>
      <c r="AB14" s="9">
        <f t="shared" si="7"/>
        <v>0</v>
      </c>
      <c r="AC14" s="9">
        <f t="shared" si="8"/>
        <v>-1</v>
      </c>
      <c r="AD14" s="9">
        <f t="shared" si="9"/>
        <v>0</v>
      </c>
      <c r="AE14" s="9">
        <f t="shared" si="10"/>
        <v>5</v>
      </c>
      <c r="AF14" s="9">
        <f t="shared" si="11"/>
        <v>4</v>
      </c>
      <c r="AG14" s="9">
        <f t="shared" si="12"/>
        <v>4</v>
      </c>
      <c r="AH14" s="9">
        <f t="shared" si="13"/>
        <v>1</v>
      </c>
    </row>
    <row r="15" spans="1:34" x14ac:dyDescent="0.25">
      <c r="A15" s="16" t="s">
        <v>105</v>
      </c>
      <c r="B15" s="10">
        <v>4</v>
      </c>
      <c r="C15" s="10">
        <v>4</v>
      </c>
      <c r="D15" s="10">
        <v>12</v>
      </c>
      <c r="E15" s="10">
        <v>7</v>
      </c>
      <c r="F15" s="10">
        <v>6</v>
      </c>
      <c r="G15" s="10">
        <v>6</v>
      </c>
      <c r="H15" s="10">
        <v>3</v>
      </c>
      <c r="I15" s="10">
        <v>7</v>
      </c>
      <c r="J15" s="10">
        <v>1</v>
      </c>
      <c r="K15" s="10">
        <v>50</v>
      </c>
      <c r="L15" s="10">
        <v>2</v>
      </c>
      <c r="M15" s="10">
        <v>4</v>
      </c>
      <c r="N15" s="10">
        <v>12</v>
      </c>
      <c r="O15" s="10">
        <v>6</v>
      </c>
      <c r="P15" s="10">
        <v>6</v>
      </c>
      <c r="Q15" s="10">
        <v>6</v>
      </c>
      <c r="R15" s="10">
        <v>4</v>
      </c>
      <c r="S15" s="10">
        <v>6</v>
      </c>
      <c r="T15" s="10">
        <v>1</v>
      </c>
      <c r="U15" s="10">
        <v>47</v>
      </c>
      <c r="V15" s="9">
        <f t="shared" si="1"/>
        <v>-2</v>
      </c>
      <c r="W15" s="9">
        <f t="shared" si="2"/>
        <v>0</v>
      </c>
      <c r="X15" s="9">
        <f t="shared" si="3"/>
        <v>0</v>
      </c>
      <c r="Y15" s="9">
        <f t="shared" si="4"/>
        <v>-1</v>
      </c>
      <c r="Z15" s="9">
        <f t="shared" si="5"/>
        <v>0</v>
      </c>
      <c r="AA15" s="9">
        <f t="shared" si="6"/>
        <v>0</v>
      </c>
      <c r="AB15" s="9">
        <f t="shared" si="7"/>
        <v>1</v>
      </c>
      <c r="AC15" s="9">
        <f t="shared" si="8"/>
        <v>-1</v>
      </c>
      <c r="AD15" s="9">
        <f t="shared" si="9"/>
        <v>0</v>
      </c>
      <c r="AE15" s="9">
        <f t="shared" si="10"/>
        <v>-3</v>
      </c>
      <c r="AF15" s="9">
        <f t="shared" si="11"/>
        <v>1</v>
      </c>
      <c r="AG15" s="9">
        <f t="shared" si="12"/>
        <v>5</v>
      </c>
      <c r="AH15" s="9">
        <f t="shared" si="13"/>
        <v>3</v>
      </c>
    </row>
    <row r="16" spans="1:34" x14ac:dyDescent="0.25">
      <c r="A16" s="16" t="s">
        <v>96</v>
      </c>
      <c r="B16" s="10">
        <v>2</v>
      </c>
      <c r="C16" s="10">
        <v>4</v>
      </c>
      <c r="D16" s="10">
        <v>12</v>
      </c>
      <c r="E16" s="10">
        <v>6</v>
      </c>
      <c r="F16" s="10">
        <v>6</v>
      </c>
      <c r="G16" s="10">
        <v>6</v>
      </c>
      <c r="H16" s="10">
        <v>2</v>
      </c>
      <c r="I16" s="10">
        <v>7</v>
      </c>
      <c r="J16" s="10">
        <v>1</v>
      </c>
      <c r="K16" s="10">
        <v>46</v>
      </c>
      <c r="L16" s="10">
        <v>4</v>
      </c>
      <c r="M16" s="10">
        <v>3</v>
      </c>
      <c r="N16" s="10">
        <v>10</v>
      </c>
      <c r="O16" s="10">
        <v>6</v>
      </c>
      <c r="P16" s="10">
        <v>5</v>
      </c>
      <c r="Q16" s="10">
        <v>4</v>
      </c>
      <c r="R16" s="10">
        <v>2</v>
      </c>
      <c r="S16" s="10">
        <v>6</v>
      </c>
      <c r="T16" s="10">
        <v>1</v>
      </c>
      <c r="U16" s="10">
        <v>41</v>
      </c>
      <c r="V16" s="9">
        <f t="shared" si="1"/>
        <v>2</v>
      </c>
      <c r="W16" s="9">
        <f t="shared" si="2"/>
        <v>-1</v>
      </c>
      <c r="X16" s="9">
        <f t="shared" si="3"/>
        <v>-2</v>
      </c>
      <c r="Y16" s="9">
        <f t="shared" si="4"/>
        <v>0</v>
      </c>
      <c r="Z16" s="9">
        <f t="shared" si="5"/>
        <v>-1</v>
      </c>
      <c r="AA16" s="9">
        <f t="shared" si="6"/>
        <v>-2</v>
      </c>
      <c r="AB16" s="9">
        <f t="shared" si="7"/>
        <v>0</v>
      </c>
      <c r="AC16" s="9">
        <f t="shared" si="8"/>
        <v>-1</v>
      </c>
      <c r="AD16" s="9">
        <f t="shared" si="9"/>
        <v>0</v>
      </c>
      <c r="AE16" s="9">
        <f t="shared" si="10"/>
        <v>-5</v>
      </c>
      <c r="AF16" s="9">
        <f t="shared" si="11"/>
        <v>1</v>
      </c>
      <c r="AG16" s="9">
        <f t="shared" si="12"/>
        <v>3</v>
      </c>
      <c r="AH16" s="9">
        <f t="shared" si="13"/>
        <v>5</v>
      </c>
    </row>
    <row r="17" spans="1:34" x14ac:dyDescent="0.25">
      <c r="A17" s="16" t="s">
        <v>114</v>
      </c>
      <c r="B17" s="10">
        <v>4</v>
      </c>
      <c r="C17" s="10">
        <v>3</v>
      </c>
      <c r="D17" s="10">
        <v>4</v>
      </c>
      <c r="E17" s="10">
        <v>3</v>
      </c>
      <c r="F17" s="10">
        <v>2</v>
      </c>
      <c r="G17" s="10">
        <v>2</v>
      </c>
      <c r="H17" s="10">
        <v>1</v>
      </c>
      <c r="I17" s="10">
        <v>4</v>
      </c>
      <c r="J17" s="10">
        <v>0</v>
      </c>
      <c r="K17" s="10">
        <v>23</v>
      </c>
      <c r="L17" s="10">
        <v>1</v>
      </c>
      <c r="M17" s="10">
        <v>1</v>
      </c>
      <c r="N17" s="10">
        <v>2</v>
      </c>
      <c r="O17" s="10">
        <v>3</v>
      </c>
      <c r="P17" s="10">
        <v>1</v>
      </c>
      <c r="Q17" s="10">
        <v>1</v>
      </c>
      <c r="R17" s="10">
        <v>2</v>
      </c>
      <c r="S17" s="10">
        <v>1</v>
      </c>
      <c r="T17" s="10">
        <v>0</v>
      </c>
      <c r="U17" s="10">
        <v>12</v>
      </c>
      <c r="V17" s="9">
        <f t="shared" si="1"/>
        <v>-3</v>
      </c>
      <c r="W17" s="9">
        <f t="shared" si="2"/>
        <v>-2</v>
      </c>
      <c r="X17" s="9">
        <f t="shared" si="3"/>
        <v>-2</v>
      </c>
      <c r="Y17" s="9">
        <f t="shared" si="4"/>
        <v>0</v>
      </c>
      <c r="Z17" s="9">
        <f t="shared" si="5"/>
        <v>-1</v>
      </c>
      <c r="AA17" s="9">
        <f t="shared" si="6"/>
        <v>-1</v>
      </c>
      <c r="AB17" s="9">
        <f t="shared" si="7"/>
        <v>1</v>
      </c>
      <c r="AC17" s="9">
        <f t="shared" si="8"/>
        <v>-3</v>
      </c>
      <c r="AD17" s="9">
        <f t="shared" si="9"/>
        <v>0</v>
      </c>
      <c r="AE17" s="9">
        <f t="shared" si="10"/>
        <v>-11</v>
      </c>
      <c r="AF17" s="9">
        <f t="shared" si="11"/>
        <v>1</v>
      </c>
      <c r="AG17" s="9">
        <f t="shared" si="12"/>
        <v>2</v>
      </c>
      <c r="AH17" s="9">
        <f t="shared" si="13"/>
        <v>6</v>
      </c>
    </row>
    <row r="18" spans="1:34" x14ac:dyDescent="0.25">
      <c r="A18" s="16" t="s">
        <v>83</v>
      </c>
      <c r="B18" s="10">
        <v>3</v>
      </c>
      <c r="C18" s="10">
        <v>2</v>
      </c>
      <c r="D18" s="10">
        <v>6</v>
      </c>
      <c r="E18" s="10">
        <v>3</v>
      </c>
      <c r="F18" s="10">
        <v>1</v>
      </c>
      <c r="G18" s="10">
        <v>1</v>
      </c>
      <c r="H18" s="10">
        <v>0</v>
      </c>
      <c r="I18" s="10">
        <v>0</v>
      </c>
      <c r="J18" s="10">
        <v>0</v>
      </c>
      <c r="K18" s="10">
        <v>16</v>
      </c>
      <c r="L18" s="10">
        <v>1</v>
      </c>
      <c r="M18" s="10">
        <v>2</v>
      </c>
      <c r="N18" s="10">
        <v>4</v>
      </c>
      <c r="O18" s="10">
        <v>0</v>
      </c>
      <c r="P18" s="10">
        <v>2</v>
      </c>
      <c r="Q18" s="10">
        <v>0</v>
      </c>
      <c r="R18" s="10">
        <v>0</v>
      </c>
      <c r="S18" s="10">
        <v>2</v>
      </c>
      <c r="T18" s="10">
        <v>0</v>
      </c>
      <c r="U18" s="10">
        <v>11</v>
      </c>
      <c r="V18" s="9">
        <f t="shared" si="1"/>
        <v>-2</v>
      </c>
      <c r="W18" s="9">
        <f t="shared" si="2"/>
        <v>0</v>
      </c>
      <c r="X18" s="9">
        <f t="shared" si="3"/>
        <v>-2</v>
      </c>
      <c r="Y18" s="9">
        <f t="shared" si="4"/>
        <v>-3</v>
      </c>
      <c r="Z18" s="9">
        <f t="shared" si="5"/>
        <v>1</v>
      </c>
      <c r="AA18" s="9">
        <f t="shared" si="6"/>
        <v>-1</v>
      </c>
      <c r="AB18" s="9">
        <f t="shared" si="7"/>
        <v>0</v>
      </c>
      <c r="AC18" s="9">
        <f t="shared" si="8"/>
        <v>2</v>
      </c>
      <c r="AD18" s="9">
        <f t="shared" si="9"/>
        <v>0</v>
      </c>
      <c r="AE18" s="9">
        <f t="shared" si="10"/>
        <v>-5</v>
      </c>
      <c r="AF18" s="9">
        <f t="shared" si="11"/>
        <v>2</v>
      </c>
      <c r="AG18" s="9">
        <f t="shared" si="12"/>
        <v>3</v>
      </c>
      <c r="AH18" s="9">
        <f t="shared" si="13"/>
        <v>4</v>
      </c>
    </row>
    <row r="19" spans="1:34" x14ac:dyDescent="0.25">
      <c r="A19" s="16" t="s">
        <v>117</v>
      </c>
      <c r="B19" s="10">
        <v>3</v>
      </c>
      <c r="C19" s="10">
        <v>2</v>
      </c>
      <c r="D19" s="10">
        <v>12</v>
      </c>
      <c r="E19" s="10">
        <v>5</v>
      </c>
      <c r="F19" s="10">
        <v>5</v>
      </c>
      <c r="G19" s="10">
        <v>6</v>
      </c>
      <c r="H19" s="10">
        <v>2</v>
      </c>
      <c r="I19" s="10">
        <v>5</v>
      </c>
      <c r="J19" s="10">
        <v>1</v>
      </c>
      <c r="K19" s="10">
        <v>41</v>
      </c>
      <c r="L19" s="10">
        <v>1</v>
      </c>
      <c r="M19" s="10">
        <v>1</v>
      </c>
      <c r="N19" s="10">
        <v>0</v>
      </c>
      <c r="O19" s="10">
        <v>0</v>
      </c>
      <c r="P19" s="10">
        <v>0</v>
      </c>
      <c r="Q19" s="10">
        <v>0</v>
      </c>
      <c r="R19" s="10">
        <v>0</v>
      </c>
      <c r="S19" s="10">
        <v>2</v>
      </c>
      <c r="T19" s="10">
        <v>0</v>
      </c>
      <c r="U19" s="10">
        <v>4</v>
      </c>
      <c r="V19" s="9">
        <f t="shared" si="1"/>
        <v>-2</v>
      </c>
      <c r="W19" s="9">
        <f t="shared" si="2"/>
        <v>-1</v>
      </c>
      <c r="X19" s="9">
        <f t="shared" si="3"/>
        <v>-12</v>
      </c>
      <c r="Y19" s="9">
        <f t="shared" si="4"/>
        <v>-5</v>
      </c>
      <c r="Z19" s="9">
        <f t="shared" si="5"/>
        <v>-5</v>
      </c>
      <c r="AA19" s="9">
        <f t="shared" si="6"/>
        <v>-6</v>
      </c>
      <c r="AB19" s="9">
        <f t="shared" si="7"/>
        <v>-2</v>
      </c>
      <c r="AC19" s="9">
        <f t="shared" si="8"/>
        <v>-3</v>
      </c>
      <c r="AD19" s="9">
        <f t="shared" si="9"/>
        <v>-1</v>
      </c>
      <c r="AE19" s="9">
        <f t="shared" si="10"/>
        <v>-37</v>
      </c>
      <c r="AF19" s="9">
        <f t="shared" si="11"/>
        <v>0</v>
      </c>
      <c r="AG19" s="9">
        <f t="shared" si="12"/>
        <v>0</v>
      </c>
      <c r="AH19" s="9">
        <f t="shared" si="13"/>
        <v>9</v>
      </c>
    </row>
    <row r="20" spans="1:34" x14ac:dyDescent="0.25">
      <c r="A20" s="16" t="s">
        <v>120</v>
      </c>
      <c r="B20" s="10">
        <v>3</v>
      </c>
      <c r="C20" s="10">
        <v>4</v>
      </c>
      <c r="D20" s="10">
        <v>8</v>
      </c>
      <c r="E20" s="10">
        <v>6</v>
      </c>
      <c r="F20" s="10">
        <v>5</v>
      </c>
      <c r="G20" s="10">
        <v>5</v>
      </c>
      <c r="H20" s="10">
        <v>1</v>
      </c>
      <c r="I20" s="10">
        <v>4</v>
      </c>
      <c r="J20" s="10">
        <v>1</v>
      </c>
      <c r="K20" s="10">
        <v>37</v>
      </c>
      <c r="L20" s="10">
        <v>0</v>
      </c>
      <c r="M20" s="10">
        <v>0</v>
      </c>
      <c r="N20" s="10">
        <v>8</v>
      </c>
      <c r="O20" s="10">
        <v>0</v>
      </c>
      <c r="P20" s="10">
        <v>4</v>
      </c>
      <c r="Q20" s="10">
        <v>0</v>
      </c>
      <c r="R20" s="10">
        <v>0</v>
      </c>
      <c r="S20" s="10">
        <v>3</v>
      </c>
      <c r="T20" s="10">
        <v>0</v>
      </c>
      <c r="U20" s="10">
        <v>15</v>
      </c>
      <c r="V20" s="9">
        <f t="shared" si="1"/>
        <v>-3</v>
      </c>
      <c r="W20" s="9">
        <f t="shared" si="2"/>
        <v>-4</v>
      </c>
      <c r="X20" s="9">
        <f t="shared" si="3"/>
        <v>0</v>
      </c>
      <c r="Y20" s="9">
        <f t="shared" si="4"/>
        <v>-6</v>
      </c>
      <c r="Z20" s="9">
        <f t="shared" si="5"/>
        <v>-1</v>
      </c>
      <c r="AA20" s="9">
        <f t="shared" si="6"/>
        <v>-5</v>
      </c>
      <c r="AB20" s="9">
        <f t="shared" si="7"/>
        <v>-1</v>
      </c>
      <c r="AC20" s="9">
        <f t="shared" si="8"/>
        <v>-1</v>
      </c>
      <c r="AD20" s="9">
        <f t="shared" si="9"/>
        <v>-1</v>
      </c>
      <c r="AE20" s="9">
        <f t="shared" si="10"/>
        <v>-22</v>
      </c>
      <c r="AF20" s="9">
        <f t="shared" si="11"/>
        <v>0</v>
      </c>
      <c r="AG20" s="9">
        <f t="shared" si="12"/>
        <v>1</v>
      </c>
      <c r="AH20" s="9">
        <f t="shared" si="13"/>
        <v>8</v>
      </c>
    </row>
    <row r="21" spans="1:34" x14ac:dyDescent="0.25">
      <c r="A21" s="16" t="s">
        <v>68</v>
      </c>
      <c r="B21" s="10">
        <v>4</v>
      </c>
      <c r="C21" s="10">
        <v>4</v>
      </c>
      <c r="D21" s="10">
        <v>12</v>
      </c>
      <c r="E21" s="10">
        <v>3</v>
      </c>
      <c r="F21" s="10">
        <v>6</v>
      </c>
      <c r="G21" s="10">
        <v>6</v>
      </c>
      <c r="H21" s="10">
        <v>3</v>
      </c>
      <c r="I21" s="10">
        <v>7</v>
      </c>
      <c r="J21" s="10">
        <v>1</v>
      </c>
      <c r="K21" s="10">
        <v>46</v>
      </c>
      <c r="L21" s="10">
        <v>3</v>
      </c>
      <c r="M21" s="10">
        <v>4</v>
      </c>
      <c r="N21" s="10">
        <v>6</v>
      </c>
      <c r="O21" s="10">
        <v>4</v>
      </c>
      <c r="P21" s="10">
        <v>3</v>
      </c>
      <c r="Q21" s="10">
        <v>3</v>
      </c>
      <c r="R21" s="10">
        <v>0</v>
      </c>
      <c r="S21" s="10">
        <v>4</v>
      </c>
      <c r="T21" s="10">
        <v>0</v>
      </c>
      <c r="U21" s="10">
        <v>27</v>
      </c>
      <c r="V21" s="9">
        <f t="shared" si="1"/>
        <v>-1</v>
      </c>
      <c r="W21" s="9">
        <f t="shared" si="2"/>
        <v>0</v>
      </c>
      <c r="X21" s="9">
        <f t="shared" si="3"/>
        <v>-6</v>
      </c>
      <c r="Y21" s="9">
        <f t="shared" si="4"/>
        <v>1</v>
      </c>
      <c r="Z21" s="9">
        <f t="shared" si="5"/>
        <v>-3</v>
      </c>
      <c r="AA21" s="9">
        <f t="shared" si="6"/>
        <v>-3</v>
      </c>
      <c r="AB21" s="9">
        <f t="shared" si="7"/>
        <v>-3</v>
      </c>
      <c r="AC21" s="9">
        <f t="shared" si="8"/>
        <v>-3</v>
      </c>
      <c r="AD21" s="9">
        <f t="shared" si="9"/>
        <v>-1</v>
      </c>
      <c r="AE21" s="9">
        <f t="shared" si="10"/>
        <v>-19</v>
      </c>
      <c r="AF21" s="9">
        <f t="shared" si="11"/>
        <v>1</v>
      </c>
      <c r="AG21" s="9">
        <f t="shared" si="12"/>
        <v>1</v>
      </c>
      <c r="AH21" s="9">
        <f t="shared" si="13"/>
        <v>7</v>
      </c>
    </row>
    <row r="22" spans="1:34" x14ac:dyDescent="0.25">
      <c r="A22" s="16" t="s">
        <v>93</v>
      </c>
      <c r="B22" s="10">
        <v>4</v>
      </c>
      <c r="C22" s="10">
        <v>4</v>
      </c>
      <c r="D22" s="10">
        <v>12</v>
      </c>
      <c r="E22" s="10">
        <v>5</v>
      </c>
      <c r="F22" s="10">
        <v>5</v>
      </c>
      <c r="G22" s="10">
        <v>6</v>
      </c>
      <c r="H22" s="10">
        <v>4</v>
      </c>
      <c r="I22" s="10">
        <v>7</v>
      </c>
      <c r="J22" s="10">
        <v>1</v>
      </c>
      <c r="K22" s="10">
        <v>48</v>
      </c>
      <c r="L22" s="10">
        <v>2</v>
      </c>
      <c r="M22" s="10">
        <v>3</v>
      </c>
      <c r="N22" s="10">
        <v>8</v>
      </c>
      <c r="O22" s="10">
        <v>1</v>
      </c>
      <c r="P22" s="10">
        <v>1</v>
      </c>
      <c r="Q22" s="10">
        <v>0</v>
      </c>
      <c r="R22" s="10">
        <v>0</v>
      </c>
      <c r="S22" s="10">
        <v>1</v>
      </c>
      <c r="T22" s="10">
        <v>1</v>
      </c>
      <c r="U22" s="10">
        <v>17</v>
      </c>
      <c r="V22" s="9">
        <f t="shared" si="1"/>
        <v>-2</v>
      </c>
      <c r="W22" s="9">
        <f t="shared" si="2"/>
        <v>-1</v>
      </c>
      <c r="X22" s="9">
        <f t="shared" si="3"/>
        <v>-4</v>
      </c>
      <c r="Y22" s="9">
        <f t="shared" si="4"/>
        <v>-4</v>
      </c>
      <c r="Z22" s="9">
        <f t="shared" si="5"/>
        <v>-4</v>
      </c>
      <c r="AA22" s="9">
        <f t="shared" si="6"/>
        <v>-6</v>
      </c>
      <c r="AB22" s="9">
        <f t="shared" si="7"/>
        <v>-4</v>
      </c>
      <c r="AC22" s="9">
        <f t="shared" si="8"/>
        <v>-6</v>
      </c>
      <c r="AD22" s="9">
        <f t="shared" si="9"/>
        <v>0</v>
      </c>
      <c r="AE22" s="9">
        <f t="shared" si="10"/>
        <v>-31</v>
      </c>
      <c r="AF22" s="9">
        <f t="shared" si="11"/>
        <v>0</v>
      </c>
      <c r="AG22" s="9">
        <f t="shared" si="12"/>
        <v>1</v>
      </c>
      <c r="AH22" s="9">
        <f t="shared" si="13"/>
        <v>8</v>
      </c>
    </row>
    <row r="23" spans="1:34" x14ac:dyDescent="0.25">
      <c r="A23" s="16" t="s">
        <v>108</v>
      </c>
      <c r="B23" s="10">
        <v>0</v>
      </c>
      <c r="C23" s="10">
        <v>0</v>
      </c>
      <c r="D23" s="10">
        <v>0</v>
      </c>
      <c r="E23" s="10">
        <v>6</v>
      </c>
      <c r="F23" s="10">
        <v>0</v>
      </c>
      <c r="G23" s="10">
        <v>0</v>
      </c>
      <c r="H23" s="10">
        <v>0</v>
      </c>
      <c r="I23" s="10">
        <v>0</v>
      </c>
      <c r="J23" s="10">
        <v>0</v>
      </c>
      <c r="K23" s="10">
        <v>6</v>
      </c>
      <c r="L23" s="10">
        <v>0</v>
      </c>
      <c r="M23" s="10">
        <v>0</v>
      </c>
      <c r="N23" s="10">
        <v>0</v>
      </c>
      <c r="O23" s="10">
        <v>0</v>
      </c>
      <c r="P23" s="10">
        <v>0</v>
      </c>
      <c r="Q23" s="10">
        <v>0</v>
      </c>
      <c r="R23" s="10">
        <v>0</v>
      </c>
      <c r="S23" s="10">
        <v>0</v>
      </c>
      <c r="T23" s="10">
        <v>0</v>
      </c>
      <c r="U23" s="10">
        <v>0</v>
      </c>
      <c r="V23" s="9">
        <f t="shared" si="1"/>
        <v>0</v>
      </c>
      <c r="W23" s="9">
        <f t="shared" si="2"/>
        <v>0</v>
      </c>
      <c r="X23" s="9">
        <f t="shared" si="3"/>
        <v>0</v>
      </c>
      <c r="Y23" s="9">
        <f t="shared" si="4"/>
        <v>-6</v>
      </c>
      <c r="Z23" s="9">
        <f t="shared" si="5"/>
        <v>0</v>
      </c>
      <c r="AA23" s="9">
        <f t="shared" si="6"/>
        <v>0</v>
      </c>
      <c r="AB23" s="9">
        <f t="shared" si="7"/>
        <v>0</v>
      </c>
      <c r="AC23" s="9">
        <f t="shared" si="8"/>
        <v>0</v>
      </c>
      <c r="AD23" s="9">
        <f t="shared" si="9"/>
        <v>0</v>
      </c>
      <c r="AE23" s="9">
        <f t="shared" si="10"/>
        <v>-6</v>
      </c>
      <c r="AF23" s="9">
        <f t="shared" si="11"/>
        <v>0</v>
      </c>
      <c r="AG23" s="9">
        <f t="shared" si="12"/>
        <v>8</v>
      </c>
      <c r="AH23" s="9">
        <f t="shared" si="13"/>
        <v>1</v>
      </c>
    </row>
    <row r="24" spans="1:34" x14ac:dyDescent="0.25">
      <c r="A24" s="16" t="s">
        <v>87</v>
      </c>
      <c r="B24" s="10">
        <v>3</v>
      </c>
      <c r="C24" s="10">
        <v>4</v>
      </c>
      <c r="D24" s="10">
        <v>6</v>
      </c>
      <c r="E24" s="10">
        <v>7</v>
      </c>
      <c r="F24" s="10">
        <v>4</v>
      </c>
      <c r="G24" s="10">
        <v>4</v>
      </c>
      <c r="H24" s="10">
        <v>3</v>
      </c>
      <c r="I24" s="10">
        <v>5</v>
      </c>
      <c r="J24" s="10">
        <v>1</v>
      </c>
      <c r="K24" s="10">
        <v>37</v>
      </c>
      <c r="L24" s="10">
        <v>1</v>
      </c>
      <c r="M24" s="10">
        <v>4</v>
      </c>
      <c r="N24" s="10">
        <v>6</v>
      </c>
      <c r="O24" s="10">
        <v>2</v>
      </c>
      <c r="P24" s="10">
        <v>0</v>
      </c>
      <c r="Q24" s="10">
        <v>0</v>
      </c>
      <c r="R24" s="10">
        <v>0</v>
      </c>
      <c r="S24" s="10">
        <v>2</v>
      </c>
      <c r="T24" s="10">
        <v>0</v>
      </c>
      <c r="U24" s="10">
        <v>15</v>
      </c>
      <c r="V24" s="9">
        <f t="shared" si="1"/>
        <v>-2</v>
      </c>
      <c r="W24" s="9">
        <f t="shared" si="2"/>
        <v>0</v>
      </c>
      <c r="X24" s="9">
        <f t="shared" si="3"/>
        <v>0</v>
      </c>
      <c r="Y24" s="9">
        <f t="shared" si="4"/>
        <v>-5</v>
      </c>
      <c r="Z24" s="9">
        <f t="shared" si="5"/>
        <v>-4</v>
      </c>
      <c r="AA24" s="9">
        <f t="shared" si="6"/>
        <v>-4</v>
      </c>
      <c r="AB24" s="9">
        <f t="shared" si="7"/>
        <v>-3</v>
      </c>
      <c r="AC24" s="9">
        <f t="shared" si="8"/>
        <v>-3</v>
      </c>
      <c r="AD24" s="9">
        <f t="shared" si="9"/>
        <v>-1</v>
      </c>
      <c r="AE24" s="9">
        <f t="shared" si="10"/>
        <v>-22</v>
      </c>
      <c r="AF24" s="9">
        <f t="shared" si="11"/>
        <v>0</v>
      </c>
      <c r="AG24" s="9">
        <f t="shared" si="12"/>
        <v>2</v>
      </c>
      <c r="AH24" s="9">
        <f t="shared" si="13"/>
        <v>7</v>
      </c>
    </row>
    <row r="25" spans="1:34" x14ac:dyDescent="0.25">
      <c r="A25" s="16" t="s">
        <v>65</v>
      </c>
      <c r="B25" s="10">
        <v>2</v>
      </c>
      <c r="C25" s="10">
        <v>3</v>
      </c>
      <c r="D25" s="10">
        <v>8</v>
      </c>
      <c r="E25" s="10">
        <v>2</v>
      </c>
      <c r="F25" s="10">
        <v>4</v>
      </c>
      <c r="G25" s="10">
        <v>4</v>
      </c>
      <c r="H25" s="10">
        <v>1</v>
      </c>
      <c r="I25" s="10">
        <v>6</v>
      </c>
      <c r="J25" s="10">
        <v>1</v>
      </c>
      <c r="K25" s="10">
        <v>31</v>
      </c>
      <c r="L25" s="10">
        <v>4</v>
      </c>
      <c r="M25" s="10">
        <v>4</v>
      </c>
      <c r="N25" s="10">
        <v>6</v>
      </c>
      <c r="O25" s="10">
        <v>3</v>
      </c>
      <c r="P25" s="10">
        <v>3</v>
      </c>
      <c r="Q25" s="10">
        <v>3</v>
      </c>
      <c r="R25" s="10">
        <v>0</v>
      </c>
      <c r="S25" s="10">
        <v>2</v>
      </c>
      <c r="T25" s="10">
        <v>1</v>
      </c>
      <c r="U25" s="10">
        <v>26</v>
      </c>
      <c r="V25" s="9">
        <f t="shared" si="1"/>
        <v>2</v>
      </c>
      <c r="W25" s="9">
        <f t="shared" si="2"/>
        <v>1</v>
      </c>
      <c r="X25" s="9">
        <f t="shared" si="3"/>
        <v>-2</v>
      </c>
      <c r="Y25" s="9">
        <f t="shared" si="4"/>
        <v>1</v>
      </c>
      <c r="Z25" s="9">
        <f t="shared" si="5"/>
        <v>-1</v>
      </c>
      <c r="AA25" s="9">
        <f t="shared" si="6"/>
        <v>-1</v>
      </c>
      <c r="AB25" s="9">
        <f t="shared" si="7"/>
        <v>-1</v>
      </c>
      <c r="AC25" s="9">
        <f t="shared" si="8"/>
        <v>-4</v>
      </c>
      <c r="AD25" s="9">
        <f t="shared" si="9"/>
        <v>0</v>
      </c>
      <c r="AE25" s="9">
        <f t="shared" si="10"/>
        <v>-5</v>
      </c>
      <c r="AF25" s="9">
        <f t="shared" si="11"/>
        <v>3</v>
      </c>
      <c r="AG25" s="9">
        <f t="shared" si="12"/>
        <v>1</v>
      </c>
      <c r="AH25" s="9">
        <f t="shared" si="13"/>
        <v>5</v>
      </c>
    </row>
    <row r="26" spans="1:34" x14ac:dyDescent="0.25">
      <c r="A26" s="16" t="s">
        <v>74</v>
      </c>
      <c r="B26" s="10">
        <v>3</v>
      </c>
      <c r="C26" s="10">
        <v>3</v>
      </c>
      <c r="D26" s="10">
        <v>6</v>
      </c>
      <c r="E26" s="10">
        <v>6</v>
      </c>
      <c r="F26" s="10">
        <v>2</v>
      </c>
      <c r="G26" s="10">
        <v>3</v>
      </c>
      <c r="H26" s="10">
        <v>1</v>
      </c>
      <c r="I26" s="10">
        <v>6</v>
      </c>
      <c r="J26" s="10">
        <v>0</v>
      </c>
      <c r="K26" s="10">
        <v>30</v>
      </c>
      <c r="L26" s="10">
        <v>1</v>
      </c>
      <c r="M26" s="10">
        <v>0</v>
      </c>
      <c r="N26" s="10">
        <v>0</v>
      </c>
      <c r="O26" s="10">
        <v>0</v>
      </c>
      <c r="P26" s="10">
        <v>0</v>
      </c>
      <c r="Q26" s="10">
        <v>0</v>
      </c>
      <c r="R26" s="10">
        <v>0</v>
      </c>
      <c r="S26" s="10">
        <v>0</v>
      </c>
      <c r="T26" s="10">
        <v>0</v>
      </c>
      <c r="U26" s="10">
        <v>1</v>
      </c>
      <c r="V26" s="9">
        <f t="shared" si="1"/>
        <v>-2</v>
      </c>
      <c r="W26" s="9">
        <f t="shared" si="2"/>
        <v>-3</v>
      </c>
      <c r="X26" s="9">
        <f t="shared" si="3"/>
        <v>-6</v>
      </c>
      <c r="Y26" s="9">
        <f t="shared" si="4"/>
        <v>-6</v>
      </c>
      <c r="Z26" s="9">
        <f t="shared" si="5"/>
        <v>-2</v>
      </c>
      <c r="AA26" s="9">
        <f t="shared" si="6"/>
        <v>-3</v>
      </c>
      <c r="AB26" s="9">
        <f t="shared" si="7"/>
        <v>-1</v>
      </c>
      <c r="AC26" s="9">
        <f t="shared" si="8"/>
        <v>-6</v>
      </c>
      <c r="AD26" s="9">
        <f t="shared" si="9"/>
        <v>0</v>
      </c>
      <c r="AE26" s="9">
        <f t="shared" si="10"/>
        <v>-29</v>
      </c>
      <c r="AF26" s="9">
        <f t="shared" si="11"/>
        <v>0</v>
      </c>
      <c r="AG26" s="9">
        <f t="shared" si="12"/>
        <v>1</v>
      </c>
      <c r="AH26" s="9">
        <f t="shared" si="13"/>
        <v>8</v>
      </c>
    </row>
    <row r="27" spans="1:34" x14ac:dyDescent="0.25">
      <c r="A27" s="16" t="s">
        <v>62</v>
      </c>
      <c r="B27" s="10">
        <v>2</v>
      </c>
      <c r="C27" s="10">
        <v>1</v>
      </c>
      <c r="D27" s="10">
        <v>6</v>
      </c>
      <c r="E27" s="10">
        <v>5</v>
      </c>
      <c r="F27" s="10">
        <v>3</v>
      </c>
      <c r="G27" s="10">
        <v>0</v>
      </c>
      <c r="H27" s="10">
        <v>0</v>
      </c>
      <c r="I27" s="10">
        <v>0</v>
      </c>
      <c r="J27" s="10">
        <v>0</v>
      </c>
      <c r="K27" s="10">
        <v>17</v>
      </c>
      <c r="L27" s="10">
        <v>0</v>
      </c>
      <c r="M27" s="10">
        <v>0</v>
      </c>
      <c r="N27" s="10">
        <v>0</v>
      </c>
      <c r="O27" s="10">
        <v>0</v>
      </c>
      <c r="P27" s="10">
        <v>0</v>
      </c>
      <c r="Q27" s="10">
        <v>0</v>
      </c>
      <c r="R27" s="10">
        <v>0</v>
      </c>
      <c r="S27" s="10">
        <v>0</v>
      </c>
      <c r="T27" s="10">
        <v>0</v>
      </c>
      <c r="U27" s="10">
        <v>0</v>
      </c>
      <c r="V27" s="9">
        <f t="shared" si="1"/>
        <v>-2</v>
      </c>
      <c r="W27" s="9">
        <f t="shared" si="2"/>
        <v>-1</v>
      </c>
      <c r="X27" s="9">
        <f t="shared" si="3"/>
        <v>-6</v>
      </c>
      <c r="Y27" s="9">
        <f t="shared" si="4"/>
        <v>-5</v>
      </c>
      <c r="Z27" s="9">
        <f t="shared" si="5"/>
        <v>-3</v>
      </c>
      <c r="AA27" s="9">
        <f t="shared" si="6"/>
        <v>0</v>
      </c>
      <c r="AB27" s="9">
        <f t="shared" si="7"/>
        <v>0</v>
      </c>
      <c r="AC27" s="9">
        <f t="shared" si="8"/>
        <v>0</v>
      </c>
      <c r="AD27" s="9">
        <f t="shared" si="9"/>
        <v>0</v>
      </c>
      <c r="AE27" s="9">
        <f t="shared" si="10"/>
        <v>-17</v>
      </c>
      <c r="AF27" s="9">
        <f t="shared" si="11"/>
        <v>0</v>
      </c>
      <c r="AG27" s="9">
        <f t="shared" si="12"/>
        <v>4</v>
      </c>
      <c r="AH27" s="9">
        <f t="shared" si="13"/>
        <v>5</v>
      </c>
    </row>
    <row r="28" spans="1:34" x14ac:dyDescent="0.25">
      <c r="A28" s="16" t="s">
        <v>123</v>
      </c>
      <c r="B28" s="10">
        <v>1</v>
      </c>
      <c r="C28" s="10">
        <v>3</v>
      </c>
      <c r="D28" s="10">
        <v>0</v>
      </c>
      <c r="E28" s="10">
        <v>0</v>
      </c>
      <c r="F28" s="10">
        <v>0</v>
      </c>
      <c r="G28" s="10">
        <v>0</v>
      </c>
      <c r="H28" s="10">
        <v>0</v>
      </c>
      <c r="I28" s="10">
        <v>0</v>
      </c>
      <c r="J28" s="10">
        <v>1</v>
      </c>
      <c r="K28" s="10">
        <v>5</v>
      </c>
      <c r="L28" s="10">
        <v>1</v>
      </c>
      <c r="M28" s="10">
        <v>3</v>
      </c>
      <c r="N28" s="10">
        <v>0</v>
      </c>
      <c r="O28" s="10">
        <v>1</v>
      </c>
      <c r="P28" s="10">
        <v>2</v>
      </c>
      <c r="Q28" s="10">
        <v>0</v>
      </c>
      <c r="R28" s="10">
        <v>0</v>
      </c>
      <c r="S28" s="10">
        <v>0</v>
      </c>
      <c r="T28" s="10">
        <v>1</v>
      </c>
      <c r="U28" s="10">
        <v>8</v>
      </c>
      <c r="V28" s="9">
        <f t="shared" si="1"/>
        <v>0</v>
      </c>
      <c r="W28" s="9">
        <f t="shared" si="2"/>
        <v>0</v>
      </c>
      <c r="X28" s="9">
        <f t="shared" si="3"/>
        <v>0</v>
      </c>
      <c r="Y28" s="9">
        <f t="shared" si="4"/>
        <v>1</v>
      </c>
      <c r="Z28" s="9">
        <f t="shared" si="5"/>
        <v>2</v>
      </c>
      <c r="AA28" s="9">
        <f t="shared" si="6"/>
        <v>0</v>
      </c>
      <c r="AB28" s="9">
        <f t="shared" si="7"/>
        <v>0</v>
      </c>
      <c r="AC28" s="9">
        <f t="shared" si="8"/>
        <v>0</v>
      </c>
      <c r="AD28" s="9">
        <f t="shared" si="9"/>
        <v>0</v>
      </c>
      <c r="AE28" s="9">
        <f t="shared" si="10"/>
        <v>3</v>
      </c>
      <c r="AF28" s="9">
        <f t="shared" si="11"/>
        <v>2</v>
      </c>
      <c r="AG28" s="9">
        <f t="shared" si="12"/>
        <v>7</v>
      </c>
      <c r="AH28" s="9">
        <f t="shared" si="13"/>
        <v>0</v>
      </c>
    </row>
    <row r="29" spans="1:34" x14ac:dyDescent="0.25">
      <c r="A29" s="16" t="s">
        <v>71</v>
      </c>
      <c r="B29" s="10">
        <v>2</v>
      </c>
      <c r="C29" s="10">
        <v>4</v>
      </c>
      <c r="D29" s="10">
        <v>10</v>
      </c>
      <c r="E29" s="10">
        <v>6</v>
      </c>
      <c r="F29" s="10">
        <v>5</v>
      </c>
      <c r="G29" s="10">
        <v>3</v>
      </c>
      <c r="H29" s="10">
        <v>2</v>
      </c>
      <c r="I29" s="10">
        <v>4</v>
      </c>
      <c r="J29" s="10">
        <v>1</v>
      </c>
      <c r="K29" s="10">
        <v>37</v>
      </c>
      <c r="L29" s="10">
        <v>1</v>
      </c>
      <c r="M29" s="10">
        <v>2</v>
      </c>
      <c r="N29" s="10">
        <v>8</v>
      </c>
      <c r="O29" s="10">
        <v>4</v>
      </c>
      <c r="P29" s="10">
        <v>4</v>
      </c>
      <c r="Q29" s="10">
        <v>0</v>
      </c>
      <c r="R29" s="10">
        <v>0</v>
      </c>
      <c r="S29" s="10">
        <v>0</v>
      </c>
      <c r="T29" s="10">
        <v>0</v>
      </c>
      <c r="U29" s="10">
        <v>19</v>
      </c>
      <c r="V29" s="9">
        <f t="shared" si="1"/>
        <v>-1</v>
      </c>
      <c r="W29" s="9">
        <f t="shared" si="2"/>
        <v>-2</v>
      </c>
      <c r="X29" s="9">
        <f t="shared" si="3"/>
        <v>-2</v>
      </c>
      <c r="Y29" s="9">
        <f t="shared" si="4"/>
        <v>-2</v>
      </c>
      <c r="Z29" s="9">
        <f t="shared" si="5"/>
        <v>-1</v>
      </c>
      <c r="AA29" s="9">
        <f t="shared" si="6"/>
        <v>-3</v>
      </c>
      <c r="AB29" s="9">
        <f t="shared" si="7"/>
        <v>-2</v>
      </c>
      <c r="AC29" s="9">
        <f t="shared" si="8"/>
        <v>-4</v>
      </c>
      <c r="AD29" s="9">
        <f t="shared" si="9"/>
        <v>-1</v>
      </c>
      <c r="AE29" s="9">
        <f t="shared" si="10"/>
        <v>-18</v>
      </c>
      <c r="AF29" s="9">
        <f t="shared" si="11"/>
        <v>0</v>
      </c>
      <c r="AG29" s="9">
        <f t="shared" si="12"/>
        <v>0</v>
      </c>
      <c r="AH29" s="9">
        <f t="shared" si="13"/>
        <v>9</v>
      </c>
    </row>
    <row r="30" spans="1:34" x14ac:dyDescent="0.25">
      <c r="A30" s="16" t="s">
        <v>90</v>
      </c>
      <c r="B30" s="10">
        <v>3</v>
      </c>
      <c r="C30" s="10">
        <v>4</v>
      </c>
      <c r="D30" s="10">
        <v>12</v>
      </c>
      <c r="E30" s="10">
        <v>5</v>
      </c>
      <c r="F30" s="10">
        <v>6</v>
      </c>
      <c r="G30" s="10">
        <v>6</v>
      </c>
      <c r="H30" s="10">
        <v>4</v>
      </c>
      <c r="I30" s="10">
        <v>6</v>
      </c>
      <c r="J30" s="10">
        <v>1</v>
      </c>
      <c r="K30" s="10">
        <v>47</v>
      </c>
      <c r="L30" s="10">
        <v>3</v>
      </c>
      <c r="M30" s="10">
        <v>4</v>
      </c>
      <c r="N30" s="10">
        <v>12</v>
      </c>
      <c r="O30" s="10">
        <v>5</v>
      </c>
      <c r="P30" s="10">
        <v>6</v>
      </c>
      <c r="Q30" s="10">
        <v>6</v>
      </c>
      <c r="R30" s="10">
        <v>4</v>
      </c>
      <c r="S30" s="10">
        <v>6</v>
      </c>
      <c r="T30" s="10">
        <v>1</v>
      </c>
      <c r="U30" s="10">
        <v>47</v>
      </c>
      <c r="V30" s="9">
        <f t="shared" si="1"/>
        <v>0</v>
      </c>
      <c r="W30" s="9">
        <f t="shared" si="2"/>
        <v>0</v>
      </c>
      <c r="X30" s="9">
        <f t="shared" si="3"/>
        <v>0</v>
      </c>
      <c r="Y30" s="9">
        <f t="shared" si="4"/>
        <v>0</v>
      </c>
      <c r="Z30" s="9">
        <f t="shared" si="5"/>
        <v>0</v>
      </c>
      <c r="AA30" s="9">
        <f t="shared" si="6"/>
        <v>0</v>
      </c>
      <c r="AB30" s="9">
        <f t="shared" si="7"/>
        <v>0</v>
      </c>
      <c r="AC30" s="9">
        <f t="shared" si="8"/>
        <v>0</v>
      </c>
      <c r="AD30" s="9">
        <f t="shared" si="9"/>
        <v>0</v>
      </c>
      <c r="AE30" s="9">
        <f t="shared" si="10"/>
        <v>0</v>
      </c>
      <c r="AF30" s="9">
        <f t="shared" si="11"/>
        <v>0</v>
      </c>
      <c r="AG30" s="9">
        <f t="shared" si="12"/>
        <v>9</v>
      </c>
      <c r="AH30" s="9">
        <f t="shared" si="13"/>
        <v>0</v>
      </c>
    </row>
    <row r="31" spans="1:34" x14ac:dyDescent="0.25">
      <c r="A31" s="16" t="s">
        <v>77</v>
      </c>
      <c r="B31" s="10">
        <v>4</v>
      </c>
      <c r="C31" s="10">
        <v>4</v>
      </c>
      <c r="D31" s="10">
        <v>10</v>
      </c>
      <c r="E31" s="10">
        <v>5</v>
      </c>
      <c r="F31" s="10">
        <v>5</v>
      </c>
      <c r="G31" s="10">
        <v>6</v>
      </c>
      <c r="H31" s="10">
        <v>4</v>
      </c>
      <c r="I31" s="10">
        <v>7</v>
      </c>
      <c r="J31" s="10">
        <v>1</v>
      </c>
      <c r="K31" s="10">
        <v>46</v>
      </c>
      <c r="L31" s="10">
        <v>3</v>
      </c>
      <c r="M31" s="10">
        <v>3</v>
      </c>
      <c r="N31" s="10">
        <v>10</v>
      </c>
      <c r="O31" s="10">
        <v>8</v>
      </c>
      <c r="P31" s="10">
        <v>5</v>
      </c>
      <c r="Q31" s="10">
        <v>0</v>
      </c>
      <c r="R31" s="10">
        <v>0</v>
      </c>
      <c r="S31" s="10">
        <v>2</v>
      </c>
      <c r="T31" s="10">
        <v>0</v>
      </c>
      <c r="U31" s="10">
        <v>31</v>
      </c>
      <c r="V31" s="9">
        <f t="shared" si="1"/>
        <v>-1</v>
      </c>
      <c r="W31" s="9">
        <f t="shared" si="2"/>
        <v>-1</v>
      </c>
      <c r="X31" s="9">
        <f t="shared" si="3"/>
        <v>0</v>
      </c>
      <c r="Y31" s="9">
        <f t="shared" si="4"/>
        <v>3</v>
      </c>
      <c r="Z31" s="9">
        <f t="shared" si="5"/>
        <v>0</v>
      </c>
      <c r="AA31" s="9">
        <f t="shared" si="6"/>
        <v>-6</v>
      </c>
      <c r="AB31" s="9">
        <f t="shared" si="7"/>
        <v>-4</v>
      </c>
      <c r="AC31" s="9">
        <f t="shared" si="8"/>
        <v>-5</v>
      </c>
      <c r="AD31" s="9">
        <f t="shared" si="9"/>
        <v>-1</v>
      </c>
      <c r="AE31" s="9">
        <f t="shared" si="10"/>
        <v>-15</v>
      </c>
      <c r="AF31" s="9">
        <f t="shared" si="11"/>
        <v>1</v>
      </c>
      <c r="AG31" s="9">
        <f t="shared" si="12"/>
        <v>2</v>
      </c>
      <c r="AH31" s="9">
        <f t="shared" si="13"/>
        <v>6</v>
      </c>
    </row>
    <row r="32" spans="1:34" x14ac:dyDescent="0.25">
      <c r="A32" s="16" t="s">
        <v>111</v>
      </c>
      <c r="B32" s="10">
        <v>3</v>
      </c>
      <c r="C32" s="10">
        <v>3</v>
      </c>
      <c r="D32" s="10">
        <v>6</v>
      </c>
      <c r="E32" s="10">
        <v>3</v>
      </c>
      <c r="F32" s="10">
        <v>4</v>
      </c>
      <c r="G32" s="10">
        <v>3</v>
      </c>
      <c r="H32" s="10">
        <v>1</v>
      </c>
      <c r="I32" s="10">
        <v>3</v>
      </c>
      <c r="J32" s="10">
        <v>1</v>
      </c>
      <c r="K32" s="10">
        <v>27</v>
      </c>
      <c r="L32" s="10">
        <v>1</v>
      </c>
      <c r="M32" s="10">
        <v>2</v>
      </c>
      <c r="N32" s="10">
        <v>0</v>
      </c>
      <c r="O32" s="10">
        <v>3</v>
      </c>
      <c r="P32" s="10">
        <v>4</v>
      </c>
      <c r="Q32" s="10">
        <v>5</v>
      </c>
      <c r="R32" s="10">
        <v>0</v>
      </c>
      <c r="S32" s="10">
        <v>4</v>
      </c>
      <c r="T32" s="10">
        <v>1</v>
      </c>
      <c r="U32" s="10">
        <v>20</v>
      </c>
      <c r="V32" s="9">
        <f t="shared" si="1"/>
        <v>-2</v>
      </c>
      <c r="W32" s="9">
        <f t="shared" si="2"/>
        <v>-1</v>
      </c>
      <c r="X32" s="9">
        <f t="shared" si="3"/>
        <v>-6</v>
      </c>
      <c r="Y32" s="9">
        <f t="shared" si="4"/>
        <v>0</v>
      </c>
      <c r="Z32" s="9">
        <f t="shared" si="5"/>
        <v>0</v>
      </c>
      <c r="AA32" s="9">
        <f t="shared" si="6"/>
        <v>2</v>
      </c>
      <c r="AB32" s="9">
        <f t="shared" si="7"/>
        <v>-1</v>
      </c>
      <c r="AC32" s="9">
        <f t="shared" si="8"/>
        <v>1</v>
      </c>
      <c r="AD32" s="9">
        <f t="shared" si="9"/>
        <v>0</v>
      </c>
      <c r="AE32" s="9">
        <f t="shared" si="10"/>
        <v>-7</v>
      </c>
      <c r="AF32" s="9">
        <f t="shared" si="11"/>
        <v>2</v>
      </c>
      <c r="AG32" s="9">
        <f t="shared" si="12"/>
        <v>3</v>
      </c>
      <c r="AH32" s="7">
        <f t="shared" si="13"/>
        <v>4</v>
      </c>
    </row>
    <row r="33" spans="1:34" x14ac:dyDescent="0.25">
      <c r="A33" s="16" t="s">
        <v>194</v>
      </c>
      <c r="B33" s="12">
        <v>2.4814814814814814</v>
      </c>
      <c r="C33" s="12">
        <v>2.8518518518518516</v>
      </c>
      <c r="D33" s="12">
        <v>7.0370370370370372</v>
      </c>
      <c r="E33" s="12">
        <v>4.5185185185185182</v>
      </c>
      <c r="F33" s="12">
        <v>3.7407407407407409</v>
      </c>
      <c r="G33" s="12">
        <v>3.6666666666666665</v>
      </c>
      <c r="H33" s="12">
        <v>1.8888888888888888</v>
      </c>
      <c r="I33" s="12">
        <v>4.0370370370370372</v>
      </c>
      <c r="J33" s="12">
        <v>0.70370370370370372</v>
      </c>
      <c r="K33" s="12">
        <v>30.925925925925927</v>
      </c>
      <c r="L33" s="12">
        <v>1.6296296296296295</v>
      </c>
      <c r="M33" s="12">
        <v>2.2592592592592591</v>
      </c>
      <c r="N33" s="12">
        <v>4.4444444444444446</v>
      </c>
      <c r="O33" s="12">
        <v>2.5185185185185186</v>
      </c>
      <c r="P33" s="12">
        <v>2.1851851851851851</v>
      </c>
      <c r="Q33" s="12">
        <v>1.5925925925925926</v>
      </c>
      <c r="R33" s="12">
        <v>0.66666666666666663</v>
      </c>
      <c r="S33" s="12">
        <v>2.1481481481481484</v>
      </c>
      <c r="T33" s="12">
        <v>0.37037037037037035</v>
      </c>
      <c r="U33" s="12">
        <v>17.814814814814813</v>
      </c>
      <c r="V33" s="22">
        <f t="shared" si="1"/>
        <v>-0.85185185185185186</v>
      </c>
      <c r="W33" s="22">
        <f t="shared" si="2"/>
        <v>-0.59259259259259256</v>
      </c>
      <c r="X33" s="22">
        <f t="shared" si="3"/>
        <v>-2.5925925925925926</v>
      </c>
      <c r="Y33" s="22">
        <f t="shared" si="4"/>
        <v>-1.9999999999999996</v>
      </c>
      <c r="Z33" s="22">
        <f t="shared" si="5"/>
        <v>-1.5555555555555558</v>
      </c>
      <c r="AA33" s="22">
        <f t="shared" si="6"/>
        <v>-2.074074074074074</v>
      </c>
      <c r="AB33" s="22">
        <f t="shared" si="7"/>
        <v>-1.2222222222222223</v>
      </c>
      <c r="AC33" s="22">
        <f t="shared" si="8"/>
        <v>-1.8888888888888888</v>
      </c>
      <c r="AD33" s="22">
        <f t="shared" si="9"/>
        <v>-0.33333333333333337</v>
      </c>
      <c r="AE33" s="22">
        <f t="shared" si="10"/>
        <v>-13.111111111111114</v>
      </c>
      <c r="AF33" s="9">
        <f t="shared" si="11"/>
        <v>0</v>
      </c>
      <c r="AG33" s="9">
        <f t="shared" si="12"/>
        <v>0</v>
      </c>
      <c r="AH33" s="7">
        <f t="shared" si="13"/>
        <v>9</v>
      </c>
    </row>
  </sheetData>
  <mergeCells count="4">
    <mergeCell ref="B2:K2"/>
    <mergeCell ref="L2:U2"/>
    <mergeCell ref="V2:AE2"/>
    <mergeCell ref="AF2:AH2"/>
  </mergeCells>
  <conditionalFormatting sqref="V6:AE33">
    <cfRule type="cellIs" dxfId="122" priority="1" operator="lessThan">
      <formula>0</formula>
    </cfRule>
    <cfRule type="cellIs" dxfId="121"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RowHeight="15" x14ac:dyDescent="0.25"/>
  <cols>
    <col min="1" max="1" width="27" bestFit="1" customWidth="1"/>
    <col min="2" max="21" width="4.5703125" customWidth="1"/>
  </cols>
  <sheetData>
    <row r="1" spans="1:21" x14ac:dyDescent="0.25">
      <c r="A1" s="14"/>
      <c r="B1" s="25" t="s">
        <v>191</v>
      </c>
      <c r="C1" s="25"/>
      <c r="D1" s="25"/>
      <c r="E1" s="25"/>
      <c r="F1" s="25"/>
      <c r="G1" s="25"/>
      <c r="H1" s="25"/>
      <c r="I1" s="25"/>
      <c r="J1" s="25"/>
      <c r="K1" s="25"/>
      <c r="L1" s="25"/>
      <c r="M1" s="25"/>
      <c r="N1" s="25"/>
      <c r="O1" s="25"/>
      <c r="P1" s="25"/>
      <c r="Q1" s="25"/>
      <c r="R1" s="25"/>
      <c r="S1" s="25"/>
      <c r="T1" s="25"/>
      <c r="U1" s="25"/>
    </row>
    <row r="2" spans="1:21" x14ac:dyDescent="0.25">
      <c r="A2" s="14"/>
      <c r="B2" s="25" t="s">
        <v>170</v>
      </c>
      <c r="C2" s="25"/>
      <c r="D2" s="25" t="s">
        <v>171</v>
      </c>
      <c r="E2" s="25"/>
      <c r="F2" s="25" t="s">
        <v>172</v>
      </c>
      <c r="G2" s="25"/>
      <c r="H2" s="25" t="s">
        <v>173</v>
      </c>
      <c r="I2" s="25"/>
      <c r="J2" s="25" t="s">
        <v>174</v>
      </c>
      <c r="K2" s="25"/>
      <c r="L2" s="25" t="s">
        <v>175</v>
      </c>
      <c r="M2" s="25"/>
      <c r="N2" s="25" t="s">
        <v>176</v>
      </c>
      <c r="O2" s="25"/>
      <c r="P2" s="25" t="s">
        <v>177</v>
      </c>
      <c r="Q2" s="25"/>
      <c r="R2" s="25" t="s">
        <v>178</v>
      </c>
      <c r="S2" s="25"/>
      <c r="T2" s="25" t="s">
        <v>189</v>
      </c>
      <c r="U2" s="25"/>
    </row>
    <row r="3" spans="1:21" hidden="1" x14ac:dyDescent="0.25">
      <c r="A3" s="7"/>
      <c r="B3" s="15" t="s">
        <v>163</v>
      </c>
      <c r="C3" s="9"/>
      <c r="D3" s="9"/>
      <c r="E3" s="9"/>
      <c r="F3" s="9"/>
      <c r="G3" s="9"/>
      <c r="H3" s="9"/>
      <c r="I3" s="9"/>
      <c r="J3" s="9"/>
      <c r="K3" s="9"/>
      <c r="L3" s="9"/>
      <c r="M3" s="9"/>
      <c r="N3" s="9"/>
      <c r="O3" s="9"/>
      <c r="P3" s="9"/>
      <c r="Q3" s="9"/>
      <c r="R3" s="9"/>
      <c r="S3" s="9"/>
      <c r="T3" s="9"/>
      <c r="U3" s="9"/>
    </row>
    <row r="4" spans="1:21" hidden="1" x14ac:dyDescent="0.25">
      <c r="A4" s="7"/>
      <c r="B4" s="9" t="s">
        <v>168</v>
      </c>
      <c r="C4" s="9"/>
      <c r="D4" s="9" t="s">
        <v>180</v>
      </c>
      <c r="E4" s="9"/>
      <c r="F4" s="9" t="s">
        <v>181</v>
      </c>
      <c r="G4" s="9"/>
      <c r="H4" s="9" t="s">
        <v>182</v>
      </c>
      <c r="I4" s="9"/>
      <c r="J4" s="9" t="s">
        <v>183</v>
      </c>
      <c r="K4" s="9"/>
      <c r="L4" s="9" t="s">
        <v>184</v>
      </c>
      <c r="M4" s="9"/>
      <c r="N4" s="9" t="s">
        <v>185</v>
      </c>
      <c r="O4" s="9"/>
      <c r="P4" s="9" t="s">
        <v>186</v>
      </c>
      <c r="Q4" s="9"/>
      <c r="R4" s="9" t="s">
        <v>187</v>
      </c>
      <c r="S4" s="9"/>
      <c r="T4" s="9" t="s">
        <v>169</v>
      </c>
      <c r="U4" s="9"/>
    </row>
    <row r="5" spans="1:21" x14ac:dyDescent="0.25">
      <c r="A5" s="15" t="s">
        <v>44</v>
      </c>
      <c r="B5" s="9" t="s">
        <v>195</v>
      </c>
      <c r="C5" s="9" t="s">
        <v>188</v>
      </c>
      <c r="D5" s="9" t="s">
        <v>195</v>
      </c>
      <c r="E5" s="9" t="s">
        <v>188</v>
      </c>
      <c r="F5" s="9" t="s">
        <v>195</v>
      </c>
      <c r="G5" s="9" t="s">
        <v>188</v>
      </c>
      <c r="H5" s="9" t="s">
        <v>195</v>
      </c>
      <c r="I5" s="9" t="s">
        <v>188</v>
      </c>
      <c r="J5" s="9" t="s">
        <v>195</v>
      </c>
      <c r="K5" s="9" t="s">
        <v>188</v>
      </c>
      <c r="L5" s="9" t="s">
        <v>195</v>
      </c>
      <c r="M5" s="9" t="s">
        <v>188</v>
      </c>
      <c r="N5" s="9" t="s">
        <v>195</v>
      </c>
      <c r="O5" s="9" t="s">
        <v>188</v>
      </c>
      <c r="P5" s="9" t="s">
        <v>195</v>
      </c>
      <c r="Q5" s="9" t="s">
        <v>188</v>
      </c>
      <c r="R5" s="9" t="s">
        <v>195</v>
      </c>
      <c r="S5" s="9" t="s">
        <v>188</v>
      </c>
      <c r="T5" s="9" t="s">
        <v>195</v>
      </c>
      <c r="U5" s="9" t="s">
        <v>188</v>
      </c>
    </row>
    <row r="6" spans="1:21" x14ac:dyDescent="0.25">
      <c r="A6" s="16" t="s">
        <v>102</v>
      </c>
      <c r="B6" s="10">
        <v>4</v>
      </c>
      <c r="C6" s="10">
        <v>4</v>
      </c>
      <c r="D6" s="10">
        <v>4</v>
      </c>
      <c r="E6" s="10">
        <v>4</v>
      </c>
      <c r="F6" s="10">
        <v>6</v>
      </c>
      <c r="G6" s="10">
        <v>6</v>
      </c>
      <c r="H6" s="10">
        <v>6</v>
      </c>
      <c r="I6" s="10">
        <v>6</v>
      </c>
      <c r="J6" s="10">
        <v>6</v>
      </c>
      <c r="K6" s="10">
        <v>6</v>
      </c>
      <c r="L6" s="10">
        <v>6</v>
      </c>
      <c r="M6" s="10">
        <v>6</v>
      </c>
      <c r="N6" s="10">
        <v>4</v>
      </c>
      <c r="O6" s="10">
        <v>4</v>
      </c>
      <c r="P6" s="10">
        <v>7</v>
      </c>
      <c r="Q6" s="10">
        <v>7</v>
      </c>
      <c r="R6" s="10">
        <v>1</v>
      </c>
      <c r="S6" s="10">
        <v>1</v>
      </c>
      <c r="T6" s="10">
        <v>44</v>
      </c>
      <c r="U6" s="10">
        <v>44</v>
      </c>
    </row>
    <row r="7" spans="1:21" x14ac:dyDescent="0.25">
      <c r="A7" s="16" t="s">
        <v>99</v>
      </c>
      <c r="B7" s="10">
        <v>1</v>
      </c>
      <c r="C7" s="10">
        <v>0</v>
      </c>
      <c r="D7" s="10">
        <v>4</v>
      </c>
      <c r="E7" s="10">
        <v>0</v>
      </c>
      <c r="F7" s="10">
        <v>6</v>
      </c>
      <c r="G7" s="10">
        <v>0</v>
      </c>
      <c r="H7" s="10">
        <v>6</v>
      </c>
      <c r="I7" s="10">
        <v>0</v>
      </c>
      <c r="J7" s="10">
        <v>3</v>
      </c>
      <c r="K7" s="10">
        <v>0</v>
      </c>
      <c r="L7" s="10">
        <v>4</v>
      </c>
      <c r="M7" s="10">
        <v>0</v>
      </c>
      <c r="N7" s="10">
        <v>2</v>
      </c>
      <c r="O7" s="10">
        <v>0</v>
      </c>
      <c r="P7" s="10">
        <v>2</v>
      </c>
      <c r="Q7" s="10">
        <v>0</v>
      </c>
      <c r="R7" s="10">
        <v>1</v>
      </c>
      <c r="S7" s="10">
        <v>0</v>
      </c>
      <c r="T7" s="10">
        <v>29</v>
      </c>
      <c r="U7" s="10">
        <v>0</v>
      </c>
    </row>
    <row r="8" spans="1:21" x14ac:dyDescent="0.25">
      <c r="A8" s="16" t="s">
        <v>126</v>
      </c>
      <c r="B8" s="10">
        <v>3</v>
      </c>
      <c r="C8" s="10">
        <v>2</v>
      </c>
      <c r="D8" s="10">
        <v>3</v>
      </c>
      <c r="E8" s="10">
        <v>2</v>
      </c>
      <c r="F8" s="10">
        <v>6</v>
      </c>
      <c r="G8" s="10">
        <v>0</v>
      </c>
      <c r="H8" s="10">
        <v>5</v>
      </c>
      <c r="I8" s="10">
        <v>0</v>
      </c>
      <c r="J8" s="10">
        <v>6</v>
      </c>
      <c r="K8" s="10">
        <v>0</v>
      </c>
      <c r="L8" s="10">
        <v>5</v>
      </c>
      <c r="M8" s="10">
        <v>0</v>
      </c>
      <c r="N8" s="10">
        <v>4</v>
      </c>
      <c r="O8" s="10">
        <v>0</v>
      </c>
      <c r="P8" s="10">
        <v>7</v>
      </c>
      <c r="Q8" s="10">
        <v>0</v>
      </c>
      <c r="R8" s="10">
        <v>1</v>
      </c>
      <c r="S8" s="10">
        <v>0</v>
      </c>
      <c r="T8" s="10">
        <v>40</v>
      </c>
      <c r="U8" s="10">
        <v>4</v>
      </c>
    </row>
    <row r="9" spans="1:21" x14ac:dyDescent="0.25">
      <c r="A9" s="16" t="s">
        <v>52</v>
      </c>
      <c r="B9" s="10">
        <v>4</v>
      </c>
      <c r="C9" s="10">
        <v>4</v>
      </c>
      <c r="D9" s="10">
        <v>3</v>
      </c>
      <c r="E9" s="10">
        <v>4</v>
      </c>
      <c r="F9" s="10">
        <v>6</v>
      </c>
      <c r="G9" s="10">
        <v>10</v>
      </c>
      <c r="H9" s="10">
        <v>3</v>
      </c>
      <c r="I9" s="10">
        <v>5</v>
      </c>
      <c r="J9" s="10">
        <v>6</v>
      </c>
      <c r="K9" s="10">
        <v>0</v>
      </c>
      <c r="L9" s="10">
        <v>6</v>
      </c>
      <c r="M9" s="10">
        <v>0</v>
      </c>
      <c r="N9" s="10">
        <v>4</v>
      </c>
      <c r="O9" s="10">
        <v>0</v>
      </c>
      <c r="P9" s="10">
        <v>7</v>
      </c>
      <c r="Q9" s="10">
        <v>3</v>
      </c>
      <c r="R9" s="10">
        <v>1</v>
      </c>
      <c r="S9" s="10">
        <v>1</v>
      </c>
      <c r="T9" s="10">
        <v>40</v>
      </c>
      <c r="U9" s="10">
        <v>27</v>
      </c>
    </row>
    <row r="10" spans="1:21" x14ac:dyDescent="0.25">
      <c r="A10" s="16" t="s">
        <v>146</v>
      </c>
      <c r="B10" s="10">
        <v>1</v>
      </c>
      <c r="C10" s="10">
        <v>0</v>
      </c>
      <c r="D10" s="10">
        <v>0</v>
      </c>
      <c r="E10" s="10">
        <v>0</v>
      </c>
      <c r="F10" s="10">
        <v>2</v>
      </c>
      <c r="G10" s="10">
        <v>0</v>
      </c>
      <c r="H10" s="10">
        <v>3</v>
      </c>
      <c r="I10" s="10">
        <v>0</v>
      </c>
      <c r="J10" s="10">
        <v>1</v>
      </c>
      <c r="K10" s="10">
        <v>0</v>
      </c>
      <c r="L10" s="10">
        <v>1</v>
      </c>
      <c r="M10" s="10">
        <v>1</v>
      </c>
      <c r="N10" s="10">
        <v>1</v>
      </c>
      <c r="O10" s="10">
        <v>0</v>
      </c>
      <c r="P10" s="10">
        <v>1</v>
      </c>
      <c r="Q10" s="10">
        <v>0</v>
      </c>
      <c r="R10" s="10">
        <v>1</v>
      </c>
      <c r="S10" s="10">
        <v>0</v>
      </c>
      <c r="T10" s="10">
        <v>11</v>
      </c>
      <c r="U10" s="10">
        <v>1</v>
      </c>
    </row>
    <row r="11" spans="1:21" x14ac:dyDescent="0.25">
      <c r="A11" s="16" t="s">
        <v>136</v>
      </c>
      <c r="B11" s="10">
        <v>1</v>
      </c>
      <c r="C11" s="10">
        <v>1</v>
      </c>
      <c r="D11" s="10">
        <v>1</v>
      </c>
      <c r="E11" s="10">
        <v>1</v>
      </c>
      <c r="F11" s="10">
        <v>2</v>
      </c>
      <c r="G11" s="10">
        <v>0</v>
      </c>
      <c r="H11" s="10">
        <v>6</v>
      </c>
      <c r="I11" s="10">
        <v>2</v>
      </c>
      <c r="J11" s="10">
        <v>1</v>
      </c>
      <c r="K11" s="10">
        <v>0</v>
      </c>
      <c r="L11" s="10">
        <v>1</v>
      </c>
      <c r="M11" s="10">
        <v>0</v>
      </c>
      <c r="N11" s="10">
        <v>0</v>
      </c>
      <c r="O11" s="10">
        <v>0</v>
      </c>
      <c r="P11" s="10">
        <v>1</v>
      </c>
      <c r="Q11" s="10">
        <v>1</v>
      </c>
      <c r="R11" s="10">
        <v>0</v>
      </c>
      <c r="S11" s="10">
        <v>0</v>
      </c>
      <c r="T11" s="10">
        <v>13</v>
      </c>
      <c r="U11" s="10">
        <v>5</v>
      </c>
    </row>
    <row r="12" spans="1:21" x14ac:dyDescent="0.25">
      <c r="A12" s="16" t="s">
        <v>139</v>
      </c>
      <c r="B12" s="10">
        <v>1</v>
      </c>
      <c r="C12" s="10">
        <v>1</v>
      </c>
      <c r="D12" s="10">
        <v>3</v>
      </c>
      <c r="E12" s="10">
        <v>4</v>
      </c>
      <c r="F12" s="10">
        <v>6</v>
      </c>
      <c r="G12" s="10">
        <v>2</v>
      </c>
      <c r="H12" s="10">
        <v>3</v>
      </c>
      <c r="I12" s="10">
        <v>3</v>
      </c>
      <c r="J12" s="10">
        <v>3</v>
      </c>
      <c r="K12" s="10">
        <v>3</v>
      </c>
      <c r="L12" s="10">
        <v>3</v>
      </c>
      <c r="M12" s="10">
        <v>3</v>
      </c>
      <c r="N12" s="10">
        <v>2</v>
      </c>
      <c r="O12" s="10">
        <v>1</v>
      </c>
      <c r="P12" s="10">
        <v>0</v>
      </c>
      <c r="Q12" s="10">
        <v>3</v>
      </c>
      <c r="R12" s="10">
        <v>0</v>
      </c>
      <c r="S12" s="10">
        <v>0</v>
      </c>
      <c r="T12" s="10">
        <v>21</v>
      </c>
      <c r="U12" s="10">
        <v>20</v>
      </c>
    </row>
    <row r="13" spans="1:21" x14ac:dyDescent="0.25">
      <c r="A13" s="16" t="s">
        <v>59</v>
      </c>
      <c r="B13" s="10">
        <v>1</v>
      </c>
      <c r="C13" s="10">
        <v>1</v>
      </c>
      <c r="D13" s="10">
        <v>1</v>
      </c>
      <c r="E13" s="10">
        <v>3</v>
      </c>
      <c r="F13" s="10">
        <v>4</v>
      </c>
      <c r="G13" s="10">
        <v>0</v>
      </c>
      <c r="H13" s="10">
        <v>4</v>
      </c>
      <c r="I13" s="10">
        <v>0</v>
      </c>
      <c r="J13" s="10">
        <v>2</v>
      </c>
      <c r="K13" s="10">
        <v>0</v>
      </c>
      <c r="L13" s="10">
        <v>2</v>
      </c>
      <c r="M13" s="10">
        <v>0</v>
      </c>
      <c r="N13" s="10">
        <v>1</v>
      </c>
      <c r="O13" s="10">
        <v>0</v>
      </c>
      <c r="P13" s="10">
        <v>2</v>
      </c>
      <c r="Q13" s="10">
        <v>0</v>
      </c>
      <c r="R13" s="10">
        <v>0</v>
      </c>
      <c r="S13" s="10">
        <v>0</v>
      </c>
      <c r="T13" s="10">
        <v>17</v>
      </c>
      <c r="U13" s="10">
        <v>4</v>
      </c>
    </row>
    <row r="14" spans="1:21" x14ac:dyDescent="0.25">
      <c r="A14" s="16" t="s">
        <v>80</v>
      </c>
      <c r="B14" s="10">
        <v>1</v>
      </c>
      <c r="C14" s="10">
        <v>2</v>
      </c>
      <c r="D14" s="10">
        <v>2</v>
      </c>
      <c r="E14" s="10">
        <v>3</v>
      </c>
      <c r="F14" s="10">
        <v>10</v>
      </c>
      <c r="G14" s="10">
        <v>10</v>
      </c>
      <c r="H14" s="10">
        <v>3</v>
      </c>
      <c r="I14" s="10">
        <v>6</v>
      </c>
      <c r="J14" s="10">
        <v>4</v>
      </c>
      <c r="K14" s="10">
        <v>4</v>
      </c>
      <c r="L14" s="10">
        <v>4</v>
      </c>
      <c r="M14" s="10">
        <v>5</v>
      </c>
      <c r="N14" s="10">
        <v>1</v>
      </c>
      <c r="O14" s="10">
        <v>1</v>
      </c>
      <c r="P14" s="10">
        <v>4</v>
      </c>
      <c r="Q14" s="10">
        <v>3</v>
      </c>
      <c r="R14" s="10">
        <v>1</v>
      </c>
      <c r="S14" s="10">
        <v>1</v>
      </c>
      <c r="T14" s="10">
        <v>30</v>
      </c>
      <c r="U14" s="10">
        <v>35</v>
      </c>
    </row>
    <row r="15" spans="1:21" x14ac:dyDescent="0.25">
      <c r="A15" s="16" t="s">
        <v>105</v>
      </c>
      <c r="B15" s="10">
        <v>4</v>
      </c>
      <c r="C15" s="10">
        <v>2</v>
      </c>
      <c r="D15" s="10">
        <v>4</v>
      </c>
      <c r="E15" s="10">
        <v>4</v>
      </c>
      <c r="F15" s="10">
        <v>12</v>
      </c>
      <c r="G15" s="10">
        <v>12</v>
      </c>
      <c r="H15" s="10">
        <v>7</v>
      </c>
      <c r="I15" s="10">
        <v>6</v>
      </c>
      <c r="J15" s="10">
        <v>6</v>
      </c>
      <c r="K15" s="10">
        <v>6</v>
      </c>
      <c r="L15" s="10">
        <v>6</v>
      </c>
      <c r="M15" s="10">
        <v>6</v>
      </c>
      <c r="N15" s="10">
        <v>3</v>
      </c>
      <c r="O15" s="10">
        <v>4</v>
      </c>
      <c r="P15" s="10">
        <v>7</v>
      </c>
      <c r="Q15" s="10">
        <v>6</v>
      </c>
      <c r="R15" s="10">
        <v>1</v>
      </c>
      <c r="S15" s="10">
        <v>1</v>
      </c>
      <c r="T15" s="10">
        <v>50</v>
      </c>
      <c r="U15" s="10">
        <v>47</v>
      </c>
    </row>
    <row r="16" spans="1:21" x14ac:dyDescent="0.25">
      <c r="A16" s="16" t="s">
        <v>96</v>
      </c>
      <c r="B16" s="10">
        <v>2</v>
      </c>
      <c r="C16" s="10">
        <v>4</v>
      </c>
      <c r="D16" s="10">
        <v>4</v>
      </c>
      <c r="E16" s="10">
        <v>3</v>
      </c>
      <c r="F16" s="10">
        <v>12</v>
      </c>
      <c r="G16" s="10">
        <v>10</v>
      </c>
      <c r="H16" s="10">
        <v>6</v>
      </c>
      <c r="I16" s="10">
        <v>6</v>
      </c>
      <c r="J16" s="10">
        <v>6</v>
      </c>
      <c r="K16" s="10">
        <v>5</v>
      </c>
      <c r="L16" s="10">
        <v>6</v>
      </c>
      <c r="M16" s="10">
        <v>4</v>
      </c>
      <c r="N16" s="10">
        <v>2</v>
      </c>
      <c r="O16" s="10">
        <v>2</v>
      </c>
      <c r="P16" s="10">
        <v>7</v>
      </c>
      <c r="Q16" s="10">
        <v>6</v>
      </c>
      <c r="R16" s="10">
        <v>1</v>
      </c>
      <c r="S16" s="10">
        <v>1</v>
      </c>
      <c r="T16" s="10">
        <v>46</v>
      </c>
      <c r="U16" s="10">
        <v>41</v>
      </c>
    </row>
    <row r="17" spans="1:21" x14ac:dyDescent="0.25">
      <c r="A17" s="16" t="s">
        <v>114</v>
      </c>
      <c r="B17" s="10">
        <v>4</v>
      </c>
      <c r="C17" s="10">
        <v>1</v>
      </c>
      <c r="D17" s="10">
        <v>3</v>
      </c>
      <c r="E17" s="10">
        <v>1</v>
      </c>
      <c r="F17" s="10">
        <v>4</v>
      </c>
      <c r="G17" s="10">
        <v>2</v>
      </c>
      <c r="H17" s="10">
        <v>3</v>
      </c>
      <c r="I17" s="10">
        <v>3</v>
      </c>
      <c r="J17" s="10">
        <v>2</v>
      </c>
      <c r="K17" s="10">
        <v>1</v>
      </c>
      <c r="L17" s="10">
        <v>2</v>
      </c>
      <c r="M17" s="10">
        <v>1</v>
      </c>
      <c r="N17" s="10">
        <v>1</v>
      </c>
      <c r="O17" s="10">
        <v>2</v>
      </c>
      <c r="P17" s="10">
        <v>4</v>
      </c>
      <c r="Q17" s="10">
        <v>1</v>
      </c>
      <c r="R17" s="10">
        <v>0</v>
      </c>
      <c r="S17" s="10">
        <v>0</v>
      </c>
      <c r="T17" s="10">
        <v>23</v>
      </c>
      <c r="U17" s="10">
        <v>12</v>
      </c>
    </row>
    <row r="18" spans="1:21" x14ac:dyDescent="0.25">
      <c r="A18" s="16" t="s">
        <v>83</v>
      </c>
      <c r="B18" s="10">
        <v>3</v>
      </c>
      <c r="C18" s="10">
        <v>1</v>
      </c>
      <c r="D18" s="10">
        <v>2</v>
      </c>
      <c r="E18" s="10">
        <v>2</v>
      </c>
      <c r="F18" s="10">
        <v>6</v>
      </c>
      <c r="G18" s="10">
        <v>4</v>
      </c>
      <c r="H18" s="10">
        <v>3</v>
      </c>
      <c r="I18" s="10">
        <v>0</v>
      </c>
      <c r="J18" s="10">
        <v>1</v>
      </c>
      <c r="K18" s="10">
        <v>2</v>
      </c>
      <c r="L18" s="10">
        <v>1</v>
      </c>
      <c r="M18" s="10">
        <v>0</v>
      </c>
      <c r="N18" s="10">
        <v>0</v>
      </c>
      <c r="O18" s="10">
        <v>0</v>
      </c>
      <c r="P18" s="10">
        <v>0</v>
      </c>
      <c r="Q18" s="10">
        <v>2</v>
      </c>
      <c r="R18" s="10">
        <v>0</v>
      </c>
      <c r="S18" s="10">
        <v>0</v>
      </c>
      <c r="T18" s="10">
        <v>16</v>
      </c>
      <c r="U18" s="10">
        <v>11</v>
      </c>
    </row>
    <row r="19" spans="1:21" x14ac:dyDescent="0.25">
      <c r="A19" s="16" t="s">
        <v>117</v>
      </c>
      <c r="B19" s="10">
        <v>3</v>
      </c>
      <c r="C19" s="10">
        <v>1</v>
      </c>
      <c r="D19" s="10">
        <v>2</v>
      </c>
      <c r="E19" s="10">
        <v>1</v>
      </c>
      <c r="F19" s="10">
        <v>12</v>
      </c>
      <c r="G19" s="10">
        <v>0</v>
      </c>
      <c r="H19" s="10">
        <v>5</v>
      </c>
      <c r="I19" s="10">
        <v>0</v>
      </c>
      <c r="J19" s="10">
        <v>5</v>
      </c>
      <c r="K19" s="10">
        <v>0</v>
      </c>
      <c r="L19" s="10">
        <v>6</v>
      </c>
      <c r="M19" s="10">
        <v>0</v>
      </c>
      <c r="N19" s="10">
        <v>2</v>
      </c>
      <c r="O19" s="10">
        <v>0</v>
      </c>
      <c r="P19" s="10">
        <v>5</v>
      </c>
      <c r="Q19" s="10">
        <v>2</v>
      </c>
      <c r="R19" s="10">
        <v>1</v>
      </c>
      <c r="S19" s="10">
        <v>0</v>
      </c>
      <c r="T19" s="10">
        <v>41</v>
      </c>
      <c r="U19" s="10">
        <v>4</v>
      </c>
    </row>
    <row r="20" spans="1:21" x14ac:dyDescent="0.25">
      <c r="A20" s="16" t="s">
        <v>120</v>
      </c>
      <c r="B20" s="10">
        <v>3</v>
      </c>
      <c r="C20" s="10">
        <v>0</v>
      </c>
      <c r="D20" s="10">
        <v>4</v>
      </c>
      <c r="E20" s="10">
        <v>0</v>
      </c>
      <c r="F20" s="10">
        <v>8</v>
      </c>
      <c r="G20" s="10">
        <v>8</v>
      </c>
      <c r="H20" s="10">
        <v>6</v>
      </c>
      <c r="I20" s="10">
        <v>0</v>
      </c>
      <c r="J20" s="10">
        <v>5</v>
      </c>
      <c r="K20" s="10">
        <v>4</v>
      </c>
      <c r="L20" s="10">
        <v>5</v>
      </c>
      <c r="M20" s="10">
        <v>0</v>
      </c>
      <c r="N20" s="10">
        <v>1</v>
      </c>
      <c r="O20" s="10">
        <v>0</v>
      </c>
      <c r="P20" s="10">
        <v>4</v>
      </c>
      <c r="Q20" s="10">
        <v>3</v>
      </c>
      <c r="R20" s="10">
        <v>1</v>
      </c>
      <c r="S20" s="10">
        <v>0</v>
      </c>
      <c r="T20" s="10">
        <v>37</v>
      </c>
      <c r="U20" s="10">
        <v>15</v>
      </c>
    </row>
    <row r="21" spans="1:21" x14ac:dyDescent="0.25">
      <c r="A21" s="16" t="s">
        <v>68</v>
      </c>
      <c r="B21" s="10">
        <v>4</v>
      </c>
      <c r="C21" s="10">
        <v>3</v>
      </c>
      <c r="D21" s="10">
        <v>4</v>
      </c>
      <c r="E21" s="10">
        <v>4</v>
      </c>
      <c r="F21" s="10">
        <v>12</v>
      </c>
      <c r="G21" s="10">
        <v>6</v>
      </c>
      <c r="H21" s="10">
        <v>3</v>
      </c>
      <c r="I21" s="10">
        <v>4</v>
      </c>
      <c r="J21" s="10">
        <v>6</v>
      </c>
      <c r="K21" s="10">
        <v>3</v>
      </c>
      <c r="L21" s="10">
        <v>6</v>
      </c>
      <c r="M21" s="10">
        <v>3</v>
      </c>
      <c r="N21" s="10">
        <v>3</v>
      </c>
      <c r="O21" s="10">
        <v>0</v>
      </c>
      <c r="P21" s="10">
        <v>7</v>
      </c>
      <c r="Q21" s="10">
        <v>4</v>
      </c>
      <c r="R21" s="10">
        <v>1</v>
      </c>
      <c r="S21" s="10">
        <v>0</v>
      </c>
      <c r="T21" s="10">
        <v>46</v>
      </c>
      <c r="U21" s="10">
        <v>27</v>
      </c>
    </row>
    <row r="22" spans="1:21" x14ac:dyDescent="0.25">
      <c r="A22" s="16" t="s">
        <v>93</v>
      </c>
      <c r="B22" s="10">
        <v>4</v>
      </c>
      <c r="C22" s="10">
        <v>2</v>
      </c>
      <c r="D22" s="10">
        <v>4</v>
      </c>
      <c r="E22" s="10">
        <v>3</v>
      </c>
      <c r="F22" s="10">
        <v>12</v>
      </c>
      <c r="G22" s="10">
        <v>8</v>
      </c>
      <c r="H22" s="10">
        <v>5</v>
      </c>
      <c r="I22" s="10">
        <v>1</v>
      </c>
      <c r="J22" s="10">
        <v>5</v>
      </c>
      <c r="K22" s="10">
        <v>1</v>
      </c>
      <c r="L22" s="10">
        <v>6</v>
      </c>
      <c r="M22" s="10">
        <v>0</v>
      </c>
      <c r="N22" s="10">
        <v>4</v>
      </c>
      <c r="O22" s="10">
        <v>0</v>
      </c>
      <c r="P22" s="10">
        <v>7</v>
      </c>
      <c r="Q22" s="10">
        <v>1</v>
      </c>
      <c r="R22" s="10">
        <v>1</v>
      </c>
      <c r="S22" s="10">
        <v>1</v>
      </c>
      <c r="T22" s="10">
        <v>48</v>
      </c>
      <c r="U22" s="10">
        <v>17</v>
      </c>
    </row>
    <row r="23" spans="1:21" x14ac:dyDescent="0.25">
      <c r="A23" s="16" t="s">
        <v>108</v>
      </c>
      <c r="B23" s="10">
        <v>0</v>
      </c>
      <c r="C23" s="10">
        <v>0</v>
      </c>
      <c r="D23" s="10">
        <v>0</v>
      </c>
      <c r="E23" s="10">
        <v>0</v>
      </c>
      <c r="F23" s="10">
        <v>0</v>
      </c>
      <c r="G23" s="10">
        <v>0</v>
      </c>
      <c r="H23" s="10">
        <v>6</v>
      </c>
      <c r="I23" s="10">
        <v>0</v>
      </c>
      <c r="J23" s="10">
        <v>0</v>
      </c>
      <c r="K23" s="10">
        <v>0</v>
      </c>
      <c r="L23" s="10">
        <v>0</v>
      </c>
      <c r="M23" s="10">
        <v>0</v>
      </c>
      <c r="N23" s="10">
        <v>0</v>
      </c>
      <c r="O23" s="10">
        <v>0</v>
      </c>
      <c r="P23" s="10">
        <v>0</v>
      </c>
      <c r="Q23" s="10">
        <v>0</v>
      </c>
      <c r="R23" s="10">
        <v>0</v>
      </c>
      <c r="S23" s="10">
        <v>0</v>
      </c>
      <c r="T23" s="10">
        <v>6</v>
      </c>
      <c r="U23" s="10">
        <v>0</v>
      </c>
    </row>
    <row r="24" spans="1:21" x14ac:dyDescent="0.25">
      <c r="A24" s="16" t="s">
        <v>87</v>
      </c>
      <c r="B24" s="10">
        <v>3</v>
      </c>
      <c r="C24" s="10">
        <v>1</v>
      </c>
      <c r="D24" s="10">
        <v>4</v>
      </c>
      <c r="E24" s="10">
        <v>4</v>
      </c>
      <c r="F24" s="10">
        <v>6</v>
      </c>
      <c r="G24" s="10">
        <v>6</v>
      </c>
      <c r="H24" s="10">
        <v>7</v>
      </c>
      <c r="I24" s="10">
        <v>2</v>
      </c>
      <c r="J24" s="10">
        <v>4</v>
      </c>
      <c r="K24" s="10">
        <v>0</v>
      </c>
      <c r="L24" s="10">
        <v>4</v>
      </c>
      <c r="M24" s="10">
        <v>0</v>
      </c>
      <c r="N24" s="10">
        <v>3</v>
      </c>
      <c r="O24" s="10">
        <v>0</v>
      </c>
      <c r="P24" s="10">
        <v>5</v>
      </c>
      <c r="Q24" s="10">
        <v>2</v>
      </c>
      <c r="R24" s="10">
        <v>1</v>
      </c>
      <c r="S24" s="10">
        <v>0</v>
      </c>
      <c r="T24" s="10">
        <v>37</v>
      </c>
      <c r="U24" s="10">
        <v>15</v>
      </c>
    </row>
    <row r="25" spans="1:21" x14ac:dyDescent="0.25">
      <c r="A25" s="16" t="s">
        <v>65</v>
      </c>
      <c r="B25" s="10">
        <v>2</v>
      </c>
      <c r="C25" s="10">
        <v>4</v>
      </c>
      <c r="D25" s="10">
        <v>3</v>
      </c>
      <c r="E25" s="10">
        <v>4</v>
      </c>
      <c r="F25" s="10">
        <v>8</v>
      </c>
      <c r="G25" s="10">
        <v>6</v>
      </c>
      <c r="H25" s="10">
        <v>2</v>
      </c>
      <c r="I25" s="10">
        <v>3</v>
      </c>
      <c r="J25" s="10">
        <v>4</v>
      </c>
      <c r="K25" s="10">
        <v>3</v>
      </c>
      <c r="L25" s="10">
        <v>4</v>
      </c>
      <c r="M25" s="10">
        <v>3</v>
      </c>
      <c r="N25" s="10">
        <v>1</v>
      </c>
      <c r="O25" s="10">
        <v>0</v>
      </c>
      <c r="P25" s="10">
        <v>6</v>
      </c>
      <c r="Q25" s="10">
        <v>2</v>
      </c>
      <c r="R25" s="10">
        <v>1</v>
      </c>
      <c r="S25" s="10">
        <v>1</v>
      </c>
      <c r="T25" s="10">
        <v>31</v>
      </c>
      <c r="U25" s="10">
        <v>26</v>
      </c>
    </row>
    <row r="26" spans="1:21" x14ac:dyDescent="0.25">
      <c r="A26" s="16" t="s">
        <v>74</v>
      </c>
      <c r="B26" s="10">
        <v>3</v>
      </c>
      <c r="C26" s="10">
        <v>1</v>
      </c>
      <c r="D26" s="10">
        <v>3</v>
      </c>
      <c r="E26" s="10">
        <v>0</v>
      </c>
      <c r="F26" s="10">
        <v>6</v>
      </c>
      <c r="G26" s="10">
        <v>0</v>
      </c>
      <c r="H26" s="10">
        <v>6</v>
      </c>
      <c r="I26" s="10">
        <v>0</v>
      </c>
      <c r="J26" s="10">
        <v>2</v>
      </c>
      <c r="K26" s="10">
        <v>0</v>
      </c>
      <c r="L26" s="10">
        <v>3</v>
      </c>
      <c r="M26" s="10">
        <v>0</v>
      </c>
      <c r="N26" s="10">
        <v>1</v>
      </c>
      <c r="O26" s="10">
        <v>0</v>
      </c>
      <c r="P26" s="10">
        <v>6</v>
      </c>
      <c r="Q26" s="10">
        <v>0</v>
      </c>
      <c r="R26" s="10">
        <v>0</v>
      </c>
      <c r="S26" s="10">
        <v>0</v>
      </c>
      <c r="T26" s="10">
        <v>30</v>
      </c>
      <c r="U26" s="10">
        <v>1</v>
      </c>
    </row>
    <row r="27" spans="1:21" x14ac:dyDescent="0.25">
      <c r="A27" s="16" t="s">
        <v>62</v>
      </c>
      <c r="B27" s="10">
        <v>2</v>
      </c>
      <c r="C27" s="10">
        <v>0</v>
      </c>
      <c r="D27" s="10">
        <v>1</v>
      </c>
      <c r="E27" s="10">
        <v>0</v>
      </c>
      <c r="F27" s="10">
        <v>6</v>
      </c>
      <c r="G27" s="10">
        <v>0</v>
      </c>
      <c r="H27" s="10">
        <v>5</v>
      </c>
      <c r="I27" s="10">
        <v>0</v>
      </c>
      <c r="J27" s="10">
        <v>3</v>
      </c>
      <c r="K27" s="10">
        <v>0</v>
      </c>
      <c r="L27" s="10">
        <v>0</v>
      </c>
      <c r="M27" s="10">
        <v>0</v>
      </c>
      <c r="N27" s="10">
        <v>0</v>
      </c>
      <c r="O27" s="10">
        <v>0</v>
      </c>
      <c r="P27" s="10">
        <v>0</v>
      </c>
      <c r="Q27" s="10">
        <v>0</v>
      </c>
      <c r="R27" s="10">
        <v>0</v>
      </c>
      <c r="S27" s="10">
        <v>0</v>
      </c>
      <c r="T27" s="10">
        <v>17</v>
      </c>
      <c r="U27" s="10">
        <v>0</v>
      </c>
    </row>
    <row r="28" spans="1:21" x14ac:dyDescent="0.25">
      <c r="A28" s="16" t="s">
        <v>123</v>
      </c>
      <c r="B28" s="10">
        <v>1</v>
      </c>
      <c r="C28" s="10">
        <v>1</v>
      </c>
      <c r="D28" s="10">
        <v>3</v>
      </c>
      <c r="E28" s="10">
        <v>3</v>
      </c>
      <c r="F28" s="10">
        <v>0</v>
      </c>
      <c r="G28" s="10">
        <v>0</v>
      </c>
      <c r="H28" s="10">
        <v>0</v>
      </c>
      <c r="I28" s="10">
        <v>1</v>
      </c>
      <c r="J28" s="10">
        <v>0</v>
      </c>
      <c r="K28" s="10">
        <v>2</v>
      </c>
      <c r="L28" s="10">
        <v>0</v>
      </c>
      <c r="M28" s="10">
        <v>0</v>
      </c>
      <c r="N28" s="10">
        <v>0</v>
      </c>
      <c r="O28" s="10">
        <v>0</v>
      </c>
      <c r="P28" s="10">
        <v>0</v>
      </c>
      <c r="Q28" s="10">
        <v>0</v>
      </c>
      <c r="R28" s="10">
        <v>1</v>
      </c>
      <c r="S28" s="10">
        <v>1</v>
      </c>
      <c r="T28" s="10">
        <v>5</v>
      </c>
      <c r="U28" s="10">
        <v>8</v>
      </c>
    </row>
    <row r="29" spans="1:21" x14ac:dyDescent="0.25">
      <c r="A29" s="16" t="s">
        <v>71</v>
      </c>
      <c r="B29" s="10">
        <v>2</v>
      </c>
      <c r="C29" s="10">
        <v>1</v>
      </c>
      <c r="D29" s="10">
        <v>4</v>
      </c>
      <c r="E29" s="10">
        <v>2</v>
      </c>
      <c r="F29" s="10">
        <v>10</v>
      </c>
      <c r="G29" s="10">
        <v>8</v>
      </c>
      <c r="H29" s="10">
        <v>6</v>
      </c>
      <c r="I29" s="10">
        <v>4</v>
      </c>
      <c r="J29" s="10">
        <v>5</v>
      </c>
      <c r="K29" s="10">
        <v>4</v>
      </c>
      <c r="L29" s="10">
        <v>3</v>
      </c>
      <c r="M29" s="10">
        <v>0</v>
      </c>
      <c r="N29" s="10">
        <v>2</v>
      </c>
      <c r="O29" s="10">
        <v>0</v>
      </c>
      <c r="P29" s="10">
        <v>4</v>
      </c>
      <c r="Q29" s="10">
        <v>0</v>
      </c>
      <c r="R29" s="10">
        <v>1</v>
      </c>
      <c r="S29" s="10">
        <v>0</v>
      </c>
      <c r="T29" s="10">
        <v>37</v>
      </c>
      <c r="U29" s="10">
        <v>19</v>
      </c>
    </row>
    <row r="30" spans="1:21" x14ac:dyDescent="0.25">
      <c r="A30" s="16" t="s">
        <v>90</v>
      </c>
      <c r="B30" s="10">
        <v>3</v>
      </c>
      <c r="C30" s="10">
        <v>3</v>
      </c>
      <c r="D30" s="10">
        <v>4</v>
      </c>
      <c r="E30" s="10">
        <v>4</v>
      </c>
      <c r="F30" s="10">
        <v>12</v>
      </c>
      <c r="G30" s="10">
        <v>12</v>
      </c>
      <c r="H30" s="10">
        <v>5</v>
      </c>
      <c r="I30" s="10">
        <v>5</v>
      </c>
      <c r="J30" s="10">
        <v>6</v>
      </c>
      <c r="K30" s="10">
        <v>6</v>
      </c>
      <c r="L30" s="10">
        <v>6</v>
      </c>
      <c r="M30" s="10">
        <v>6</v>
      </c>
      <c r="N30" s="10">
        <v>4</v>
      </c>
      <c r="O30" s="10">
        <v>4</v>
      </c>
      <c r="P30" s="10">
        <v>6</v>
      </c>
      <c r="Q30" s="10">
        <v>6</v>
      </c>
      <c r="R30" s="10">
        <v>1</v>
      </c>
      <c r="S30" s="10">
        <v>1</v>
      </c>
      <c r="T30" s="10">
        <v>47</v>
      </c>
      <c r="U30" s="10">
        <v>47</v>
      </c>
    </row>
    <row r="31" spans="1:21" x14ac:dyDescent="0.25">
      <c r="A31" s="16" t="s">
        <v>77</v>
      </c>
      <c r="B31" s="10">
        <v>4</v>
      </c>
      <c r="C31" s="10">
        <v>3</v>
      </c>
      <c r="D31" s="10">
        <v>4</v>
      </c>
      <c r="E31" s="10">
        <v>3</v>
      </c>
      <c r="F31" s="10">
        <v>10</v>
      </c>
      <c r="G31" s="10">
        <v>10</v>
      </c>
      <c r="H31" s="10">
        <v>5</v>
      </c>
      <c r="I31" s="10">
        <v>8</v>
      </c>
      <c r="J31" s="10">
        <v>5</v>
      </c>
      <c r="K31" s="10">
        <v>5</v>
      </c>
      <c r="L31" s="10">
        <v>6</v>
      </c>
      <c r="M31" s="10">
        <v>0</v>
      </c>
      <c r="N31" s="10">
        <v>4</v>
      </c>
      <c r="O31" s="10">
        <v>0</v>
      </c>
      <c r="P31" s="10">
        <v>7</v>
      </c>
      <c r="Q31" s="10">
        <v>2</v>
      </c>
      <c r="R31" s="10">
        <v>1</v>
      </c>
      <c r="S31" s="10">
        <v>0</v>
      </c>
      <c r="T31" s="10">
        <v>46</v>
      </c>
      <c r="U31" s="10">
        <v>31</v>
      </c>
    </row>
    <row r="32" spans="1:21" x14ac:dyDescent="0.25">
      <c r="A32" s="16" t="s">
        <v>111</v>
      </c>
      <c r="B32" s="10">
        <v>3</v>
      </c>
      <c r="C32" s="10">
        <v>1</v>
      </c>
      <c r="D32" s="10">
        <v>3</v>
      </c>
      <c r="E32" s="10">
        <v>2</v>
      </c>
      <c r="F32" s="10">
        <v>6</v>
      </c>
      <c r="G32" s="10">
        <v>0</v>
      </c>
      <c r="H32" s="10">
        <v>3</v>
      </c>
      <c r="I32" s="10">
        <v>3</v>
      </c>
      <c r="J32" s="10">
        <v>4</v>
      </c>
      <c r="K32" s="10">
        <v>4</v>
      </c>
      <c r="L32" s="10">
        <v>3</v>
      </c>
      <c r="M32" s="10">
        <v>5</v>
      </c>
      <c r="N32" s="10">
        <v>1</v>
      </c>
      <c r="O32" s="10">
        <v>0</v>
      </c>
      <c r="P32" s="10">
        <v>3</v>
      </c>
      <c r="Q32" s="10">
        <v>4</v>
      </c>
      <c r="R32" s="10">
        <v>1</v>
      </c>
      <c r="S32" s="10">
        <v>1</v>
      </c>
      <c r="T32" s="10">
        <v>27</v>
      </c>
      <c r="U32" s="10">
        <v>20</v>
      </c>
    </row>
    <row r="33" spans="1:21" x14ac:dyDescent="0.25">
      <c r="A33" s="16" t="s">
        <v>190</v>
      </c>
      <c r="B33" s="12">
        <v>2.4814814814814814</v>
      </c>
      <c r="C33" s="12">
        <v>1.6296296296296295</v>
      </c>
      <c r="D33" s="12">
        <v>2.8518518518518516</v>
      </c>
      <c r="E33" s="12">
        <v>2.2592592592592591</v>
      </c>
      <c r="F33" s="12">
        <v>7.0370370370370372</v>
      </c>
      <c r="G33" s="12">
        <v>4.4444444444444446</v>
      </c>
      <c r="H33" s="12">
        <v>4.5185185185185182</v>
      </c>
      <c r="I33" s="12">
        <v>2.5185185185185186</v>
      </c>
      <c r="J33" s="12">
        <v>3.7407407407407409</v>
      </c>
      <c r="K33" s="12">
        <v>2.1851851851851851</v>
      </c>
      <c r="L33" s="12">
        <v>3.6666666666666665</v>
      </c>
      <c r="M33" s="12">
        <v>1.5925925925925926</v>
      </c>
      <c r="N33" s="12">
        <v>1.8888888888888888</v>
      </c>
      <c r="O33" s="12">
        <v>0.66666666666666663</v>
      </c>
      <c r="P33" s="12">
        <v>4.0370370370370372</v>
      </c>
      <c r="Q33" s="12">
        <v>2.1481481481481484</v>
      </c>
      <c r="R33" s="12">
        <v>0.70370370370370372</v>
      </c>
      <c r="S33" s="12">
        <v>0.37037037037037035</v>
      </c>
      <c r="T33" s="12">
        <v>30.925925925925927</v>
      </c>
      <c r="U33" s="12">
        <v>17.814814814814813</v>
      </c>
    </row>
  </sheetData>
  <mergeCells count="11">
    <mergeCell ref="N2:O2"/>
    <mergeCell ref="P2:Q2"/>
    <mergeCell ref="R2:S2"/>
    <mergeCell ref="T2:U2"/>
    <mergeCell ref="B1:U1"/>
    <mergeCell ref="B2:C2"/>
    <mergeCell ref="D2:E2"/>
    <mergeCell ref="F2:G2"/>
    <mergeCell ref="H2:I2"/>
    <mergeCell ref="J2:K2"/>
    <mergeCell ref="L2:M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434c500-c195-4837-b047-5e71706d4cb2">S5QAU4VNKZPS-340-950</_dlc_DocId>
    <_dlc_DocIdUrl xmlns="6434c500-c195-4837-b047-5e71706d4cb2">
      <Url>http://www.eduportal44.ru/Buy/IMC/_layouts/15/DocIdRedir.aspx?ID=S5QAU4VNKZPS-340-950</Url>
      <Description>S5QAU4VNKZPS-340-950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Документ" ma:contentTypeID="0x0101000316D0FAC3440E4DA6AC02A2850A90CD" ma:contentTypeVersion="2" ma:contentTypeDescription="Создание документа." ma:contentTypeScope="" ma:versionID="e17f54b1538290912a555d48c31fa7ac">
  <xsd:schema xmlns:xsd="http://www.w3.org/2001/XMLSchema" xmlns:xs="http://www.w3.org/2001/XMLSchema" xmlns:p="http://schemas.microsoft.com/office/2006/metadata/properties" xmlns:ns2="6434c500-c195-4837-b047-5e71706d4cb2" targetNamespace="http://schemas.microsoft.com/office/2006/metadata/properties" ma:root="true" ma:fieldsID="0697ea0c80f08d5381c0d9d14a0bb0c9" ns2:_="">
    <xsd:import namespace="6434c500-c195-4837-b047-5e71706d4cb2"/>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34c500-c195-4837-b047-5e71706d4cb2"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element name="SharedWithUsers" ma:index="11" nillable="true" ma:displayName="Общий доступ с использованием"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5EC8CD-77C6-4372-8185-96D086277231}"/>
</file>

<file path=customXml/itemProps2.xml><?xml version="1.0" encoding="utf-8"?>
<ds:datastoreItem xmlns:ds="http://schemas.openxmlformats.org/officeDocument/2006/customXml" ds:itemID="{E9D522C7-D1E2-4573-8672-EC250FBF5211}"/>
</file>

<file path=customXml/itemProps3.xml><?xml version="1.0" encoding="utf-8"?>
<ds:datastoreItem xmlns:ds="http://schemas.openxmlformats.org/officeDocument/2006/customXml" ds:itemID="{3EBAA986-F341-4B3A-9161-6AAA32A95C56}"/>
</file>

<file path=customXml/itemProps4.xml><?xml version="1.0" encoding="utf-8"?>
<ds:datastoreItem xmlns:ds="http://schemas.openxmlformats.org/officeDocument/2006/customXml" ds:itemID="{C76337C7-FA61-4746-B714-D9B3F24B90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owssvr (2)</vt:lpstr>
      <vt:lpstr>Отчёт 1</vt:lpstr>
      <vt:lpstr>Отчёт 2.1</vt:lpstr>
      <vt:lpstr>Отчёт 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Михаил</dc:creator>
  <cp:lastModifiedBy>Администратор</cp:lastModifiedBy>
  <dcterms:created xsi:type="dcterms:W3CDTF">2021-03-18T08:11:22Z</dcterms:created>
  <dcterms:modified xsi:type="dcterms:W3CDTF">2021-04-02T13:16:25Z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28f3fc7c-a352-4e01-a6c4-c68e90f920aa</vt:lpwstr>
  </property>
  <property fmtid="{D5CDD505-2E9C-101B-9397-08002B2CF9AE}" pid="3" name="ContentTypeId">
    <vt:lpwstr>0x0101000316D0FAC3440E4DA6AC02A2850A90CD</vt:lpwstr>
  </property>
</Properties>
</file>